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5360" windowHeight="7830" tabRatio="575" firstSheet="8" activeTab="8"/>
  </bookViews>
  <sheets>
    <sheet name="1. sz. mell." sheetId="56" r:id="rId1"/>
    <sheet name="2.sz.mell." sheetId="1" r:id="rId2"/>
    <sheet name="3.sz.mell" sheetId="2" r:id="rId3"/>
    <sheet name="4.1. sz. mell" sheetId="3" r:id="rId4"/>
    <sheet name="4.2. sz. mell   " sheetId="50" r:id="rId5"/>
    <sheet name="5.a.sz.mell" sheetId="14" r:id="rId6"/>
    <sheet name="5.b.sz.mell " sheetId="15" r:id="rId7"/>
    <sheet name="6.sz.mell" sheetId="16" r:id="rId8"/>
    <sheet name="7.sz.mell" sheetId="17" r:id="rId9"/>
    <sheet name="8. sz. mell" sheetId="18" r:id="rId10"/>
    <sheet name="9.sz.mell" sheetId="19" r:id="rId11"/>
    <sheet name=" 10. sz. mell" sheetId="23" r:id="rId12"/>
    <sheet name="11.sz.mell" sheetId="58" r:id="rId13"/>
    <sheet name="12. sz. mell" sheetId="59" r:id="rId14"/>
    <sheet name=" 13. sz. mell" sheetId="60" r:id="rId15"/>
    <sheet name="14. sz.mell" sheetId="61" r:id="rId16"/>
    <sheet name="15. sz.mell" sheetId="62" r:id="rId17"/>
    <sheet name="Munka1" sheetId="63" r:id="rId18"/>
    <sheet name="Munka2" sheetId="64" r:id="rId19"/>
  </sheets>
  <definedNames>
    <definedName name="_xlnm.Print_Titles" localSheetId="3">'4.1. sz. mell'!$1:$7</definedName>
  </definedNames>
  <calcPr calcId="145621" fullCalcOnLoad="1"/>
</workbook>
</file>

<file path=xl/calcChain.xml><?xml version="1.0" encoding="utf-8"?>
<calcChain xmlns="http://schemas.openxmlformats.org/spreadsheetml/2006/main">
  <c r="I11" i="19"/>
  <c r="I12"/>
  <c r="E8"/>
  <c r="F8"/>
  <c r="G8"/>
  <c r="H8"/>
  <c r="D8"/>
  <c r="D13"/>
  <c r="I9"/>
  <c r="I10"/>
  <c r="I8"/>
  <c r="D61" i="18"/>
  <c r="C61"/>
  <c r="D51"/>
  <c r="F6" i="16"/>
  <c r="F7"/>
  <c r="F9"/>
  <c r="F5" i="17"/>
  <c r="F6"/>
  <c r="F7"/>
  <c r="F8"/>
  <c r="F9"/>
  <c r="F10"/>
  <c r="F11"/>
  <c r="F12"/>
  <c r="F4"/>
  <c r="F21" i="14"/>
  <c r="D54" i="3"/>
  <c r="D62"/>
  <c r="D66"/>
  <c r="D76"/>
  <c r="D36"/>
  <c r="D18" i="2"/>
  <c r="D19"/>
  <c r="D64" i="1"/>
  <c r="D72"/>
  <c r="D85"/>
  <c r="D78"/>
  <c r="E64"/>
  <c r="E72"/>
  <c r="E78"/>
  <c r="E85"/>
  <c r="C29"/>
  <c r="O3" i="62"/>
  <c r="O4"/>
  <c r="O5"/>
  <c r="O6"/>
  <c r="O7"/>
  <c r="O8"/>
  <c r="O9"/>
  <c r="O10"/>
  <c r="O11"/>
  <c r="C12"/>
  <c r="D12"/>
  <c r="E12"/>
  <c r="E25"/>
  <c r="F12"/>
  <c r="G12"/>
  <c r="H12"/>
  <c r="I12"/>
  <c r="I25"/>
  <c r="J12"/>
  <c r="K12"/>
  <c r="L12"/>
  <c r="L25"/>
  <c r="M12"/>
  <c r="M25"/>
  <c r="N12"/>
  <c r="C24"/>
  <c r="C25"/>
  <c r="D24"/>
  <c r="E24"/>
  <c r="F24"/>
  <c r="G24"/>
  <c r="H24"/>
  <c r="I24"/>
  <c r="J24"/>
  <c r="K24"/>
  <c r="L24"/>
  <c r="M24"/>
  <c r="N24"/>
  <c r="O14"/>
  <c r="O15"/>
  <c r="O16"/>
  <c r="O17"/>
  <c r="O18"/>
  <c r="O19"/>
  <c r="O20"/>
  <c r="O21"/>
  <c r="O22"/>
  <c r="O23"/>
  <c r="G25"/>
  <c r="J25"/>
  <c r="N25"/>
  <c r="O3" i="61"/>
  <c r="O4"/>
  <c r="O5"/>
  <c r="O6"/>
  <c r="O7"/>
  <c r="O8"/>
  <c r="O9"/>
  <c r="O10"/>
  <c r="C12"/>
  <c r="D12"/>
  <c r="E12"/>
  <c r="F12"/>
  <c r="G12"/>
  <c r="H12"/>
  <c r="I12"/>
  <c r="J12"/>
  <c r="L12"/>
  <c r="M12"/>
  <c r="M25"/>
  <c r="N12"/>
  <c r="K12"/>
  <c r="C24"/>
  <c r="C25"/>
  <c r="D24"/>
  <c r="E24"/>
  <c r="F24"/>
  <c r="G24"/>
  <c r="G25"/>
  <c r="H24"/>
  <c r="H25"/>
  <c r="I24"/>
  <c r="I25"/>
  <c r="J24"/>
  <c r="J25"/>
  <c r="K24"/>
  <c r="L24"/>
  <c r="L25"/>
  <c r="M24"/>
  <c r="N24"/>
  <c r="N25"/>
  <c r="O14"/>
  <c r="O15"/>
  <c r="O16"/>
  <c r="O17"/>
  <c r="O18"/>
  <c r="O19"/>
  <c r="O20"/>
  <c r="O21"/>
  <c r="O22"/>
  <c r="O23"/>
  <c r="C30" i="60"/>
  <c r="D30"/>
  <c r="B33" i="59"/>
  <c r="E5" i="58"/>
  <c r="F5"/>
  <c r="G5"/>
  <c r="H5"/>
  <c r="E10"/>
  <c r="F10"/>
  <c r="G10"/>
  <c r="H10"/>
  <c r="E15"/>
  <c r="F15"/>
  <c r="G15"/>
  <c r="H15"/>
  <c r="D29" i="50"/>
  <c r="D42"/>
  <c r="D37"/>
  <c r="D20" i="2"/>
  <c r="D21"/>
  <c r="D23"/>
  <c r="D24"/>
  <c r="D7" i="1"/>
  <c r="D5"/>
  <c r="D12"/>
  <c r="D23"/>
  <c r="D16"/>
  <c r="D29"/>
  <c r="D36"/>
  <c r="D44"/>
  <c r="D41"/>
  <c r="E7"/>
  <c r="E5"/>
  <c r="E12"/>
  <c r="E23"/>
  <c r="E16"/>
  <c r="E29"/>
  <c r="E36"/>
  <c r="E44"/>
  <c r="E41"/>
  <c r="C5"/>
  <c r="C12"/>
  <c r="C23"/>
  <c r="C16"/>
  <c r="C44"/>
  <c r="D46" i="23"/>
  <c r="C46"/>
  <c r="B46"/>
  <c r="D36"/>
  <c r="C36"/>
  <c r="D23"/>
  <c r="B36"/>
  <c r="C23"/>
  <c r="C48"/>
  <c r="D12"/>
  <c r="D47"/>
  <c r="C12"/>
  <c r="C47"/>
  <c r="B23"/>
  <c r="B12"/>
  <c r="C36" i="1"/>
  <c r="C28"/>
  <c r="C41"/>
  <c r="C72"/>
  <c r="C85"/>
  <c r="C78"/>
  <c r="D9" i="3"/>
  <c r="D16"/>
  <c r="D21"/>
  <c r="D25"/>
  <c r="D47"/>
  <c r="D9" i="50"/>
  <c r="D26"/>
  <c r="D17"/>
  <c r="D20"/>
  <c r="D23"/>
  <c r="D21" i="14"/>
  <c r="D22"/>
  <c r="H21"/>
  <c r="H22"/>
  <c r="C21"/>
  <c r="G21"/>
  <c r="B21"/>
  <c r="D16" i="15"/>
  <c r="H16"/>
  <c r="D17"/>
  <c r="C16"/>
  <c r="G16"/>
  <c r="G17"/>
  <c r="B16"/>
  <c r="F16"/>
  <c r="B17"/>
  <c r="F18" i="16"/>
  <c r="F17"/>
  <c r="F14"/>
  <c r="F13"/>
  <c r="F12"/>
  <c r="F22"/>
  <c r="F21"/>
  <c r="F20"/>
  <c r="F19"/>
  <c r="F16"/>
  <c r="F15"/>
  <c r="F11"/>
  <c r="F5"/>
  <c r="F4"/>
  <c r="E23"/>
  <c r="D23"/>
  <c r="B23"/>
  <c r="F13" i="17"/>
  <c r="F14"/>
  <c r="F15"/>
  <c r="F16"/>
  <c r="F17"/>
  <c r="F18"/>
  <c r="F19"/>
  <c r="F20"/>
  <c r="F21"/>
  <c r="F22"/>
  <c r="E23"/>
  <c r="D23"/>
  <c r="B23"/>
  <c r="C51" i="18"/>
  <c r="D5" i="19"/>
  <c r="D15"/>
  <c r="D17"/>
  <c r="E5"/>
  <c r="E13"/>
  <c r="E15"/>
  <c r="E17"/>
  <c r="F5"/>
  <c r="F13"/>
  <c r="F15"/>
  <c r="G5"/>
  <c r="G13"/>
  <c r="G15"/>
  <c r="I15"/>
  <c r="H5"/>
  <c r="H13"/>
  <c r="H15"/>
  <c r="I16"/>
  <c r="I14"/>
  <c r="I7"/>
  <c r="I6"/>
  <c r="D79" i="3"/>
  <c r="D25" i="61"/>
  <c r="D48" i="23"/>
  <c r="B22" i="14"/>
  <c r="O24" i="62"/>
  <c r="E25" i="61"/>
  <c r="K25" i="62"/>
  <c r="H25"/>
  <c r="K25" i="61"/>
  <c r="F25"/>
  <c r="O12"/>
  <c r="B48" i="23"/>
  <c r="B47"/>
  <c r="I13" i="19"/>
  <c r="O24" i="61"/>
  <c r="H17" i="19"/>
  <c r="F17"/>
  <c r="F23" i="17"/>
  <c r="H17" i="15"/>
  <c r="F22" i="14"/>
  <c r="C88" i="1"/>
  <c r="E28"/>
  <c r="E47"/>
  <c r="E53"/>
  <c r="F25" i="62"/>
  <c r="O12"/>
  <c r="O25"/>
  <c r="E88" i="1"/>
  <c r="D25" i="2"/>
  <c r="F23" i="16"/>
  <c r="C17" i="15"/>
  <c r="C22" i="14"/>
  <c r="G22"/>
  <c r="D50" i="3"/>
  <c r="D88" i="1"/>
  <c r="D28"/>
  <c r="D47"/>
  <c r="D53"/>
  <c r="C47"/>
  <c r="C53"/>
  <c r="G17" i="19"/>
  <c r="I17"/>
  <c r="I5"/>
  <c r="F17" i="15"/>
  <c r="D25" i="62"/>
  <c r="D26"/>
  <c r="E26"/>
  <c r="F26"/>
  <c r="G26"/>
  <c r="H26"/>
  <c r="I26"/>
  <c r="J26"/>
  <c r="K26"/>
  <c r="L26"/>
  <c r="M26"/>
  <c r="N26"/>
  <c r="O25" i="61"/>
</calcChain>
</file>

<file path=xl/sharedStrings.xml><?xml version="1.0" encoding="utf-8"?>
<sst xmlns="http://schemas.openxmlformats.org/spreadsheetml/2006/main" count="813" uniqueCount="516">
  <si>
    <t>B E V É T E L E K</t>
  </si>
  <si>
    <t>Sor-szám</t>
  </si>
  <si>
    <t>Bevételi jogcím</t>
  </si>
  <si>
    <t>1.</t>
  </si>
  <si>
    <t>2.</t>
  </si>
  <si>
    <t>I/1. Intézményi működési bevételek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</si>
  <si>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</si>
  <si>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</si>
  <si>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</si>
  <si>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</si>
  <si>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</si>
  <si>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</si>
  <si>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</si>
  <si>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</si>
  <si>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</si>
  <si>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</si>
  <si>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</si>
  <si>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</si>
  <si>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</si>
  <si>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</si>
  <si>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</si>
  <si>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</si>
  <si>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</si>
  <si>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</si>
  <si>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</si>
  <si>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</si>
  <si>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</si>
  <si>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</si>
  <si>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</si>
  <si>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</si>
  <si>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</si>
  <si>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</si>
  <si>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</si>
  <si>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BEVÉTELEK ÖSSZESEN:</t>
  </si>
  <si>
    <t>K I A D Á S O K</t>
  </si>
  <si>
    <t>Kiadási jogcímek</t>
  </si>
  <si>
    <t>Munkaadókat terhelő járulékok</t>
  </si>
  <si>
    <t>Dologi  kiadások</t>
  </si>
  <si>
    <t>Ellátottak pénzbeli juttatása</t>
  </si>
  <si>
    <t>Rövid lejáratú hitel kamata</t>
  </si>
  <si>
    <t>Tartalékok</t>
  </si>
  <si>
    <t>Összesen</t>
  </si>
  <si>
    <t>Jogcím</t>
  </si>
  <si>
    <t>fő (ellátott)</t>
  </si>
  <si>
    <t>Ft/fő</t>
  </si>
  <si>
    <t>E Ft</t>
  </si>
  <si>
    <t>Összesen:</t>
  </si>
  <si>
    <t>Cím neve, száma</t>
  </si>
  <si>
    <t>01</t>
  </si>
  <si>
    <t>Alcím neve, száma</t>
  </si>
  <si>
    <t>--------</t>
  </si>
  <si>
    <t>Ezer forintban !</t>
  </si>
  <si>
    <t>Előirányzat-csoport</t>
  </si>
  <si>
    <t>Kiemelt előirány-zat</t>
  </si>
  <si>
    <t>Előirányzat-csoport, kiemelt előirányzat megnevezése</t>
  </si>
  <si>
    <t>Előirányzat</t>
  </si>
  <si>
    <t>száma</t>
  </si>
  <si>
    <t>Bevételek</t>
  </si>
  <si>
    <t>Intézményi működési bevételek</t>
  </si>
  <si>
    <t>Alaptevékenység bevételei</t>
  </si>
  <si>
    <t>Alaptevékenység egyéb bevételei</t>
  </si>
  <si>
    <t>Általános forgalmi adó-bevételek, visszatér.</t>
  </si>
  <si>
    <t>Kamatbevételek</t>
  </si>
  <si>
    <t>Önkormányzat sajátos működési bevételei</t>
  </si>
  <si>
    <t>Felhalmozási és tőkejellegű bevételek</t>
  </si>
  <si>
    <t>Céljellegű decentralizált támogatás</t>
  </si>
  <si>
    <t>Egyéb központi támogatás</t>
  </si>
  <si>
    <t>Egyéb szervezetektől átvett pénzeszköz</t>
  </si>
  <si>
    <t>EU támogatás</t>
  </si>
  <si>
    <t>Pénzforgalom nélküli bevételek</t>
  </si>
  <si>
    <t>Kiadások</t>
  </si>
  <si>
    <t>Működési kiadások</t>
  </si>
  <si>
    <t>Dologi jellegű kiadások</t>
  </si>
  <si>
    <t>Társadalom és szociálpolitikai juttatások</t>
  </si>
  <si>
    <t>Működési célú pénzeszköz átadás</t>
  </si>
  <si>
    <t>Felhalmozási célú kiadások</t>
  </si>
  <si>
    <t>Felújítások kiadásai</t>
  </si>
  <si>
    <t>Egyéb fejlesztési célú kiadások</t>
  </si>
  <si>
    <t>Általános tartalék</t>
  </si>
  <si>
    <t>Egyéb kiadások</t>
  </si>
  <si>
    <t xml:space="preserve">KIADÁSOK ÖSSZESEN: </t>
  </si>
  <si>
    <t>Létszámkeret /átlagos állományi létszám/ (fő)</t>
  </si>
  <si>
    <t>Igazgatási feladatok</t>
  </si>
  <si>
    <t>Intézmények egyéb sajátos bevételei</t>
  </si>
  <si>
    <t>Működési célra átvett pénzeszközök</t>
  </si>
  <si>
    <t>Fejlesztési célra átvett pénzeszközök</t>
  </si>
  <si>
    <t>Önkormányzati támogatás</t>
  </si>
  <si>
    <t>Szociális gondoskodás</t>
  </si>
  <si>
    <t>02</t>
  </si>
  <si>
    <t>I. Működési célú (folyó) bevételek, működési célú (folyó) kiadások mérlege
(Önkormányzati szinten)</t>
  </si>
  <si>
    <t xml:space="preserve"> Ezer forintban !</t>
  </si>
  <si>
    <t>Megnevezés</t>
  </si>
  <si>
    <t>Int. működési bevételek</t>
  </si>
  <si>
    <t>Személyi juttatások</t>
  </si>
  <si>
    <t>Munkaadókat terhelő járulék</t>
  </si>
  <si>
    <t>Dologi kiadások</t>
  </si>
  <si>
    <t>Társ. és szociálpol. juttatások</t>
  </si>
  <si>
    <t>Tartalék</t>
  </si>
  <si>
    <t>ÖSSZESEN:</t>
  </si>
  <si>
    <t>Hiány:</t>
  </si>
  <si>
    <t>Többlet:</t>
  </si>
  <si>
    <t>II. Tőkejellegű bevételek és kiadások mérlege
(Önkormányzati szinten)</t>
  </si>
  <si>
    <t>Felhalmozási célú tartalék</t>
  </si>
  <si>
    <t>Beruházás  megnevezése</t>
  </si>
  <si>
    <t>Teljes költség</t>
  </si>
  <si>
    <t>Kivitelezés kezdési és befejezési éve</t>
  </si>
  <si>
    <t>Felújítás  megnevezése</t>
  </si>
  <si>
    <t>KIADÁSI JOGCÍMEK</t>
  </si>
  <si>
    <t>Eredeti előirányzat</t>
  </si>
  <si>
    <t>Kiadás vonzata évenként</t>
  </si>
  <si>
    <t>Sor-
szám</t>
  </si>
  <si>
    <t>Működési célú hiteltörlesztés (tőke+kamat)</t>
  </si>
  <si>
    <t>............................</t>
  </si>
  <si>
    <t>Felhalmozási célú hiteltörlesztés (tőke+kamat)</t>
  </si>
  <si>
    <t>Beruházás célonként</t>
  </si>
  <si>
    <t>Felújítás feladatonként</t>
  </si>
  <si>
    <t>Összesen (1+4+7+9)</t>
  </si>
  <si>
    <t>Hitel állomány január 1-jén</t>
  </si>
  <si>
    <t>Hitel jellege</t>
  </si>
  <si>
    <t xml:space="preserve">Működési célú </t>
  </si>
  <si>
    <t>Felhalmozási célú</t>
  </si>
  <si>
    <t>Összesen (1+6)</t>
  </si>
  <si>
    <t>Kedvezmény nélkül elérhető bevétel</t>
  </si>
  <si>
    <t xml:space="preserve">I. Működési bevételek és kiadások </t>
  </si>
  <si>
    <t>Intézményi működési bevételek (levonva a felhalmozási ÁFA visszatérülések, értékesített tárgyi eszközök és immateriális javak ÁFA-ja )</t>
  </si>
  <si>
    <t>Működési célú kölcsönök visszatérülése, igénybevétele</t>
  </si>
  <si>
    <t>Működési célú bevételek összesen:</t>
  </si>
  <si>
    <t xml:space="preserve">Személyi juttatások </t>
  </si>
  <si>
    <t>Dologi kiadások és egyéb folyó kiadások (levonva az értékesített tárgyi eszközök, immateriális javak utáni ÁFA befizetés és kamatkifizetés )</t>
  </si>
  <si>
    <t>Működési célú pénzeszközátadás, egyéb támogatás</t>
  </si>
  <si>
    <t>Működési célú kiadások összesen:</t>
  </si>
  <si>
    <t>II. Felhalmozási célú bevételek és kiadások</t>
  </si>
  <si>
    <t>Önkormányzatok felhalmozási 
és tőke jellegű bevételei</t>
  </si>
  <si>
    <t>Fejlesztési célú támogatások</t>
  </si>
  <si>
    <t>Felhalmozási célú pénzeszközátvétel</t>
  </si>
  <si>
    <t>Felhalmozási ÁFA visszatérülése</t>
  </si>
  <si>
    <t>Értékesített tárgyi eszközök és
 immateriális javak ÁFA-ja</t>
  </si>
  <si>
    <t>Felhalmozási célú kölcsönök visszatérülése, igénybevétele</t>
  </si>
  <si>
    <t>Felhalmozási célú előző évi pénzmaradvány igénybevétele</t>
  </si>
  <si>
    <t>Felhalmozási célú bevételek összesen:</t>
  </si>
  <si>
    <t>Felhalmozási kiadások (ÁFA-val együtt)</t>
  </si>
  <si>
    <t>Felújítási kiadások (ÁFA-val együtt)</t>
  </si>
  <si>
    <t>Felhalmozási célú kiadások összesen:</t>
  </si>
  <si>
    <t>Önkormányzat bevételei összesen:</t>
  </si>
  <si>
    <t>Önkormányzat kiadásai 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</si>
  <si>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</si>
  <si>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</si>
  <si>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</si>
  <si>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</si>
  <si>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</si>
  <si>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</si>
  <si>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</si>
  <si>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</si>
  <si>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</si>
  <si>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</si>
  <si>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</si>
  <si>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</si>
  <si>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Járulékok</t>
  </si>
  <si>
    <t>Hitelek, kölcsönök bevételei</t>
  </si>
  <si>
    <t>Értékpapírok bevételei</t>
  </si>
  <si>
    <t>Önkormányzatok sajátos felhalmozási és tőkebevételei</t>
  </si>
  <si>
    <t>Értékpapírok kiadásai</t>
  </si>
  <si>
    <t>Tárgyi eszközök, immateriális javak értékesítése</t>
  </si>
  <si>
    <t>Pénzügyi befektetések bevételei</t>
  </si>
  <si>
    <t>Finanszírozási bevételek</t>
  </si>
  <si>
    <t>Illetékek</t>
  </si>
  <si>
    <t>Előző évi pénzmaradvány igénybevétele</t>
  </si>
  <si>
    <t>Finanszírozási kiadások</t>
  </si>
  <si>
    <t>Hitelek, kölcsönök kiadásai</t>
  </si>
  <si>
    <t>Előző évi vállalkozási eredmény igénybevétele</t>
  </si>
  <si>
    <t xml:space="preserve">Forráshiány </t>
  </si>
  <si>
    <t>Felújítás</t>
  </si>
  <si>
    <t>Pénzügyi befektetések kiadásai</t>
  </si>
  <si>
    <t>Társadalom- és szociálpolitikai juttatások</t>
  </si>
  <si>
    <t>Támogatások, kiegészítések</t>
  </si>
  <si>
    <t>6=(2-4-5)</t>
  </si>
  <si>
    <t>Kötelezettség jogcíme</t>
  </si>
  <si>
    <t>Köt. váll.
 éve</t>
  </si>
  <si>
    <t>9=(4+5+6+7+8)</t>
  </si>
  <si>
    <t xml:space="preserve">Lejárat 
éve </t>
  </si>
  <si>
    <t>Felvétel
éve</t>
  </si>
  <si>
    <t>Egyéb folyó kiadások</t>
  </si>
  <si>
    <t>Működési bevételek</t>
  </si>
  <si>
    <t>Támogatások</t>
  </si>
  <si>
    <t>Felhalmozási és tőkejellegű bev.</t>
  </si>
  <si>
    <t>Előző évi pénzmaradvány</t>
  </si>
  <si>
    <t>Előző évi állalkozási eredmény</t>
  </si>
  <si>
    <t>Hitelek kamatai</t>
  </si>
  <si>
    <t>Területi kiegyenlítést szolg. fejl. célú támogatás</t>
  </si>
  <si>
    <t>Intézményi beruházási kiadások</t>
  </si>
  <si>
    <t xml:space="preserve">Fajlagos
mérték </t>
  </si>
  <si>
    <t>Összesen
(2x3)</t>
  </si>
  <si>
    <t>Vállalkozási bevételek</t>
  </si>
  <si>
    <t>Értékesített tárgyi eszközök, immateriális javak utáni ÁFA befizetés</t>
  </si>
  <si>
    <t>IV.  Hitelek kamatai</t>
  </si>
  <si>
    <t>V. Egyéb kiadások</t>
  </si>
  <si>
    <t xml:space="preserve">
Mutató-
szám
</t>
  </si>
  <si>
    <t>----------------------------------------------------------</t>
  </si>
  <si>
    <t>-------------------------</t>
  </si>
  <si>
    <t>Céljellegű dec. támogatás</t>
  </si>
  <si>
    <t>Területi kiegyenlítést szolg. Fejl. Célú támogatás</t>
  </si>
  <si>
    <t>Intézményi beruházás</t>
  </si>
  <si>
    <t>Felhalm. és tőkejell. kiadások</t>
  </si>
  <si>
    <t>EU támogatásból megvalósuló projekt</t>
  </si>
  <si>
    <t>Költségvetési szervek támogatása</t>
  </si>
  <si>
    <t>3.1.</t>
  </si>
  <si>
    <t>3.2.</t>
  </si>
  <si>
    <t>3.3.</t>
  </si>
  <si>
    <t>3.4.</t>
  </si>
  <si>
    <t>4.1.</t>
  </si>
  <si>
    <t>4.2.</t>
  </si>
  <si>
    <t>5.1.</t>
  </si>
  <si>
    <t>5.2.</t>
  </si>
  <si>
    <t>6.1.</t>
  </si>
  <si>
    <t>6.2.</t>
  </si>
  <si>
    <t>8.1.</t>
  </si>
  <si>
    <t>8.2.</t>
  </si>
  <si>
    <t>7.1.</t>
  </si>
  <si>
    <t>7.2.</t>
  </si>
  <si>
    <t>Felhalmozási célú  kölcsön visszatér., értékpapír bev.</t>
  </si>
  <si>
    <t>Működési célú  kölcsön visszatér., értékpapír bev.</t>
  </si>
  <si>
    <t>Működési célú pénzmaradvány igénybevétele</t>
  </si>
  <si>
    <t>Felhalmozási célú pénzmaradvány igénybevétele</t>
  </si>
  <si>
    <t>Fejlesztési célú támogatások (5.7.1+…+5.7.4)</t>
  </si>
  <si>
    <t>6.2.4.</t>
  </si>
  <si>
    <t>FOLYÓ BEVÉTELEK ÖSSZESEN: (1+4+5+6+7+8)</t>
  </si>
  <si>
    <t>Előző évi várható pénzmaradvány igénybevétele (10.1.+10.2)</t>
  </si>
  <si>
    <t>1.1.</t>
  </si>
  <si>
    <t>1.2.</t>
  </si>
  <si>
    <t>1.3.</t>
  </si>
  <si>
    <t>1.4.</t>
  </si>
  <si>
    <t>1.5.</t>
  </si>
  <si>
    <t>1.6.</t>
  </si>
  <si>
    <t>1.7.</t>
  </si>
  <si>
    <t>I. Folyó (működési) kiadások (1.1+…+1.7)</t>
  </si>
  <si>
    <t>2.1.</t>
  </si>
  <si>
    <t>2.2.</t>
  </si>
  <si>
    <t>2.3.</t>
  </si>
  <si>
    <t>2.4.</t>
  </si>
  <si>
    <t>2.5.</t>
  </si>
  <si>
    <t>II. Felhalmozási és tőke jellegű kiadások (2.1+…+2.5)</t>
  </si>
  <si>
    <t>III. Tartalékok (3.+3.2+3.3)</t>
  </si>
  <si>
    <t>Államháztartási céltartalék</t>
  </si>
  <si>
    <t>Általános célú támogatás</t>
  </si>
  <si>
    <t>Rövid lejáratú hitel</t>
  </si>
  <si>
    <t>Rövid lejáratú értékpapírok értékesítése, kibocs.</t>
  </si>
  <si>
    <t>Működési célú kölcsönök nyújtása és törlesztése</t>
  </si>
  <si>
    <t>Rövid lejáratú hitel visszafizetése</t>
  </si>
  <si>
    <t>Hosszú lejáratú értékpapírok kibocsátása</t>
  </si>
  <si>
    <t>Felhalmozási célú kölcsönök nyújtása és törlesztése</t>
  </si>
  <si>
    <t>Hosszú lejáratú hitel visszafizetése</t>
  </si>
  <si>
    <t>Hosszú lejáratú hitel kamata</t>
  </si>
  <si>
    <t>Bevételek összesen:</t>
  </si>
  <si>
    <t>Kiadások összesen:</t>
  </si>
  <si>
    <t>Pénzkészlet</t>
  </si>
  <si>
    <t>Egyenleg</t>
  </si>
  <si>
    <t>Cél- címzett támogatás</t>
  </si>
  <si>
    <t>Működési célú  (6.1.1+…+6.1.4)</t>
  </si>
  <si>
    <t>Támogatásértékű bevétel központi költségvetési szervtől</t>
  </si>
  <si>
    <t>Támogatásértékű bevétel elkülönített állami pénzalapoktól</t>
  </si>
  <si>
    <t>Támogatásértékű bevétel önkormányzati szervektől</t>
  </si>
  <si>
    <t>Függő, átfutó bevételek</t>
  </si>
  <si>
    <t>Egyéb fejlesztési célú kiadás</t>
  </si>
  <si>
    <t>Fejlesztési célú tartalék</t>
  </si>
  <si>
    <t>Függő, átfutó kiadások</t>
  </si>
  <si>
    <t>Lakott külterülettel kapcsolatos feladatok</t>
  </si>
  <si>
    <t>Pénzbeli szociális juttatások</t>
  </si>
  <si>
    <t>4/1. számú melléklet</t>
  </si>
  <si>
    <t xml:space="preserve">    </t>
  </si>
  <si>
    <t>Támogatásértékű bevételek, átvett pénzeszközök</t>
  </si>
  <si>
    <t>Támogatásért. bevétel OEP-től</t>
  </si>
  <si>
    <t>4/2. számú melléklet</t>
  </si>
  <si>
    <t>Támogatásértékű bevétel, áttvett pénzeszközök</t>
  </si>
  <si>
    <t>Támog. ért. bev, átvett pénze.</t>
  </si>
  <si>
    <t>Támog. ért. kiadás, pénze.átadás</t>
  </si>
  <si>
    <t>Támog. ért. Bevétel,átvett pénzeszközök</t>
  </si>
  <si>
    <t>Felhalmozási célú támog. ért. kiadás, pénzeszköz átadás</t>
  </si>
  <si>
    <t>Értékesített TE. Után befizetett ÁFA</t>
  </si>
  <si>
    <t>Hiteltörlesztés</t>
  </si>
  <si>
    <t>Községgazdálkodás</t>
  </si>
  <si>
    <t>Szociális étkezés</t>
  </si>
  <si>
    <t>Civil támogatási keret</t>
  </si>
  <si>
    <t>Támogatásértékű kiadások</t>
  </si>
  <si>
    <t>Átadott pénzeszközök</t>
  </si>
  <si>
    <t>Gépjárműadó</t>
  </si>
  <si>
    <t>Talajterhelési díj</t>
  </si>
  <si>
    <t>Működési célú támog. ért. bev.pénzeszközátvétel</t>
  </si>
  <si>
    <t>Finanszírozás kiadásai</t>
  </si>
  <si>
    <t>Felhalmozási célú támog. ért. Kiadás,pénze. átadás</t>
  </si>
  <si>
    <t>Átvett pénze. támog. é. bev.</t>
  </si>
  <si>
    <t>Támog. é. Kiadás, pénze. Átadás</t>
  </si>
  <si>
    <t>Társad. És szoc. Juttatások</t>
  </si>
  <si>
    <t>Hitelek kamatai, hiteltörlesztés</t>
  </si>
  <si>
    <t>1. számú melléklet</t>
  </si>
  <si>
    <t>Cím</t>
  </si>
  <si>
    <t>Alcím</t>
  </si>
  <si>
    <t>Kiemelt Ei.</t>
  </si>
  <si>
    <t>Cím, kiemelt előirányzat megnevezése</t>
  </si>
  <si>
    <t>Községi Önkormányzat</t>
  </si>
  <si>
    <t>Önkormányzat működési bevételei</t>
  </si>
  <si>
    <t>Támogatásértékű bevételek</t>
  </si>
  <si>
    <t>Temetési segély</t>
  </si>
  <si>
    <t>Céljellegű támogatás (normatív támogatás)</t>
  </si>
  <si>
    <t>Folyószámlahitel- tőke</t>
  </si>
  <si>
    <t>Folyószámlahitel kamat</t>
  </si>
  <si>
    <t xml:space="preserve">   Civil szervezeteknek nyújtott kölcsön</t>
  </si>
  <si>
    <t>Likviditási hiány/többlet</t>
  </si>
  <si>
    <t xml:space="preserve">   Halmozott likviditás</t>
  </si>
  <si>
    <t>Közművelődési, sportfeladatok</t>
  </si>
  <si>
    <t>VI. Támog. kölcsön kiadásai</t>
  </si>
  <si>
    <t>1.2</t>
  </si>
  <si>
    <t>1.3.1.</t>
  </si>
  <si>
    <t>1.3.2.</t>
  </si>
  <si>
    <t>1.3.3.</t>
  </si>
  <si>
    <t>1.3.4.</t>
  </si>
  <si>
    <t>2..1.</t>
  </si>
  <si>
    <t>2..2.</t>
  </si>
  <si>
    <t>2..3.</t>
  </si>
  <si>
    <t>I. Önkormányzat működési bevételei (1.2+1.3)</t>
  </si>
  <si>
    <t>I/2. Önkorm. sajátos műk. bevételei (1.3.1+…+1.3.4)</t>
  </si>
  <si>
    <t>II. Felhalmozási és tőkejellegű bevételek (2.1+…2.3)</t>
  </si>
  <si>
    <t>III. Támogatások, kiegészítések (3.1+…+3.7)</t>
  </si>
  <si>
    <t>3.5.</t>
  </si>
  <si>
    <t>3.6.</t>
  </si>
  <si>
    <t>3.7.</t>
  </si>
  <si>
    <t>3.7.1.</t>
  </si>
  <si>
    <t>3.7.2.</t>
  </si>
  <si>
    <t>3.7.3.</t>
  </si>
  <si>
    <t>3.7.4.</t>
  </si>
  <si>
    <t>IV. támogatásértékű bevételek, átvett pénzesz. (4.1+4.2)</t>
  </si>
  <si>
    <t>4.1.1.</t>
  </si>
  <si>
    <t>4.1.2.</t>
  </si>
  <si>
    <t>4.1.3.</t>
  </si>
  <si>
    <t>4.1.4.</t>
  </si>
  <si>
    <t>4.1.5.</t>
  </si>
  <si>
    <t>4.2.1.</t>
  </si>
  <si>
    <t>Felhalmozási célú pénzeszköz átvétel (4.2.1+…+4.2.4)</t>
  </si>
  <si>
    <t>4.2.2.</t>
  </si>
  <si>
    <t>4.2.3.</t>
  </si>
  <si>
    <t>V. Tám. kölcs. visszatér. igénybev., értékp. bev. (5.1+5.2)</t>
  </si>
  <si>
    <t>VI. Finanszírozási bevételek (6.1+6.2)</t>
  </si>
  <si>
    <t>BEVÉTELEK ÖSSZESEN: (7+8+9+10)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</si>
  <si>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</si>
  <si>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VII. Finanszírozási kiadások (7.1+7.2)</t>
  </si>
  <si>
    <t xml:space="preserve"> KIADÁSOK ÖSSZESEN: (1+2+3+4+5+6+7)</t>
  </si>
  <si>
    <t>I.</t>
  </si>
  <si>
    <t>II.</t>
  </si>
  <si>
    <t>III.</t>
  </si>
  <si>
    <t>IV.</t>
  </si>
  <si>
    <t>V.</t>
  </si>
  <si>
    <t>Tám. Köcsönök visszatérítése</t>
  </si>
  <si>
    <t>VI.</t>
  </si>
  <si>
    <t>VII.</t>
  </si>
  <si>
    <t>Támog. kölcsönök kiadásai</t>
  </si>
  <si>
    <t>VIII.</t>
  </si>
  <si>
    <t>Tám. kölcsön visszatérítése</t>
  </si>
  <si>
    <t xml:space="preserve">Célszerinti támogatás </t>
  </si>
  <si>
    <t>Tám. Kölcsön visszatérülése</t>
  </si>
  <si>
    <t>Támog. kölcsön kiadásai</t>
  </si>
  <si>
    <t>Bevételi előirányzat</t>
  </si>
  <si>
    <t>Kiadási előirányzat</t>
  </si>
  <si>
    <t>Szennyvíz gyűjtése, tisztítása, elhelyezése</t>
  </si>
  <si>
    <t>Települési hulladékok begyűjtése</t>
  </si>
  <si>
    <t>Út, autópálya építése</t>
  </si>
  <si>
    <t>Zöldterület-kezelés</t>
  </si>
  <si>
    <t>Önkormányzat igazgatási tevékenység</t>
  </si>
  <si>
    <t>Közvilágítás</t>
  </si>
  <si>
    <t>Lakásfenntartási támogatás</t>
  </si>
  <si>
    <t>Átmeneti segély</t>
  </si>
  <si>
    <t>Rendkívüli gyermekvédelmi támogatás</t>
  </si>
  <si>
    <t>Egyéb önkormányzati eseti pénzbeli támogatás</t>
  </si>
  <si>
    <t>Közgyógyellátás</t>
  </si>
  <si>
    <t>Ifjúsági kezdeményezések, programok</t>
  </si>
  <si>
    <t>Idősügyi kezdeményezések, programok</t>
  </si>
  <si>
    <t>Civil szervezetek működési támogatása</t>
  </si>
  <si>
    <t>Civil szervezetek program-támogatása</t>
  </si>
  <si>
    <t>Közcélú foglalkoztatás</t>
  </si>
  <si>
    <t>Kulturális műsorok, rendezvények</t>
  </si>
  <si>
    <t>Könyvtári szolgáltatások</t>
  </si>
  <si>
    <t>Közművelődési intézmények működtetése</t>
  </si>
  <si>
    <t>Temető üzemeltetése</t>
  </si>
  <si>
    <t>Lakóingatlan bérbeadása</t>
  </si>
  <si>
    <t>Önkormányzatok elszámolásai</t>
  </si>
  <si>
    <t>I. KIADÁSI JOGCÍMEK</t>
  </si>
  <si>
    <t>II. Az I. pontból általános és céltartalék</t>
  </si>
  <si>
    <t>Támogatás</t>
  </si>
  <si>
    <t>Szociális étkeztetés</t>
  </si>
  <si>
    <t>Fácánkert Község Önkormányzata</t>
  </si>
  <si>
    <t>Felhalm.célra átvett pénz</t>
  </si>
  <si>
    <t>Hitelek bevételei</t>
  </si>
  <si>
    <t>Víztermelés, kezelés ellátás</t>
  </si>
  <si>
    <t>Önkormányzati jogalkotás</t>
  </si>
  <si>
    <t>Fejezeti és általános tartalék</t>
  </si>
  <si>
    <t>Önkormányzatok m.n.s. nemzetközi kapcsolatai</t>
  </si>
  <si>
    <t>Óvodai nevelés, ellátás</t>
  </si>
  <si>
    <t>Általános iskolai tanulók oktatása</t>
  </si>
  <si>
    <t>Szociális ösztöndíjak</t>
  </si>
  <si>
    <t>Házi segítségnyújtás</t>
  </si>
  <si>
    <t>Családsegítés</t>
  </si>
  <si>
    <t>Közutak, hidak fenntartása</t>
  </si>
  <si>
    <t>Háziorvosi ügyeleti ellátás</t>
  </si>
  <si>
    <t>MFB hitel /szennyvízberuházás/</t>
  </si>
  <si>
    <t>Lakossági vizi-közmű társulati hitel</t>
  </si>
  <si>
    <t>Kölcsön visszatérülések</t>
  </si>
  <si>
    <t>Háziorvos bérleti díja</t>
  </si>
  <si>
    <t>Bérleti díj kedvezmény faluház</t>
  </si>
  <si>
    <t>Csecsemők UH vizsgálata</t>
  </si>
  <si>
    <t>Átadott pénz lakosságnak /tanulói bérlettérítés/</t>
  </si>
  <si>
    <t>Bogyiszló /társult intézmény/ finanszírozás</t>
  </si>
  <si>
    <t>Tolna Város Önkormányzata orvosi ügyelet</t>
  </si>
  <si>
    <t>Bursa Hungarica ösztöndíj pályázat</t>
  </si>
  <si>
    <t>Kölcsön visszatérülés</t>
  </si>
  <si>
    <t>Fácánkert Község Önkormányzatának Címrendje</t>
  </si>
  <si>
    <t>Norm.állami támog./súlyos foglalkozt.gond.küzdő telep./</t>
  </si>
  <si>
    <t>Kölcsön nyújtás</t>
  </si>
  <si>
    <t>Háziorvosi alapellátás</t>
  </si>
  <si>
    <t>Finanszírozási műveletek /hitelfelvétel/</t>
  </si>
  <si>
    <t>Önkormányzat által nyújtott lakástámogatás</t>
  </si>
  <si>
    <t>2014.</t>
  </si>
  <si>
    <t>Kedvezmények mentességek összege</t>
  </si>
  <si>
    <t>Közhatalmi bevételek</t>
  </si>
  <si>
    <t>Önkormányzati hivatal működésének támogatása</t>
  </si>
  <si>
    <t>Településüzemeltetéssel kapcsolatos feladatok ellátása</t>
  </si>
  <si>
    <t>ebből: zöldterület gazdálkodás</t>
  </si>
  <si>
    <t>közvilágítás</t>
  </si>
  <si>
    <t>köztemető fenntartás</t>
  </si>
  <si>
    <t>lközutak fenntartása</t>
  </si>
  <si>
    <t>Egyéb kötelező önkormányzati feladatok ellátása</t>
  </si>
  <si>
    <t>Közművelődési és könyvtári feladatok ellátása</t>
  </si>
  <si>
    <t>Beszámítás /iparűzési adóalap 0,5 %-a/</t>
  </si>
  <si>
    <t>Cigány Nemzetiségi Önkormányzat</t>
  </si>
  <si>
    <t>Átvett pénzeszköz</t>
  </si>
  <si>
    <t>Bogyiszlói Közös Önkormányzati Hivatal finanszírozás</t>
  </si>
  <si>
    <t>Önként vállalt feladatok ktg-e</t>
  </si>
  <si>
    <t>Aktív korúak ellátása</t>
  </si>
  <si>
    <t>Közművelődési tevékenységek és támogatások</t>
  </si>
  <si>
    <t>Építményüzemeltetés</t>
  </si>
  <si>
    <t>A gyermekek és fiatalok környezet és egészségt.</t>
  </si>
  <si>
    <t>FHT-ra jogosultak hosszabb idejű közfoglalkozt.</t>
  </si>
  <si>
    <t>2015.</t>
  </si>
  <si>
    <t>2016.</t>
  </si>
  <si>
    <t>Önkormányzatok költségvetési támogatása</t>
  </si>
  <si>
    <t>2014. évi eredeti ei.</t>
  </si>
  <si>
    <t>2014. évi mód ei.</t>
  </si>
  <si>
    <t>2014. évi teljesítés</t>
  </si>
  <si>
    <t>2014. évi eredei ei.</t>
  </si>
  <si>
    <t>2014. évi mód. Ei.</t>
  </si>
  <si>
    <t>2014. évi mód.ei.</t>
  </si>
  <si>
    <t>iparűzési adóalap 1.967.459.068</t>
  </si>
  <si>
    <t>2014. évi normatív támogatások alakulása</t>
  </si>
  <si>
    <t>2014. évi eredeti i.</t>
  </si>
  <si>
    <t>Felhasználás 2013. dec.31-ig</t>
  </si>
  <si>
    <t>2014. évi előirányzat</t>
  </si>
  <si>
    <t>2014. év utáni szükséglet</t>
  </si>
  <si>
    <t>Faluház felújítás önkormányzati önrész</t>
  </si>
  <si>
    <t xml:space="preserve">2014. évi előirányzat </t>
  </si>
  <si>
    <t>Többfunkciós szolgáltató központ létehozása</t>
  </si>
  <si>
    <t>2017.</t>
  </si>
  <si>
    <t>2013.ig kifizetés</t>
  </si>
  <si>
    <t>Tolnai Önkéntes Tűzoltóegyesület Támogatása</t>
  </si>
  <si>
    <t>Tolna Város Önkormányzata Családsegítő Központ</t>
  </si>
  <si>
    <t>B 111 Általános működési támogatás</t>
  </si>
  <si>
    <t>B 113 Szociális és gyermekjóléti feladatok támogatása</t>
  </si>
  <si>
    <t>B 114 Közművelődés támogatása</t>
  </si>
  <si>
    <t>B 115 Központosított előirányzatok</t>
  </si>
  <si>
    <t>B116 Helyi önkormányzatok kiegészítő támogatásai</t>
  </si>
  <si>
    <t>B 12   Előző évi visszatérülés</t>
  </si>
  <si>
    <t>B 16 Tmogatások központi költségvetési szervtől</t>
  </si>
  <si>
    <t>B 16 Támogatások fejezeti kezelésű előirányzattól</t>
  </si>
  <si>
    <t>B16 Támogatások fejezeti kezelésű előirányzattól</t>
  </si>
  <si>
    <t>B16 Támogatások önkormányzatoktól</t>
  </si>
  <si>
    <t>B 63 Átvett pénzeszközök</t>
  </si>
  <si>
    <t>B 73 Átvett pénzeszközük</t>
  </si>
  <si>
    <t>B 73  Átvett pénzeszközök</t>
  </si>
  <si>
    <t>B4 Alaptevékenység bevételei</t>
  </si>
  <si>
    <t>B4 Alaptevékenység egyéb bevételei</t>
  </si>
  <si>
    <t>B406 Általános forgalmi adó visszatérülés</t>
  </si>
  <si>
    <t>B4 Intézmények egyéb sajátos bevételei</t>
  </si>
  <si>
    <t>B35 Közhatami bevételek</t>
  </si>
  <si>
    <t>B35 Átengedett központi adók</t>
  </si>
  <si>
    <t>B36 Bírság, egyéb bevétel</t>
  </si>
  <si>
    <t>B408 Kamatbevételek</t>
  </si>
  <si>
    <t>B5 Tárgyi eszközök, immateriális javak értkesítése</t>
  </si>
  <si>
    <t>B5 Pénzügyi befektetések bevételei</t>
  </si>
  <si>
    <t>B5 Egyéb felhalmozási bevételek</t>
  </si>
  <si>
    <t>B111 Általános működési támogatás</t>
  </si>
  <si>
    <t>B112 Pedagógusok bértámogatása</t>
  </si>
  <si>
    <t>B112 Óvodaműködtetési támogatás</t>
  </si>
  <si>
    <t>B113 Gyermekétkeztetés támogatása</t>
  </si>
  <si>
    <t>B113 Jövedelempótló támogatások kiegészítése</t>
  </si>
  <si>
    <t>B113 Szociális és gyermekjóléti feladatok támogat.</t>
  </si>
  <si>
    <t>B114 Közművelődés támogatása</t>
  </si>
  <si>
    <t>B115 Központosított előirányzat</t>
  </si>
  <si>
    <t>B12 Előző évi visszatérülés</t>
  </si>
  <si>
    <t>B16 Támogatásértékú bev.kp.kv. Szervtől</t>
  </si>
  <si>
    <t>B16 Támogatások elkülönített állami pénzalaptól</t>
  </si>
  <si>
    <t>K1 Személyi jellegű juttatások</t>
  </si>
  <si>
    <t>K2 Munkaadókat terhelő járulékok</t>
  </si>
  <si>
    <t>Többfunkciós sportpálya létesítése</t>
  </si>
  <si>
    <t>Volkswagen Transporter 9 személyes mikrobusz önrész</t>
  </si>
  <si>
    <t>Sportcélok és feladatok</t>
  </si>
  <si>
    <t>Tanyagondnoki szolgáltatás</t>
  </si>
  <si>
    <t>Óvodáztatási támogatás</t>
  </si>
  <si>
    <t>K1 Személyi juttatások</t>
  </si>
  <si>
    <t>K3 Dologi jellegű kiadások</t>
  </si>
  <si>
    <t>K4 Ellátottak pénzbeli juttatása</t>
  </si>
  <si>
    <t>K5 Támogatások, pénzeszköz átadások</t>
  </si>
  <si>
    <t>K7 Felújítások</t>
  </si>
  <si>
    <t>K8 Felhalmozási célú kiadások</t>
  </si>
  <si>
    <t>K512 Általános tartalék</t>
  </si>
  <si>
    <t>K6 Beruházások</t>
  </si>
  <si>
    <t>K512 Működési célú céltartalék</t>
  </si>
  <si>
    <t>K512 Fejlesztési célú céltartalék</t>
  </si>
  <si>
    <t>K508 Hitelek, kölcsönök kiadásai</t>
  </si>
  <si>
    <t>K4 Ellátottak pénzbeli kiadásai</t>
  </si>
  <si>
    <t>B35 Közhatalmi bevételek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</si>
</sst>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#"/>
  </numFmts>
  <fonts count="45">
    <font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i/>
      <sz val="9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"/>
      <family val="1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8"/>
      <color indexed="63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Horizontal"/>
    </fill>
    <fill>
      <patternFill patternType="darkHorizontal"/>
    </fill>
    <fill>
      <patternFill patternType="darkHorizontal">
        <bgColor indexed="13"/>
      </patternFill>
    </fill>
    <fill>
      <patternFill patternType="lightHorizontal">
        <bgColor indexed="13"/>
      </patternFill>
    </fill>
    <fill>
      <patternFill patternType="solid">
        <fgColor indexed="4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12" fillId="0" borderId="0"/>
    <xf numFmtId="0" fontId="12" fillId="0" borderId="0"/>
  </cellStyleXfs>
  <cellXfs count="53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centerContinuous" vertical="center"/>
    </xf>
    <xf numFmtId="164" fontId="7" fillId="0" borderId="0" xfId="0" applyNumberFormat="1" applyFont="1" applyAlignment="1">
      <alignment horizontal="centerContinuous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0" fontId="12" fillId="0" borderId="0" xfId="5" applyProtection="1"/>
    <xf numFmtId="0" fontId="12" fillId="0" borderId="0" xfId="5" applyProtection="1">
      <protection locked="0"/>
    </xf>
    <xf numFmtId="0" fontId="16" fillId="0" borderId="0" xfId="5" applyFont="1" applyProtection="1"/>
    <xf numFmtId="0" fontId="17" fillId="0" borderId="0" xfId="0" applyFont="1" applyAlignment="1">
      <alignment horizontal="centerContinuous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Continuous" vertical="top"/>
    </xf>
    <xf numFmtId="164" fontId="11" fillId="0" borderId="0" xfId="0" applyNumberFormat="1" applyFont="1" applyAlignment="1">
      <alignment horizontal="right"/>
    </xf>
    <xf numFmtId="0" fontId="12" fillId="0" borderId="0" xfId="5" applyAlignment="1" applyProtection="1">
      <alignment vertical="center"/>
    </xf>
    <xf numFmtId="0" fontId="12" fillId="0" borderId="0" xfId="5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12" fillId="0" borderId="0" xfId="4"/>
    <xf numFmtId="0" fontId="16" fillId="0" borderId="0" xfId="4" applyFont="1"/>
    <xf numFmtId="0" fontId="24" fillId="0" borderId="12" xfId="0" applyFont="1" applyBorder="1" applyAlignment="1" applyProtection="1">
      <alignment horizontal="center" vertical="top" wrapText="1"/>
      <protection locked="0"/>
    </xf>
    <xf numFmtId="0" fontId="24" fillId="0" borderId="13" xfId="0" applyFont="1" applyBorder="1" applyAlignment="1" applyProtection="1">
      <alignment horizontal="center" vertical="top" wrapText="1"/>
      <protection locked="0"/>
    </xf>
    <xf numFmtId="0" fontId="24" fillId="0" borderId="14" xfId="0" applyFont="1" applyBorder="1" applyAlignment="1" applyProtection="1">
      <alignment horizontal="center" vertical="top" wrapText="1"/>
      <protection locked="0"/>
    </xf>
    <xf numFmtId="3" fontId="24" fillId="0" borderId="15" xfId="0" applyNumberFormat="1" applyFont="1" applyBorder="1" applyAlignment="1" applyProtection="1">
      <alignment horizontal="right" vertical="top" wrapText="1"/>
      <protection locked="0"/>
    </xf>
    <xf numFmtId="3" fontId="24" fillId="0" borderId="16" xfId="0" applyNumberFormat="1" applyFont="1" applyBorder="1" applyAlignment="1" applyProtection="1">
      <alignment horizontal="right" vertical="top" wrapText="1"/>
      <protection locked="0"/>
    </xf>
    <xf numFmtId="3" fontId="24" fillId="0" borderId="17" xfId="0" applyNumberFormat="1" applyFont="1" applyBorder="1" applyAlignment="1" applyProtection="1">
      <alignment horizontal="right" vertical="top" wrapText="1"/>
      <protection locked="0"/>
    </xf>
    <xf numFmtId="164" fontId="7" fillId="0" borderId="0" xfId="4" applyNumberFormat="1" applyFont="1" applyFill="1" applyBorder="1" applyAlignment="1" applyProtection="1">
      <alignment vertical="center" wrapText="1"/>
    </xf>
    <xf numFmtId="0" fontId="16" fillId="0" borderId="0" xfId="4" applyFont="1" applyFill="1"/>
    <xf numFmtId="0" fontId="23" fillId="0" borderId="1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3" fillId="0" borderId="0" xfId="0" applyNumberFormat="1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Continuous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164" fontId="7" fillId="0" borderId="26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164" fontId="22" fillId="0" borderId="28" xfId="0" applyNumberFormat="1" applyFont="1" applyFill="1" applyBorder="1" applyAlignment="1" applyProtection="1">
      <alignment vertical="center" wrapText="1"/>
      <protection locked="0"/>
    </xf>
    <xf numFmtId="0" fontId="23" fillId="0" borderId="29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164" fontId="7" fillId="0" borderId="3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0" fillId="0" borderId="34" xfId="0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horizontal="centerContinuous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164" fontId="7" fillId="0" borderId="35" xfId="0" applyNumberFormat="1" applyFont="1" applyFill="1" applyBorder="1" applyAlignment="1">
      <alignment horizontal="left" vertical="center" wrapText="1"/>
    </xf>
    <xf numFmtId="164" fontId="26" fillId="0" borderId="33" xfId="0" applyNumberFormat="1" applyFont="1" applyBorder="1" applyAlignment="1">
      <alignment horizontal="center" vertical="center" wrapText="1"/>
    </xf>
    <xf numFmtId="164" fontId="26" fillId="0" borderId="38" xfId="0" applyNumberFormat="1" applyFont="1" applyBorder="1" applyAlignment="1">
      <alignment horizontal="center" vertical="center" wrapText="1"/>
    </xf>
    <xf numFmtId="164" fontId="26" fillId="0" borderId="39" xfId="0" applyNumberFormat="1" applyFont="1" applyBorder="1" applyAlignment="1">
      <alignment horizontal="center" vertical="center" wrapText="1"/>
    </xf>
    <xf numFmtId="164" fontId="26" fillId="0" borderId="7" xfId="0" applyNumberFormat="1" applyFont="1" applyBorder="1" applyAlignment="1">
      <alignment horizontal="center" vertical="center" wrapText="1"/>
    </xf>
    <xf numFmtId="164" fontId="26" fillId="0" borderId="40" xfId="0" applyNumberFormat="1" applyFont="1" applyBorder="1" applyAlignment="1">
      <alignment horizontal="center" vertical="center" wrapText="1"/>
    </xf>
    <xf numFmtId="0" fontId="0" fillId="0" borderId="0" xfId="0" applyFill="1"/>
    <xf numFmtId="0" fontId="13" fillId="0" borderId="41" xfId="5" applyFont="1" applyBorder="1" applyAlignment="1" applyProtection="1">
      <alignment horizontal="center" vertical="center" wrapText="1"/>
    </xf>
    <xf numFmtId="0" fontId="13" fillId="0" borderId="42" xfId="5" applyFont="1" applyBorder="1" applyAlignment="1" applyProtection="1">
      <alignment horizontal="center" vertical="center"/>
    </xf>
    <xf numFmtId="0" fontId="13" fillId="0" borderId="43" xfId="5" applyFont="1" applyBorder="1" applyAlignment="1" applyProtection="1">
      <alignment horizontal="center" vertical="center"/>
    </xf>
    <xf numFmtId="0" fontId="12" fillId="0" borderId="0" xfId="4" applyFont="1"/>
    <xf numFmtId="0" fontId="16" fillId="0" borderId="4" xfId="5" applyFont="1" applyBorder="1" applyAlignment="1" applyProtection="1">
      <alignment horizontal="left" vertical="center" indent="1"/>
    </xf>
    <xf numFmtId="0" fontId="16" fillId="0" borderId="5" xfId="5" applyFont="1" applyBorder="1" applyAlignment="1" applyProtection="1">
      <alignment horizontal="left" vertical="center" indent="1"/>
    </xf>
    <xf numFmtId="0" fontId="16" fillId="0" borderId="8" xfId="5" applyFont="1" applyBorder="1" applyAlignment="1" applyProtection="1">
      <alignment horizontal="left" vertical="center" indent="1"/>
    </xf>
    <xf numFmtId="0" fontId="4" fillId="0" borderId="5" xfId="5" applyFont="1" applyBorder="1" applyAlignment="1" applyProtection="1">
      <alignment horizontal="left" vertical="center" indent="1"/>
    </xf>
    <xf numFmtId="0" fontId="27" fillId="0" borderId="38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Fill="1" applyAlignment="1">
      <alignment horizontal="right"/>
    </xf>
    <xf numFmtId="164" fontId="6" fillId="0" borderId="0" xfId="0" applyNumberFormat="1" applyFont="1" applyAlignment="1" applyProtection="1">
      <alignment horizontal="right" wrapText="1"/>
    </xf>
    <xf numFmtId="164" fontId="6" fillId="0" borderId="0" xfId="0" applyNumberFormat="1" applyFont="1" applyAlignment="1">
      <alignment horizontal="right" wrapText="1"/>
    </xf>
    <xf numFmtId="164" fontId="6" fillId="0" borderId="0" xfId="0" applyNumberFormat="1" applyFont="1" applyFill="1" applyAlignment="1">
      <alignment horizontal="right"/>
    </xf>
    <xf numFmtId="0" fontId="28" fillId="2" borderId="5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64" fontId="28" fillId="2" borderId="7" xfId="0" applyNumberFormat="1" applyFont="1" applyFill="1" applyBorder="1" applyAlignment="1" applyProtection="1">
      <alignment vertical="center" wrapText="1"/>
    </xf>
    <xf numFmtId="164" fontId="28" fillId="2" borderId="7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 indent="1"/>
    </xf>
    <xf numFmtId="0" fontId="22" fillId="0" borderId="27" xfId="0" applyFont="1" applyFill="1" applyBorder="1" applyAlignment="1">
      <alignment horizontal="left" vertical="center" wrapText="1" indent="1"/>
    </xf>
    <xf numFmtId="0" fontId="22" fillId="0" borderId="19" xfId="0" applyFont="1" applyFill="1" applyBorder="1" applyAlignment="1">
      <alignment horizontal="left" vertical="center" wrapText="1" indent="1"/>
    </xf>
    <xf numFmtId="0" fontId="22" fillId="0" borderId="30" xfId="0" applyFont="1" applyFill="1" applyBorder="1" applyAlignment="1">
      <alignment horizontal="left" vertical="center" wrapText="1" indent="1"/>
    </xf>
    <xf numFmtId="0" fontId="28" fillId="2" borderId="34" xfId="0" applyFont="1" applyFill="1" applyBorder="1" applyAlignment="1">
      <alignment horizontal="left" vertical="center" wrapText="1" indent="1"/>
    </xf>
    <xf numFmtId="0" fontId="22" fillId="0" borderId="44" xfId="0" applyFont="1" applyFill="1" applyBorder="1" applyAlignment="1">
      <alignment horizontal="left" vertical="center" wrapText="1" indent="1"/>
    </xf>
    <xf numFmtId="0" fontId="22" fillId="0" borderId="0" xfId="0" applyFont="1" applyFill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164" fontId="22" fillId="0" borderId="47" xfId="0" applyNumberFormat="1" applyFont="1" applyFill="1" applyBorder="1" applyAlignment="1" applyProtection="1">
      <alignment vertical="center" wrapText="1"/>
      <protection locked="0"/>
    </xf>
    <xf numFmtId="0" fontId="22" fillId="0" borderId="46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left" vertical="center" wrapText="1" indent="1"/>
    </xf>
    <xf numFmtId="164" fontId="22" fillId="0" borderId="35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 indent="1"/>
    </xf>
    <xf numFmtId="0" fontId="22" fillId="0" borderId="31" xfId="0" applyFont="1" applyFill="1" applyBorder="1" applyAlignment="1">
      <alignment horizontal="left" vertical="center" wrapText="1" indent="1"/>
    </xf>
    <xf numFmtId="0" fontId="4" fillId="0" borderId="24" xfId="0" applyFont="1" applyFill="1" applyBorder="1" applyAlignment="1">
      <alignment horizontal="centerContinuous" vertical="center" wrapText="1"/>
    </xf>
    <xf numFmtId="0" fontId="4" fillId="0" borderId="21" xfId="0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indent="1"/>
    </xf>
    <xf numFmtId="0" fontId="4" fillId="0" borderId="20" xfId="0" quotePrefix="1" applyFont="1" applyFill="1" applyBorder="1" applyAlignment="1">
      <alignment horizontal="right" vertical="center"/>
    </xf>
    <xf numFmtId="0" fontId="4" fillId="0" borderId="49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50" xfId="0" applyFont="1" applyFill="1" applyBorder="1" applyAlignment="1" applyProtection="1">
      <alignment horizontal="left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centerContinuous" vertical="center" wrapText="1"/>
    </xf>
    <xf numFmtId="164" fontId="4" fillId="0" borderId="5" xfId="0" applyNumberFormat="1" applyFont="1" applyBorder="1" applyAlignment="1">
      <alignment horizontal="centerContinuous" vertical="center" wrapText="1"/>
    </xf>
    <xf numFmtId="164" fontId="4" fillId="0" borderId="1" xfId="0" applyNumberFormat="1" applyFont="1" applyBorder="1" applyAlignment="1">
      <alignment horizontal="centerContinuous" vertical="center" wrapText="1"/>
    </xf>
    <xf numFmtId="164" fontId="4" fillId="0" borderId="7" xfId="0" applyNumberFormat="1" applyFont="1" applyBorder="1" applyAlignment="1">
      <alignment horizontal="centerContinuous" vertical="center" wrapText="1"/>
    </xf>
    <xf numFmtId="164" fontId="22" fillId="0" borderId="31" xfId="0" applyNumberFormat="1" applyFont="1" applyBorder="1" applyAlignment="1" applyProtection="1">
      <alignment vertical="center" wrapText="1"/>
      <protection locked="0"/>
    </xf>
    <xf numFmtId="164" fontId="22" fillId="0" borderId="52" xfId="0" applyNumberFormat="1" applyFont="1" applyBorder="1" applyAlignment="1" applyProtection="1">
      <alignment vertical="center" wrapText="1"/>
      <protection locked="0"/>
    </xf>
    <xf numFmtId="164" fontId="22" fillId="0" borderId="32" xfId="0" applyNumberFormat="1" applyFont="1" applyBorder="1" applyAlignment="1" applyProtection="1">
      <alignment vertical="center" wrapText="1"/>
      <protection locked="0"/>
    </xf>
    <xf numFmtId="164" fontId="22" fillId="0" borderId="27" xfId="0" applyNumberFormat="1" applyFont="1" applyBorder="1" applyAlignment="1" applyProtection="1">
      <alignment vertical="center" wrapText="1"/>
      <protection locked="0"/>
    </xf>
    <xf numFmtId="164" fontId="22" fillId="0" borderId="53" xfId="0" applyNumberFormat="1" applyFont="1" applyBorder="1" applyAlignment="1" applyProtection="1">
      <alignment vertical="center" wrapText="1"/>
      <protection locked="0"/>
    </xf>
    <xf numFmtId="164" fontId="22" fillId="0" borderId="28" xfId="0" applyNumberFormat="1" applyFont="1" applyBorder="1" applyAlignment="1" applyProtection="1">
      <alignment vertical="center" wrapText="1"/>
      <protection locked="0"/>
    </xf>
    <xf numFmtId="164" fontId="22" fillId="0" borderId="4" xfId="0" applyNumberFormat="1" applyFont="1" applyBorder="1" applyAlignment="1" applyProtection="1">
      <alignment vertical="center" wrapText="1"/>
      <protection locked="0"/>
    </xf>
    <xf numFmtId="164" fontId="22" fillId="0" borderId="45" xfId="0" applyNumberFormat="1" applyFont="1" applyBorder="1" applyAlignment="1" applyProtection="1">
      <alignment horizontal="left" vertical="center" wrapText="1"/>
      <protection locked="0"/>
    </xf>
    <xf numFmtId="164" fontId="22" fillId="0" borderId="46" xfId="0" applyNumberFormat="1" applyFont="1" applyBorder="1" applyAlignment="1" applyProtection="1">
      <alignment vertical="center" wrapText="1"/>
      <protection locked="0"/>
    </xf>
    <xf numFmtId="164" fontId="22" fillId="0" borderId="54" xfId="0" applyNumberFormat="1" applyFont="1" applyBorder="1" applyAlignment="1" applyProtection="1">
      <alignment vertical="center" wrapText="1"/>
      <protection locked="0"/>
    </xf>
    <xf numFmtId="164" fontId="22" fillId="0" borderId="47" xfId="0" applyNumberFormat="1" applyFont="1" applyBorder="1" applyAlignment="1" applyProtection="1">
      <alignment vertical="center" wrapText="1"/>
      <protection locked="0"/>
    </xf>
    <xf numFmtId="164" fontId="22" fillId="0" borderId="4" xfId="0" applyNumberFormat="1" applyFont="1" applyBorder="1" applyAlignment="1">
      <alignment horizontal="left" vertical="center" wrapText="1" indent="1"/>
    </xf>
    <xf numFmtId="164" fontId="22" fillId="0" borderId="29" xfId="0" applyNumberFormat="1" applyFont="1" applyBorder="1" applyAlignment="1">
      <alignment horizontal="left" vertical="center" wrapText="1" indent="1"/>
    </xf>
    <xf numFmtId="164" fontId="22" fillId="0" borderId="4" xfId="0" applyNumberFormat="1" applyFont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Border="1" applyAlignment="1">
      <alignment horizontal="left" vertical="center" wrapText="1" indent="1"/>
    </xf>
    <xf numFmtId="164" fontId="22" fillId="0" borderId="9" xfId="0" applyNumberFormat="1" applyFont="1" applyBorder="1" applyAlignment="1" applyProtection="1">
      <alignment horizontal="left" vertical="center" wrapText="1" indent="1"/>
      <protection locked="0"/>
    </xf>
    <xf numFmtId="164" fontId="8" fillId="0" borderId="55" xfId="0" applyNumberFormat="1" applyFont="1" applyBorder="1" applyAlignment="1" applyProtection="1">
      <alignment horizontal="center" vertical="center" wrapText="1"/>
    </xf>
    <xf numFmtId="164" fontId="8" fillId="0" borderId="56" xfId="0" applyNumberFormat="1" applyFont="1" applyBorder="1" applyAlignment="1" applyProtection="1">
      <alignment horizontal="center" vertical="center" wrapText="1"/>
    </xf>
    <xf numFmtId="164" fontId="8" fillId="0" borderId="57" xfId="0" applyNumberFormat="1" applyFont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center" vertical="center" wrapText="1"/>
    </xf>
    <xf numFmtId="164" fontId="22" fillId="0" borderId="4" xfId="0" applyNumberFormat="1" applyFont="1" applyBorder="1" applyAlignment="1" applyProtection="1">
      <alignment horizontal="center" vertical="center" wrapText="1"/>
      <protection locked="0"/>
    </xf>
    <xf numFmtId="164" fontId="22" fillId="0" borderId="45" xfId="0" applyNumberFormat="1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22" fillId="0" borderId="4" xfId="0" applyFont="1" applyBorder="1" applyAlignment="1" applyProtection="1">
      <alignment horizontal="left" vertical="center" wrapText="1" indent="1"/>
      <protection locked="0"/>
    </xf>
    <xf numFmtId="0" fontId="22" fillId="0" borderId="45" xfId="0" applyFont="1" applyBorder="1" applyAlignment="1">
      <alignment horizontal="left" vertical="center" wrapText="1" indent="1"/>
    </xf>
    <xf numFmtId="164" fontId="22" fillId="3" borderId="1" xfId="0" applyNumberFormat="1" applyFont="1" applyFill="1" applyBorder="1" applyAlignment="1" applyProtection="1">
      <alignment vertical="center" wrapText="1"/>
    </xf>
    <xf numFmtId="164" fontId="22" fillId="0" borderId="58" xfId="0" applyNumberFormat="1" applyFont="1" applyBorder="1" applyAlignment="1" applyProtection="1">
      <alignment vertical="center" wrapText="1"/>
      <protection locked="0"/>
    </xf>
    <xf numFmtId="165" fontId="22" fillId="0" borderId="27" xfId="0" applyNumberFormat="1" applyFont="1" applyBorder="1" applyAlignment="1" applyProtection="1">
      <alignment vertical="center" wrapText="1"/>
      <protection locked="0"/>
    </xf>
    <xf numFmtId="164" fontId="22" fillId="3" borderId="39" xfId="0" applyNumberFormat="1" applyFont="1" applyFill="1" applyBorder="1" applyAlignment="1" applyProtection="1">
      <alignment vertical="center" wrapText="1"/>
    </xf>
    <xf numFmtId="164" fontId="8" fillId="0" borderId="33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22" fillId="4" borderId="38" xfId="0" applyNumberFormat="1" applyFont="1" applyFill="1" applyBorder="1" applyAlignment="1">
      <alignment vertical="center" wrapText="1"/>
    </xf>
    <xf numFmtId="164" fontId="22" fillId="4" borderId="36" xfId="0" applyNumberFormat="1" applyFont="1" applyFill="1" applyBorder="1" applyAlignment="1">
      <alignment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5" fontId="22" fillId="0" borderId="58" xfId="0" applyNumberFormat="1" applyFont="1" applyBorder="1" applyAlignment="1" applyProtection="1">
      <alignment vertical="center" wrapText="1"/>
      <protection locked="0"/>
    </xf>
    <xf numFmtId="164" fontId="8" fillId="0" borderId="38" xfId="0" applyNumberFormat="1" applyFont="1" applyBorder="1" applyAlignment="1">
      <alignment horizontal="left" vertical="center" wrapText="1" indent="1"/>
    </xf>
    <xf numFmtId="164" fontId="22" fillId="0" borderId="58" xfId="0" applyNumberFormat="1" applyFont="1" applyBorder="1" applyAlignment="1" applyProtection="1">
      <alignment horizontal="left" vertical="center" wrapText="1" indent="1"/>
      <protection locked="0"/>
    </xf>
    <xf numFmtId="164" fontId="8" fillId="0" borderId="38" xfId="0" applyNumberFormat="1" applyFont="1" applyBorder="1" applyAlignment="1" applyProtection="1">
      <alignment horizontal="left" vertical="center" wrapText="1" indent="1"/>
      <protection locked="0"/>
    </xf>
    <xf numFmtId="164" fontId="22" fillId="0" borderId="58" xfId="0" applyNumberFormat="1" applyFont="1" applyBorder="1" applyAlignment="1">
      <alignment horizontal="left" vertical="center" wrapText="1" indent="1"/>
    </xf>
    <xf numFmtId="164" fontId="8" fillId="0" borderId="44" xfId="0" applyNumberFormat="1" applyFont="1" applyBorder="1" applyAlignment="1">
      <alignment horizontal="centerContinuous" vertical="center"/>
    </xf>
    <xf numFmtId="164" fontId="8" fillId="0" borderId="59" xfId="0" applyNumberFormat="1" applyFont="1" applyBorder="1" applyAlignment="1">
      <alignment horizontal="centerContinuous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2" fillId="0" borderId="31" xfId="0" applyFont="1" applyBorder="1" applyAlignment="1" applyProtection="1">
      <alignment vertical="center" wrapText="1"/>
      <protection locked="0"/>
    </xf>
    <xf numFmtId="0" fontId="22" fillId="0" borderId="27" xfId="0" applyFont="1" applyBorder="1" applyAlignment="1" applyProtection="1">
      <alignment vertical="center" wrapText="1"/>
      <protection locked="0"/>
    </xf>
    <xf numFmtId="0" fontId="22" fillId="0" borderId="50" xfId="0" applyFont="1" applyBorder="1" applyAlignment="1" applyProtection="1">
      <alignment vertical="center" wrapText="1"/>
      <protection locked="0"/>
    </xf>
    <xf numFmtId="164" fontId="22" fillId="0" borderId="50" xfId="0" applyNumberFormat="1" applyFont="1" applyBorder="1" applyAlignment="1" applyProtection="1">
      <alignment vertical="center" wrapText="1"/>
      <protection locked="0"/>
    </xf>
    <xf numFmtId="164" fontId="22" fillId="0" borderId="3" xfId="0" applyNumberFormat="1" applyFont="1" applyBorder="1" applyAlignment="1" applyProtection="1">
      <alignment vertical="center" wrapText="1"/>
      <protection locked="0"/>
    </xf>
    <xf numFmtId="0" fontId="4" fillId="0" borderId="55" xfId="0" applyFont="1" applyBorder="1" applyAlignment="1">
      <alignment horizontal="centerContinuous" vertical="center" wrapText="1"/>
    </xf>
    <xf numFmtId="0" fontId="4" fillId="0" borderId="56" xfId="0" applyFont="1" applyBorder="1" applyAlignment="1">
      <alignment horizontal="centerContinuous" vertical="center" wrapText="1"/>
    </xf>
    <xf numFmtId="0" fontId="4" fillId="0" borderId="57" xfId="0" applyFont="1" applyBorder="1" applyAlignment="1">
      <alignment horizontal="centerContinuous" vertical="center" wrapText="1"/>
    </xf>
    <xf numFmtId="0" fontId="22" fillId="0" borderId="8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Continuous" vertical="center" wrapText="1"/>
    </xf>
    <xf numFmtId="0" fontId="4" fillId="0" borderId="56" xfId="0" applyFont="1" applyFill="1" applyBorder="1" applyAlignment="1">
      <alignment horizontal="centerContinuous" vertical="center" wrapText="1"/>
    </xf>
    <xf numFmtId="0" fontId="4" fillId="0" borderId="57" xfId="0" applyFont="1" applyFill="1" applyBorder="1" applyAlignment="1">
      <alignment horizontal="centerContinuous" vertical="center" wrapText="1"/>
    </xf>
    <xf numFmtId="0" fontId="22" fillId="0" borderId="18" xfId="0" applyFont="1" applyFill="1" applyBorder="1" applyAlignment="1">
      <alignment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31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50" xfId="0" applyNumberFormat="1" applyFont="1" applyFill="1" applyBorder="1" applyAlignment="1" applyProtection="1">
      <alignment vertical="center" wrapText="1"/>
      <protection locked="0"/>
    </xf>
    <xf numFmtId="164" fontId="22" fillId="0" borderId="3" xfId="0" applyNumberFormat="1" applyFont="1" applyFill="1" applyBorder="1" applyAlignment="1" applyProtection="1">
      <alignment vertical="center" wrapText="1"/>
      <protection locked="0"/>
    </xf>
    <xf numFmtId="0" fontId="4" fillId="0" borderId="42" xfId="5" applyFont="1" applyBorder="1" applyAlignment="1" applyProtection="1">
      <alignment horizontal="center" vertical="center"/>
    </xf>
    <xf numFmtId="164" fontId="22" fillId="0" borderId="27" xfId="5" applyNumberFormat="1" applyFont="1" applyBorder="1" applyAlignment="1" applyProtection="1">
      <alignment vertical="center"/>
      <protection locked="0"/>
    </xf>
    <xf numFmtId="164" fontId="22" fillId="0" borderId="46" xfId="5" applyNumberFormat="1" applyFont="1" applyBorder="1" applyAlignment="1" applyProtection="1">
      <alignment vertical="center"/>
      <protection locked="0"/>
    </xf>
    <xf numFmtId="164" fontId="22" fillId="0" borderId="31" xfId="5" applyNumberFormat="1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horizontal="left" vertical="center"/>
    </xf>
    <xf numFmtId="0" fontId="16" fillId="0" borderId="34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164" fontId="8" fillId="2" borderId="5" xfId="0" applyNumberFormat="1" applyFont="1" applyFill="1" applyBorder="1" applyAlignment="1">
      <alignment horizontal="left" vertical="center" wrapText="1" indent="1"/>
    </xf>
    <xf numFmtId="164" fontId="8" fillId="2" borderId="1" xfId="0" applyNumberFormat="1" applyFont="1" applyFill="1" applyBorder="1" applyAlignment="1">
      <alignment vertical="center" wrapText="1"/>
    </xf>
    <xf numFmtId="164" fontId="8" fillId="2" borderId="7" xfId="0" applyNumberFormat="1" applyFont="1" applyFill="1" applyBorder="1" applyAlignment="1">
      <alignment vertical="center" wrapText="1"/>
    </xf>
    <xf numFmtId="164" fontId="8" fillId="2" borderId="55" xfId="0" applyNumberFormat="1" applyFont="1" applyFill="1" applyBorder="1" applyAlignment="1">
      <alignment horizontal="left" vertical="center" wrapText="1" indent="1"/>
    </xf>
    <xf numFmtId="164" fontId="22" fillId="2" borderId="56" xfId="0" applyNumberFormat="1" applyFont="1" applyFill="1" applyBorder="1" applyAlignment="1" applyProtection="1">
      <alignment horizontal="center" vertical="center" wrapText="1"/>
    </xf>
    <xf numFmtId="164" fontId="22" fillId="2" borderId="57" xfId="0" applyNumberFormat="1" applyFont="1" applyFill="1" applyBorder="1" applyAlignment="1" applyProtection="1">
      <alignment horizontal="center" vertical="center" wrapText="1"/>
    </xf>
    <xf numFmtId="164" fontId="22" fillId="2" borderId="28" xfId="0" applyNumberFormat="1" applyFont="1" applyFill="1" applyBorder="1" applyAlignment="1" applyProtection="1">
      <alignment vertical="center" wrapText="1"/>
    </xf>
    <xf numFmtId="164" fontId="22" fillId="2" borderId="47" xfId="0" applyNumberFormat="1" applyFont="1" applyFill="1" applyBorder="1" applyAlignment="1" applyProtection="1">
      <alignment vertical="center" wrapText="1"/>
    </xf>
    <xf numFmtId="164" fontId="8" fillId="2" borderId="7" xfId="0" applyNumberFormat="1" applyFont="1" applyFill="1" applyBorder="1" applyAlignment="1" applyProtection="1">
      <alignment vertical="center" wrapText="1"/>
    </xf>
    <xf numFmtId="164" fontId="8" fillId="2" borderId="5" xfId="0" applyNumberFormat="1" applyFont="1" applyFill="1" applyBorder="1" applyAlignment="1">
      <alignment horizontal="left" vertical="center" wrapText="1"/>
    </xf>
    <xf numFmtId="164" fontId="22" fillId="2" borderId="38" xfId="0" applyNumberFormat="1" applyFont="1" applyFill="1" applyBorder="1" applyAlignment="1" applyProtection="1">
      <alignment vertical="center" wrapText="1"/>
    </xf>
    <xf numFmtId="164" fontId="22" fillId="2" borderId="5" xfId="0" applyNumberFormat="1" applyFont="1" applyFill="1" applyBorder="1" applyAlignment="1" applyProtection="1">
      <alignment vertical="center" wrapText="1"/>
    </xf>
    <xf numFmtId="164" fontId="22" fillId="2" borderId="1" xfId="0" applyNumberFormat="1" applyFont="1" applyFill="1" applyBorder="1" applyAlignment="1" applyProtection="1">
      <alignment vertical="center" wrapText="1"/>
    </xf>
    <xf numFmtId="164" fontId="22" fillId="2" borderId="7" xfId="0" applyNumberFormat="1" applyFont="1" applyFill="1" applyBorder="1" applyAlignment="1" applyProtection="1">
      <alignment vertical="center" wrapText="1"/>
    </xf>
    <xf numFmtId="164" fontId="22" fillId="2" borderId="38" xfId="0" applyNumberFormat="1" applyFont="1" applyFill="1" applyBorder="1" applyAlignment="1">
      <alignment vertical="center" wrapText="1"/>
    </xf>
    <xf numFmtId="164" fontId="22" fillId="2" borderId="58" xfId="0" applyNumberFormat="1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164" fontId="8" fillId="2" borderId="50" xfId="0" applyNumberFormat="1" applyFont="1" applyFill="1" applyBorder="1" applyAlignment="1">
      <alignment vertical="center" wrapText="1"/>
    </xf>
    <xf numFmtId="164" fontId="8" fillId="2" borderId="3" xfId="0" applyNumberFormat="1" applyFont="1" applyFill="1" applyBorder="1" applyAlignment="1">
      <alignment vertical="center" wrapText="1"/>
    </xf>
    <xf numFmtId="0" fontId="8" fillId="2" borderId="55" xfId="0" applyFont="1" applyFill="1" applyBorder="1" applyAlignment="1">
      <alignment vertical="center" wrapText="1"/>
    </xf>
    <xf numFmtId="164" fontId="8" fillId="2" borderId="56" xfId="0" applyNumberFormat="1" applyFont="1" applyFill="1" applyBorder="1" applyAlignment="1">
      <alignment vertical="center" wrapText="1"/>
    </xf>
    <xf numFmtId="164" fontId="8" fillId="2" borderId="57" xfId="0" applyNumberFormat="1" applyFont="1" applyFill="1" applyBorder="1" applyAlignment="1">
      <alignment vertical="center" wrapText="1"/>
    </xf>
    <xf numFmtId="164" fontId="8" fillId="2" borderId="1" xfId="5" applyNumberFormat="1" applyFont="1" applyFill="1" applyBorder="1" applyAlignment="1" applyProtection="1">
      <alignment vertical="center"/>
    </xf>
    <xf numFmtId="164" fontId="8" fillId="2" borderId="7" xfId="5" applyNumberFormat="1" applyFont="1" applyFill="1" applyBorder="1" applyAlignment="1" applyProtection="1">
      <alignment vertical="center"/>
    </xf>
    <xf numFmtId="164" fontId="22" fillId="2" borderId="28" xfId="5" applyNumberFormat="1" applyFont="1" applyFill="1" applyBorder="1" applyAlignment="1" applyProtection="1">
      <alignment vertical="center"/>
    </xf>
    <xf numFmtId="164" fontId="22" fillId="2" borderId="47" xfId="5" applyNumberFormat="1" applyFont="1" applyFill="1" applyBorder="1" applyAlignment="1" applyProtection="1">
      <alignment vertical="center"/>
    </xf>
    <xf numFmtId="164" fontId="22" fillId="2" borderId="32" xfId="5" applyNumberFormat="1" applyFont="1" applyFill="1" applyBorder="1" applyAlignment="1" applyProtection="1">
      <alignment vertical="center"/>
    </xf>
    <xf numFmtId="164" fontId="22" fillId="0" borderId="1" xfId="5" applyNumberFormat="1" applyFont="1" applyFill="1" applyBorder="1" applyAlignment="1" applyProtection="1">
      <alignment vertical="center"/>
    </xf>
    <xf numFmtId="164" fontId="22" fillId="0" borderId="7" xfId="5" applyNumberFormat="1" applyFont="1" applyFill="1" applyBorder="1" applyAlignment="1" applyProtection="1">
      <alignment vertical="center"/>
    </xf>
    <xf numFmtId="164" fontId="7" fillId="0" borderId="0" xfId="4" applyNumberFormat="1" applyFont="1" applyBorder="1" applyAlignment="1" applyProtection="1">
      <alignment horizontal="centerContinuous" vertical="center"/>
    </xf>
    <xf numFmtId="164" fontId="7" fillId="0" borderId="60" xfId="4" applyNumberFormat="1" applyFont="1" applyBorder="1" applyAlignment="1" applyProtection="1">
      <alignment horizontal="centerContinuous" vertical="center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3" fillId="0" borderId="0" xfId="4" applyFont="1" applyFill="1" applyProtection="1"/>
    <xf numFmtId="164" fontId="7" fillId="0" borderId="0" xfId="4" applyNumberFormat="1" applyFont="1" applyFill="1" applyBorder="1" applyAlignment="1" applyProtection="1">
      <alignment horizontal="centerContinuous" vertical="center"/>
    </xf>
    <xf numFmtId="164" fontId="7" fillId="0" borderId="60" xfId="4" applyNumberFormat="1" applyFont="1" applyFill="1" applyBorder="1" applyAlignment="1" applyProtection="1">
      <alignment horizontal="centerContinuous" vertical="center"/>
    </xf>
    <xf numFmtId="164" fontId="24" fillId="2" borderId="15" xfId="0" applyNumberFormat="1" applyFont="1" applyFill="1" applyBorder="1" applyAlignment="1" applyProtection="1">
      <alignment horizontal="right" vertical="top" wrapText="1"/>
    </xf>
    <xf numFmtId="164" fontId="25" fillId="2" borderId="35" xfId="0" applyNumberFormat="1" applyFont="1" applyFill="1" applyBorder="1" applyAlignment="1" applyProtection="1">
      <alignment horizontal="right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50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left" vertical="center" wrapText="1" indent="1"/>
    </xf>
    <xf numFmtId="0" fontId="4" fillId="0" borderId="50" xfId="0" quotePrefix="1" applyFont="1" applyFill="1" applyBorder="1" applyAlignment="1" applyProtection="1">
      <alignment horizontal="left" vertical="center" indent="1"/>
    </xf>
    <xf numFmtId="0" fontId="4" fillId="0" borderId="3" xfId="0" quotePrefix="1" applyFont="1" applyFill="1" applyBorder="1" applyAlignment="1" applyProtection="1">
      <alignment horizontal="center" vertical="center"/>
    </xf>
    <xf numFmtId="164" fontId="22" fillId="0" borderId="8" xfId="0" applyNumberFormat="1" applyFont="1" applyBorder="1" applyAlignment="1" applyProtection="1">
      <alignment horizontal="left" vertical="center" wrapText="1" indent="1"/>
    </xf>
    <xf numFmtId="164" fontId="22" fillId="0" borderId="4" xfId="0" applyNumberFormat="1" applyFont="1" applyBorder="1" applyAlignment="1" applyProtection="1">
      <alignment horizontal="left" vertical="center" wrapText="1" indent="1"/>
    </xf>
    <xf numFmtId="164" fontId="22" fillId="0" borderId="18" xfId="0" applyNumberFormat="1" applyFont="1" applyBorder="1" applyAlignment="1" applyProtection="1">
      <alignment horizontal="left" vertical="center" wrapText="1" indent="1"/>
    </xf>
    <xf numFmtId="164" fontId="8" fillId="2" borderId="1" xfId="0" applyNumberFormat="1" applyFont="1" applyFill="1" applyBorder="1" applyAlignment="1" applyProtection="1">
      <alignment vertical="center" wrapText="1"/>
    </xf>
    <xf numFmtId="164" fontId="8" fillId="6" borderId="1" xfId="0" applyNumberFormat="1" applyFont="1" applyFill="1" applyBorder="1" applyAlignment="1" applyProtection="1">
      <alignment vertical="center" wrapText="1"/>
    </xf>
    <xf numFmtId="164" fontId="8" fillId="2" borderId="5" xfId="0" applyNumberFormat="1" applyFont="1" applyFill="1" applyBorder="1" applyAlignment="1">
      <alignment vertical="center" wrapText="1"/>
    </xf>
    <xf numFmtId="164" fontId="22" fillId="0" borderId="1" xfId="5" applyNumberFormat="1" applyFont="1" applyBorder="1" applyAlignment="1" applyProtection="1">
      <alignment vertical="center"/>
    </xf>
    <xf numFmtId="0" fontId="25" fillId="2" borderId="38" xfId="0" applyFont="1" applyFill="1" applyBorder="1" applyAlignment="1" applyProtection="1">
      <alignment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 indent="1"/>
    </xf>
    <xf numFmtId="0" fontId="13" fillId="2" borderId="5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  <xf numFmtId="1" fontId="22" fillId="0" borderId="27" xfId="0" applyNumberFormat="1" applyFont="1" applyBorder="1" applyAlignment="1" applyProtection="1">
      <alignment vertical="center" wrapText="1"/>
      <protection locked="0"/>
    </xf>
    <xf numFmtId="1" fontId="22" fillId="0" borderId="46" xfId="0" applyNumberFormat="1" applyFont="1" applyBorder="1" applyAlignment="1" applyProtection="1">
      <alignment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</xf>
    <xf numFmtId="0" fontId="4" fillId="0" borderId="1" xfId="4" applyFont="1" applyBorder="1" applyAlignment="1" applyProtection="1">
      <alignment horizontal="center" vertical="center" wrapText="1"/>
    </xf>
    <xf numFmtId="0" fontId="4" fillId="0" borderId="7" xfId="4" applyFont="1" applyBorder="1" applyAlignment="1" applyProtection="1">
      <alignment horizontal="center" vertical="center" wrapText="1"/>
    </xf>
    <xf numFmtId="0" fontId="26" fillId="0" borderId="5" xfId="4" applyFont="1" applyBorder="1" applyAlignment="1" applyProtection="1">
      <alignment horizontal="center" vertical="center" wrapText="1"/>
    </xf>
    <xf numFmtId="0" fontId="26" fillId="0" borderId="1" xfId="4" applyFont="1" applyBorder="1" applyAlignment="1" applyProtection="1">
      <alignment horizontal="center" vertical="center" wrapText="1"/>
    </xf>
    <xf numFmtId="0" fontId="26" fillId="0" borderId="7" xfId="4" applyFont="1" applyBorder="1" applyAlignment="1" applyProtection="1">
      <alignment horizontal="center" vertical="center" wrapText="1"/>
    </xf>
    <xf numFmtId="0" fontId="29" fillId="0" borderId="0" xfId="4" applyFont="1"/>
    <xf numFmtId="0" fontId="4" fillId="0" borderId="5" xfId="4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 applyProtection="1">
      <alignment horizontal="center" vertical="center" wrapText="1"/>
    </xf>
    <xf numFmtId="0" fontId="26" fillId="0" borderId="5" xfId="4" applyFont="1" applyFill="1" applyBorder="1" applyAlignment="1" applyProtection="1">
      <alignment horizontal="center" vertical="center" wrapText="1"/>
    </xf>
    <xf numFmtId="0" fontId="26" fillId="0" borderId="1" xfId="4" applyFont="1" applyFill="1" applyBorder="1" applyAlignment="1" applyProtection="1">
      <alignment horizontal="center" vertical="center" wrapText="1"/>
    </xf>
    <xf numFmtId="0" fontId="26" fillId="0" borderId="7" xfId="4" applyFont="1" applyFill="1" applyBorder="1" applyAlignment="1" applyProtection="1">
      <alignment horizontal="center" vertical="center" wrapText="1"/>
    </xf>
    <xf numFmtId="0" fontId="26" fillId="2" borderId="42" xfId="4" applyFont="1" applyFill="1" applyBorder="1" applyAlignment="1" applyProtection="1">
      <alignment horizontal="left" vertical="center" wrapText="1" indent="1"/>
    </xf>
    <xf numFmtId="0" fontId="26" fillId="2" borderId="1" xfId="4" applyFont="1" applyFill="1" applyBorder="1" applyAlignment="1" applyProtection="1">
      <alignment horizontal="left" vertical="center" wrapText="1" indent="1"/>
    </xf>
    <xf numFmtId="164" fontId="26" fillId="2" borderId="42" xfId="4" applyNumberFormat="1" applyFont="1" applyFill="1" applyBorder="1" applyAlignment="1" applyProtection="1">
      <alignment vertical="center" wrapText="1"/>
    </xf>
    <xf numFmtId="164" fontId="26" fillId="2" borderId="43" xfId="4" applyNumberFormat="1" applyFont="1" applyFill="1" applyBorder="1" applyAlignment="1" applyProtection="1">
      <alignment vertical="center" wrapText="1"/>
    </xf>
    <xf numFmtId="164" fontId="26" fillId="2" borderId="1" xfId="4" applyNumberFormat="1" applyFont="1" applyFill="1" applyBorder="1" applyAlignment="1" applyProtection="1">
      <alignment vertical="center" wrapText="1"/>
      <protection locked="0"/>
    </xf>
    <xf numFmtId="164" fontId="26" fillId="2" borderId="7" xfId="4" applyNumberFormat="1" applyFont="1" applyFill="1" applyBorder="1" applyAlignment="1" applyProtection="1">
      <alignment vertical="center" wrapText="1"/>
      <protection locked="0"/>
    </xf>
    <xf numFmtId="164" fontId="26" fillId="2" borderId="1" xfId="4" applyNumberFormat="1" applyFont="1" applyFill="1" applyBorder="1" applyAlignment="1" applyProtection="1">
      <alignment vertical="center" wrapText="1"/>
    </xf>
    <xf numFmtId="0" fontId="29" fillId="0" borderId="30" xfId="4" applyFont="1" applyFill="1" applyBorder="1" applyAlignment="1" applyProtection="1">
      <alignment horizontal="left" vertical="center" wrapText="1" indent="1"/>
    </xf>
    <xf numFmtId="0" fontId="29" fillId="0" borderId="27" xfId="4" applyFont="1" applyFill="1" applyBorder="1" applyAlignment="1" applyProtection="1">
      <alignment horizontal="left" vertical="center" wrapText="1" indent="1"/>
    </xf>
    <xf numFmtId="164" fontId="29" fillId="0" borderId="27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27" xfId="4" applyNumberFormat="1" applyFont="1" applyFill="1" applyBorder="1" applyAlignment="1" applyProtection="1">
      <alignment vertical="center" wrapText="1"/>
      <protection locked="0"/>
    </xf>
    <xf numFmtId="164" fontId="29" fillId="0" borderId="28" xfId="4" applyNumberFormat="1" applyFont="1" applyFill="1" applyBorder="1" applyAlignment="1" applyProtection="1">
      <alignment vertical="center" wrapText="1"/>
      <protection locked="0"/>
    </xf>
    <xf numFmtId="0" fontId="29" fillId="0" borderId="56" xfId="4" applyFont="1" applyFill="1" applyBorder="1" applyAlignment="1" applyProtection="1">
      <alignment horizontal="left" vertical="center" wrapText="1" indent="1"/>
    </xf>
    <xf numFmtId="164" fontId="26" fillId="2" borderId="7" xfId="4" applyNumberFormat="1" applyFont="1" applyFill="1" applyBorder="1" applyAlignment="1" applyProtection="1">
      <alignment vertical="center" wrapText="1"/>
    </xf>
    <xf numFmtId="0" fontId="29" fillId="0" borderId="31" xfId="4" applyFont="1" applyFill="1" applyBorder="1" applyAlignment="1" applyProtection="1">
      <alignment horizontal="left" vertical="center" wrapText="1" indent="1"/>
    </xf>
    <xf numFmtId="164" fontId="29" fillId="0" borderId="31" xfId="4" applyNumberFormat="1" applyFont="1" applyFill="1" applyBorder="1" applyAlignment="1" applyProtection="1">
      <alignment vertical="center" wrapText="1"/>
      <protection locked="0"/>
    </xf>
    <xf numFmtId="164" fontId="29" fillId="0" borderId="32" xfId="4" applyNumberFormat="1" applyFont="1" applyFill="1" applyBorder="1" applyAlignment="1" applyProtection="1">
      <alignment vertical="center" wrapText="1"/>
      <protection locked="0"/>
    </xf>
    <xf numFmtId="0" fontId="29" fillId="0" borderId="0" xfId="4" applyFont="1" applyFill="1" applyAlignment="1" applyProtection="1">
      <alignment horizontal="left" indent="1"/>
    </xf>
    <xf numFmtId="164" fontId="29" fillId="0" borderId="46" xfId="4" applyNumberFormat="1" applyFont="1" applyFill="1" applyBorder="1" applyAlignment="1" applyProtection="1">
      <alignment vertical="center" wrapText="1"/>
      <protection locked="0"/>
    </xf>
    <xf numFmtId="164" fontId="29" fillId="0" borderId="47" xfId="4" applyNumberFormat="1" applyFont="1" applyFill="1" applyBorder="1" applyAlignment="1" applyProtection="1">
      <alignment vertical="center" wrapText="1"/>
      <protection locked="0"/>
    </xf>
    <xf numFmtId="0" fontId="29" fillId="7" borderId="27" xfId="4" applyFont="1" applyFill="1" applyBorder="1" applyAlignment="1" applyProtection="1">
      <alignment horizontal="left" vertical="center" wrapText="1" indent="1"/>
    </xf>
    <xf numFmtId="0" fontId="30" fillId="0" borderId="27" xfId="4" applyFont="1" applyFill="1" applyBorder="1" applyAlignment="1" applyProtection="1">
      <alignment horizontal="left" vertical="center" wrapText="1" indent="1"/>
    </xf>
    <xf numFmtId="0" fontId="30" fillId="0" borderId="46" xfId="4" applyFont="1" applyFill="1" applyBorder="1" applyAlignment="1" applyProtection="1">
      <alignment horizontal="left" vertical="center" wrapText="1" indent="1"/>
    </xf>
    <xf numFmtId="0" fontId="29" fillId="7" borderId="31" xfId="4" applyFont="1" applyFill="1" applyBorder="1" applyAlignment="1" applyProtection="1">
      <alignment horizontal="left" vertical="center" wrapText="1" indent="1"/>
    </xf>
    <xf numFmtId="0" fontId="29" fillId="0" borderId="19" xfId="4" applyFont="1" applyFill="1" applyBorder="1" applyAlignment="1" applyProtection="1">
      <alignment horizontal="left" vertical="center" wrapText="1" indent="1"/>
    </xf>
    <xf numFmtId="0" fontId="31" fillId="2" borderId="1" xfId="4" applyFont="1" applyFill="1" applyBorder="1" applyAlignment="1" applyProtection="1">
      <alignment horizontal="left" vertical="center" wrapText="1" indent="1"/>
    </xf>
    <xf numFmtId="0" fontId="32" fillId="0" borderId="30" xfId="4" applyFont="1" applyFill="1" applyBorder="1" applyAlignment="1" applyProtection="1">
      <alignment horizontal="left" vertical="center" wrapText="1" indent="1"/>
    </xf>
    <xf numFmtId="0" fontId="32" fillId="0" borderId="27" xfId="4" applyFont="1" applyFill="1" applyBorder="1" applyAlignment="1" applyProtection="1">
      <alignment horizontal="left" vertical="center" wrapText="1" indent="1"/>
    </xf>
    <xf numFmtId="164" fontId="29" fillId="0" borderId="19" xfId="4" applyNumberFormat="1" applyFont="1" applyFill="1" applyBorder="1" applyAlignment="1" applyProtection="1">
      <alignment horizontal="right" vertical="center" wrapText="1"/>
      <protection locked="0"/>
    </xf>
    <xf numFmtId="0" fontId="26" fillId="2" borderId="42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vertical="center" wrapText="1"/>
      <protection locked="0"/>
    </xf>
    <xf numFmtId="164" fontId="29" fillId="0" borderId="20" xfId="4" applyNumberFormat="1" applyFont="1" applyFill="1" applyBorder="1" applyAlignment="1" applyProtection="1">
      <alignment vertical="center" wrapText="1"/>
      <protection locked="0"/>
    </xf>
    <xf numFmtId="0" fontId="29" fillId="0" borderId="23" xfId="4" applyFont="1" applyFill="1" applyBorder="1" applyAlignment="1" applyProtection="1">
      <alignment horizontal="left" vertical="center" wrapText="1" indent="1"/>
    </xf>
    <xf numFmtId="0" fontId="29" fillId="0" borderId="0" xfId="4" applyFont="1" applyAlignment="1" applyProtection="1">
      <alignment horizontal="left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26" fillId="2" borderId="1" xfId="4" applyFont="1" applyFill="1" applyBorder="1" applyAlignment="1" applyProtection="1">
      <alignment vertical="center" wrapText="1"/>
    </xf>
    <xf numFmtId="0" fontId="0" fillId="0" borderId="9" xfId="0" applyBorder="1" applyAlignment="1">
      <alignment horizontal="left" vertical="center" wrapText="1" indent="1"/>
    </xf>
    <xf numFmtId="164" fontId="8" fillId="0" borderId="21" xfId="0" applyNumberFormat="1" applyFont="1" applyBorder="1" applyAlignment="1">
      <alignment horizontal="centerContinuous" vertical="center"/>
    </xf>
    <xf numFmtId="0" fontId="22" fillId="0" borderId="29" xfId="0" applyFont="1" applyFill="1" applyBorder="1" applyAlignment="1">
      <alignment horizontal="center" vertical="center" wrapText="1"/>
    </xf>
    <xf numFmtId="164" fontId="22" fillId="0" borderId="61" xfId="0" applyNumberFormat="1" applyFont="1" applyFill="1" applyBorder="1" applyAlignment="1" applyProtection="1">
      <alignment vertical="center" wrapText="1"/>
      <protection locked="0"/>
    </xf>
    <xf numFmtId="0" fontId="28" fillId="0" borderId="9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0" fontId="33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35" fillId="2" borderId="30" xfId="0" applyFont="1" applyFill="1" applyBorder="1" applyAlignment="1">
      <alignment horizontal="left" vertical="center" wrapText="1" indent="1"/>
    </xf>
    <xf numFmtId="0" fontId="34" fillId="0" borderId="50" xfId="0" applyFont="1" applyFill="1" applyBorder="1" applyAlignment="1">
      <alignment horizontal="left" vertical="center" wrapText="1" indent="1"/>
    </xf>
    <xf numFmtId="164" fontId="35" fillId="2" borderId="61" xfId="0" applyNumberFormat="1" applyFont="1" applyFill="1" applyBorder="1" applyAlignment="1" applyProtection="1">
      <alignment vertical="center" wrapText="1"/>
    </xf>
    <xf numFmtId="0" fontId="34" fillId="0" borderId="9" xfId="0" applyFont="1" applyFill="1" applyBorder="1" applyAlignment="1">
      <alignment horizontal="center" vertical="center" wrapText="1"/>
    </xf>
    <xf numFmtId="164" fontId="34" fillId="0" borderId="3" xfId="0" applyNumberFormat="1" applyFont="1" applyFill="1" applyBorder="1" applyAlignment="1" applyProtection="1">
      <alignment vertical="center" wrapText="1"/>
      <protection locked="0"/>
    </xf>
    <xf numFmtId="0" fontId="22" fillId="0" borderId="9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left" vertical="center" wrapText="1" indent="1"/>
    </xf>
    <xf numFmtId="0" fontId="35" fillId="2" borderId="55" xfId="0" applyFont="1" applyFill="1" applyBorder="1" applyAlignment="1">
      <alignment horizontal="center" vertical="center" wrapText="1"/>
    </xf>
    <xf numFmtId="0" fontId="35" fillId="2" borderId="56" xfId="0" applyFont="1" applyFill="1" applyBorder="1" applyAlignment="1">
      <alignment horizontal="center" vertical="center" wrapText="1"/>
    </xf>
    <xf numFmtId="0" fontId="35" fillId="2" borderId="56" xfId="0" applyFont="1" applyFill="1" applyBorder="1" applyAlignment="1">
      <alignment horizontal="left" vertical="center" wrapText="1" indent="1"/>
    </xf>
    <xf numFmtId="164" fontId="35" fillId="2" borderId="57" xfId="0" applyNumberFormat="1" applyFont="1" applyFill="1" applyBorder="1" applyAlignment="1" applyProtection="1">
      <alignment vertical="center" wrapText="1"/>
    </xf>
    <xf numFmtId="164" fontId="29" fillId="2" borderId="1" xfId="4" applyNumberFormat="1" applyFont="1" applyFill="1" applyBorder="1" applyAlignment="1" applyProtection="1">
      <alignment horizontal="right" vertical="center" wrapText="1"/>
    </xf>
    <xf numFmtId="3" fontId="25" fillId="6" borderId="35" xfId="0" applyNumberFormat="1" applyFont="1" applyFill="1" applyBorder="1" applyAlignment="1" applyProtection="1">
      <alignment horizontal="right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8" fillId="2" borderId="5" xfId="0" applyNumberFormat="1" applyFont="1" applyFill="1" applyBorder="1" applyAlignment="1" applyProtection="1">
      <alignment vertical="center" wrapText="1"/>
    </xf>
    <xf numFmtId="0" fontId="22" fillId="0" borderId="45" xfId="0" applyFont="1" applyFill="1" applyBorder="1" applyAlignment="1">
      <alignment vertical="center" wrapText="1"/>
    </xf>
    <xf numFmtId="164" fontId="22" fillId="0" borderId="46" xfId="0" applyNumberFormat="1" applyFont="1" applyFill="1" applyBorder="1" applyAlignment="1" applyProtection="1">
      <alignment vertical="center" wrapText="1"/>
      <protection locked="0"/>
    </xf>
    <xf numFmtId="0" fontId="16" fillId="0" borderId="29" xfId="5" applyFont="1" applyBorder="1" applyAlignment="1" applyProtection="1">
      <alignment horizontal="left" vertical="center" indent="1"/>
    </xf>
    <xf numFmtId="0" fontId="13" fillId="0" borderId="5" xfId="5" applyFont="1" applyBorder="1" applyAlignment="1" applyProtection="1">
      <alignment horizontal="center"/>
    </xf>
    <xf numFmtId="0" fontId="28" fillId="0" borderId="1" xfId="5" applyFont="1" applyBorder="1" applyAlignment="1" applyProtection="1">
      <alignment horizontal="left" vertical="center" indent="1"/>
    </xf>
    <xf numFmtId="0" fontId="34" fillId="0" borderId="30" xfId="5" applyFont="1" applyBorder="1" applyAlignment="1" applyProtection="1">
      <alignment horizontal="left" vertical="center" indent="1"/>
    </xf>
    <xf numFmtId="0" fontId="22" fillId="0" borderId="27" xfId="5" applyFont="1" applyBorder="1" applyAlignment="1" applyProtection="1">
      <alignment horizontal="left" vertical="center" indent="1"/>
      <protection locked="0"/>
    </xf>
    <xf numFmtId="0" fontId="22" fillId="0" borderId="31" xfId="5" applyFont="1" applyBorder="1" applyAlignment="1" applyProtection="1">
      <alignment horizontal="left" vertical="center" indent="1"/>
      <protection locked="0"/>
    </xf>
    <xf numFmtId="0" fontId="22" fillId="0" borderId="46" xfId="5" applyFont="1" applyBorder="1" applyAlignment="1" applyProtection="1">
      <alignment horizontal="left" vertical="center" indent="1"/>
      <protection locked="0"/>
    </xf>
    <xf numFmtId="0" fontId="8" fillId="2" borderId="1" xfId="5" applyFont="1" applyFill="1" applyBorder="1" applyAlignment="1" applyProtection="1">
      <alignment horizontal="left" vertical="center" indent="1"/>
    </xf>
    <xf numFmtId="0" fontId="28" fillId="0" borderId="1" xfId="5" applyFont="1" applyFill="1" applyBorder="1" applyAlignment="1" applyProtection="1">
      <alignment horizontal="left" vertical="center" indent="1"/>
    </xf>
    <xf numFmtId="0" fontId="13" fillId="2" borderId="1" xfId="5" applyFont="1" applyFill="1" applyBorder="1" applyAlignment="1" applyProtection="1">
      <alignment horizontal="left" indent="1"/>
      <protection locked="0"/>
    </xf>
    <xf numFmtId="164" fontId="13" fillId="2" borderId="1" xfId="5" applyNumberFormat="1" applyFont="1" applyFill="1" applyBorder="1" applyProtection="1"/>
    <xf numFmtId="164" fontId="13" fillId="2" borderId="7" xfId="5" applyNumberFormat="1" applyFont="1" applyFill="1" applyBorder="1" applyProtection="1"/>
    <xf numFmtId="164" fontId="22" fillId="0" borderId="30" xfId="5" applyNumberFormat="1" applyFont="1" applyBorder="1" applyAlignment="1" applyProtection="1">
      <alignment vertical="center"/>
      <protection locked="0"/>
    </xf>
    <xf numFmtId="164" fontId="22" fillId="2" borderId="61" xfId="5" applyNumberFormat="1" applyFont="1" applyFill="1" applyBorder="1" applyAlignment="1" applyProtection="1">
      <alignment vertical="center"/>
    </xf>
    <xf numFmtId="0" fontId="26" fillId="2" borderId="41" xfId="4" applyFont="1" applyFill="1" applyBorder="1" applyAlignment="1" applyProtection="1">
      <alignment horizontal="left" vertical="center" wrapText="1" indent="1"/>
    </xf>
    <xf numFmtId="0" fontId="26" fillId="2" borderId="5" xfId="4" applyFont="1" applyFill="1" applyBorder="1" applyAlignment="1" applyProtection="1">
      <alignment horizontal="left" vertical="center" wrapText="1" indent="1"/>
    </xf>
    <xf numFmtId="49" fontId="29" fillId="0" borderId="29" xfId="4" applyNumberFormat="1" applyFont="1" applyFill="1" applyBorder="1" applyAlignment="1" applyProtection="1">
      <alignment horizontal="left" vertical="center" wrapText="1" indent="1"/>
    </xf>
    <xf numFmtId="49" fontId="29" fillId="0" borderId="4" xfId="4" applyNumberFormat="1" applyFont="1" applyFill="1" applyBorder="1" applyAlignment="1" applyProtection="1">
      <alignment horizontal="left" vertical="center" wrapText="1" indent="1"/>
    </xf>
    <xf numFmtId="49" fontId="29" fillId="0" borderId="55" xfId="4" applyNumberFormat="1" applyFont="1" applyFill="1" applyBorder="1" applyAlignment="1" applyProtection="1">
      <alignment horizontal="left" vertical="center" wrapText="1" indent="1"/>
    </xf>
    <xf numFmtId="49" fontId="29" fillId="0" borderId="8" xfId="4" applyNumberFormat="1" applyFont="1" applyFill="1" applyBorder="1" applyAlignment="1" applyProtection="1">
      <alignment horizontal="left" vertical="center" wrapText="1" indent="1"/>
    </xf>
    <xf numFmtId="49" fontId="29" fillId="0" borderId="45" xfId="4" applyNumberFormat="1" applyFont="1" applyFill="1" applyBorder="1" applyAlignment="1" applyProtection="1">
      <alignment horizontal="left" vertical="center" wrapText="1" indent="1"/>
    </xf>
    <xf numFmtId="49" fontId="29" fillId="7" borderId="4" xfId="4" applyNumberFormat="1" applyFont="1" applyFill="1" applyBorder="1" applyAlignment="1" applyProtection="1">
      <alignment horizontal="left" vertical="center" wrapText="1" indent="1"/>
    </xf>
    <xf numFmtId="49" fontId="29" fillId="7" borderId="8" xfId="4" applyNumberFormat="1" applyFont="1" applyFill="1" applyBorder="1" applyAlignment="1" applyProtection="1">
      <alignment horizontal="left" vertical="center" wrapText="1" indent="1"/>
    </xf>
    <xf numFmtId="49" fontId="29" fillId="0" borderId="18" xfId="4" applyNumberFormat="1" applyFont="1" applyFill="1" applyBorder="1" applyAlignment="1" applyProtection="1">
      <alignment horizontal="left" vertical="center" wrapText="1" indent="1"/>
    </xf>
    <xf numFmtId="49" fontId="29" fillId="0" borderId="9" xfId="4" applyNumberFormat="1" applyFont="1" applyFill="1" applyBorder="1" applyAlignment="1" applyProtection="1">
      <alignment horizontal="left" vertical="center" wrapText="1" indent="1"/>
    </xf>
    <xf numFmtId="164" fontId="29" fillId="0" borderId="50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3" xfId="4" applyNumberFormat="1" applyFont="1" applyFill="1" applyBorder="1" applyAlignment="1" applyProtection="1">
      <alignment horizontal="right" vertical="center" wrapText="1"/>
      <protection locked="0"/>
    </xf>
    <xf numFmtId="164" fontId="29" fillId="2" borderId="7" xfId="4" applyNumberFormat="1" applyFont="1" applyFill="1" applyBorder="1" applyAlignment="1" applyProtection="1">
      <alignment horizontal="right" vertical="center" wrapText="1"/>
    </xf>
    <xf numFmtId="164" fontId="26" fillId="2" borderId="42" xfId="4" applyNumberFormat="1" applyFont="1" applyFill="1" applyBorder="1" applyAlignment="1" applyProtection="1">
      <alignment horizontal="right" vertical="center" wrapText="1"/>
    </xf>
    <xf numFmtId="164" fontId="26" fillId="2" borderId="43" xfId="4" applyNumberFormat="1" applyFont="1" applyFill="1" applyBorder="1" applyAlignment="1" applyProtection="1">
      <alignment horizontal="right" vertical="center" wrapText="1"/>
    </xf>
    <xf numFmtId="164" fontId="26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26" fillId="2" borderId="7" xfId="4" applyNumberFormat="1" applyFont="1" applyFill="1" applyBorder="1" applyAlignment="1" applyProtection="1">
      <alignment horizontal="right" vertical="center" wrapText="1"/>
      <protection locked="0"/>
    </xf>
    <xf numFmtId="164" fontId="26" fillId="2" borderId="1" xfId="4" applyNumberFormat="1" applyFont="1" applyFill="1" applyBorder="1" applyAlignment="1" applyProtection="1">
      <alignment horizontal="right" vertical="center" wrapText="1"/>
    </xf>
    <xf numFmtId="164" fontId="29" fillId="0" borderId="30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61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28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56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57" xfId="4" applyNumberFormat="1" applyFont="1" applyFill="1" applyBorder="1" applyAlignment="1" applyProtection="1">
      <alignment horizontal="right" vertical="center" wrapText="1"/>
      <protection locked="0"/>
    </xf>
    <xf numFmtId="164" fontId="26" fillId="2" borderId="7" xfId="4" applyNumberFormat="1" applyFont="1" applyFill="1" applyBorder="1" applyAlignment="1" applyProtection="1">
      <alignment horizontal="right" vertical="center" wrapText="1"/>
    </xf>
    <xf numFmtId="164" fontId="29" fillId="0" borderId="31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32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46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47" xfId="4" applyNumberFormat="1" applyFont="1" applyFill="1" applyBorder="1" applyAlignment="1" applyProtection="1">
      <alignment horizontal="right" vertical="center" wrapText="1"/>
      <protection locked="0"/>
    </xf>
    <xf numFmtId="164" fontId="29" fillId="7" borderId="27" xfId="4" applyNumberFormat="1" applyFont="1" applyFill="1" applyBorder="1" applyAlignment="1" applyProtection="1">
      <alignment horizontal="right" vertical="center" wrapText="1"/>
    </xf>
    <xf numFmtId="164" fontId="29" fillId="7" borderId="28" xfId="4" applyNumberFormat="1" applyFont="1" applyFill="1" applyBorder="1" applyAlignment="1" applyProtection="1">
      <alignment horizontal="right" vertical="center" wrapText="1"/>
    </xf>
    <xf numFmtId="164" fontId="30" fillId="0" borderId="27" xfId="4" applyNumberFormat="1" applyFont="1" applyFill="1" applyBorder="1" applyAlignment="1" applyProtection="1">
      <alignment horizontal="right" vertical="center" wrapText="1"/>
      <protection locked="0"/>
    </xf>
    <xf numFmtId="164" fontId="30" fillId="0" borderId="28" xfId="4" applyNumberFormat="1" applyFont="1" applyFill="1" applyBorder="1" applyAlignment="1" applyProtection="1">
      <alignment horizontal="right" vertical="center" wrapText="1"/>
      <protection locked="0"/>
    </xf>
    <xf numFmtId="164" fontId="30" fillId="0" borderId="46" xfId="4" applyNumberFormat="1" applyFont="1" applyFill="1" applyBorder="1" applyAlignment="1" applyProtection="1">
      <alignment horizontal="right" vertical="center" wrapTex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/>
      <protection locked="0"/>
    </xf>
    <xf numFmtId="164" fontId="29" fillId="7" borderId="31" xfId="4" applyNumberFormat="1" applyFont="1" applyFill="1" applyBorder="1" applyAlignment="1" applyProtection="1">
      <alignment horizontal="right" vertical="center" wrapText="1"/>
    </xf>
    <xf numFmtId="164" fontId="29" fillId="0" borderId="20" xfId="4" applyNumberFormat="1" applyFont="1" applyFill="1" applyBorder="1" applyAlignment="1" applyProtection="1">
      <alignment horizontal="right" vertical="center" wrapText="1"/>
      <protection locked="0"/>
    </xf>
    <xf numFmtId="164" fontId="32" fillId="0" borderId="30" xfId="4" applyNumberFormat="1" applyFont="1" applyFill="1" applyBorder="1" applyAlignment="1" applyProtection="1">
      <alignment horizontal="right" vertical="center" wrapText="1"/>
      <protection locked="0"/>
    </xf>
    <xf numFmtId="164" fontId="32" fillId="0" borderId="61" xfId="4" applyNumberFormat="1" applyFont="1" applyFill="1" applyBorder="1" applyAlignment="1" applyProtection="1">
      <alignment horizontal="right" vertical="center" wrapText="1"/>
      <protection locked="0"/>
    </xf>
    <xf numFmtId="164" fontId="32" fillId="0" borderId="27" xfId="4" applyNumberFormat="1" applyFont="1" applyFill="1" applyBorder="1" applyAlignment="1" applyProtection="1">
      <alignment horizontal="right" vertical="center" wrapText="1"/>
      <protection locked="0"/>
    </xf>
    <xf numFmtId="164" fontId="32" fillId="0" borderId="28" xfId="4" applyNumberFormat="1" applyFont="1" applyFill="1" applyBorder="1" applyAlignment="1" applyProtection="1">
      <alignment horizontal="right" vertical="center" wrapText="1"/>
      <protection locked="0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left" vertical="center" wrapText="1" indent="1"/>
    </xf>
    <xf numFmtId="164" fontId="33" fillId="2" borderId="61" xfId="0" applyNumberFormat="1" applyFont="1" applyFill="1" applyBorder="1" applyAlignment="1" applyProtection="1">
      <alignment vertical="center" wrapText="1"/>
      <protection locked="0"/>
    </xf>
    <xf numFmtId="164" fontId="36" fillId="0" borderId="4" xfId="0" applyNumberFormat="1" applyFont="1" applyBorder="1" applyAlignment="1" applyProtection="1">
      <alignment horizontal="center" vertical="center" wrapText="1"/>
      <protection locked="0"/>
    </xf>
    <xf numFmtId="0" fontId="36" fillId="0" borderId="8" xfId="0" applyFont="1" applyBorder="1" applyAlignment="1">
      <alignment horizontal="left" vertical="center" wrapText="1" indent="1"/>
    </xf>
    <xf numFmtId="0" fontId="36" fillId="0" borderId="4" xfId="0" applyFont="1" applyBorder="1" applyAlignment="1">
      <alignment horizontal="left" vertical="center" wrapText="1" indent="1"/>
    </xf>
    <xf numFmtId="0" fontId="38" fillId="0" borderId="0" xfId="3" applyFont="1" applyAlignment="1">
      <alignment horizontal="center"/>
    </xf>
    <xf numFmtId="0" fontId="38" fillId="0" borderId="0" xfId="3" applyFont="1"/>
    <xf numFmtId="0" fontId="37" fillId="0" borderId="0" xfId="3" applyAlignment="1">
      <alignment horizontal="center"/>
    </xf>
    <xf numFmtId="0" fontId="39" fillId="0" borderId="0" xfId="3" applyFont="1" applyAlignment="1">
      <alignment horizontal="right"/>
    </xf>
    <xf numFmtId="0" fontId="37" fillId="0" borderId="0" xfId="3"/>
    <xf numFmtId="0" fontId="40" fillId="0" borderId="0" xfId="3" applyFont="1" applyAlignment="1"/>
    <xf numFmtId="0" fontId="41" fillId="0" borderId="0" xfId="3" applyFont="1"/>
    <xf numFmtId="0" fontId="38" fillId="0" borderId="62" xfId="3" applyFont="1" applyBorder="1" applyAlignment="1">
      <alignment horizontal="center"/>
    </xf>
    <xf numFmtId="0" fontId="38" fillId="0" borderId="63" xfId="3" applyFont="1" applyBorder="1"/>
    <xf numFmtId="0" fontId="38" fillId="0" borderId="63" xfId="3" applyFont="1" applyBorder="1" applyAlignment="1">
      <alignment horizontal="center"/>
    </xf>
    <xf numFmtId="0" fontId="38" fillId="0" borderId="64" xfId="3" applyFont="1" applyBorder="1"/>
    <xf numFmtId="0" fontId="38" fillId="0" borderId="65" xfId="3" applyFont="1" applyBorder="1" applyAlignment="1">
      <alignment horizontal="center"/>
    </xf>
    <xf numFmtId="0" fontId="38" fillId="0" borderId="31" xfId="3" applyFont="1" applyBorder="1"/>
    <xf numFmtId="0" fontId="38" fillId="0" borderId="31" xfId="3" applyFont="1" applyBorder="1" applyAlignment="1">
      <alignment horizontal="center"/>
    </xf>
    <xf numFmtId="0" fontId="38" fillId="0" borderId="66" xfId="3" applyFont="1" applyBorder="1"/>
    <xf numFmtId="0" fontId="38" fillId="0" borderId="67" xfId="3" applyFont="1" applyBorder="1" applyAlignment="1">
      <alignment horizontal="center"/>
    </xf>
    <xf numFmtId="0" fontId="38" fillId="0" borderId="27" xfId="3" applyFont="1" applyBorder="1"/>
    <xf numFmtId="0" fontId="37" fillId="0" borderId="27" xfId="3" applyBorder="1" applyAlignment="1">
      <alignment horizontal="center"/>
    </xf>
    <xf numFmtId="0" fontId="38" fillId="0" borderId="68" xfId="3" applyFont="1" applyBorder="1"/>
    <xf numFmtId="0" fontId="39" fillId="0" borderId="68" xfId="3" applyFont="1" applyBorder="1"/>
    <xf numFmtId="0" fontId="37" fillId="0" borderId="68" xfId="3" applyBorder="1"/>
    <xf numFmtId="0" fontId="38" fillId="0" borderId="69" xfId="3" applyFont="1" applyBorder="1" applyAlignment="1">
      <alignment horizontal="center"/>
    </xf>
    <xf numFmtId="0" fontId="38" fillId="0" borderId="70" xfId="3" applyFont="1" applyBorder="1"/>
    <xf numFmtId="0" fontId="37" fillId="0" borderId="70" xfId="3" applyBorder="1" applyAlignment="1">
      <alignment horizontal="center"/>
    </xf>
    <xf numFmtId="0" fontId="37" fillId="0" borderId="71" xfId="3" applyBorder="1"/>
    <xf numFmtId="0" fontId="22" fillId="0" borderId="4" xfId="0" applyFont="1" applyBorder="1" applyAlignment="1" applyProtection="1">
      <alignment vertical="center" wrapText="1"/>
      <protection locked="0"/>
    </xf>
    <xf numFmtId="0" fontId="42" fillId="0" borderId="0" xfId="5" applyFont="1" applyProtection="1"/>
    <xf numFmtId="0" fontId="42" fillId="0" borderId="0" xfId="5" applyFont="1" applyAlignment="1" applyProtection="1">
      <alignment vertical="center"/>
    </xf>
    <xf numFmtId="0" fontId="42" fillId="0" borderId="0" xfId="5" applyFont="1" applyAlignment="1" applyProtection="1">
      <alignment vertical="center"/>
      <protection locked="0"/>
    </xf>
    <xf numFmtId="0" fontId="42" fillId="0" borderId="0" xfId="5" applyFont="1" applyProtection="1">
      <protection locked="0"/>
    </xf>
    <xf numFmtId="0" fontId="13" fillId="2" borderId="5" xfId="5" applyFont="1" applyFill="1" applyBorder="1" applyProtection="1">
      <protection locked="0"/>
    </xf>
    <xf numFmtId="0" fontId="13" fillId="2" borderId="1" xfId="5" applyFont="1" applyFill="1" applyBorder="1" applyProtection="1">
      <protection locked="0"/>
    </xf>
    <xf numFmtId="164" fontId="13" fillId="2" borderId="1" xfId="5" applyNumberFormat="1" applyFont="1" applyFill="1" applyBorder="1" applyProtection="1">
      <protection locked="0"/>
    </xf>
    <xf numFmtId="0" fontId="43" fillId="2" borderId="7" xfId="5" applyFont="1" applyFill="1" applyBorder="1" applyProtection="1"/>
    <xf numFmtId="49" fontId="26" fillId="2" borderId="5" xfId="4" applyNumberFormat="1" applyFont="1" applyFill="1" applyBorder="1" applyAlignment="1" applyProtection="1">
      <alignment horizontal="left" vertical="center" wrapText="1" indent="1"/>
    </xf>
    <xf numFmtId="164" fontId="29" fillId="7" borderId="31" xfId="4" applyNumberFormat="1" applyFont="1" applyFill="1" applyBorder="1" applyAlignment="1" applyProtection="1">
      <alignment horizontal="right" vertical="center" wrapText="1"/>
      <protection locked="0"/>
    </xf>
    <xf numFmtId="164" fontId="29" fillId="7" borderId="32" xfId="4" applyNumberFormat="1" applyFont="1" applyFill="1" applyBorder="1" applyAlignment="1" applyProtection="1">
      <alignment horizontal="right" vertical="center" wrapText="1"/>
      <protection locked="0"/>
    </xf>
    <xf numFmtId="0" fontId="37" fillId="0" borderId="27" xfId="3" applyFont="1" applyBorder="1" applyAlignment="1">
      <alignment horizontal="center"/>
    </xf>
    <xf numFmtId="0" fontId="37" fillId="0" borderId="68" xfId="3" applyFont="1" applyBorder="1"/>
    <xf numFmtId="49" fontId="28" fillId="2" borderId="1" xfId="0" applyNumberFormat="1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left" vertical="center" wrapText="1" indent="1"/>
    </xf>
    <xf numFmtId="164" fontId="23" fillId="2" borderId="61" xfId="0" applyNumberFormat="1" applyFont="1" applyFill="1" applyBorder="1" applyAlignment="1" applyProtection="1">
      <alignment vertical="center" wrapText="1"/>
      <protection locked="0"/>
    </xf>
    <xf numFmtId="164" fontId="28" fillId="2" borderId="7" xfId="0" applyNumberFormat="1" applyFont="1" applyFill="1" applyBorder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/>
    </xf>
    <xf numFmtId="164" fontId="8" fillId="2" borderId="39" xfId="0" applyNumberFormat="1" applyFont="1" applyFill="1" applyBorder="1" applyAlignment="1">
      <alignment vertical="center" wrapText="1"/>
    </xf>
    <xf numFmtId="3" fontId="0" fillId="0" borderId="32" xfId="0" applyNumberFormat="1" applyBorder="1" applyAlignment="1">
      <alignment vertical="center" wrapText="1"/>
    </xf>
    <xf numFmtId="3" fontId="0" fillId="0" borderId="28" xfId="0" applyNumberFormat="1" applyBorder="1" applyAlignment="1">
      <alignment vertical="center" wrapText="1"/>
    </xf>
    <xf numFmtId="0" fontId="22" fillId="0" borderId="72" xfId="0" applyFont="1" applyBorder="1" applyAlignment="1">
      <alignment horizontal="left" vertical="center" wrapText="1" indent="1"/>
    </xf>
    <xf numFmtId="0" fontId="22" fillId="0" borderId="25" xfId="0" applyFont="1" applyBorder="1" applyAlignment="1">
      <alignment horizontal="left" vertical="center" wrapText="1" indent="1"/>
    </xf>
    <xf numFmtId="0" fontId="22" fillId="0" borderId="25" xfId="0" applyFont="1" applyBorder="1" applyAlignment="1" applyProtection="1">
      <alignment horizontal="left" vertical="center" wrapText="1" indent="1"/>
      <protection locked="0"/>
    </xf>
    <xf numFmtId="0" fontId="22" fillId="0" borderId="73" xfId="0" applyFont="1" applyBorder="1" applyAlignment="1">
      <alignment horizontal="left" vertical="center" wrapText="1" indent="1"/>
    </xf>
    <xf numFmtId="0" fontId="0" fillId="0" borderId="73" xfId="0" applyBorder="1" applyAlignment="1">
      <alignment horizontal="left" vertical="center" wrapText="1" indent="1"/>
    </xf>
    <xf numFmtId="0" fontId="8" fillId="2" borderId="34" xfId="0" applyFont="1" applyFill="1" applyBorder="1" applyAlignment="1">
      <alignment horizontal="left" vertical="center" wrapText="1" indent="1"/>
    </xf>
    <xf numFmtId="0" fontId="26" fillId="0" borderId="3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6" fillId="0" borderId="60" xfId="0" applyFont="1" applyBorder="1" applyAlignment="1" applyProtection="1">
      <alignment horizontal="right"/>
    </xf>
    <xf numFmtId="0" fontId="6" fillId="0" borderId="60" xfId="0" applyFont="1" applyFill="1" applyBorder="1" applyAlignment="1" applyProtection="1">
      <alignment horizontal="right"/>
    </xf>
    <xf numFmtId="0" fontId="17" fillId="0" borderId="1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164" fontId="6" fillId="0" borderId="60" xfId="0" applyNumberFormat="1" applyFont="1" applyBorder="1" applyAlignment="1">
      <alignment horizontal="right" wrapText="1"/>
    </xf>
    <xf numFmtId="0" fontId="13" fillId="0" borderId="21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59" xfId="0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center" vertical="center"/>
    </xf>
    <xf numFmtId="164" fontId="5" fillId="0" borderId="74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44" xfId="0" applyNumberFormat="1" applyFont="1" applyBorder="1" applyAlignment="1">
      <alignment horizontal="center" vertical="center"/>
    </xf>
    <xf numFmtId="164" fontId="7" fillId="0" borderId="5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7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74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74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/>
    </xf>
    <xf numFmtId="164" fontId="8" fillId="0" borderId="74" xfId="0" applyNumberFormat="1" applyFont="1" applyBorder="1" applyAlignment="1">
      <alignment horizontal="center" vertical="center"/>
    </xf>
  </cellXfs>
  <cellStyles count="6">
    <cellStyle name="Hiperhivatkozás" xfId="1"/>
    <cellStyle name="Már látott hiperhivatkozás" xfId="2"/>
    <cellStyle name="Normál" xfId="0" builtinId="0"/>
    <cellStyle name="Normál_CÍmrend" xfId="3"/>
    <cellStyle name="Normál_KVRENMUNKA" xfId="4"/>
    <cellStyle name="Normál_SEGEDLETEK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B14" sqref="B14"/>
    </sheetView>
  </sheetViews>
  <sheetFormatPr defaultColWidth="10.6640625" defaultRowHeight="12.75"/>
  <cols>
    <col min="1" max="1" width="8.83203125" style="448" customWidth="1"/>
    <col min="2" max="2" width="7.33203125" style="449" customWidth="1"/>
    <col min="3" max="3" width="12" style="450" customWidth="1"/>
    <col min="4" max="4" width="50.5" style="452" bestFit="1" customWidth="1"/>
    <col min="5" max="16384" width="10.6640625" style="452"/>
  </cols>
  <sheetData>
    <row r="1" spans="1:8">
      <c r="D1" s="451" t="s">
        <v>293</v>
      </c>
    </row>
    <row r="4" spans="1:8" s="454" customFormat="1" ht="18">
      <c r="A4" s="453" t="s">
        <v>412</v>
      </c>
      <c r="B4" s="453"/>
      <c r="C4" s="453"/>
      <c r="D4" s="453"/>
      <c r="E4" s="453"/>
    </row>
    <row r="5" spans="1:8" ht="13.5" thickBot="1"/>
    <row r="6" spans="1:8" s="449" customFormat="1" ht="14.25" thickTop="1" thickBot="1">
      <c r="A6" s="455" t="s">
        <v>294</v>
      </c>
      <c r="B6" s="456" t="s">
        <v>295</v>
      </c>
      <c r="C6" s="457" t="s">
        <v>296</v>
      </c>
      <c r="D6" s="458" t="s">
        <v>297</v>
      </c>
      <c r="H6" s="452"/>
    </row>
    <row r="7" spans="1:8" s="449" customFormat="1" ht="13.5" thickTop="1">
      <c r="A7" s="459"/>
      <c r="B7" s="460"/>
      <c r="C7" s="461"/>
      <c r="D7" s="462"/>
      <c r="H7" s="452"/>
    </row>
    <row r="8" spans="1:8" s="449" customFormat="1">
      <c r="A8" s="459"/>
      <c r="B8" s="460"/>
      <c r="C8" s="461"/>
      <c r="D8" s="462"/>
      <c r="H8" s="452"/>
    </row>
    <row r="9" spans="1:8">
      <c r="A9" s="463">
        <v>1</v>
      </c>
      <c r="B9" s="464"/>
      <c r="C9" s="465"/>
      <c r="D9" s="466" t="s">
        <v>298</v>
      </c>
    </row>
    <row r="10" spans="1:8">
      <c r="A10" s="463"/>
      <c r="B10" s="464">
        <v>1</v>
      </c>
      <c r="C10" s="465"/>
      <c r="D10" s="466" t="s">
        <v>82</v>
      </c>
    </row>
    <row r="11" spans="1:8">
      <c r="A11" s="463"/>
      <c r="B11" s="464">
        <v>2</v>
      </c>
      <c r="C11" s="465"/>
      <c r="D11" s="466" t="s">
        <v>87</v>
      </c>
    </row>
    <row r="12" spans="1:8">
      <c r="A12" s="463"/>
      <c r="B12" s="464">
        <v>3</v>
      </c>
      <c r="C12" s="465"/>
      <c r="D12" s="466" t="s">
        <v>279</v>
      </c>
    </row>
    <row r="13" spans="1:8">
      <c r="A13" s="463"/>
      <c r="B13" s="464">
        <v>4</v>
      </c>
      <c r="C13" s="465"/>
      <c r="D13" s="466" t="s">
        <v>308</v>
      </c>
    </row>
    <row r="14" spans="1:8">
      <c r="A14" s="463"/>
      <c r="B14" s="464"/>
      <c r="C14" s="465"/>
      <c r="D14" s="466"/>
    </row>
    <row r="15" spans="1:8">
      <c r="A15" s="463"/>
      <c r="B15" s="464"/>
      <c r="C15" s="465"/>
      <c r="D15" s="466"/>
    </row>
    <row r="16" spans="1:8">
      <c r="A16" s="463"/>
      <c r="B16" s="464"/>
      <c r="C16" s="465"/>
      <c r="D16" s="466"/>
    </row>
    <row r="17" spans="1:4">
      <c r="A17" s="463"/>
      <c r="B17" s="464"/>
      <c r="C17" s="465"/>
      <c r="D17" s="466"/>
    </row>
    <row r="18" spans="1:4">
      <c r="A18" s="463"/>
      <c r="B18" s="464"/>
      <c r="C18" s="465"/>
      <c r="D18" s="466"/>
    </row>
    <row r="19" spans="1:4">
      <c r="A19" s="463"/>
      <c r="B19" s="464"/>
      <c r="C19" s="465"/>
      <c r="D19" s="466"/>
    </row>
    <row r="20" spans="1:4">
      <c r="A20" s="463"/>
      <c r="B20" s="464"/>
      <c r="C20" s="465"/>
      <c r="D20" s="466"/>
    </row>
    <row r="21" spans="1:4">
      <c r="A21" s="463"/>
      <c r="B21" s="464"/>
      <c r="C21" s="465"/>
      <c r="D21" s="466"/>
    </row>
    <row r="22" spans="1:4">
      <c r="A22" s="463"/>
      <c r="B22" s="464"/>
      <c r="C22" s="465"/>
      <c r="D22" s="467" t="s">
        <v>57</v>
      </c>
    </row>
    <row r="23" spans="1:4">
      <c r="A23" s="463"/>
      <c r="B23" s="464"/>
      <c r="C23" s="485" t="s">
        <v>345</v>
      </c>
      <c r="D23" s="468" t="s">
        <v>299</v>
      </c>
    </row>
    <row r="24" spans="1:4">
      <c r="A24" s="463"/>
      <c r="B24" s="464"/>
      <c r="C24" s="485" t="s">
        <v>346</v>
      </c>
      <c r="D24" s="468" t="s">
        <v>64</v>
      </c>
    </row>
    <row r="25" spans="1:4">
      <c r="A25" s="463"/>
      <c r="B25" s="464"/>
      <c r="C25" s="485" t="s">
        <v>347</v>
      </c>
      <c r="D25" s="468" t="s">
        <v>174</v>
      </c>
    </row>
    <row r="26" spans="1:4">
      <c r="A26" s="463"/>
      <c r="B26" s="464"/>
      <c r="C26" s="485" t="s">
        <v>348</v>
      </c>
      <c r="D26" s="468" t="s">
        <v>300</v>
      </c>
    </row>
    <row r="27" spans="1:4">
      <c r="A27" s="463"/>
      <c r="B27" s="464"/>
      <c r="C27" s="485" t="s">
        <v>349</v>
      </c>
      <c r="D27" s="486" t="s">
        <v>350</v>
      </c>
    </row>
    <row r="28" spans="1:4">
      <c r="A28" s="463"/>
      <c r="B28" s="464"/>
      <c r="C28" s="485" t="s">
        <v>351</v>
      </c>
      <c r="D28" s="468" t="s">
        <v>164</v>
      </c>
    </row>
    <row r="29" spans="1:4">
      <c r="A29" s="463"/>
      <c r="B29" s="464"/>
      <c r="C29" s="485" t="s">
        <v>352</v>
      </c>
      <c r="D29" s="468" t="s">
        <v>69</v>
      </c>
    </row>
    <row r="30" spans="1:4">
      <c r="A30" s="463"/>
      <c r="B30" s="464"/>
      <c r="C30" s="485" t="s">
        <v>354</v>
      </c>
      <c r="D30" s="486" t="s">
        <v>86</v>
      </c>
    </row>
    <row r="31" spans="1:4">
      <c r="A31" s="463"/>
      <c r="B31" s="464"/>
      <c r="C31" s="465"/>
      <c r="D31" s="467" t="s">
        <v>70</v>
      </c>
    </row>
    <row r="32" spans="1:4">
      <c r="A32" s="463"/>
      <c r="B32" s="464"/>
      <c r="C32" s="485" t="s">
        <v>345</v>
      </c>
      <c r="D32" s="468" t="s">
        <v>71</v>
      </c>
    </row>
    <row r="33" spans="1:4">
      <c r="A33" s="463"/>
      <c r="B33" s="464"/>
      <c r="C33" s="485" t="s">
        <v>346</v>
      </c>
      <c r="D33" s="468" t="s">
        <v>75</v>
      </c>
    </row>
    <row r="34" spans="1:4">
      <c r="A34" s="463"/>
      <c r="B34" s="464"/>
      <c r="C34" s="485" t="s">
        <v>347</v>
      </c>
      <c r="D34" s="468" t="s">
        <v>40</v>
      </c>
    </row>
    <row r="35" spans="1:4">
      <c r="A35" s="463"/>
      <c r="B35" s="464"/>
      <c r="C35" s="485" t="s">
        <v>348</v>
      </c>
      <c r="D35" s="468" t="s">
        <v>187</v>
      </c>
    </row>
    <row r="36" spans="1:4">
      <c r="A36" s="463"/>
      <c r="B36" s="464"/>
      <c r="C36" s="485" t="s">
        <v>349</v>
      </c>
      <c r="D36" s="468" t="s">
        <v>79</v>
      </c>
    </row>
    <row r="37" spans="1:4">
      <c r="A37" s="463"/>
      <c r="B37" s="464"/>
      <c r="C37" s="485" t="s">
        <v>351</v>
      </c>
      <c r="D37" s="486" t="s">
        <v>353</v>
      </c>
    </row>
    <row r="38" spans="1:4">
      <c r="A38" s="463"/>
      <c r="B38" s="464"/>
      <c r="C38" s="485" t="s">
        <v>352</v>
      </c>
      <c r="D38" s="468" t="s">
        <v>167</v>
      </c>
    </row>
    <row r="39" spans="1:4">
      <c r="A39" s="463"/>
      <c r="B39" s="464"/>
      <c r="C39" s="485" t="s">
        <v>354</v>
      </c>
      <c r="D39" s="468" t="s">
        <v>204</v>
      </c>
    </row>
    <row r="40" spans="1:4" ht="13.5" thickBot="1">
      <c r="A40" s="469"/>
      <c r="B40" s="470"/>
      <c r="C40" s="471"/>
      <c r="D40" s="472"/>
    </row>
    <row r="41" spans="1:4" ht="13.5" thickTop="1"/>
  </sheetData>
  <phoneticPr fontId="37" type="noConversion"/>
  <pageMargins left="1.5748031496062993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61"/>
  <sheetViews>
    <sheetView topLeftCell="A34" workbookViewId="0">
      <selection activeCell="B51" sqref="B51"/>
    </sheetView>
  </sheetViews>
  <sheetFormatPr defaultRowHeight="12.75"/>
  <cols>
    <col min="1" max="1" width="43.83203125" style="22" bestFit="1" customWidth="1"/>
    <col min="2" max="2" width="13.1640625" style="22" customWidth="1"/>
    <col min="3" max="3" width="13.5" style="1" customWidth="1"/>
    <col min="4" max="4" width="16.33203125" style="1" customWidth="1"/>
    <col min="5" max="5" width="19" style="1" customWidth="1"/>
    <col min="6" max="16384" width="9.33203125" style="1"/>
  </cols>
  <sheetData>
    <row r="1" spans="1:4" s="10" customFormat="1" ht="24" customHeight="1" thickBot="1">
      <c r="A1" s="21"/>
      <c r="B1" s="21"/>
      <c r="C1" s="516" t="s">
        <v>90</v>
      </c>
      <c r="D1" s="516"/>
    </row>
    <row r="2" spans="1:4" s="23" customFormat="1" ht="22.5" customHeight="1" thickBot="1">
      <c r="A2" s="37" t="s">
        <v>383</v>
      </c>
      <c r="B2" s="503" t="s">
        <v>359</v>
      </c>
      <c r="C2" s="504" t="s">
        <v>360</v>
      </c>
      <c r="D2" s="505" t="s">
        <v>433</v>
      </c>
    </row>
    <row r="3" spans="1:4" ht="18" customHeight="1">
      <c r="A3" s="190" t="s">
        <v>361</v>
      </c>
      <c r="B3" s="497">
        <v>200</v>
      </c>
      <c r="C3" s="169"/>
      <c r="D3" s="495"/>
    </row>
    <row r="4" spans="1:4" ht="18" customHeight="1">
      <c r="A4" s="191" t="s">
        <v>362</v>
      </c>
      <c r="B4" s="498"/>
      <c r="C4" s="172"/>
      <c r="D4" s="496"/>
    </row>
    <row r="5" spans="1:4" ht="18" customHeight="1">
      <c r="A5" s="191" t="s">
        <v>363</v>
      </c>
      <c r="B5" s="498"/>
      <c r="C5" s="172"/>
      <c r="D5" s="496"/>
    </row>
    <row r="6" spans="1:4" ht="18" customHeight="1">
      <c r="A6" s="191" t="s">
        <v>390</v>
      </c>
      <c r="B6" s="498">
        <v>60</v>
      </c>
      <c r="C6" s="172">
        <v>200</v>
      </c>
      <c r="D6" s="496"/>
    </row>
    <row r="7" spans="1:4" ht="18" customHeight="1">
      <c r="A7" s="191" t="s">
        <v>364</v>
      </c>
      <c r="B7" s="498">
        <v>20</v>
      </c>
      <c r="C7" s="172">
        <v>500</v>
      </c>
      <c r="D7" s="496"/>
    </row>
    <row r="8" spans="1:4" ht="18" customHeight="1">
      <c r="A8" s="191" t="s">
        <v>365</v>
      </c>
      <c r="B8" s="498"/>
      <c r="C8" s="172"/>
      <c r="D8" s="496"/>
    </row>
    <row r="9" spans="1:4" ht="18" customHeight="1">
      <c r="A9" s="191" t="s">
        <v>436</v>
      </c>
      <c r="B9" s="498">
        <v>180</v>
      </c>
      <c r="C9" s="172">
        <v>1730</v>
      </c>
      <c r="D9" s="496"/>
    </row>
    <row r="10" spans="1:4" ht="18" customHeight="1">
      <c r="A10" s="191" t="s">
        <v>391</v>
      </c>
      <c r="B10" s="498">
        <v>150</v>
      </c>
      <c r="C10" s="172">
        <v>10421</v>
      </c>
      <c r="D10" s="496">
        <v>2386</v>
      </c>
    </row>
    <row r="11" spans="1:4" ht="18" customHeight="1">
      <c r="A11" s="191" t="s">
        <v>399</v>
      </c>
      <c r="B11" s="498"/>
      <c r="C11" s="172">
        <v>250</v>
      </c>
      <c r="D11" s="496"/>
    </row>
    <row r="12" spans="1:4" ht="18" customHeight="1">
      <c r="A12" s="191" t="s">
        <v>415</v>
      </c>
      <c r="B12" s="498">
        <v>220</v>
      </c>
      <c r="C12" s="172">
        <v>300</v>
      </c>
      <c r="D12" s="496">
        <v>300</v>
      </c>
    </row>
    <row r="13" spans="1:4" ht="18" customHeight="1">
      <c r="A13" s="191" t="s">
        <v>366</v>
      </c>
      <c r="B13" s="498"/>
      <c r="C13" s="172">
        <v>1420</v>
      </c>
      <c r="D13" s="496"/>
    </row>
    <row r="14" spans="1:4" ht="18" customHeight="1">
      <c r="A14" s="191" t="s">
        <v>279</v>
      </c>
      <c r="B14" s="498">
        <v>370</v>
      </c>
      <c r="C14" s="172">
        <v>5910</v>
      </c>
      <c r="D14" s="496">
        <v>230</v>
      </c>
    </row>
    <row r="15" spans="1:4" ht="18" customHeight="1">
      <c r="A15" s="191" t="s">
        <v>382</v>
      </c>
      <c r="B15" s="498"/>
      <c r="C15" s="172"/>
      <c r="D15" s="496"/>
    </row>
    <row r="16" spans="1:4" ht="18" customHeight="1">
      <c r="A16" s="191" t="s">
        <v>394</v>
      </c>
      <c r="B16" s="498"/>
      <c r="C16" s="172">
        <v>310</v>
      </c>
      <c r="D16" s="496"/>
    </row>
    <row r="17" spans="1:4" ht="18" customHeight="1">
      <c r="A17" s="191" t="s">
        <v>395</v>
      </c>
      <c r="B17" s="498"/>
      <c r="C17" s="172">
        <v>200</v>
      </c>
      <c r="D17" s="496">
        <v>200</v>
      </c>
    </row>
    <row r="18" spans="1:4" ht="18" customHeight="1">
      <c r="A18" s="192" t="s">
        <v>396</v>
      </c>
      <c r="B18" s="499"/>
      <c r="C18" s="172">
        <v>100</v>
      </c>
      <c r="D18" s="496">
        <v>100</v>
      </c>
    </row>
    <row r="19" spans="1:4" ht="18" customHeight="1">
      <c r="A19" s="192" t="s">
        <v>400</v>
      </c>
      <c r="B19" s="499"/>
      <c r="C19" s="172">
        <v>842</v>
      </c>
      <c r="D19" s="496"/>
    </row>
    <row r="20" spans="1:4" ht="18" customHeight="1">
      <c r="A20" s="192" t="s">
        <v>434</v>
      </c>
      <c r="B20" s="499"/>
      <c r="C20" s="172">
        <v>4700</v>
      </c>
      <c r="D20" s="496"/>
    </row>
    <row r="21" spans="1:4" ht="18" customHeight="1">
      <c r="A21" s="192" t="s">
        <v>502</v>
      </c>
      <c r="B21" s="499"/>
      <c r="C21" s="172">
        <v>40</v>
      </c>
      <c r="D21" s="496"/>
    </row>
    <row r="22" spans="1:4" ht="18" customHeight="1">
      <c r="A22" s="192" t="s">
        <v>367</v>
      </c>
      <c r="B22" s="499"/>
      <c r="C22" s="172">
        <v>2000</v>
      </c>
      <c r="D22" s="496"/>
    </row>
    <row r="23" spans="1:4" ht="18" customHeight="1">
      <c r="A23" s="192" t="s">
        <v>501</v>
      </c>
      <c r="B23" s="499"/>
      <c r="C23" s="172">
        <v>2657</v>
      </c>
      <c r="D23" s="496"/>
    </row>
    <row r="24" spans="1:4" ht="18" customHeight="1">
      <c r="A24" s="192" t="s">
        <v>368</v>
      </c>
      <c r="B24" s="499">
        <v>60</v>
      </c>
      <c r="C24" s="172">
        <v>100</v>
      </c>
      <c r="D24" s="496"/>
    </row>
    <row r="25" spans="1:4" ht="18" customHeight="1">
      <c r="A25" s="191" t="s">
        <v>301</v>
      </c>
      <c r="B25" s="498"/>
      <c r="C25" s="172">
        <v>100</v>
      </c>
      <c r="D25" s="496"/>
    </row>
    <row r="26" spans="1:4" ht="18" customHeight="1">
      <c r="A26" s="191" t="s">
        <v>369</v>
      </c>
      <c r="B26" s="498"/>
      <c r="C26" s="172">
        <v>646</v>
      </c>
      <c r="D26" s="496"/>
    </row>
    <row r="27" spans="1:4" ht="18" customHeight="1">
      <c r="A27" s="191" t="s">
        <v>382</v>
      </c>
      <c r="B27" s="498">
        <v>49443</v>
      </c>
      <c r="C27" s="172"/>
      <c r="D27" s="496"/>
    </row>
    <row r="28" spans="1:4" ht="18" customHeight="1">
      <c r="A28" s="191" t="s">
        <v>370</v>
      </c>
      <c r="B28" s="498"/>
      <c r="C28" s="172">
        <v>210</v>
      </c>
      <c r="D28" s="496">
        <v>210</v>
      </c>
    </row>
    <row r="29" spans="1:4" ht="18" customHeight="1">
      <c r="A29" s="191" t="s">
        <v>371</v>
      </c>
      <c r="B29" s="498"/>
      <c r="C29" s="172">
        <v>100</v>
      </c>
      <c r="D29" s="496"/>
    </row>
    <row r="30" spans="1:4" ht="18" customHeight="1">
      <c r="A30" s="191" t="s">
        <v>437</v>
      </c>
      <c r="B30" s="498">
        <v>30</v>
      </c>
      <c r="C30" s="172">
        <v>60</v>
      </c>
      <c r="D30" s="496">
        <v>30</v>
      </c>
    </row>
    <row r="31" spans="1:4" ht="18" customHeight="1">
      <c r="A31" s="191" t="s">
        <v>280</v>
      </c>
      <c r="B31" s="498">
        <v>585</v>
      </c>
      <c r="C31" s="172">
        <v>977</v>
      </c>
      <c r="D31" s="496"/>
    </row>
    <row r="32" spans="1:4" ht="18" customHeight="1">
      <c r="A32" s="191" t="s">
        <v>372</v>
      </c>
      <c r="B32" s="498"/>
      <c r="C32" s="172"/>
      <c r="D32" s="496"/>
    </row>
    <row r="33" spans="1:4" ht="18" customHeight="1">
      <c r="A33" s="191" t="s">
        <v>373</v>
      </c>
      <c r="B33" s="498"/>
      <c r="C33" s="172">
        <v>150</v>
      </c>
      <c r="D33" s="496">
        <v>150</v>
      </c>
    </row>
    <row r="34" spans="1:4" ht="18" customHeight="1">
      <c r="A34" s="191" t="s">
        <v>374</v>
      </c>
      <c r="B34" s="498"/>
      <c r="C34" s="172">
        <v>500</v>
      </c>
      <c r="D34" s="496">
        <v>500</v>
      </c>
    </row>
    <row r="35" spans="1:4" ht="18" customHeight="1">
      <c r="A35" s="191" t="s">
        <v>375</v>
      </c>
      <c r="B35" s="498">
        <v>5600</v>
      </c>
      <c r="C35" s="172"/>
      <c r="D35" s="496"/>
    </row>
    <row r="36" spans="1:4" ht="18" customHeight="1">
      <c r="A36" s="191" t="s">
        <v>376</v>
      </c>
      <c r="B36" s="498"/>
      <c r="C36" s="172"/>
      <c r="D36" s="496"/>
    </row>
    <row r="37" spans="1:4" ht="18" customHeight="1">
      <c r="A37" s="193" t="s">
        <v>438</v>
      </c>
      <c r="B37" s="500">
        <v>3946</v>
      </c>
      <c r="C37" s="172">
        <v>4500</v>
      </c>
      <c r="D37" s="496"/>
    </row>
    <row r="38" spans="1:4" ht="18" customHeight="1">
      <c r="A38" s="193" t="s">
        <v>397</v>
      </c>
      <c r="B38" s="500"/>
      <c r="C38" s="177">
        <v>200</v>
      </c>
      <c r="D38" s="496"/>
    </row>
    <row r="39" spans="1:4" ht="18" customHeight="1">
      <c r="A39" s="193" t="s">
        <v>377</v>
      </c>
      <c r="B39" s="500"/>
      <c r="C39" s="177">
        <v>800</v>
      </c>
      <c r="D39" s="496">
        <v>800</v>
      </c>
    </row>
    <row r="40" spans="1:4" ht="18" customHeight="1">
      <c r="A40" s="193" t="s">
        <v>378</v>
      </c>
      <c r="B40" s="500"/>
      <c r="C40" s="177">
        <v>450</v>
      </c>
      <c r="D40" s="496"/>
    </row>
    <row r="41" spans="1:4" ht="18" customHeight="1">
      <c r="A41" s="193" t="s">
        <v>435</v>
      </c>
      <c r="B41" s="500">
        <v>698</v>
      </c>
      <c r="C41" s="177">
        <v>752</v>
      </c>
      <c r="D41" s="496"/>
    </row>
    <row r="42" spans="1:4" ht="18" customHeight="1">
      <c r="A42" s="193" t="s">
        <v>379</v>
      </c>
      <c r="B42" s="500">
        <v>1306</v>
      </c>
      <c r="C42" s="177">
        <v>8167</v>
      </c>
      <c r="D42" s="496">
        <v>200</v>
      </c>
    </row>
    <row r="43" spans="1:4" ht="18" customHeight="1">
      <c r="A43" s="193" t="s">
        <v>398</v>
      </c>
      <c r="B43" s="500"/>
      <c r="C43" s="177"/>
      <c r="D43" s="496"/>
    </row>
    <row r="44" spans="1:4" ht="18" customHeight="1">
      <c r="A44" s="193" t="s">
        <v>380</v>
      </c>
      <c r="B44" s="500"/>
      <c r="C44" s="177">
        <v>200</v>
      </c>
      <c r="D44" s="496"/>
    </row>
    <row r="45" spans="1:4" ht="18" customHeight="1">
      <c r="A45" s="193" t="s">
        <v>381</v>
      </c>
      <c r="B45" s="500"/>
      <c r="C45" s="177">
        <v>390</v>
      </c>
      <c r="D45" s="496"/>
    </row>
    <row r="46" spans="1:4" ht="18" customHeight="1">
      <c r="A46" s="193" t="s">
        <v>417</v>
      </c>
      <c r="B46" s="500"/>
      <c r="C46" s="177">
        <v>200</v>
      </c>
      <c r="D46" s="496">
        <v>200</v>
      </c>
    </row>
    <row r="47" spans="1:4" ht="18" customHeight="1">
      <c r="A47" s="193" t="s">
        <v>393</v>
      </c>
      <c r="B47" s="500"/>
      <c r="C47" s="177">
        <v>100</v>
      </c>
      <c r="D47" s="496">
        <v>100</v>
      </c>
    </row>
    <row r="48" spans="1:4" ht="18" customHeight="1">
      <c r="A48" s="193" t="s">
        <v>392</v>
      </c>
      <c r="B48" s="500"/>
      <c r="C48" s="177">
        <v>3790</v>
      </c>
      <c r="D48" s="496"/>
    </row>
    <row r="49" spans="1:4" ht="18" customHeight="1">
      <c r="A49" s="193" t="s">
        <v>416</v>
      </c>
      <c r="B49" s="500"/>
      <c r="C49" s="177"/>
      <c r="D49" s="496"/>
    </row>
    <row r="50" spans="1:4" ht="18" customHeight="1" thickBot="1">
      <c r="A50" s="361" t="s">
        <v>500</v>
      </c>
      <c r="B50" s="501"/>
      <c r="C50" s="177">
        <v>8896</v>
      </c>
      <c r="D50" s="496"/>
    </row>
    <row r="51" spans="1:4" ht="18" customHeight="1" thickBot="1">
      <c r="A51" s="304" t="s">
        <v>98</v>
      </c>
      <c r="B51" s="502">
        <v>62868</v>
      </c>
      <c r="C51" s="494">
        <f>SUM(C3:C50)</f>
        <v>62868</v>
      </c>
      <c r="D51" s="253">
        <f>SUM(D3:D50)</f>
        <v>5406</v>
      </c>
    </row>
    <row r="52" spans="1:4" ht="19.5" customHeight="1"/>
    <row r="53" spans="1:4" ht="21.75" customHeight="1" thickBot="1"/>
    <row r="54" spans="1:4" ht="21" customHeight="1">
      <c r="A54" s="517" t="s">
        <v>384</v>
      </c>
      <c r="B54" s="518"/>
      <c r="C54" s="518"/>
      <c r="D54" s="519"/>
    </row>
    <row r="55" spans="1:4" ht="19.5" customHeight="1">
      <c r="A55" s="193" t="s">
        <v>102</v>
      </c>
      <c r="B55" s="500"/>
      <c r="C55" s="177"/>
      <c r="D55" s="496"/>
    </row>
    <row r="56" spans="1:4" ht="21" customHeight="1">
      <c r="A56" s="193" t="s">
        <v>78</v>
      </c>
      <c r="B56" s="500"/>
      <c r="C56" s="177">
        <v>3790</v>
      </c>
      <c r="D56" s="496"/>
    </row>
    <row r="57" spans="1:4" ht="20.25" customHeight="1">
      <c r="A57" s="193"/>
      <c r="B57" s="500"/>
      <c r="C57" s="177"/>
      <c r="D57" s="496"/>
    </row>
    <row r="58" spans="1:4" ht="21" customHeight="1">
      <c r="A58" s="193"/>
      <c r="B58" s="500"/>
      <c r="C58" s="177"/>
      <c r="D58" s="496"/>
    </row>
    <row r="59" spans="1:4" ht="19.5" customHeight="1">
      <c r="A59" s="193"/>
      <c r="B59" s="500"/>
      <c r="C59" s="177"/>
      <c r="D59" s="496"/>
    </row>
    <row r="60" spans="1:4" ht="22.5" customHeight="1" thickBot="1">
      <c r="A60" s="361"/>
      <c r="B60" s="501"/>
      <c r="C60" s="177"/>
      <c r="D60" s="496"/>
    </row>
    <row r="61" spans="1:4" ht="18.75" customHeight="1" thickBot="1">
      <c r="A61" s="304" t="s">
        <v>98</v>
      </c>
      <c r="B61" s="502"/>
      <c r="C61" s="494">
        <f>SUM(C54:C60)</f>
        <v>3790</v>
      </c>
      <c r="D61" s="253">
        <f>SUM(D54:D60)</f>
        <v>0</v>
      </c>
    </row>
  </sheetData>
  <mergeCells count="2">
    <mergeCell ref="C1:D1"/>
    <mergeCell ref="A54:D54"/>
  </mergeCells>
  <phoneticPr fontId="0" type="noConversion"/>
  <printOptions horizontalCentered="1"/>
  <pageMargins left="0.39370078740157483" right="0.39370078740157483" top="1.3779527559055118" bottom="1.0629921259842521" header="0.59055118110236227" footer="0.9055118110236221"/>
  <pageSetup paperSize="9" scale="55" orientation="portrait" horizontalDpi="300" verticalDpi="300" r:id="rId1"/>
  <headerFooter alignWithMargins="0">
    <oddHeader xml:space="preserve">&amp;C&amp;"Times New Roman CE,Félkövér"&amp;14
Fácánkert Község Önkormányzatának kiadási és bevételi előirányzatai
szakfeladatonként
&amp;R&amp;"Times New Roman CE,Félkövér dőlt"8.számú melléklet&amp;"Times New Roman CE,Dőlt"&amp;12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17"/>
  <sheetViews>
    <sheetView zoomScale="87" zoomScaleNormal="87" workbookViewId="0">
      <selection activeCell="F10" sqref="F10"/>
    </sheetView>
  </sheetViews>
  <sheetFormatPr defaultRowHeight="12.75"/>
  <cols>
    <col min="1" max="1" width="6.83203125" style="15" customWidth="1"/>
    <col min="2" max="2" width="37.6640625" style="10" customWidth="1"/>
    <col min="3" max="8" width="12.83203125" style="10" customWidth="1"/>
    <col min="9" max="9" width="13.83203125" style="10" customWidth="1"/>
    <col min="10" max="16384" width="9.33203125" style="10"/>
  </cols>
  <sheetData>
    <row r="1" spans="1:9" ht="14.25" thickBot="1">
      <c r="I1" s="120" t="s">
        <v>90</v>
      </c>
    </row>
    <row r="2" spans="1:9" s="12" customFormat="1" ht="26.25" customHeight="1">
      <c r="A2" s="525" t="s">
        <v>110</v>
      </c>
      <c r="B2" s="520" t="s">
        <v>176</v>
      </c>
      <c r="C2" s="527" t="s">
        <v>177</v>
      </c>
      <c r="D2" s="527" t="s">
        <v>458</v>
      </c>
      <c r="E2" s="522" t="s">
        <v>109</v>
      </c>
      <c r="F2" s="523"/>
      <c r="G2" s="523"/>
      <c r="H2" s="524"/>
      <c r="I2" s="520" t="s">
        <v>41</v>
      </c>
    </row>
    <row r="3" spans="1:9" s="13" customFormat="1" ht="32.25" customHeight="1" thickBot="1">
      <c r="A3" s="526"/>
      <c r="B3" s="521"/>
      <c r="C3" s="521"/>
      <c r="D3" s="528"/>
      <c r="E3" s="36" t="s">
        <v>418</v>
      </c>
      <c r="F3" s="16" t="s">
        <v>439</v>
      </c>
      <c r="G3" s="16" t="s">
        <v>440</v>
      </c>
      <c r="H3" s="17" t="s">
        <v>457</v>
      </c>
      <c r="I3" s="521"/>
    </row>
    <row r="4" spans="1:9" s="14" customFormat="1" ht="18" customHeight="1" thickBot="1">
      <c r="A4" s="104">
        <v>1</v>
      </c>
      <c r="B4" s="105">
        <v>2</v>
      </c>
      <c r="C4" s="106">
        <v>3</v>
      </c>
      <c r="D4" s="105">
        <v>4</v>
      </c>
      <c r="E4" s="104">
        <v>5</v>
      </c>
      <c r="F4" s="106">
        <v>6</v>
      </c>
      <c r="G4" s="106">
        <v>7</v>
      </c>
      <c r="H4" s="107">
        <v>8</v>
      </c>
      <c r="I4" s="108" t="s">
        <v>178</v>
      </c>
    </row>
    <row r="5" spans="1:9" ht="33.75" customHeight="1" thickBot="1">
      <c r="A5" s="35" t="s">
        <v>3</v>
      </c>
      <c r="B5" s="207" t="s">
        <v>111</v>
      </c>
      <c r="C5" s="194"/>
      <c r="D5" s="261">
        <f>SUM(D6:D7)</f>
        <v>0</v>
      </c>
      <c r="E5" s="262">
        <f>SUM(E6:E7)</f>
        <v>0</v>
      </c>
      <c r="F5" s="263">
        <f>SUM(F6:F7)</f>
        <v>0</v>
      </c>
      <c r="G5" s="263">
        <f>SUM(G6:G7)</f>
        <v>0</v>
      </c>
      <c r="H5" s="264">
        <f>SUM(H6:H7)</f>
        <v>0</v>
      </c>
      <c r="I5" s="265">
        <f>SUM(D5:H5)</f>
        <v>0</v>
      </c>
    </row>
    <row r="6" spans="1:9" ht="21" customHeight="1">
      <c r="A6" s="18" t="s">
        <v>4</v>
      </c>
      <c r="B6" s="208" t="s">
        <v>303</v>
      </c>
      <c r="C6" s="196"/>
      <c r="D6" s="195"/>
      <c r="E6" s="174"/>
      <c r="F6" s="171"/>
      <c r="G6" s="171"/>
      <c r="H6" s="173"/>
      <c r="I6" s="266">
        <f t="shared" ref="I6:I17" si="0">SUM(D6:H6)</f>
        <v>0</v>
      </c>
    </row>
    <row r="7" spans="1:9" ht="21" customHeight="1" thickBot="1">
      <c r="A7" s="18" t="s">
        <v>6</v>
      </c>
      <c r="B7" s="208" t="s">
        <v>304</v>
      </c>
      <c r="C7" s="196"/>
      <c r="D7" s="195"/>
      <c r="E7" s="174"/>
      <c r="F7" s="171"/>
      <c r="G7" s="171"/>
      <c r="H7" s="173"/>
      <c r="I7" s="266">
        <f t="shared" si="0"/>
        <v>0</v>
      </c>
    </row>
    <row r="8" spans="1:9" ht="36" customHeight="1" thickBot="1">
      <c r="A8" s="35" t="s">
        <v>7</v>
      </c>
      <c r="B8" s="209" t="s">
        <v>113</v>
      </c>
      <c r="C8" s="194"/>
      <c r="D8" s="261">
        <f t="shared" ref="D8:I8" si="1">SUM(D9:D12)</f>
        <v>43084</v>
      </c>
      <c r="E8" s="261">
        <f t="shared" si="1"/>
        <v>0</v>
      </c>
      <c r="F8" s="261">
        <f t="shared" si="1"/>
        <v>0</v>
      </c>
      <c r="G8" s="261">
        <f t="shared" si="1"/>
        <v>0</v>
      </c>
      <c r="H8" s="261">
        <f t="shared" si="1"/>
        <v>0</v>
      </c>
      <c r="I8" s="261">
        <f t="shared" si="1"/>
        <v>43084</v>
      </c>
    </row>
    <row r="9" spans="1:9" ht="21" customHeight="1">
      <c r="A9" s="18" t="s">
        <v>8</v>
      </c>
      <c r="B9" s="208" t="s">
        <v>401</v>
      </c>
      <c r="C9" s="196">
        <v>2006</v>
      </c>
      <c r="D9" s="195">
        <v>16308</v>
      </c>
      <c r="E9" s="174"/>
      <c r="F9" s="171"/>
      <c r="G9" s="171"/>
      <c r="H9" s="173"/>
      <c r="I9" s="266">
        <f>SUM(D9:H9)</f>
        <v>16308</v>
      </c>
    </row>
    <row r="10" spans="1:9" ht="21" customHeight="1">
      <c r="A10" s="18" t="s">
        <v>9</v>
      </c>
      <c r="B10" s="210" t="s">
        <v>402</v>
      </c>
      <c r="C10" s="196">
        <v>2005</v>
      </c>
      <c r="D10" s="195">
        <v>26776</v>
      </c>
      <c r="E10" s="174"/>
      <c r="F10" s="171"/>
      <c r="G10" s="171"/>
      <c r="H10" s="173"/>
      <c r="I10" s="266">
        <f>SUM(D10:H10)</f>
        <v>26776</v>
      </c>
    </row>
    <row r="11" spans="1:9" ht="21" customHeight="1">
      <c r="A11" s="18" t="s">
        <v>10</v>
      </c>
      <c r="B11" s="208"/>
      <c r="C11" s="196"/>
      <c r="D11" s="195"/>
      <c r="E11" s="174"/>
      <c r="F11" s="171"/>
      <c r="G11" s="171"/>
      <c r="H11" s="173"/>
      <c r="I11" s="266">
        <f>SUM(D11:H11)</f>
        <v>0</v>
      </c>
    </row>
    <row r="12" spans="1:9" ht="18" customHeight="1" thickBot="1">
      <c r="A12" s="18" t="s">
        <v>11</v>
      </c>
      <c r="B12" s="208"/>
      <c r="C12" s="196"/>
      <c r="D12" s="195"/>
      <c r="E12" s="174"/>
      <c r="F12" s="171"/>
      <c r="G12" s="171"/>
      <c r="H12" s="173"/>
      <c r="I12" s="266">
        <f>SUM(D12:H12)</f>
        <v>0</v>
      </c>
    </row>
    <row r="13" spans="1:9" ht="21" customHeight="1" thickBot="1">
      <c r="A13" s="35" t="s">
        <v>12</v>
      </c>
      <c r="B13" s="209" t="s">
        <v>114</v>
      </c>
      <c r="C13" s="194"/>
      <c r="D13" s="261">
        <f>SUM(D14:D14)</f>
        <v>0</v>
      </c>
      <c r="E13" s="262">
        <f>SUM(E14:E14)</f>
        <v>0</v>
      </c>
      <c r="F13" s="263">
        <f>SUM(F14:F14)</f>
        <v>0</v>
      </c>
      <c r="G13" s="263">
        <f>SUM(G14:G14)</f>
        <v>0</v>
      </c>
      <c r="H13" s="264">
        <f>SUM(H14:H14)</f>
        <v>0</v>
      </c>
      <c r="I13" s="265">
        <f t="shared" si="0"/>
        <v>0</v>
      </c>
    </row>
    <row r="14" spans="1:9" ht="21" customHeight="1" thickBot="1">
      <c r="A14" s="18" t="s">
        <v>13</v>
      </c>
      <c r="B14" s="208" t="s">
        <v>112</v>
      </c>
      <c r="C14" s="196"/>
      <c r="D14" s="195"/>
      <c r="E14" s="174"/>
      <c r="F14" s="171"/>
      <c r="G14" s="171"/>
      <c r="H14" s="173"/>
      <c r="I14" s="266">
        <f t="shared" si="0"/>
        <v>0</v>
      </c>
    </row>
    <row r="15" spans="1:9" ht="21" customHeight="1" thickBot="1">
      <c r="A15" s="35" t="s">
        <v>14</v>
      </c>
      <c r="B15" s="209" t="s">
        <v>115</v>
      </c>
      <c r="C15" s="194"/>
      <c r="D15" s="261">
        <f>SUM(D16:D16)</f>
        <v>0</v>
      </c>
      <c r="E15" s="262">
        <f>SUM(E16:E16)</f>
        <v>0</v>
      </c>
      <c r="F15" s="263">
        <f>SUM(F16:F16)</f>
        <v>0</v>
      </c>
      <c r="G15" s="263">
        <f>SUM(G16:G16)</f>
        <v>0</v>
      </c>
      <c r="H15" s="264">
        <f>SUM(H16:H16)</f>
        <v>0</v>
      </c>
      <c r="I15" s="265">
        <f t="shared" si="0"/>
        <v>0</v>
      </c>
    </row>
    <row r="16" spans="1:9" ht="21" customHeight="1" thickBot="1">
      <c r="A16" s="18" t="s">
        <v>15</v>
      </c>
      <c r="B16" s="208"/>
      <c r="C16" s="196"/>
      <c r="D16" s="195"/>
      <c r="E16" s="174"/>
      <c r="F16" s="171"/>
      <c r="G16" s="171"/>
      <c r="H16" s="173"/>
      <c r="I16" s="266">
        <f t="shared" si="0"/>
        <v>0</v>
      </c>
    </row>
    <row r="17" spans="1:9" ht="21" customHeight="1" thickBot="1">
      <c r="A17" s="35" t="s">
        <v>16</v>
      </c>
      <c r="B17" s="207" t="s">
        <v>116</v>
      </c>
      <c r="C17" s="197"/>
      <c r="D17" s="261">
        <f>D5+D8+D13+D15</f>
        <v>43084</v>
      </c>
      <c r="E17" s="262">
        <f>E5+E8+E13+E15</f>
        <v>0</v>
      </c>
      <c r="F17" s="263">
        <f>F5+F8+F13+F15</f>
        <v>0</v>
      </c>
      <c r="G17" s="263">
        <f>G5+G8+G13+G15</f>
        <v>0</v>
      </c>
      <c r="H17" s="264">
        <f>H5+H8+H13+H15</f>
        <v>0</v>
      </c>
      <c r="I17" s="265">
        <f t="shared" si="0"/>
        <v>43084</v>
      </c>
    </row>
  </sheetData>
  <mergeCells count="6">
    <mergeCell ref="I2:I3"/>
    <mergeCell ref="E2:H2"/>
    <mergeCell ref="A2:A3"/>
    <mergeCell ref="B2:B3"/>
    <mergeCell ref="C2:C3"/>
    <mergeCell ref="D2:D3"/>
  </mergeCells>
  <phoneticPr fontId="0" type="noConversion"/>
  <printOptions horizontalCentered="1"/>
  <pageMargins left="0.82" right="0.62" top="1.38" bottom="0.98425196850393704" header="0.87" footer="0.51181102362204722"/>
  <pageSetup paperSize="9" orientation="landscape" horizontalDpi="300" verticalDpi="300" r:id="rId1"/>
  <headerFooter alignWithMargins="0">
    <oddHeader>&amp;C&amp;"Times New Roman CE,Félkövér"&amp;14Többéves kihatással járó döntésekből származó kötelezettségek
célok szerint, évenkénti bontásban&amp;R&amp;"Times New Roman CE,Félkövér dőlt"&amp;12 9.számú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D48"/>
  <sheetViews>
    <sheetView topLeftCell="A24" workbookViewId="0">
      <selection activeCell="C44" sqref="C44"/>
    </sheetView>
  </sheetViews>
  <sheetFormatPr defaultRowHeight="12.75"/>
  <cols>
    <col min="1" max="1" width="43.6640625" customWidth="1"/>
    <col min="2" max="4" width="16.83203125" customWidth="1"/>
  </cols>
  <sheetData>
    <row r="1" spans="1:4" s="31" customFormat="1" ht="21.75" customHeight="1" thickBot="1">
      <c r="A1" s="30"/>
      <c r="D1" s="56" t="s">
        <v>90</v>
      </c>
    </row>
    <row r="2" spans="1:4" s="4" customFormat="1" ht="15" thickBot="1">
      <c r="A2" s="37" t="s">
        <v>91</v>
      </c>
      <c r="B2" s="9" t="s">
        <v>418</v>
      </c>
      <c r="C2" s="9">
        <v>2015</v>
      </c>
      <c r="D2" s="38" t="s">
        <v>440</v>
      </c>
    </row>
    <row r="3" spans="1:4" s="6" customFormat="1" ht="15" thickBot="1">
      <c r="A3" s="224" t="s">
        <v>123</v>
      </c>
      <c r="B3" s="225"/>
      <c r="C3" s="225"/>
      <c r="D3" s="226"/>
    </row>
    <row r="4" spans="1:4" s="1" customFormat="1" ht="43.5" customHeight="1">
      <c r="A4" s="227" t="s">
        <v>124</v>
      </c>
      <c r="B4" s="168">
        <v>1915</v>
      </c>
      <c r="C4" s="168">
        <v>2000</v>
      </c>
      <c r="D4" s="170">
        <v>2000</v>
      </c>
    </row>
    <row r="5" spans="1:4" s="1" customFormat="1">
      <c r="A5" s="228" t="s">
        <v>420</v>
      </c>
      <c r="B5" s="171">
        <v>26400</v>
      </c>
      <c r="C5" s="171">
        <v>23000</v>
      </c>
      <c r="D5" s="173">
        <v>23000</v>
      </c>
    </row>
    <row r="6" spans="1:4" s="1" customFormat="1">
      <c r="A6" s="228" t="s">
        <v>441</v>
      </c>
      <c r="B6" s="171">
        <v>11490</v>
      </c>
      <c r="C6" s="171">
        <v>9580</v>
      </c>
      <c r="D6" s="173">
        <v>9450</v>
      </c>
    </row>
    <row r="7" spans="1:4" s="1" customFormat="1" ht="15.75" customHeight="1">
      <c r="A7" s="228" t="s">
        <v>286</v>
      </c>
      <c r="B7" s="171">
        <v>5850</v>
      </c>
      <c r="C7" s="171">
        <v>6200</v>
      </c>
      <c r="D7" s="173">
        <v>6800</v>
      </c>
    </row>
    <row r="8" spans="1:4" s="1" customFormat="1" ht="24">
      <c r="A8" s="228" t="s">
        <v>125</v>
      </c>
      <c r="B8" s="171">
        <v>60</v>
      </c>
      <c r="C8" s="171">
        <v>150</v>
      </c>
      <c r="D8" s="173">
        <v>266</v>
      </c>
    </row>
    <row r="9" spans="1:4" s="1" customFormat="1">
      <c r="A9" s="228" t="s">
        <v>244</v>
      </c>
      <c r="B9" s="171"/>
      <c r="C9" s="171"/>
      <c r="D9" s="173"/>
    </row>
    <row r="10" spans="1:4" s="1" customFormat="1">
      <c r="A10" s="228" t="s">
        <v>245</v>
      </c>
      <c r="B10" s="171"/>
      <c r="C10" s="171"/>
      <c r="D10" s="173"/>
    </row>
    <row r="11" spans="1:4" s="1" customFormat="1" ht="13.5" thickBot="1">
      <c r="A11" s="229" t="s">
        <v>166</v>
      </c>
      <c r="B11" s="222"/>
      <c r="C11" s="222"/>
      <c r="D11" s="223"/>
    </row>
    <row r="12" spans="1:4" s="7" customFormat="1" ht="15.75" thickBot="1">
      <c r="A12" s="267" t="s">
        <v>126</v>
      </c>
      <c r="B12" s="268">
        <f>SUM(B4:B11)</f>
        <v>45715</v>
      </c>
      <c r="C12" s="268">
        <f>SUM(C4:C11)</f>
        <v>40930</v>
      </c>
      <c r="D12" s="269">
        <f>SUM(D4:D11)</f>
        <v>41516</v>
      </c>
    </row>
    <row r="13" spans="1:4" s="1" customFormat="1">
      <c r="A13" s="230" t="s">
        <v>127</v>
      </c>
      <c r="B13" s="239">
        <v>14765</v>
      </c>
      <c r="C13" s="239">
        <v>14200</v>
      </c>
      <c r="D13" s="91">
        <v>14500</v>
      </c>
    </row>
    <row r="14" spans="1:4" s="1" customFormat="1">
      <c r="A14" s="231" t="s">
        <v>36</v>
      </c>
      <c r="B14" s="240">
        <v>3305</v>
      </c>
      <c r="C14" s="240">
        <v>3010</v>
      </c>
      <c r="D14" s="86">
        <v>3100</v>
      </c>
    </row>
    <row r="15" spans="1:4" s="1" customFormat="1" ht="36">
      <c r="A15" s="231" t="s">
        <v>128</v>
      </c>
      <c r="B15" s="240">
        <v>15422</v>
      </c>
      <c r="C15" s="240">
        <v>15200</v>
      </c>
      <c r="D15" s="86">
        <v>15400</v>
      </c>
    </row>
    <row r="16" spans="1:4" s="1" customFormat="1">
      <c r="A16" s="231" t="s">
        <v>129</v>
      </c>
      <c r="B16" s="240">
        <v>1842</v>
      </c>
      <c r="C16" s="240">
        <v>1850</v>
      </c>
      <c r="D16" s="86">
        <v>1900</v>
      </c>
    </row>
    <row r="17" spans="1:4" s="1" customFormat="1" ht="15.75" customHeight="1">
      <c r="A17" s="231" t="s">
        <v>73</v>
      </c>
      <c r="B17" s="240">
        <v>7896</v>
      </c>
      <c r="C17" s="240">
        <v>7406</v>
      </c>
      <c r="D17" s="86">
        <v>7420</v>
      </c>
    </row>
    <row r="18" spans="1:4" s="1" customFormat="1" ht="15.75" customHeight="1">
      <c r="A18" s="231" t="s">
        <v>246</v>
      </c>
      <c r="B18" s="240"/>
      <c r="C18" s="240"/>
      <c r="D18" s="86"/>
    </row>
    <row r="19" spans="1:4" s="1" customFormat="1">
      <c r="A19" s="231" t="s">
        <v>247</v>
      </c>
      <c r="B19" s="240"/>
      <c r="C19" s="240"/>
      <c r="D19" s="86"/>
    </row>
    <row r="20" spans="1:4" s="1" customFormat="1" ht="14.25" customHeight="1">
      <c r="A20" s="231" t="s">
        <v>39</v>
      </c>
      <c r="B20" s="240"/>
      <c r="C20" s="240"/>
      <c r="D20" s="86"/>
    </row>
    <row r="21" spans="1:4" s="1" customFormat="1" ht="14.25" customHeight="1">
      <c r="A21" s="385" t="s">
        <v>287</v>
      </c>
      <c r="B21" s="386"/>
      <c r="C21" s="386"/>
      <c r="D21" s="141"/>
    </row>
    <row r="22" spans="1:4" s="1" customFormat="1" ht="15.75" customHeight="1" thickBot="1">
      <c r="A22" s="232" t="s">
        <v>40</v>
      </c>
      <c r="B22" s="241">
        <v>3790</v>
      </c>
      <c r="C22" s="241">
        <v>500</v>
      </c>
      <c r="D22" s="242">
        <v>800</v>
      </c>
    </row>
    <row r="23" spans="1:4" s="5" customFormat="1" ht="20.25" customHeight="1" thickBot="1">
      <c r="A23" s="270" t="s">
        <v>130</v>
      </c>
      <c r="B23" s="271">
        <f>SUM(B13:B22)</f>
        <v>47020</v>
      </c>
      <c r="C23" s="271">
        <f>SUM(C13:C22)</f>
        <v>42166</v>
      </c>
      <c r="D23" s="272">
        <f>SUM(D13:D22)</f>
        <v>43120</v>
      </c>
    </row>
    <row r="24" spans="1:4" ht="28.5" customHeight="1" thickBot="1">
      <c r="A24" s="109"/>
      <c r="B24" s="109"/>
      <c r="C24" s="109"/>
      <c r="D24" s="124" t="s">
        <v>90</v>
      </c>
    </row>
    <row r="25" spans="1:4" s="4" customFormat="1" ht="15" thickBot="1">
      <c r="A25" s="233" t="s">
        <v>91</v>
      </c>
      <c r="B25" s="9" t="s">
        <v>418</v>
      </c>
      <c r="C25" s="9" t="s">
        <v>439</v>
      </c>
      <c r="D25" s="38" t="s">
        <v>440</v>
      </c>
    </row>
    <row r="26" spans="1:4" s="6" customFormat="1" ht="15" thickBot="1">
      <c r="A26" s="234" t="s">
        <v>131</v>
      </c>
      <c r="B26" s="235"/>
      <c r="C26" s="235"/>
      <c r="D26" s="236"/>
    </row>
    <row r="27" spans="1:4" s="1" customFormat="1" ht="24">
      <c r="A27" s="237" t="s">
        <v>132</v>
      </c>
      <c r="B27" s="238"/>
      <c r="C27" s="238">
        <v>2000</v>
      </c>
      <c r="D27" s="73">
        <v>2000</v>
      </c>
    </row>
    <row r="28" spans="1:4" s="1" customFormat="1">
      <c r="A28" s="230" t="s">
        <v>133</v>
      </c>
      <c r="B28" s="239"/>
      <c r="C28" s="239"/>
      <c r="D28" s="91"/>
    </row>
    <row r="29" spans="1:4" s="1" customFormat="1" ht="15" customHeight="1">
      <c r="A29" s="231" t="s">
        <v>134</v>
      </c>
      <c r="B29" s="240"/>
      <c r="C29" s="240">
        <v>3200</v>
      </c>
      <c r="D29" s="86">
        <v>2200</v>
      </c>
    </row>
    <row r="30" spans="1:4" s="1" customFormat="1" ht="15" customHeight="1">
      <c r="A30" s="231" t="s">
        <v>135</v>
      </c>
      <c r="B30" s="240"/>
      <c r="C30" s="240"/>
      <c r="D30" s="86"/>
    </row>
    <row r="31" spans="1:4" s="1" customFormat="1" ht="24">
      <c r="A31" s="231" t="s">
        <v>136</v>
      </c>
      <c r="B31" s="240"/>
      <c r="C31" s="240"/>
      <c r="D31" s="86"/>
    </row>
    <row r="32" spans="1:4" s="1" customFormat="1" ht="24">
      <c r="A32" s="231" t="s">
        <v>137</v>
      </c>
      <c r="B32" s="240">
        <v>5600</v>
      </c>
      <c r="C32" s="240">
        <v>50</v>
      </c>
      <c r="D32" s="86">
        <v>50</v>
      </c>
    </row>
    <row r="33" spans="1:4" s="1" customFormat="1">
      <c r="A33" s="231" t="s">
        <v>389</v>
      </c>
      <c r="B33" s="240"/>
      <c r="C33" s="240"/>
      <c r="D33" s="86"/>
    </row>
    <row r="34" spans="1:4" s="1" customFormat="1">
      <c r="A34" s="231" t="s">
        <v>248</v>
      </c>
      <c r="B34" s="240"/>
      <c r="C34" s="240"/>
      <c r="D34" s="86"/>
    </row>
    <row r="35" spans="1:4" s="1" customFormat="1" ht="24.75" thickBot="1">
      <c r="A35" s="232" t="s">
        <v>138</v>
      </c>
      <c r="B35" s="241">
        <v>11553</v>
      </c>
      <c r="C35" s="241"/>
      <c r="D35" s="242"/>
    </row>
    <row r="36" spans="1:4" s="1" customFormat="1" ht="21" customHeight="1" thickBot="1">
      <c r="A36" s="267" t="s">
        <v>139</v>
      </c>
      <c r="B36" s="268">
        <f>SUM(B27:B35)</f>
        <v>17153</v>
      </c>
      <c r="C36" s="268">
        <f>SUM(C27:C35)</f>
        <v>5250</v>
      </c>
      <c r="D36" s="269">
        <f>SUM(D27:D35)</f>
        <v>4250</v>
      </c>
    </row>
    <row r="37" spans="1:4" s="1" customFormat="1" ht="15" customHeight="1">
      <c r="A37" s="230" t="s">
        <v>140</v>
      </c>
      <c r="B37" s="239">
        <v>11553</v>
      </c>
      <c r="C37" s="239">
        <v>2520</v>
      </c>
      <c r="D37" s="91">
        <v>1550</v>
      </c>
    </row>
    <row r="38" spans="1:4" s="1" customFormat="1" ht="15" customHeight="1">
      <c r="A38" s="231" t="s">
        <v>141</v>
      </c>
      <c r="B38" s="240">
        <v>4295</v>
      </c>
      <c r="C38" s="240">
        <v>1294</v>
      </c>
      <c r="D38" s="86">
        <v>896</v>
      </c>
    </row>
    <row r="39" spans="1:4" s="1" customFormat="1" ht="24">
      <c r="A39" s="231" t="s">
        <v>193</v>
      </c>
      <c r="B39" s="240"/>
      <c r="C39" s="240"/>
      <c r="D39" s="86"/>
    </row>
    <row r="40" spans="1:4" s="1" customFormat="1" ht="15" customHeight="1">
      <c r="A40" s="231" t="s">
        <v>288</v>
      </c>
      <c r="B40" s="240"/>
      <c r="C40" s="240"/>
      <c r="D40" s="86"/>
    </row>
    <row r="41" spans="1:4" s="1" customFormat="1" ht="15" customHeight="1">
      <c r="A41" s="231" t="s">
        <v>249</v>
      </c>
      <c r="B41" s="240"/>
      <c r="C41" s="240"/>
      <c r="D41" s="86"/>
    </row>
    <row r="42" spans="1:4" s="1" customFormat="1" ht="15" customHeight="1">
      <c r="A42" s="231" t="s">
        <v>250</v>
      </c>
      <c r="B42" s="240"/>
      <c r="C42" s="240"/>
      <c r="D42" s="86"/>
    </row>
    <row r="43" spans="1:4" s="1" customFormat="1">
      <c r="A43" s="231" t="s">
        <v>251</v>
      </c>
      <c r="B43" s="240"/>
      <c r="C43" s="240"/>
      <c r="D43" s="86"/>
    </row>
    <row r="44" spans="1:4" s="1" customFormat="1">
      <c r="A44" s="385" t="s">
        <v>102</v>
      </c>
      <c r="B44" s="386"/>
      <c r="C44" s="386"/>
      <c r="D44" s="141"/>
    </row>
    <row r="45" spans="1:4" s="1" customFormat="1" ht="15" customHeight="1" thickBot="1">
      <c r="A45" s="232" t="s">
        <v>414</v>
      </c>
      <c r="B45" s="241"/>
      <c r="C45" s="241">
        <v>200</v>
      </c>
      <c r="D45" s="242">
        <v>200</v>
      </c>
    </row>
    <row r="46" spans="1:4" s="6" customFormat="1" ht="15" customHeight="1" thickBot="1">
      <c r="A46" s="267" t="s">
        <v>142</v>
      </c>
      <c r="B46" s="268">
        <f>SUM(B37:B45)</f>
        <v>15848</v>
      </c>
      <c r="C46" s="268">
        <f>SUM(C37:C45)</f>
        <v>4014</v>
      </c>
      <c r="D46" s="269">
        <f>SUM(D37:D45)</f>
        <v>2646</v>
      </c>
    </row>
    <row r="47" spans="1:4" s="8" customFormat="1" ht="15" customHeight="1" thickBot="1">
      <c r="A47" s="267" t="s">
        <v>143</v>
      </c>
      <c r="B47" s="268">
        <f>B12+B36</f>
        <v>62868</v>
      </c>
      <c r="C47" s="268">
        <f>C12+C36</f>
        <v>46180</v>
      </c>
      <c r="D47" s="269">
        <f>D12+D36</f>
        <v>45766</v>
      </c>
    </row>
    <row r="48" spans="1:4" s="8" customFormat="1" ht="15" customHeight="1" thickBot="1">
      <c r="A48" s="270" t="s">
        <v>144</v>
      </c>
      <c r="B48" s="271">
        <f>B23+B46</f>
        <v>62868</v>
      </c>
      <c r="C48" s="271">
        <f>C23+C46</f>
        <v>46180</v>
      </c>
      <c r="D48" s="272">
        <f>D23+D46</f>
        <v>45766</v>
      </c>
    </row>
  </sheetData>
  <phoneticPr fontId="0" type="noConversion"/>
  <printOptions horizontalCentered="1"/>
  <pageMargins left="0.78740157480314965" right="0.59055118110236227" top="2.0866141732283467" bottom="0.98425196850393704" header="0.78740157480314965" footer="0.9055118110236221"/>
  <pageSetup paperSize="9" orientation="portrait" horizontalDpi="300" verticalDpi="300" r:id="rId1"/>
  <headerFooter alignWithMargins="0">
    <oddHeader>&amp;C&amp;"Times New Roman CE,Félkövér"&amp;12
A működési és fejlesztési célú bevételek és kiadások 
2014/2015/2016 évi alakulását bemutató mérleg&amp;"Times New Roman CE,Normál"&amp;10
&amp;R&amp;"Times New Roman CE,Félkövér dőlt"&amp;12 10. sz. melléklet</oddHeader>
  </headerFooter>
  <rowBreaks count="1" manualBreakCount="1">
    <brk id="2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H15"/>
  <sheetViews>
    <sheetView zoomScale="90" zoomScaleNormal="90" workbookViewId="0">
      <selection activeCell="F6" sqref="F6"/>
    </sheetView>
  </sheetViews>
  <sheetFormatPr defaultRowHeight="12.75"/>
  <cols>
    <col min="1" max="1" width="6.83203125" style="15" customWidth="1"/>
    <col min="2" max="2" width="43.5" style="10" customWidth="1"/>
    <col min="3" max="4" width="12.83203125" style="10" customWidth="1"/>
    <col min="5" max="5" width="14.6640625" style="10" customWidth="1"/>
    <col min="6" max="6" width="13.5" style="10" customWidth="1"/>
    <col min="7" max="7" width="13.83203125" style="10" customWidth="1"/>
    <col min="8" max="8" width="15.33203125" style="10" customWidth="1"/>
    <col min="9" max="16384" width="9.33203125" style="10"/>
  </cols>
  <sheetData>
    <row r="1" spans="1:8" ht="14.25" thickBot="1">
      <c r="H1" s="120" t="s">
        <v>90</v>
      </c>
    </row>
    <row r="2" spans="1:8" s="12" customFormat="1" ht="26.25" customHeight="1">
      <c r="A2" s="529" t="s">
        <v>110</v>
      </c>
      <c r="B2" s="531" t="s">
        <v>118</v>
      </c>
      <c r="C2" s="529" t="s">
        <v>180</v>
      </c>
      <c r="D2" s="529" t="s">
        <v>179</v>
      </c>
      <c r="E2" s="362" t="s">
        <v>117</v>
      </c>
      <c r="F2" s="211"/>
      <c r="G2" s="211"/>
      <c r="H2" s="212"/>
    </row>
    <row r="3" spans="1:8" s="13" customFormat="1" ht="32.25" customHeight="1" thickBot="1">
      <c r="A3" s="530"/>
      <c r="B3" s="532"/>
      <c r="C3" s="532"/>
      <c r="D3" s="530"/>
      <c r="E3" s="213" t="s">
        <v>418</v>
      </c>
      <c r="F3" s="214" t="s">
        <v>439</v>
      </c>
      <c r="G3" s="214" t="s">
        <v>440</v>
      </c>
      <c r="H3" s="215" t="s">
        <v>457</v>
      </c>
    </row>
    <row r="4" spans="1:8" s="14" customFormat="1" ht="18" customHeight="1" thickBot="1">
      <c r="A4" s="198">
        <v>1</v>
      </c>
      <c r="B4" s="199">
        <v>2</v>
      </c>
      <c r="C4" s="199">
        <v>3</v>
      </c>
      <c r="D4" s="200">
        <v>4</v>
      </c>
      <c r="E4" s="198">
        <v>5</v>
      </c>
      <c r="F4" s="200">
        <v>6</v>
      </c>
      <c r="G4" s="200">
        <v>7</v>
      </c>
      <c r="H4" s="201">
        <v>8</v>
      </c>
    </row>
    <row r="5" spans="1:8" ht="18" customHeight="1" thickBot="1">
      <c r="A5" s="202" t="s">
        <v>3</v>
      </c>
      <c r="B5" s="207" t="s">
        <v>119</v>
      </c>
      <c r="C5" s="203"/>
      <c r="D5" s="204"/>
      <c r="E5" s="384">
        <f>SUM(E6:E9)</f>
        <v>0</v>
      </c>
      <c r="F5" s="252">
        <f>SUM(F6:F9)</f>
        <v>0</v>
      </c>
      <c r="G5" s="252">
        <f>SUM(G6:G9)</f>
        <v>0</v>
      </c>
      <c r="H5" s="253">
        <f>SUM(H6:H9)</f>
        <v>0</v>
      </c>
    </row>
    <row r="6" spans="1:8" ht="18" customHeight="1">
      <c r="A6" s="205" t="s">
        <v>4</v>
      </c>
      <c r="B6" s="208"/>
      <c r="C6" s="206"/>
      <c r="D6" s="196"/>
      <c r="E6" s="174"/>
      <c r="F6" s="171"/>
      <c r="G6" s="171"/>
      <c r="H6" s="173"/>
    </row>
    <row r="7" spans="1:8" ht="18" customHeight="1">
      <c r="A7" s="205" t="s">
        <v>6</v>
      </c>
      <c r="B7" s="208" t="s">
        <v>112</v>
      </c>
      <c r="C7" s="206"/>
      <c r="D7" s="196"/>
      <c r="E7" s="174"/>
      <c r="F7" s="171"/>
      <c r="G7" s="171"/>
      <c r="H7" s="173"/>
    </row>
    <row r="8" spans="1:8" ht="18" customHeight="1">
      <c r="A8" s="205" t="s">
        <v>7</v>
      </c>
      <c r="B8" s="208" t="s">
        <v>112</v>
      </c>
      <c r="C8" s="206"/>
      <c r="D8" s="196"/>
      <c r="E8" s="174"/>
      <c r="F8" s="171"/>
      <c r="G8" s="171"/>
      <c r="H8" s="173"/>
    </row>
    <row r="9" spans="1:8" ht="18" customHeight="1" thickBot="1">
      <c r="A9" s="205" t="s">
        <v>8</v>
      </c>
      <c r="B9" s="208" t="s">
        <v>112</v>
      </c>
      <c r="C9" s="206"/>
      <c r="D9" s="196"/>
      <c r="E9" s="174"/>
      <c r="F9" s="171"/>
      <c r="G9" s="171"/>
      <c r="H9" s="173"/>
    </row>
    <row r="10" spans="1:8" ht="18" customHeight="1" thickBot="1">
      <c r="A10" s="202" t="s">
        <v>9</v>
      </c>
      <c r="B10" s="207" t="s">
        <v>120</v>
      </c>
      <c r="C10" s="203"/>
      <c r="D10" s="204"/>
      <c r="E10" s="384">
        <f>SUM(E11:E14)</f>
        <v>0</v>
      </c>
      <c r="F10" s="297">
        <f>SUM(F11:F14)</f>
        <v>0</v>
      </c>
      <c r="G10" s="297">
        <f>SUM(G11:G14)</f>
        <v>0</v>
      </c>
      <c r="H10" s="259">
        <f>SUM(H11:H14)</f>
        <v>0</v>
      </c>
    </row>
    <row r="11" spans="1:8" ht="18" customHeight="1">
      <c r="A11" s="205" t="s">
        <v>10</v>
      </c>
      <c r="B11" s="208"/>
      <c r="C11" s="206"/>
      <c r="D11" s="196"/>
      <c r="E11" s="174"/>
      <c r="F11" s="171"/>
      <c r="G11" s="171"/>
      <c r="H11" s="173"/>
    </row>
    <row r="12" spans="1:8" ht="18" customHeight="1">
      <c r="A12" s="205" t="s">
        <v>11</v>
      </c>
      <c r="B12" s="208"/>
      <c r="C12" s="206"/>
      <c r="D12" s="196"/>
      <c r="E12" s="174"/>
      <c r="F12" s="171"/>
      <c r="G12" s="171"/>
      <c r="H12" s="173"/>
    </row>
    <row r="13" spans="1:8" ht="18" customHeight="1">
      <c r="A13" s="205" t="s">
        <v>12</v>
      </c>
      <c r="B13" s="208" t="s">
        <v>112</v>
      </c>
      <c r="C13" s="206"/>
      <c r="D13" s="196"/>
      <c r="E13" s="174"/>
      <c r="F13" s="171"/>
      <c r="G13" s="171"/>
      <c r="H13" s="173"/>
    </row>
    <row r="14" spans="1:8" ht="18" customHeight="1" thickBot="1">
      <c r="A14" s="205" t="s">
        <v>13</v>
      </c>
      <c r="B14" s="208" t="s">
        <v>112</v>
      </c>
      <c r="C14" s="206"/>
      <c r="D14" s="196"/>
      <c r="E14" s="174"/>
      <c r="F14" s="171"/>
      <c r="G14" s="171"/>
      <c r="H14" s="173"/>
    </row>
    <row r="15" spans="1:8" ht="18" customHeight="1" thickBot="1">
      <c r="A15" s="202" t="s">
        <v>14</v>
      </c>
      <c r="B15" s="207" t="s">
        <v>121</v>
      </c>
      <c r="C15" s="203"/>
      <c r="D15" s="204"/>
      <c r="E15" s="299">
        <f>E5+E10</f>
        <v>0</v>
      </c>
      <c r="F15" s="252">
        <f>F5+F10</f>
        <v>0</v>
      </c>
      <c r="G15" s="252">
        <f>G5+G10</f>
        <v>0</v>
      </c>
      <c r="H15" s="253">
        <f>H5+H10</f>
        <v>0</v>
      </c>
    </row>
  </sheetData>
  <mergeCells count="4">
    <mergeCell ref="A2:A3"/>
    <mergeCell ref="B2:B3"/>
    <mergeCell ref="C2:C3"/>
    <mergeCell ref="D2:D3"/>
  </mergeCells>
  <phoneticPr fontId="0" type="noConversion"/>
  <printOptions horizontalCentered="1"/>
  <pageMargins left="0.98425196850393704" right="0.69" top="1.54" bottom="0.69" header="0.75" footer="0.51181102362204722"/>
  <pageSetup paperSize="9" scale="105" orientation="landscape" horizontalDpi="300" verticalDpi="300" r:id="rId1"/>
  <headerFooter alignWithMargins="0">
    <oddHeader>&amp;C&amp;"Times New Roman CE,Félkövér"&amp;14Az önkormányzat által felvett hitelállomány alakulása
 lejárat és eszközök szerinti bontásban&amp;R&amp;"Times New Roman CE,Félkövér dőlt"&amp;12 11.számú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B33"/>
  <sheetViews>
    <sheetView topLeftCell="A3" workbookViewId="0">
      <selection activeCell="B25" sqref="B25"/>
    </sheetView>
  </sheetViews>
  <sheetFormatPr defaultRowHeight="12.75"/>
  <cols>
    <col min="1" max="1" width="47.83203125" style="22" customWidth="1"/>
    <col min="2" max="2" width="30.5" style="1" customWidth="1"/>
    <col min="3" max="3" width="20" style="1" customWidth="1"/>
    <col min="4" max="4" width="19" style="1" customWidth="1"/>
    <col min="5" max="16384" width="9.33203125" style="1"/>
  </cols>
  <sheetData>
    <row r="1" spans="1:2" s="10" customFormat="1" ht="24" customHeight="1" thickBot="1">
      <c r="A1" s="21"/>
      <c r="B1" s="123" t="s">
        <v>90</v>
      </c>
    </row>
    <row r="2" spans="1:2" s="23" customFormat="1" ht="22.5" customHeight="1" thickBot="1">
      <c r="A2" s="37" t="s">
        <v>107</v>
      </c>
      <c r="B2" s="38" t="s">
        <v>108</v>
      </c>
    </row>
    <row r="3" spans="1:2" ht="18" customHeight="1">
      <c r="A3" s="446" t="s">
        <v>282</v>
      </c>
      <c r="B3" s="170"/>
    </row>
    <row r="4" spans="1:2" ht="18" customHeight="1">
      <c r="A4" s="191"/>
      <c r="B4" s="173"/>
    </row>
    <row r="5" spans="1:2" ht="18" customHeight="1">
      <c r="A5" s="191"/>
      <c r="B5" s="173"/>
    </row>
    <row r="6" spans="1:2" ht="18" customHeight="1">
      <c r="A6" s="191" t="s">
        <v>408</v>
      </c>
      <c r="B6" s="173"/>
    </row>
    <row r="7" spans="1:2" ht="18" customHeight="1">
      <c r="A7" s="191" t="s">
        <v>432</v>
      </c>
      <c r="B7" s="173"/>
    </row>
    <row r="8" spans="1:2" ht="18" customHeight="1">
      <c r="A8" s="191" t="s">
        <v>409</v>
      </c>
      <c r="B8" s="506">
        <v>842</v>
      </c>
    </row>
    <row r="9" spans="1:2" ht="18" customHeight="1">
      <c r="A9" s="191" t="s">
        <v>460</v>
      </c>
      <c r="B9" s="173">
        <v>200</v>
      </c>
    </row>
    <row r="10" spans="1:2" ht="18" customHeight="1">
      <c r="A10" s="191" t="s">
        <v>410</v>
      </c>
      <c r="B10" s="173">
        <v>100</v>
      </c>
    </row>
    <row r="11" spans="1:2" ht="18" customHeight="1">
      <c r="A11" s="191"/>
      <c r="B11" s="173"/>
    </row>
    <row r="12" spans="1:2" ht="18" customHeight="1">
      <c r="A12" s="191"/>
      <c r="B12" s="173"/>
    </row>
    <row r="13" spans="1:2" ht="18" customHeight="1">
      <c r="A13" s="191"/>
      <c r="B13" s="173"/>
    </row>
    <row r="14" spans="1:2" ht="18" customHeight="1">
      <c r="A14" s="191"/>
      <c r="B14" s="173"/>
    </row>
    <row r="15" spans="1:2" ht="18" customHeight="1">
      <c r="A15" s="191"/>
      <c r="B15" s="173"/>
    </row>
    <row r="16" spans="1:2" ht="18" customHeight="1">
      <c r="A16" s="447" t="s">
        <v>283</v>
      </c>
      <c r="B16" s="173"/>
    </row>
    <row r="17" spans="1:2" ht="18" customHeight="1">
      <c r="A17" s="192" t="s">
        <v>281</v>
      </c>
      <c r="B17" s="173">
        <v>420</v>
      </c>
    </row>
    <row r="18" spans="1:2" ht="18" customHeight="1">
      <c r="A18" s="473" t="s">
        <v>305</v>
      </c>
      <c r="B18" s="173"/>
    </row>
    <row r="19" spans="1:2" ht="18" customHeight="1">
      <c r="A19" s="192" t="s">
        <v>407</v>
      </c>
      <c r="B19" s="173">
        <v>200</v>
      </c>
    </row>
    <row r="20" spans="1:2" ht="18" customHeight="1">
      <c r="A20" s="192" t="s">
        <v>417</v>
      </c>
      <c r="B20" s="173"/>
    </row>
    <row r="21" spans="1:2" ht="18" customHeight="1">
      <c r="A21" s="192" t="s">
        <v>459</v>
      </c>
      <c r="B21" s="173">
        <v>80</v>
      </c>
    </row>
    <row r="22" spans="1:2" ht="18" customHeight="1">
      <c r="A22" s="192"/>
      <c r="B22" s="173"/>
    </row>
    <row r="23" spans="1:2" ht="18" customHeight="1">
      <c r="A23" s="192"/>
      <c r="B23" s="173"/>
    </row>
    <row r="24" spans="1:2" ht="18" customHeight="1">
      <c r="A24" s="192"/>
      <c r="B24" s="173"/>
    </row>
    <row r="25" spans="1:2" ht="18" customHeight="1">
      <c r="A25" s="192"/>
      <c r="B25" s="173"/>
    </row>
    <row r="26" spans="1:2" ht="18" customHeight="1">
      <c r="A26" s="192"/>
      <c r="B26" s="173"/>
    </row>
    <row r="27" spans="1:2" ht="18" customHeight="1">
      <c r="A27" s="192"/>
      <c r="B27" s="173"/>
    </row>
    <row r="28" spans="1:2" ht="18" customHeight="1">
      <c r="A28" s="192"/>
      <c r="B28" s="173"/>
    </row>
    <row r="29" spans="1:2" ht="18" customHeight="1">
      <c r="A29" s="191"/>
      <c r="B29" s="173"/>
    </row>
    <row r="30" spans="1:2" ht="18" customHeight="1">
      <c r="A30" s="191"/>
      <c r="B30" s="173"/>
    </row>
    <row r="31" spans="1:2" ht="18" customHeight="1">
      <c r="A31" s="193"/>
      <c r="B31" s="173"/>
    </row>
    <row r="32" spans="1:2" ht="18" customHeight="1" thickBot="1">
      <c r="A32" s="361"/>
      <c r="B32" s="178"/>
    </row>
    <row r="33" spans="1:2" ht="18" customHeight="1" thickBot="1">
      <c r="A33" s="304" t="s">
        <v>98</v>
      </c>
      <c r="B33" s="253">
        <f>SUM(B3:B32)</f>
        <v>1842</v>
      </c>
    </row>
  </sheetData>
  <phoneticPr fontId="0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 xml:space="preserve">&amp;C&amp;"Times New Roman CE,Félkövér"&amp;14
Fácánkert Község Önkormányzata által
 átadott pénzeszközök, támogatásértékű kiadások&amp;R&amp;"Times New Roman CE,Félkövér dőlt"12..számú melléklet&amp;"Times New Roman CE,Dőlt"&amp;12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D28" sqref="D28"/>
    </sheetView>
  </sheetViews>
  <sheetFormatPr defaultRowHeight="12.75"/>
  <cols>
    <col min="1" max="1" width="6.5" style="2" customWidth="1"/>
    <col min="2" max="2" width="30.5" style="1" customWidth="1"/>
    <col min="3" max="3" width="20" style="1" customWidth="1"/>
    <col min="4" max="4" width="19" style="1" customWidth="1"/>
    <col min="5" max="16384" width="9.33203125" style="1"/>
  </cols>
  <sheetData>
    <row r="1" spans="1:4" s="31" customFormat="1" ht="15.75" thickBot="1">
      <c r="A1" s="30"/>
      <c r="D1" s="32" t="s">
        <v>90</v>
      </c>
    </row>
    <row r="2" spans="1:4" s="3" customFormat="1" ht="48" customHeight="1" thickBot="1">
      <c r="A2" s="37" t="s">
        <v>1</v>
      </c>
      <c r="B2" s="9" t="s">
        <v>2</v>
      </c>
      <c r="C2" s="9" t="s">
        <v>122</v>
      </c>
      <c r="D2" s="38" t="s">
        <v>419</v>
      </c>
    </row>
    <row r="3" spans="1:4" s="3" customFormat="1" ht="18" customHeight="1" thickBot="1">
      <c r="A3" s="216">
        <v>1</v>
      </c>
      <c r="B3" s="217">
        <v>2</v>
      </c>
      <c r="C3" s="217">
        <v>3</v>
      </c>
      <c r="D3" s="218">
        <v>4</v>
      </c>
    </row>
    <row r="4" spans="1:4" ht="18" customHeight="1">
      <c r="A4" s="39" t="s">
        <v>3</v>
      </c>
      <c r="B4" s="219" t="s">
        <v>284</v>
      </c>
      <c r="C4" s="168">
        <v>10800</v>
      </c>
      <c r="D4" s="170">
        <v>3026</v>
      </c>
    </row>
    <row r="5" spans="1:4" ht="18" customHeight="1">
      <c r="A5" s="40" t="s">
        <v>4</v>
      </c>
      <c r="B5" s="220" t="s">
        <v>285</v>
      </c>
      <c r="C5" s="171">
        <v>1000</v>
      </c>
      <c r="D5" s="173">
        <v>467</v>
      </c>
    </row>
    <row r="6" spans="1:4" ht="18" customHeight="1">
      <c r="A6" s="40" t="s">
        <v>6</v>
      </c>
      <c r="B6" s="220" t="s">
        <v>404</v>
      </c>
      <c r="C6" s="171">
        <v>120</v>
      </c>
      <c r="D6" s="173"/>
    </row>
    <row r="7" spans="1:4" ht="18" customHeight="1">
      <c r="A7" s="40" t="s">
        <v>7</v>
      </c>
      <c r="B7" s="220" t="s">
        <v>405</v>
      </c>
      <c r="C7" s="171">
        <v>600</v>
      </c>
      <c r="D7" s="173">
        <v>300</v>
      </c>
    </row>
    <row r="8" spans="1:4" ht="18" customHeight="1">
      <c r="A8" s="40" t="s">
        <v>8</v>
      </c>
      <c r="B8" s="220" t="s">
        <v>406</v>
      </c>
      <c r="C8" s="171"/>
      <c r="D8" s="173">
        <v>40</v>
      </c>
    </row>
    <row r="9" spans="1:4" ht="18" customHeight="1">
      <c r="A9" s="40" t="s">
        <v>10</v>
      </c>
      <c r="B9" s="220"/>
      <c r="C9" s="171"/>
      <c r="D9" s="173"/>
    </row>
    <row r="10" spans="1:4" ht="18" customHeight="1">
      <c r="A10" s="40" t="s">
        <v>11</v>
      </c>
      <c r="B10" s="220"/>
      <c r="C10" s="171"/>
      <c r="D10" s="173"/>
    </row>
    <row r="11" spans="1:4" ht="18" customHeight="1">
      <c r="A11" s="40" t="s">
        <v>13</v>
      </c>
      <c r="B11" s="220"/>
      <c r="C11" s="171"/>
      <c r="D11" s="173"/>
    </row>
    <row r="12" spans="1:4" ht="18" customHeight="1">
      <c r="A12" s="40" t="s">
        <v>14</v>
      </c>
      <c r="B12" s="220"/>
      <c r="C12" s="171"/>
      <c r="D12" s="173"/>
    </row>
    <row r="13" spans="1:4" ht="18" customHeight="1">
      <c r="A13" s="40" t="s">
        <v>15</v>
      </c>
      <c r="B13" s="220"/>
      <c r="C13" s="171"/>
      <c r="D13" s="173"/>
    </row>
    <row r="14" spans="1:4" ht="18" customHeight="1">
      <c r="A14" s="40" t="s">
        <v>16</v>
      </c>
      <c r="B14" s="220"/>
      <c r="C14" s="171"/>
      <c r="D14" s="173"/>
    </row>
    <row r="15" spans="1:4" ht="18" customHeight="1">
      <c r="A15" s="40" t="s">
        <v>17</v>
      </c>
      <c r="B15" s="220"/>
      <c r="C15" s="171"/>
      <c r="D15" s="173"/>
    </row>
    <row r="16" spans="1:4" ht="18" customHeight="1">
      <c r="A16" s="40" t="s">
        <v>18</v>
      </c>
      <c r="B16" s="220"/>
      <c r="C16" s="171"/>
      <c r="D16" s="173"/>
    </row>
    <row r="17" spans="1:4" ht="18" customHeight="1">
      <c r="A17" s="40" t="s">
        <v>19</v>
      </c>
      <c r="B17" s="220"/>
      <c r="C17" s="171"/>
      <c r="D17" s="173"/>
    </row>
    <row r="18" spans="1:4" ht="18" customHeight="1">
      <c r="A18" s="40" t="s">
        <v>20</v>
      </c>
      <c r="B18" s="220"/>
      <c r="C18" s="171"/>
      <c r="D18" s="173"/>
    </row>
    <row r="19" spans="1:4" ht="18" customHeight="1">
      <c r="A19" s="40" t="s">
        <v>21</v>
      </c>
      <c r="B19" s="220"/>
      <c r="C19" s="171"/>
      <c r="D19" s="173"/>
    </row>
    <row r="20" spans="1:4" ht="18" customHeight="1">
      <c r="A20" s="40" t="s">
        <v>22</v>
      </c>
      <c r="B20" s="220"/>
      <c r="C20" s="171"/>
      <c r="D20" s="173"/>
    </row>
    <row r="21" spans="1:4" ht="18" customHeight="1">
      <c r="A21" s="40" t="s">
        <v>23</v>
      </c>
      <c r="B21" s="220"/>
      <c r="C21" s="171"/>
      <c r="D21" s="173"/>
    </row>
    <row r="22" spans="1:4" ht="18" customHeight="1">
      <c r="A22" s="40" t="s">
        <v>24</v>
      </c>
      <c r="B22" s="220"/>
      <c r="C22" s="171"/>
      <c r="D22" s="173"/>
    </row>
    <row r="23" spans="1:4" ht="18" customHeight="1">
      <c r="A23" s="40" t="s">
        <v>25</v>
      </c>
      <c r="B23" s="220"/>
      <c r="C23" s="171"/>
      <c r="D23" s="173"/>
    </row>
    <row r="24" spans="1:4" ht="18" customHeight="1">
      <c r="A24" s="40" t="s">
        <v>26</v>
      </c>
      <c r="B24" s="220"/>
      <c r="C24" s="171"/>
      <c r="D24" s="173"/>
    </row>
    <row r="25" spans="1:4" ht="18" customHeight="1">
      <c r="A25" s="40" t="s">
        <v>27</v>
      </c>
      <c r="B25" s="220"/>
      <c r="C25" s="171"/>
      <c r="D25" s="173"/>
    </row>
    <row r="26" spans="1:4" ht="18" customHeight="1">
      <c r="A26" s="40" t="s">
        <v>28</v>
      </c>
      <c r="B26" s="220"/>
      <c r="C26" s="171"/>
      <c r="D26" s="173"/>
    </row>
    <row r="27" spans="1:4" ht="18" customHeight="1">
      <c r="A27" s="40" t="s">
        <v>29</v>
      </c>
      <c r="B27" s="220"/>
      <c r="C27" s="171"/>
      <c r="D27" s="173"/>
    </row>
    <row r="28" spans="1:4" ht="18" customHeight="1">
      <c r="A28" s="40" t="s">
        <v>30</v>
      </c>
      <c r="B28" s="220"/>
      <c r="C28" s="171"/>
      <c r="D28" s="173"/>
    </row>
    <row r="29" spans="1:4" ht="18" customHeight="1" thickBot="1">
      <c r="A29" s="41" t="s">
        <v>31</v>
      </c>
      <c r="B29" s="221"/>
      <c r="C29" s="222"/>
      <c r="D29" s="223"/>
    </row>
    <row r="30" spans="1:4" ht="18" customHeight="1" thickBot="1">
      <c r="A30" s="305" t="s">
        <v>32</v>
      </c>
      <c r="B30" s="306" t="s">
        <v>46</v>
      </c>
      <c r="C30" s="271">
        <f>SUM(C4:C29)</f>
        <v>12520</v>
      </c>
      <c r="D30" s="272">
        <f>SUM(D4:D29)</f>
        <v>3833</v>
      </c>
    </row>
  </sheetData>
  <phoneticPr fontId="0" type="noConversion"/>
  <printOptions horizontalCentered="1"/>
  <pageMargins left="1.1811023622047245" right="0.72" top="1.94" bottom="0.98425196850393704" header="0.78740157480314965" footer="0.9055118110236221"/>
  <pageSetup paperSize="9" scale="105" orientation="portrait" horizontalDpi="300" verticalDpi="300" r:id="rId1"/>
  <headerFooter alignWithMargins="0">
    <oddHeader xml:space="preserve">&amp;C&amp;"Times New Roman CE,Félkövér"&amp;14
Az önkormányzat által adott közvetett támogatások
(kedvezmények)
&amp;R&amp;"Times New Roman CE,Dőlt"&amp;12 &amp;"Times New Roman CE,Félkövér dőlt"13. sz. melléklet&amp;"Times New Roman CE,Dőlt"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K22" sqref="K22"/>
    </sheetView>
  </sheetViews>
  <sheetFormatPr defaultRowHeight="15.75"/>
  <cols>
    <col min="1" max="1" width="6.33203125" style="43" customWidth="1"/>
    <col min="2" max="2" width="29" style="44" customWidth="1"/>
    <col min="3" max="4" width="9" style="44" customWidth="1"/>
    <col min="5" max="5" width="9.5" style="44" customWidth="1"/>
    <col min="6" max="6" width="8.83203125" style="44" customWidth="1"/>
    <col min="7" max="7" width="8.6640625" style="44" customWidth="1"/>
    <col min="8" max="8" width="8.83203125" style="44" customWidth="1"/>
    <col min="9" max="9" width="8.1640625" style="44" customWidth="1"/>
    <col min="10" max="14" width="9.5" style="44" customWidth="1"/>
    <col min="15" max="15" width="12.6640625" style="43" customWidth="1"/>
    <col min="16" max="16" width="9.33203125" style="477"/>
    <col min="17" max="16384" width="9.33203125" style="44"/>
  </cols>
  <sheetData>
    <row r="1" spans="1:16" s="43" customFormat="1" ht="26.1" customHeight="1" thickBot="1">
      <c r="A1" s="110" t="s">
        <v>1</v>
      </c>
      <c r="B1" s="243" t="s">
        <v>91</v>
      </c>
      <c r="C1" s="111" t="s">
        <v>145</v>
      </c>
      <c r="D1" s="111" t="s">
        <v>146</v>
      </c>
      <c r="E1" s="111" t="s">
        <v>147</v>
      </c>
      <c r="F1" s="111" t="s">
        <v>148</v>
      </c>
      <c r="G1" s="111" t="s">
        <v>149</v>
      </c>
      <c r="H1" s="111" t="s">
        <v>150</v>
      </c>
      <c r="I1" s="111" t="s">
        <v>151</v>
      </c>
      <c r="J1" s="111" t="s">
        <v>152</v>
      </c>
      <c r="K1" s="111" t="s">
        <v>153</v>
      </c>
      <c r="L1" s="111" t="s">
        <v>154</v>
      </c>
      <c r="M1" s="111" t="s">
        <v>155</v>
      </c>
      <c r="N1" s="111" t="s">
        <v>156</v>
      </c>
      <c r="O1" s="112" t="s">
        <v>46</v>
      </c>
      <c r="P1" s="474"/>
    </row>
    <row r="2" spans="1:16" s="57" customFormat="1" ht="15" customHeight="1" thickBot="1">
      <c r="A2" s="115" t="s">
        <v>3</v>
      </c>
      <c r="B2" s="389" t="s">
        <v>57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279"/>
      <c r="P2" s="475"/>
    </row>
    <row r="3" spans="1:16" s="57" customFormat="1" ht="15" customHeight="1">
      <c r="A3" s="387" t="s">
        <v>4</v>
      </c>
      <c r="B3" s="390" t="s">
        <v>254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400">
        <f t="shared" ref="O3:O12" si="0">SUM(C3:N3)</f>
        <v>0</v>
      </c>
      <c r="P3" s="475"/>
    </row>
    <row r="4" spans="1:16" s="58" customFormat="1" ht="14.1" customHeight="1">
      <c r="A4" s="114" t="s">
        <v>6</v>
      </c>
      <c r="B4" s="391" t="s">
        <v>182</v>
      </c>
      <c r="C4" s="244">
        <v>1400</v>
      </c>
      <c r="D4" s="244">
        <v>1220</v>
      </c>
      <c r="E4" s="244">
        <v>6150</v>
      </c>
      <c r="F4" s="244">
        <v>1010</v>
      </c>
      <c r="G4" s="244">
        <v>1250</v>
      </c>
      <c r="H4" s="244">
        <v>2200</v>
      </c>
      <c r="I4" s="244">
        <v>2200</v>
      </c>
      <c r="J4" s="244">
        <v>2005</v>
      </c>
      <c r="K4" s="244">
        <v>5550</v>
      </c>
      <c r="L4" s="244">
        <v>1150</v>
      </c>
      <c r="M4" s="244">
        <v>1050</v>
      </c>
      <c r="N4" s="244">
        <v>1130</v>
      </c>
      <c r="O4" s="275">
        <f t="shared" si="0"/>
        <v>26315</v>
      </c>
      <c r="P4" s="476"/>
    </row>
    <row r="5" spans="1:16" s="58" customFormat="1" ht="14.1" customHeight="1">
      <c r="A5" s="387" t="s">
        <v>7</v>
      </c>
      <c r="B5" s="392" t="s">
        <v>183</v>
      </c>
      <c r="C5" s="246">
        <v>830</v>
      </c>
      <c r="D5" s="246">
        <v>820</v>
      </c>
      <c r="E5" s="246">
        <v>850</v>
      </c>
      <c r="F5" s="246">
        <v>810</v>
      </c>
      <c r="G5" s="246">
        <v>990</v>
      </c>
      <c r="H5" s="246">
        <v>2730</v>
      </c>
      <c r="I5" s="246">
        <v>760</v>
      </c>
      <c r="J5" s="246">
        <v>750</v>
      </c>
      <c r="K5" s="246">
        <v>720</v>
      </c>
      <c r="L5" s="246">
        <v>780</v>
      </c>
      <c r="M5" s="246">
        <v>720</v>
      </c>
      <c r="N5" s="246">
        <v>730</v>
      </c>
      <c r="O5" s="277">
        <f t="shared" si="0"/>
        <v>11490</v>
      </c>
      <c r="P5" s="476"/>
    </row>
    <row r="6" spans="1:16" s="58" customFormat="1" ht="14.1" customHeight="1">
      <c r="A6" s="387" t="s">
        <v>8</v>
      </c>
      <c r="B6" s="391" t="s">
        <v>184</v>
      </c>
      <c r="C6" s="244"/>
      <c r="D6" s="244"/>
      <c r="E6" s="244">
        <v>1000</v>
      </c>
      <c r="F6" s="244"/>
      <c r="G6" s="244"/>
      <c r="H6" s="244"/>
      <c r="I6" s="244"/>
      <c r="J6" s="244"/>
      <c r="K6" s="244">
        <v>1000</v>
      </c>
      <c r="L6" s="244"/>
      <c r="M6" s="244"/>
      <c r="N6" s="244"/>
      <c r="O6" s="275">
        <f t="shared" si="0"/>
        <v>2000</v>
      </c>
      <c r="P6" s="476"/>
    </row>
    <row r="7" spans="1:16" s="58" customFormat="1" ht="14.1" customHeight="1">
      <c r="A7" s="387" t="s">
        <v>9</v>
      </c>
      <c r="B7" s="391" t="s">
        <v>289</v>
      </c>
      <c r="C7" s="244">
        <v>480</v>
      </c>
      <c r="D7" s="244">
        <v>420</v>
      </c>
      <c r="E7" s="244">
        <v>460</v>
      </c>
      <c r="F7" s="244">
        <v>450</v>
      </c>
      <c r="G7" s="244">
        <v>470</v>
      </c>
      <c r="H7" s="244">
        <v>420</v>
      </c>
      <c r="I7" s="244">
        <v>480</v>
      </c>
      <c r="J7" s="244">
        <v>490</v>
      </c>
      <c r="K7" s="244">
        <v>510</v>
      </c>
      <c r="L7" s="244">
        <v>600</v>
      </c>
      <c r="M7" s="244">
        <v>540</v>
      </c>
      <c r="N7" s="244">
        <v>530</v>
      </c>
      <c r="O7" s="275">
        <f t="shared" si="0"/>
        <v>5850</v>
      </c>
      <c r="P7" s="476"/>
    </row>
    <row r="8" spans="1:16" s="58" customFormat="1" ht="14.1" customHeight="1">
      <c r="A8" s="387" t="s">
        <v>10</v>
      </c>
      <c r="B8" s="391" t="s">
        <v>164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75">
        <f t="shared" si="0"/>
        <v>0</v>
      </c>
      <c r="P8" s="476"/>
    </row>
    <row r="9" spans="1:16" s="58" customFormat="1" ht="14.1" customHeight="1">
      <c r="A9" s="387" t="s">
        <v>11</v>
      </c>
      <c r="B9" s="391" t="s">
        <v>185</v>
      </c>
      <c r="C9" s="244"/>
      <c r="D9" s="244"/>
      <c r="E9" s="244"/>
      <c r="F9" s="244">
        <v>7000</v>
      </c>
      <c r="G9" s="244"/>
      <c r="H9" s="244"/>
      <c r="I9" s="244"/>
      <c r="J9" s="244"/>
      <c r="K9" s="244">
        <v>4553</v>
      </c>
      <c r="L9" s="244"/>
      <c r="M9" s="244"/>
      <c r="N9" s="244"/>
      <c r="O9" s="275">
        <f t="shared" si="0"/>
        <v>11553</v>
      </c>
      <c r="P9" s="476"/>
    </row>
    <row r="10" spans="1:16" s="58" customFormat="1" ht="14.1" customHeight="1">
      <c r="A10" s="387" t="s">
        <v>12</v>
      </c>
      <c r="B10" s="391" t="s">
        <v>186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75">
        <f t="shared" si="0"/>
        <v>0</v>
      </c>
      <c r="P10" s="476"/>
    </row>
    <row r="11" spans="1:16" s="58" customFormat="1" ht="14.1" customHeight="1" thickBot="1">
      <c r="A11" s="387" t="s">
        <v>13</v>
      </c>
      <c r="B11" s="393" t="s">
        <v>403</v>
      </c>
      <c r="C11" s="245"/>
      <c r="D11" s="245"/>
      <c r="E11" s="245">
        <v>20</v>
      </c>
      <c r="F11" s="245"/>
      <c r="G11" s="245">
        <v>10</v>
      </c>
      <c r="H11" s="245">
        <v>10</v>
      </c>
      <c r="I11" s="245">
        <v>10</v>
      </c>
      <c r="J11" s="245">
        <v>10</v>
      </c>
      <c r="K11" s="245"/>
      <c r="L11" s="245">
        <v>5600</v>
      </c>
      <c r="M11" s="245"/>
      <c r="N11" s="245"/>
      <c r="O11" s="276">
        <v>5660</v>
      </c>
      <c r="P11" s="476"/>
    </row>
    <row r="12" spans="1:16" s="57" customFormat="1" ht="15.95" customHeight="1" thickBot="1">
      <c r="A12" s="115" t="s">
        <v>14</v>
      </c>
      <c r="B12" s="394" t="s">
        <v>252</v>
      </c>
      <c r="C12" s="273">
        <f t="shared" ref="C12:N12" si="1">SUM(C3:C11)</f>
        <v>2710</v>
      </c>
      <c r="D12" s="273">
        <f t="shared" si="1"/>
        <v>2460</v>
      </c>
      <c r="E12" s="273">
        <f t="shared" si="1"/>
        <v>8480</v>
      </c>
      <c r="F12" s="273">
        <f t="shared" si="1"/>
        <v>9270</v>
      </c>
      <c r="G12" s="273">
        <f t="shared" si="1"/>
        <v>2720</v>
      </c>
      <c r="H12" s="273">
        <f t="shared" si="1"/>
        <v>5360</v>
      </c>
      <c r="I12" s="273">
        <f t="shared" si="1"/>
        <v>3450</v>
      </c>
      <c r="J12" s="273">
        <f t="shared" si="1"/>
        <v>3255</v>
      </c>
      <c r="K12" s="273">
        <f t="shared" si="1"/>
        <v>12333</v>
      </c>
      <c r="L12" s="273">
        <f t="shared" si="1"/>
        <v>8130</v>
      </c>
      <c r="M12" s="273">
        <f t="shared" si="1"/>
        <v>2310</v>
      </c>
      <c r="N12" s="273">
        <f t="shared" si="1"/>
        <v>2390</v>
      </c>
      <c r="O12" s="274">
        <f t="shared" si="0"/>
        <v>62868</v>
      </c>
      <c r="P12" s="475"/>
    </row>
    <row r="13" spans="1:16" s="57" customFormat="1" ht="15" customHeight="1" thickBot="1">
      <c r="A13" s="115" t="s">
        <v>15</v>
      </c>
      <c r="B13" s="395" t="s">
        <v>70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9"/>
      <c r="P13" s="475"/>
    </row>
    <row r="14" spans="1:16" s="58" customFormat="1" ht="14.1" customHeight="1">
      <c r="A14" s="116" t="s">
        <v>16</v>
      </c>
      <c r="B14" s="392" t="s">
        <v>93</v>
      </c>
      <c r="C14" s="246">
        <v>1460</v>
      </c>
      <c r="D14" s="246">
        <v>1120</v>
      </c>
      <c r="E14" s="246">
        <v>1110</v>
      </c>
      <c r="F14" s="246">
        <v>1240</v>
      </c>
      <c r="G14" s="246">
        <v>1150</v>
      </c>
      <c r="H14" s="246">
        <v>1299</v>
      </c>
      <c r="I14" s="246">
        <v>1210</v>
      </c>
      <c r="J14" s="246">
        <v>1250</v>
      </c>
      <c r="K14" s="246">
        <v>1210</v>
      </c>
      <c r="L14" s="246">
        <v>1280</v>
      </c>
      <c r="M14" s="246">
        <v>1240</v>
      </c>
      <c r="N14" s="246">
        <v>1196</v>
      </c>
      <c r="O14" s="277">
        <f t="shared" ref="O14:O24" si="2">SUM(C14:N14)</f>
        <v>14765</v>
      </c>
      <c r="P14" s="476"/>
    </row>
    <row r="15" spans="1:16" s="58" customFormat="1" ht="14.1" customHeight="1">
      <c r="A15" s="114" t="s">
        <v>17</v>
      </c>
      <c r="B15" s="391" t="s">
        <v>157</v>
      </c>
      <c r="C15" s="244">
        <v>276</v>
      </c>
      <c r="D15" s="244">
        <v>245</v>
      </c>
      <c r="E15" s="244">
        <v>250</v>
      </c>
      <c r="F15" s="244">
        <v>260</v>
      </c>
      <c r="G15" s="244">
        <v>260</v>
      </c>
      <c r="H15" s="244">
        <v>449</v>
      </c>
      <c r="I15" s="244">
        <v>255</v>
      </c>
      <c r="J15" s="244">
        <v>260</v>
      </c>
      <c r="K15" s="244">
        <v>260</v>
      </c>
      <c r="L15" s="244">
        <v>260</v>
      </c>
      <c r="M15" s="244">
        <v>270</v>
      </c>
      <c r="N15" s="244">
        <v>260</v>
      </c>
      <c r="O15" s="275">
        <f t="shared" si="2"/>
        <v>3305</v>
      </c>
      <c r="P15" s="476"/>
    </row>
    <row r="16" spans="1:16" s="58" customFormat="1" ht="14.1" customHeight="1">
      <c r="A16" s="114" t="s">
        <v>18</v>
      </c>
      <c r="B16" s="391" t="s">
        <v>72</v>
      </c>
      <c r="C16" s="244">
        <v>1210</v>
      </c>
      <c r="D16" s="244">
        <v>1240</v>
      </c>
      <c r="E16" s="244">
        <v>1330</v>
      </c>
      <c r="F16" s="244">
        <v>1415</v>
      </c>
      <c r="G16" s="244">
        <v>1330</v>
      </c>
      <c r="H16" s="244">
        <v>1276</v>
      </c>
      <c r="I16" s="244">
        <v>1150</v>
      </c>
      <c r="J16" s="244">
        <v>1120</v>
      </c>
      <c r="K16" s="244">
        <v>1440</v>
      </c>
      <c r="L16" s="244">
        <v>1329</v>
      </c>
      <c r="M16" s="244">
        <v>1210</v>
      </c>
      <c r="N16" s="244">
        <v>1372</v>
      </c>
      <c r="O16" s="275">
        <f t="shared" si="2"/>
        <v>15422</v>
      </c>
      <c r="P16" s="476"/>
    </row>
    <row r="17" spans="1:16" s="58" customFormat="1" ht="14.1" customHeight="1">
      <c r="A17" s="114" t="s">
        <v>19</v>
      </c>
      <c r="B17" s="391" t="s">
        <v>202</v>
      </c>
      <c r="C17" s="244"/>
      <c r="D17" s="244"/>
      <c r="E17" s="244"/>
      <c r="F17" s="244">
        <v>7000</v>
      </c>
      <c r="G17" s="244"/>
      <c r="H17" s="244">
        <v>4295</v>
      </c>
      <c r="I17" s="244"/>
      <c r="J17" s="244"/>
      <c r="K17" s="244">
        <v>4553</v>
      </c>
      <c r="L17" s="244"/>
      <c r="M17" s="244"/>
      <c r="N17" s="244"/>
      <c r="O17" s="275">
        <f t="shared" si="2"/>
        <v>15848</v>
      </c>
      <c r="P17" s="476"/>
    </row>
    <row r="18" spans="1:16" s="58" customFormat="1" ht="14.1" customHeight="1">
      <c r="A18" s="114" t="s">
        <v>20</v>
      </c>
      <c r="B18" s="391" t="s">
        <v>290</v>
      </c>
      <c r="C18" s="244">
        <v>50</v>
      </c>
      <c r="D18" s="244">
        <v>30</v>
      </c>
      <c r="E18" s="244">
        <v>30</v>
      </c>
      <c r="F18" s="244">
        <v>30</v>
      </c>
      <c r="G18" s="244">
        <v>250</v>
      </c>
      <c r="H18" s="244">
        <v>172</v>
      </c>
      <c r="I18" s="244">
        <v>20</v>
      </c>
      <c r="J18" s="244">
        <v>300</v>
      </c>
      <c r="K18" s="244">
        <v>30</v>
      </c>
      <c r="L18" s="244">
        <v>30</v>
      </c>
      <c r="M18" s="244">
        <v>200</v>
      </c>
      <c r="N18" s="244">
        <v>700</v>
      </c>
      <c r="O18" s="275">
        <f t="shared" si="2"/>
        <v>1842</v>
      </c>
      <c r="P18" s="476"/>
    </row>
    <row r="19" spans="1:16" s="58" customFormat="1" ht="14.1" customHeight="1">
      <c r="A19" s="114" t="s">
        <v>21</v>
      </c>
      <c r="B19" s="391" t="s">
        <v>291</v>
      </c>
      <c r="C19" s="244">
        <v>600</v>
      </c>
      <c r="D19" s="244">
        <v>600</v>
      </c>
      <c r="E19" s="244">
        <v>610</v>
      </c>
      <c r="F19" s="244">
        <v>580</v>
      </c>
      <c r="G19" s="244">
        <v>590</v>
      </c>
      <c r="H19" s="244">
        <v>1216</v>
      </c>
      <c r="I19" s="244">
        <v>640</v>
      </c>
      <c r="J19" s="244">
        <v>620</v>
      </c>
      <c r="K19" s="244">
        <v>580</v>
      </c>
      <c r="L19" s="244">
        <v>520</v>
      </c>
      <c r="M19" s="244">
        <v>620</v>
      </c>
      <c r="N19" s="244">
        <v>720</v>
      </c>
      <c r="O19" s="275">
        <f t="shared" si="2"/>
        <v>7896</v>
      </c>
      <c r="P19" s="476"/>
    </row>
    <row r="20" spans="1:16" s="58" customFormat="1" ht="14.1" customHeight="1">
      <c r="A20" s="114" t="s">
        <v>22</v>
      </c>
      <c r="B20" s="391" t="s">
        <v>40</v>
      </c>
      <c r="C20" s="244">
        <v>220</v>
      </c>
      <c r="D20" s="244">
        <v>220</v>
      </c>
      <c r="E20" s="244">
        <v>240</v>
      </c>
      <c r="F20" s="244">
        <v>240</v>
      </c>
      <c r="G20" s="244">
        <v>240</v>
      </c>
      <c r="H20" s="244">
        <v>1202</v>
      </c>
      <c r="I20" s="244">
        <v>220</v>
      </c>
      <c r="J20" s="244">
        <v>240</v>
      </c>
      <c r="K20" s="244">
        <v>240</v>
      </c>
      <c r="L20" s="244">
        <v>240</v>
      </c>
      <c r="M20" s="244">
        <v>240</v>
      </c>
      <c r="N20" s="244">
        <v>248</v>
      </c>
      <c r="O20" s="275">
        <f t="shared" si="2"/>
        <v>3790</v>
      </c>
      <c r="P20" s="476"/>
    </row>
    <row r="21" spans="1:16" s="58" customFormat="1" ht="14.1" customHeight="1">
      <c r="A21" s="114" t="s">
        <v>23</v>
      </c>
      <c r="B21" s="391" t="s">
        <v>292</v>
      </c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75">
        <f t="shared" si="2"/>
        <v>0</v>
      </c>
      <c r="P21" s="476"/>
    </row>
    <row r="22" spans="1:16" s="58" customFormat="1" ht="14.1" customHeight="1">
      <c r="A22" s="114" t="s">
        <v>24</v>
      </c>
      <c r="B22" s="391" t="s">
        <v>167</v>
      </c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75">
        <f t="shared" si="2"/>
        <v>0</v>
      </c>
      <c r="P22" s="476"/>
    </row>
    <row r="23" spans="1:16" s="58" customFormat="1" ht="14.1" customHeight="1" thickBot="1">
      <c r="A23" s="114" t="s">
        <v>25</v>
      </c>
      <c r="B23" s="391" t="s">
        <v>414</v>
      </c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75">
        <f t="shared" si="2"/>
        <v>0</v>
      </c>
      <c r="P23" s="476"/>
    </row>
    <row r="24" spans="1:16" s="57" customFormat="1" ht="15.95" customHeight="1" thickBot="1">
      <c r="A24" s="117" t="s">
        <v>26</v>
      </c>
      <c r="B24" s="394" t="s">
        <v>253</v>
      </c>
      <c r="C24" s="273">
        <f t="shared" ref="C24:N24" si="3">SUM(C14:C23)</f>
        <v>3816</v>
      </c>
      <c r="D24" s="273">
        <f t="shared" si="3"/>
        <v>3455</v>
      </c>
      <c r="E24" s="273">
        <f t="shared" si="3"/>
        <v>3570</v>
      </c>
      <c r="F24" s="273">
        <f t="shared" si="3"/>
        <v>10765</v>
      </c>
      <c r="G24" s="273">
        <f t="shared" si="3"/>
        <v>3820</v>
      </c>
      <c r="H24" s="273">
        <f t="shared" si="3"/>
        <v>9909</v>
      </c>
      <c r="I24" s="273">
        <f t="shared" si="3"/>
        <v>3495</v>
      </c>
      <c r="J24" s="273">
        <f t="shared" si="3"/>
        <v>3790</v>
      </c>
      <c r="K24" s="273">
        <f t="shared" si="3"/>
        <v>8313</v>
      </c>
      <c r="L24" s="273">
        <f t="shared" si="3"/>
        <v>3659</v>
      </c>
      <c r="M24" s="273">
        <f t="shared" si="3"/>
        <v>3780</v>
      </c>
      <c r="N24" s="273">
        <f t="shared" si="3"/>
        <v>4496</v>
      </c>
      <c r="O24" s="274">
        <f t="shared" si="2"/>
        <v>62868</v>
      </c>
      <c r="P24" s="475"/>
    </row>
    <row r="25" spans="1:16" ht="16.5" thickBot="1">
      <c r="A25" s="388" t="s">
        <v>27</v>
      </c>
      <c r="B25" s="396" t="s">
        <v>255</v>
      </c>
      <c r="C25" s="397">
        <f t="shared" ref="C25:O25" si="4">C12-C24</f>
        <v>-1106</v>
      </c>
      <c r="D25" s="397">
        <f t="shared" si="4"/>
        <v>-995</v>
      </c>
      <c r="E25" s="397">
        <f t="shared" si="4"/>
        <v>4910</v>
      </c>
      <c r="F25" s="397">
        <f t="shared" si="4"/>
        <v>-1495</v>
      </c>
      <c r="G25" s="397">
        <f t="shared" si="4"/>
        <v>-1100</v>
      </c>
      <c r="H25" s="397">
        <f t="shared" si="4"/>
        <v>-4549</v>
      </c>
      <c r="I25" s="397">
        <f t="shared" si="4"/>
        <v>-45</v>
      </c>
      <c r="J25" s="397">
        <f t="shared" si="4"/>
        <v>-535</v>
      </c>
      <c r="K25" s="397">
        <f t="shared" si="4"/>
        <v>4020</v>
      </c>
      <c r="L25" s="397">
        <f t="shared" si="4"/>
        <v>4471</v>
      </c>
      <c r="M25" s="397">
        <f t="shared" si="4"/>
        <v>-1470</v>
      </c>
      <c r="N25" s="397">
        <f t="shared" si="4"/>
        <v>-2106</v>
      </c>
      <c r="O25" s="398">
        <f t="shared" si="4"/>
        <v>0</v>
      </c>
    </row>
    <row r="26" spans="1:16">
      <c r="A26" s="45"/>
    </row>
  </sheetData>
  <phoneticPr fontId="0" type="noConversion"/>
  <printOptions horizontalCentered="1"/>
  <pageMargins left="0.79" right="0.27559055118110237" top="1.33" bottom="0.82" header="0.67" footer="0.51181102362204722"/>
  <pageSetup paperSize="9" scale="95" orientation="landscape" verticalDpi="300" r:id="rId1"/>
  <headerFooter alignWithMargins="0">
    <oddHeader>&amp;C&amp;"Times New Roman CE,Félkövér"&amp;12Előirányzat-felhasználási ütemterv
(tervezett adatok alapján)
2014. évre&amp;R&amp;"Times New Roman CE,Félkövér dőlt"&amp;12 14. sz. melléklet&amp;"Times New Roman CE,Normál"&amp;10
&amp;"Times New Roman CE,Félkövér dőlt"Ezer forintban !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P26"/>
  <sheetViews>
    <sheetView view="pageLayout" zoomScaleNormal="100" workbookViewId="0">
      <selection activeCell="G14" sqref="G14"/>
    </sheetView>
  </sheetViews>
  <sheetFormatPr defaultRowHeight="15.75"/>
  <cols>
    <col min="1" max="1" width="6.33203125" style="43" customWidth="1"/>
    <col min="2" max="2" width="29" style="44" customWidth="1"/>
    <col min="3" max="4" width="9" style="44" customWidth="1"/>
    <col min="5" max="5" width="9.5" style="44" customWidth="1"/>
    <col min="6" max="6" width="8.83203125" style="44" customWidth="1"/>
    <col min="7" max="7" width="8.6640625" style="44" customWidth="1"/>
    <col min="8" max="8" width="8.83203125" style="44" customWidth="1"/>
    <col min="9" max="9" width="8.1640625" style="44" customWidth="1"/>
    <col min="10" max="14" width="9.5" style="44" customWidth="1"/>
    <col min="15" max="15" width="12.6640625" style="43" customWidth="1"/>
    <col min="16" max="16" width="9.33203125" style="477"/>
    <col min="17" max="16384" width="9.33203125" style="44"/>
  </cols>
  <sheetData>
    <row r="1" spans="1:16" s="43" customFormat="1" ht="26.1" customHeight="1" thickBot="1">
      <c r="A1" s="110" t="s">
        <v>1</v>
      </c>
      <c r="B1" s="243" t="s">
        <v>91</v>
      </c>
      <c r="C1" s="111" t="s">
        <v>145</v>
      </c>
      <c r="D1" s="111" t="s">
        <v>146</v>
      </c>
      <c r="E1" s="111" t="s">
        <v>147</v>
      </c>
      <c r="F1" s="111" t="s">
        <v>148</v>
      </c>
      <c r="G1" s="111" t="s">
        <v>149</v>
      </c>
      <c r="H1" s="111" t="s">
        <v>150</v>
      </c>
      <c r="I1" s="111" t="s">
        <v>151</v>
      </c>
      <c r="J1" s="111" t="s">
        <v>152</v>
      </c>
      <c r="K1" s="111" t="s">
        <v>153</v>
      </c>
      <c r="L1" s="111" t="s">
        <v>154</v>
      </c>
      <c r="M1" s="111" t="s">
        <v>155</v>
      </c>
      <c r="N1" s="111" t="s">
        <v>156</v>
      </c>
      <c r="O1" s="112" t="s">
        <v>46</v>
      </c>
      <c r="P1" s="474"/>
    </row>
    <row r="2" spans="1:16" s="57" customFormat="1" ht="15" customHeight="1" thickBot="1">
      <c r="A2" s="115" t="s">
        <v>3</v>
      </c>
      <c r="B2" s="389" t="s">
        <v>57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279"/>
      <c r="P2" s="475"/>
    </row>
    <row r="3" spans="1:16" s="57" customFormat="1" ht="15" customHeight="1">
      <c r="A3" s="387" t="s">
        <v>4</v>
      </c>
      <c r="B3" s="390" t="s">
        <v>254</v>
      </c>
      <c r="C3" s="399">
        <v>12978</v>
      </c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400">
        <f t="shared" ref="O3:O12" si="0">SUM(C3:N3)</f>
        <v>12978</v>
      </c>
      <c r="P3" s="475"/>
    </row>
    <row r="4" spans="1:16" s="58" customFormat="1" ht="14.1" customHeight="1">
      <c r="A4" s="114" t="s">
        <v>6</v>
      </c>
      <c r="B4" s="391" t="s">
        <v>182</v>
      </c>
      <c r="C4" s="244">
        <v>1400</v>
      </c>
      <c r="D4" s="244">
        <v>1220</v>
      </c>
      <c r="E4" s="244">
        <v>6150</v>
      </c>
      <c r="F4" s="244">
        <v>1010</v>
      </c>
      <c r="G4" s="244">
        <v>1250</v>
      </c>
      <c r="H4" s="244">
        <v>2200</v>
      </c>
      <c r="I4" s="244">
        <v>2200</v>
      </c>
      <c r="J4" s="244">
        <v>2005</v>
      </c>
      <c r="K4" s="244">
        <v>5550</v>
      </c>
      <c r="L4" s="244">
        <v>1150</v>
      </c>
      <c r="M4" s="244">
        <v>1050</v>
      </c>
      <c r="N4" s="244">
        <v>1130</v>
      </c>
      <c r="O4" s="275">
        <f t="shared" si="0"/>
        <v>26315</v>
      </c>
      <c r="P4" s="476"/>
    </row>
    <row r="5" spans="1:16" s="58" customFormat="1" ht="14.1" customHeight="1">
      <c r="A5" s="387" t="s">
        <v>7</v>
      </c>
      <c r="B5" s="392" t="s">
        <v>183</v>
      </c>
      <c r="C5" s="246">
        <v>830</v>
      </c>
      <c r="D5" s="246">
        <v>820</v>
      </c>
      <c r="E5" s="246">
        <v>850</v>
      </c>
      <c r="F5" s="246">
        <v>810</v>
      </c>
      <c r="G5" s="246">
        <v>990</v>
      </c>
      <c r="H5" s="246">
        <v>2730</v>
      </c>
      <c r="I5" s="246">
        <v>760</v>
      </c>
      <c r="J5" s="246">
        <v>750</v>
      </c>
      <c r="K5" s="246">
        <v>720</v>
      </c>
      <c r="L5" s="246">
        <v>780</v>
      </c>
      <c r="M5" s="246">
        <v>720</v>
      </c>
      <c r="N5" s="246">
        <v>730</v>
      </c>
      <c r="O5" s="277">
        <f t="shared" si="0"/>
        <v>11490</v>
      </c>
      <c r="P5" s="476"/>
    </row>
    <row r="6" spans="1:16" s="58" customFormat="1" ht="14.1" customHeight="1">
      <c r="A6" s="387" t="s">
        <v>8</v>
      </c>
      <c r="B6" s="391" t="s">
        <v>184</v>
      </c>
      <c r="C6" s="244"/>
      <c r="D6" s="244"/>
      <c r="E6" s="244">
        <v>1000</v>
      </c>
      <c r="F6" s="244"/>
      <c r="G6" s="244"/>
      <c r="H6" s="244"/>
      <c r="I6" s="244"/>
      <c r="J6" s="244"/>
      <c r="K6" s="244">
        <v>1000</v>
      </c>
      <c r="L6" s="244"/>
      <c r="M6" s="244"/>
      <c r="N6" s="244"/>
      <c r="O6" s="275">
        <f t="shared" si="0"/>
        <v>2000</v>
      </c>
      <c r="P6" s="476"/>
    </row>
    <row r="7" spans="1:16" s="58" customFormat="1" ht="14.1" customHeight="1">
      <c r="A7" s="387" t="s">
        <v>9</v>
      </c>
      <c r="B7" s="391" t="s">
        <v>289</v>
      </c>
      <c r="C7" s="244">
        <v>480</v>
      </c>
      <c r="D7" s="244">
        <v>420</v>
      </c>
      <c r="E7" s="244">
        <v>460</v>
      </c>
      <c r="F7" s="244">
        <v>450</v>
      </c>
      <c r="G7" s="244">
        <v>470</v>
      </c>
      <c r="H7" s="244">
        <v>420</v>
      </c>
      <c r="I7" s="244">
        <v>480</v>
      </c>
      <c r="J7" s="244">
        <v>490</v>
      </c>
      <c r="K7" s="244">
        <v>510</v>
      </c>
      <c r="L7" s="244">
        <v>600</v>
      </c>
      <c r="M7" s="244">
        <v>540</v>
      </c>
      <c r="N7" s="244">
        <v>530</v>
      </c>
      <c r="O7" s="275">
        <f t="shared" si="0"/>
        <v>5850</v>
      </c>
      <c r="P7" s="476"/>
    </row>
    <row r="8" spans="1:16" s="58" customFormat="1" ht="14.1" customHeight="1">
      <c r="A8" s="387" t="s">
        <v>10</v>
      </c>
      <c r="B8" s="391" t="s">
        <v>164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75">
        <f t="shared" si="0"/>
        <v>0</v>
      </c>
      <c r="P8" s="476"/>
    </row>
    <row r="9" spans="1:16" s="58" customFormat="1" ht="14.1" customHeight="1">
      <c r="A9" s="387" t="s">
        <v>11</v>
      </c>
      <c r="B9" s="391" t="s">
        <v>185</v>
      </c>
      <c r="C9" s="244"/>
      <c r="D9" s="244"/>
      <c r="E9" s="244"/>
      <c r="F9" s="244">
        <v>7000</v>
      </c>
      <c r="G9" s="244"/>
      <c r="H9" s="244"/>
      <c r="I9" s="244"/>
      <c r="J9" s="244"/>
      <c r="K9" s="244">
        <v>4553</v>
      </c>
      <c r="L9" s="244"/>
      <c r="M9" s="244"/>
      <c r="N9" s="244"/>
      <c r="O9" s="275">
        <f t="shared" si="0"/>
        <v>11553</v>
      </c>
      <c r="P9" s="476"/>
    </row>
    <row r="10" spans="1:16" s="58" customFormat="1" ht="14.1" customHeight="1">
      <c r="A10" s="387" t="s">
        <v>12</v>
      </c>
      <c r="B10" s="391" t="s">
        <v>186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75">
        <f t="shared" si="0"/>
        <v>0</v>
      </c>
      <c r="P10" s="476"/>
    </row>
    <row r="11" spans="1:16" s="58" customFormat="1" ht="14.1" customHeight="1" thickBot="1">
      <c r="A11" s="387" t="s">
        <v>13</v>
      </c>
      <c r="B11" s="393" t="s">
        <v>403</v>
      </c>
      <c r="C11" s="245"/>
      <c r="D11" s="245"/>
      <c r="E11" s="245">
        <v>20</v>
      </c>
      <c r="F11" s="245"/>
      <c r="G11" s="245">
        <v>10</v>
      </c>
      <c r="H11" s="245">
        <v>10</v>
      </c>
      <c r="I11" s="245">
        <v>10</v>
      </c>
      <c r="J11" s="245">
        <v>10</v>
      </c>
      <c r="K11" s="245"/>
      <c r="L11" s="245">
        <v>5600</v>
      </c>
      <c r="M11" s="245"/>
      <c r="N11" s="245"/>
      <c r="O11" s="276">
        <f t="shared" si="0"/>
        <v>5660</v>
      </c>
      <c r="P11" s="476"/>
    </row>
    <row r="12" spans="1:16" s="57" customFormat="1" ht="15.95" customHeight="1" thickBot="1">
      <c r="A12" s="115" t="s">
        <v>14</v>
      </c>
      <c r="B12" s="394" t="s">
        <v>252</v>
      </c>
      <c r="C12" s="273">
        <f t="shared" ref="C12:N12" si="1">SUM(C3:C11)</f>
        <v>15688</v>
      </c>
      <c r="D12" s="273">
        <f t="shared" si="1"/>
        <v>2460</v>
      </c>
      <c r="E12" s="273">
        <f t="shared" si="1"/>
        <v>8480</v>
      </c>
      <c r="F12" s="273">
        <f t="shared" si="1"/>
        <v>9270</v>
      </c>
      <c r="G12" s="273">
        <f t="shared" si="1"/>
        <v>2720</v>
      </c>
      <c r="H12" s="273">
        <f t="shared" si="1"/>
        <v>5360</v>
      </c>
      <c r="I12" s="273">
        <f t="shared" si="1"/>
        <v>3450</v>
      </c>
      <c r="J12" s="273">
        <f t="shared" si="1"/>
        <v>3255</v>
      </c>
      <c r="K12" s="273">
        <f t="shared" si="1"/>
        <v>12333</v>
      </c>
      <c r="L12" s="273">
        <f t="shared" si="1"/>
        <v>8130</v>
      </c>
      <c r="M12" s="273">
        <f t="shared" si="1"/>
        <v>2310</v>
      </c>
      <c r="N12" s="273">
        <f t="shared" si="1"/>
        <v>2390</v>
      </c>
      <c r="O12" s="274">
        <f t="shared" si="0"/>
        <v>75846</v>
      </c>
      <c r="P12" s="475"/>
    </row>
    <row r="13" spans="1:16" s="57" customFormat="1" ht="15" customHeight="1" thickBot="1">
      <c r="A13" s="115" t="s">
        <v>15</v>
      </c>
      <c r="B13" s="395" t="s">
        <v>70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9"/>
      <c r="P13" s="475"/>
    </row>
    <row r="14" spans="1:16" s="58" customFormat="1" ht="14.1" customHeight="1">
      <c r="A14" s="116" t="s">
        <v>16</v>
      </c>
      <c r="B14" s="392" t="s">
        <v>93</v>
      </c>
      <c r="C14" s="246">
        <v>1460</v>
      </c>
      <c r="D14" s="246">
        <v>1120</v>
      </c>
      <c r="E14" s="246">
        <v>1110</v>
      </c>
      <c r="F14" s="246">
        <v>1240</v>
      </c>
      <c r="G14" s="246">
        <v>1150</v>
      </c>
      <c r="H14" s="246">
        <v>1299</v>
      </c>
      <c r="I14" s="246">
        <v>1210</v>
      </c>
      <c r="J14" s="246">
        <v>1250</v>
      </c>
      <c r="K14" s="246">
        <v>1210</v>
      </c>
      <c r="L14" s="246">
        <v>1280</v>
      </c>
      <c r="M14" s="246">
        <v>1240</v>
      </c>
      <c r="N14" s="246">
        <v>1196</v>
      </c>
      <c r="O14" s="277">
        <f t="shared" ref="O14:O24" si="2">SUM(C14:N14)</f>
        <v>14765</v>
      </c>
      <c r="P14" s="476"/>
    </row>
    <row r="15" spans="1:16" s="58" customFormat="1" ht="14.1" customHeight="1">
      <c r="A15" s="114" t="s">
        <v>17</v>
      </c>
      <c r="B15" s="391" t="s">
        <v>157</v>
      </c>
      <c r="C15" s="244">
        <v>276</v>
      </c>
      <c r="D15" s="244">
        <v>245</v>
      </c>
      <c r="E15" s="244">
        <v>250</v>
      </c>
      <c r="F15" s="244">
        <v>260</v>
      </c>
      <c r="G15" s="244">
        <v>260</v>
      </c>
      <c r="H15" s="244">
        <v>449</v>
      </c>
      <c r="I15" s="244">
        <v>255</v>
      </c>
      <c r="J15" s="244">
        <v>260</v>
      </c>
      <c r="K15" s="244">
        <v>260</v>
      </c>
      <c r="L15" s="244">
        <v>260</v>
      </c>
      <c r="M15" s="244">
        <v>270</v>
      </c>
      <c r="N15" s="244">
        <v>260</v>
      </c>
      <c r="O15" s="275">
        <f t="shared" si="2"/>
        <v>3305</v>
      </c>
      <c r="P15" s="476"/>
    </row>
    <row r="16" spans="1:16" s="58" customFormat="1" ht="14.1" customHeight="1">
      <c r="A16" s="114" t="s">
        <v>18</v>
      </c>
      <c r="B16" s="391" t="s">
        <v>72</v>
      </c>
      <c r="C16" s="244">
        <v>1210</v>
      </c>
      <c r="D16" s="244">
        <v>1240</v>
      </c>
      <c r="E16" s="244">
        <v>1330</v>
      </c>
      <c r="F16" s="244">
        <v>1415</v>
      </c>
      <c r="G16" s="244">
        <v>1330</v>
      </c>
      <c r="H16" s="244">
        <v>1276</v>
      </c>
      <c r="I16" s="244">
        <v>1150</v>
      </c>
      <c r="J16" s="244">
        <v>1120</v>
      </c>
      <c r="K16" s="244">
        <v>1440</v>
      </c>
      <c r="L16" s="244">
        <v>1329</v>
      </c>
      <c r="M16" s="244">
        <v>1210</v>
      </c>
      <c r="N16" s="244">
        <v>1372</v>
      </c>
      <c r="O16" s="275">
        <f t="shared" si="2"/>
        <v>15422</v>
      </c>
      <c r="P16" s="476"/>
    </row>
    <row r="17" spans="1:16" s="58" customFormat="1" ht="14.1" customHeight="1">
      <c r="A17" s="114" t="s">
        <v>19</v>
      </c>
      <c r="B17" s="391" t="s">
        <v>202</v>
      </c>
      <c r="C17" s="244"/>
      <c r="D17" s="244"/>
      <c r="E17" s="244"/>
      <c r="F17" s="244">
        <v>7000</v>
      </c>
      <c r="G17" s="244"/>
      <c r="H17" s="244">
        <v>4295</v>
      </c>
      <c r="I17" s="244"/>
      <c r="J17" s="244"/>
      <c r="K17" s="244">
        <v>4553</v>
      </c>
      <c r="L17" s="244"/>
      <c r="M17" s="244"/>
      <c r="N17" s="244"/>
      <c r="O17" s="275">
        <f t="shared" si="2"/>
        <v>15848</v>
      </c>
      <c r="P17" s="476"/>
    </row>
    <row r="18" spans="1:16" s="58" customFormat="1" ht="14.1" customHeight="1">
      <c r="A18" s="114" t="s">
        <v>20</v>
      </c>
      <c r="B18" s="391" t="s">
        <v>290</v>
      </c>
      <c r="C18" s="244">
        <v>50</v>
      </c>
      <c r="D18" s="244">
        <v>30</v>
      </c>
      <c r="E18" s="244">
        <v>30</v>
      </c>
      <c r="F18" s="244">
        <v>30</v>
      </c>
      <c r="G18" s="244">
        <v>250</v>
      </c>
      <c r="H18" s="244">
        <v>172</v>
      </c>
      <c r="I18" s="244">
        <v>20</v>
      </c>
      <c r="J18" s="244">
        <v>300</v>
      </c>
      <c r="K18" s="244">
        <v>30</v>
      </c>
      <c r="L18" s="244">
        <v>30</v>
      </c>
      <c r="M18" s="244">
        <v>200</v>
      </c>
      <c r="N18" s="244">
        <v>700</v>
      </c>
      <c r="O18" s="275">
        <f t="shared" si="2"/>
        <v>1842</v>
      </c>
      <c r="P18" s="476"/>
    </row>
    <row r="19" spans="1:16" s="58" customFormat="1" ht="14.1" customHeight="1">
      <c r="A19" s="114" t="s">
        <v>21</v>
      </c>
      <c r="B19" s="391" t="s">
        <v>291</v>
      </c>
      <c r="C19" s="244">
        <v>600</v>
      </c>
      <c r="D19" s="244">
        <v>600</v>
      </c>
      <c r="E19" s="244">
        <v>610</v>
      </c>
      <c r="F19" s="244">
        <v>580</v>
      </c>
      <c r="G19" s="244">
        <v>590</v>
      </c>
      <c r="H19" s="244">
        <v>1216</v>
      </c>
      <c r="I19" s="244">
        <v>640</v>
      </c>
      <c r="J19" s="244">
        <v>620</v>
      </c>
      <c r="K19" s="244">
        <v>580</v>
      </c>
      <c r="L19" s="244">
        <v>520</v>
      </c>
      <c r="M19" s="244">
        <v>620</v>
      </c>
      <c r="N19" s="244">
        <v>720</v>
      </c>
      <c r="O19" s="275">
        <f t="shared" si="2"/>
        <v>7896</v>
      </c>
      <c r="P19" s="476"/>
    </row>
    <row r="20" spans="1:16" s="58" customFormat="1" ht="14.1" customHeight="1">
      <c r="A20" s="114" t="s">
        <v>22</v>
      </c>
      <c r="B20" s="391" t="s">
        <v>40</v>
      </c>
      <c r="C20" s="244">
        <v>220</v>
      </c>
      <c r="D20" s="244">
        <v>220</v>
      </c>
      <c r="E20" s="244">
        <v>240</v>
      </c>
      <c r="F20" s="244">
        <v>240</v>
      </c>
      <c r="G20" s="244">
        <v>240</v>
      </c>
      <c r="H20" s="244">
        <v>1202</v>
      </c>
      <c r="I20" s="244">
        <v>220</v>
      </c>
      <c r="J20" s="244">
        <v>240</v>
      </c>
      <c r="K20" s="244">
        <v>240</v>
      </c>
      <c r="L20" s="244">
        <v>240</v>
      </c>
      <c r="M20" s="244">
        <v>240</v>
      </c>
      <c r="N20" s="244">
        <v>248</v>
      </c>
      <c r="O20" s="275">
        <f t="shared" si="2"/>
        <v>3790</v>
      </c>
      <c r="P20" s="476"/>
    </row>
    <row r="21" spans="1:16" s="58" customFormat="1" ht="14.1" customHeight="1">
      <c r="A21" s="114" t="s">
        <v>23</v>
      </c>
      <c r="B21" s="391" t="s">
        <v>292</v>
      </c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75">
        <f t="shared" si="2"/>
        <v>0</v>
      </c>
      <c r="P21" s="476"/>
    </row>
    <row r="22" spans="1:16" s="58" customFormat="1" ht="14.1" customHeight="1">
      <c r="A22" s="114" t="s">
        <v>24</v>
      </c>
      <c r="B22" s="391" t="s">
        <v>167</v>
      </c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75">
        <f t="shared" si="2"/>
        <v>0</v>
      </c>
      <c r="P22" s="476"/>
    </row>
    <row r="23" spans="1:16" s="58" customFormat="1" ht="14.1" customHeight="1" thickBot="1">
      <c r="A23" s="114" t="s">
        <v>25</v>
      </c>
      <c r="B23" s="391" t="s">
        <v>414</v>
      </c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75">
        <f t="shared" si="2"/>
        <v>0</v>
      </c>
      <c r="P23" s="476"/>
    </row>
    <row r="24" spans="1:16" s="57" customFormat="1" ht="15.95" customHeight="1" thickBot="1">
      <c r="A24" s="117" t="s">
        <v>26</v>
      </c>
      <c r="B24" s="394" t="s">
        <v>253</v>
      </c>
      <c r="C24" s="273">
        <f t="shared" ref="C24:N24" si="3">SUM(C14:C23)</f>
        <v>3816</v>
      </c>
      <c r="D24" s="273">
        <f t="shared" si="3"/>
        <v>3455</v>
      </c>
      <c r="E24" s="273">
        <f t="shared" si="3"/>
        <v>3570</v>
      </c>
      <c r="F24" s="273">
        <f t="shared" si="3"/>
        <v>10765</v>
      </c>
      <c r="G24" s="273">
        <f t="shared" si="3"/>
        <v>3820</v>
      </c>
      <c r="H24" s="273">
        <f t="shared" si="3"/>
        <v>9909</v>
      </c>
      <c r="I24" s="273">
        <f t="shared" si="3"/>
        <v>3495</v>
      </c>
      <c r="J24" s="273">
        <f t="shared" si="3"/>
        <v>3790</v>
      </c>
      <c r="K24" s="273">
        <f t="shared" si="3"/>
        <v>8313</v>
      </c>
      <c r="L24" s="273">
        <f t="shared" si="3"/>
        <v>3659</v>
      </c>
      <c r="M24" s="273">
        <f t="shared" si="3"/>
        <v>3780</v>
      </c>
      <c r="N24" s="273">
        <f t="shared" si="3"/>
        <v>4496</v>
      </c>
      <c r="O24" s="274">
        <f t="shared" si="2"/>
        <v>62868</v>
      </c>
      <c r="P24" s="475"/>
    </row>
    <row r="25" spans="1:16" ht="16.5" thickBot="1">
      <c r="A25" s="388" t="s">
        <v>27</v>
      </c>
      <c r="B25" s="396" t="s">
        <v>306</v>
      </c>
      <c r="C25" s="397">
        <f t="shared" ref="C25:O25" si="4">C12-C24</f>
        <v>11872</v>
      </c>
      <c r="D25" s="397">
        <f t="shared" si="4"/>
        <v>-995</v>
      </c>
      <c r="E25" s="397">
        <f t="shared" si="4"/>
        <v>4910</v>
      </c>
      <c r="F25" s="397">
        <f t="shared" si="4"/>
        <v>-1495</v>
      </c>
      <c r="G25" s="397">
        <f t="shared" si="4"/>
        <v>-1100</v>
      </c>
      <c r="H25" s="397">
        <f t="shared" si="4"/>
        <v>-4549</v>
      </c>
      <c r="I25" s="397">
        <f t="shared" si="4"/>
        <v>-45</v>
      </c>
      <c r="J25" s="397">
        <f t="shared" si="4"/>
        <v>-535</v>
      </c>
      <c r="K25" s="397">
        <f t="shared" si="4"/>
        <v>4020</v>
      </c>
      <c r="L25" s="397">
        <f t="shared" si="4"/>
        <v>4471</v>
      </c>
      <c r="M25" s="397">
        <f t="shared" si="4"/>
        <v>-1470</v>
      </c>
      <c r="N25" s="397">
        <f t="shared" si="4"/>
        <v>-2106</v>
      </c>
      <c r="O25" s="398">
        <f t="shared" si="4"/>
        <v>12978</v>
      </c>
    </row>
    <row r="26" spans="1:16" ht="16.5" thickBot="1">
      <c r="A26" s="45"/>
      <c r="B26" s="478" t="s">
        <v>307</v>
      </c>
      <c r="C26" s="479"/>
      <c r="D26" s="480">
        <f>C25+D25</f>
        <v>10877</v>
      </c>
      <c r="E26" s="480">
        <f t="shared" ref="E26:N26" si="5">D26+E25</f>
        <v>15787</v>
      </c>
      <c r="F26" s="480">
        <f t="shared" si="5"/>
        <v>14292</v>
      </c>
      <c r="G26" s="480">
        <f t="shared" si="5"/>
        <v>13192</v>
      </c>
      <c r="H26" s="480">
        <f t="shared" si="5"/>
        <v>8643</v>
      </c>
      <c r="I26" s="480">
        <f t="shared" si="5"/>
        <v>8598</v>
      </c>
      <c r="J26" s="480">
        <f t="shared" si="5"/>
        <v>8063</v>
      </c>
      <c r="K26" s="480">
        <f t="shared" si="5"/>
        <v>12083</v>
      </c>
      <c r="L26" s="480">
        <f t="shared" si="5"/>
        <v>16554</v>
      </c>
      <c r="M26" s="480">
        <f t="shared" si="5"/>
        <v>15084</v>
      </c>
      <c r="N26" s="480">
        <f t="shared" si="5"/>
        <v>12978</v>
      </c>
      <c r="O26" s="481"/>
    </row>
  </sheetData>
  <phoneticPr fontId="0" type="noConversion"/>
  <printOptions horizontalCentered="1"/>
  <pageMargins left="0.79" right="0.27559055118110237" top="1.33" bottom="0.82" header="0.67" footer="0.51181102362204722"/>
  <pageSetup paperSize="9" scale="95" orientation="landscape" verticalDpi="300" r:id="rId1"/>
  <headerFooter alignWithMargins="0">
    <oddHeader>&amp;C&amp;"Times New Roman CE,Félkövér"&amp;12Likviditási terv
(tervezett adatok alapján)
2014. évre&amp;R&amp;"Times New Roman CE,Félkövér dőlt"&amp;12 15 sz. melléklet&amp;"Times New Roman CE,Normál"&amp;10
&amp;"Times New Roman CE,Félkövér dőlt"Ezer forintban !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9"/>
  <sheetViews>
    <sheetView view="pageLayout" workbookViewId="0">
      <selection activeCell="E53" sqref="E53"/>
    </sheetView>
  </sheetViews>
  <sheetFormatPr defaultRowHeight="15.75"/>
  <cols>
    <col min="1" max="1" width="8.5" style="60" customWidth="1"/>
    <col min="2" max="2" width="51" style="60" customWidth="1"/>
    <col min="3" max="3" width="14.33203125" style="60" customWidth="1"/>
    <col min="4" max="4" width="12.1640625" style="60" customWidth="1"/>
    <col min="5" max="5" width="13.1640625" style="60" customWidth="1"/>
    <col min="6" max="16384" width="9.33203125" style="60"/>
  </cols>
  <sheetData>
    <row r="1" spans="1:5" ht="15.95" customHeight="1">
      <c r="A1" s="280" t="s">
        <v>0</v>
      </c>
      <c r="B1" s="280"/>
      <c r="C1" s="280"/>
      <c r="D1" s="280"/>
      <c r="E1" s="280"/>
    </row>
    <row r="2" spans="1:5" ht="15.95" customHeight="1" thickBot="1">
      <c r="A2" s="281"/>
      <c r="B2" s="281"/>
      <c r="C2" s="281"/>
      <c r="D2" s="507" t="s">
        <v>51</v>
      </c>
      <c r="E2" s="507"/>
    </row>
    <row r="3" spans="1:5" ht="38.1" customHeight="1" thickBot="1">
      <c r="A3" s="313" t="s">
        <v>1</v>
      </c>
      <c r="B3" s="314" t="s">
        <v>2</v>
      </c>
      <c r="C3" s="314" t="s">
        <v>442</v>
      </c>
      <c r="D3" s="314" t="s">
        <v>443</v>
      </c>
      <c r="E3" s="315" t="s">
        <v>444</v>
      </c>
    </row>
    <row r="4" spans="1:5" s="319" customFormat="1" ht="12" customHeight="1" thickBot="1">
      <c r="A4" s="316">
        <v>1</v>
      </c>
      <c r="B4" s="317">
        <v>2</v>
      </c>
      <c r="C4" s="317">
        <v>3</v>
      </c>
      <c r="D4" s="317">
        <v>4</v>
      </c>
      <c r="E4" s="318">
        <v>5</v>
      </c>
    </row>
    <row r="5" spans="1:5" s="61" customFormat="1" ht="12" customHeight="1" thickBot="1">
      <c r="A5" s="401" t="s">
        <v>3</v>
      </c>
      <c r="B5" s="325" t="s">
        <v>318</v>
      </c>
      <c r="C5" s="415">
        <f>C6+C7</f>
        <v>28315</v>
      </c>
      <c r="D5" s="415">
        <f>D6+D7</f>
        <v>28315</v>
      </c>
      <c r="E5" s="416">
        <f>E6+E7</f>
        <v>0</v>
      </c>
    </row>
    <row r="6" spans="1:5" s="61" customFormat="1" ht="12" customHeight="1" thickBot="1">
      <c r="A6" s="482" t="s">
        <v>310</v>
      </c>
      <c r="B6" s="326" t="s">
        <v>5</v>
      </c>
      <c r="C6" s="417">
        <v>1915</v>
      </c>
      <c r="D6" s="417">
        <v>1915</v>
      </c>
      <c r="E6" s="418"/>
    </row>
    <row r="7" spans="1:5" s="61" customFormat="1" ht="12" customHeight="1" thickBot="1">
      <c r="A7" s="482" t="s">
        <v>229</v>
      </c>
      <c r="B7" s="326" t="s">
        <v>319</v>
      </c>
      <c r="C7" s="419">
        <v>26400</v>
      </c>
      <c r="D7" s="419">
        <f>SUM(D8:D11)</f>
        <v>26400</v>
      </c>
      <c r="E7" s="419">
        <f>SUM(E8:E11)</f>
        <v>0</v>
      </c>
    </row>
    <row r="8" spans="1:5" s="61" customFormat="1" ht="12" customHeight="1">
      <c r="A8" s="403" t="s">
        <v>311</v>
      </c>
      <c r="B8" s="332" t="s">
        <v>165</v>
      </c>
      <c r="C8" s="420"/>
      <c r="D8" s="420"/>
      <c r="E8" s="421"/>
    </row>
    <row r="9" spans="1:5" s="61" customFormat="1" ht="12" customHeight="1">
      <c r="A9" s="404" t="s">
        <v>312</v>
      </c>
      <c r="B9" s="333" t="s">
        <v>515</v>
      </c>
      <c r="C9" s="334">
        <v>14200</v>
      </c>
      <c r="D9" s="334">
        <v>14200</v>
      </c>
      <c r="E9" s="422"/>
    </row>
    <row r="10" spans="1:5" s="61" customFormat="1" ht="12" customHeight="1">
      <c r="A10" s="404" t="s">
        <v>313</v>
      </c>
      <c r="B10" s="333" t="s">
        <v>479</v>
      </c>
      <c r="C10" s="334">
        <v>12000</v>
      </c>
      <c r="D10" s="334">
        <v>12000</v>
      </c>
      <c r="E10" s="422"/>
    </row>
    <row r="11" spans="1:5" s="61" customFormat="1" ht="12" customHeight="1" thickBot="1">
      <c r="A11" s="405" t="s">
        <v>314</v>
      </c>
      <c r="B11" s="337" t="s">
        <v>480</v>
      </c>
      <c r="C11" s="423">
        <v>200</v>
      </c>
      <c r="D11" s="423">
        <v>200</v>
      </c>
      <c r="E11" s="424"/>
    </row>
    <row r="12" spans="1:5" s="61" customFormat="1" ht="12" customHeight="1" thickBot="1">
      <c r="A12" s="402" t="s">
        <v>4</v>
      </c>
      <c r="B12" s="326" t="s">
        <v>320</v>
      </c>
      <c r="C12" s="419">
        <f>SUM(C13:C15)</f>
        <v>0</v>
      </c>
      <c r="D12" s="419">
        <f>SUM(D13:D15)</f>
        <v>0</v>
      </c>
      <c r="E12" s="425">
        <f>SUM(E13:E15)</f>
        <v>0</v>
      </c>
    </row>
    <row r="13" spans="1:5" s="61" customFormat="1" ht="12" customHeight="1">
      <c r="A13" s="406" t="s">
        <v>315</v>
      </c>
      <c r="B13" s="339" t="s">
        <v>162</v>
      </c>
      <c r="C13" s="426"/>
      <c r="D13" s="426"/>
      <c r="E13" s="427"/>
    </row>
    <row r="14" spans="1:5" s="61" customFormat="1" ht="12" customHeight="1">
      <c r="A14" s="403" t="s">
        <v>316</v>
      </c>
      <c r="B14" s="333" t="s">
        <v>160</v>
      </c>
      <c r="C14" s="420"/>
      <c r="D14" s="420"/>
      <c r="E14" s="421"/>
    </row>
    <row r="15" spans="1:5" s="61" customFormat="1" ht="12" customHeight="1" thickBot="1">
      <c r="A15" s="407" t="s">
        <v>317</v>
      </c>
      <c r="B15" s="342" t="s">
        <v>163</v>
      </c>
      <c r="C15" s="428"/>
      <c r="D15" s="428"/>
      <c r="E15" s="429"/>
    </row>
    <row r="16" spans="1:5" s="61" customFormat="1" ht="12" customHeight="1" thickBot="1">
      <c r="A16" s="402" t="s">
        <v>6</v>
      </c>
      <c r="B16" s="326" t="s">
        <v>321</v>
      </c>
      <c r="C16" s="419">
        <f>C17+C18+C19+C20+C21+C22+C23</f>
        <v>9661</v>
      </c>
      <c r="D16" s="419">
        <f>D17+D18+D19+D20+D21+D22+D23</f>
        <v>11490</v>
      </c>
      <c r="E16" s="425">
        <f>E17+E18+E19+E20+E21+E22+E23</f>
        <v>0</v>
      </c>
    </row>
    <row r="17" spans="1:5" s="61" customFormat="1" ht="12" customHeight="1">
      <c r="A17" s="406" t="s">
        <v>205</v>
      </c>
      <c r="B17" s="339" t="s">
        <v>461</v>
      </c>
      <c r="C17" s="426">
        <v>2826</v>
      </c>
      <c r="D17" s="426">
        <v>2826</v>
      </c>
      <c r="E17" s="427"/>
    </row>
    <row r="18" spans="1:5" s="61" customFormat="1" ht="12" customHeight="1">
      <c r="A18" s="404" t="s">
        <v>206</v>
      </c>
      <c r="B18" s="333" t="s">
        <v>462</v>
      </c>
      <c r="C18" s="334">
        <v>5948</v>
      </c>
      <c r="D18" s="334">
        <v>5948</v>
      </c>
      <c r="E18" s="422"/>
    </row>
    <row r="19" spans="1:5" s="61" customFormat="1" ht="12" customHeight="1">
      <c r="A19" s="404" t="s">
        <v>207</v>
      </c>
      <c r="B19" s="333" t="s">
        <v>463</v>
      </c>
      <c r="C19" s="334">
        <v>815</v>
      </c>
      <c r="D19" s="334">
        <v>815</v>
      </c>
      <c r="E19" s="422"/>
    </row>
    <row r="20" spans="1:5" s="61" customFormat="1" ht="12" customHeight="1">
      <c r="A20" s="407" t="s">
        <v>208</v>
      </c>
      <c r="B20" s="333" t="s">
        <v>464</v>
      </c>
      <c r="C20" s="428">
        <v>72</v>
      </c>
      <c r="D20" s="428">
        <v>1762</v>
      </c>
      <c r="E20" s="429"/>
    </row>
    <row r="21" spans="1:5" s="61" customFormat="1" ht="12" customHeight="1">
      <c r="A21" s="407" t="s">
        <v>322</v>
      </c>
      <c r="B21" s="333" t="s">
        <v>465</v>
      </c>
      <c r="C21" s="428"/>
      <c r="D21" s="428">
        <v>139</v>
      </c>
      <c r="E21" s="429"/>
    </row>
    <row r="22" spans="1:5" s="61" customFormat="1" ht="12" customHeight="1">
      <c r="A22" s="404" t="s">
        <v>323</v>
      </c>
      <c r="B22" s="333" t="s">
        <v>466</v>
      </c>
      <c r="C22" s="334"/>
      <c r="D22" s="334"/>
      <c r="E22" s="422"/>
    </row>
    <row r="23" spans="1:5" s="61" customFormat="1" ht="12" customHeight="1">
      <c r="A23" s="408" t="s">
        <v>324</v>
      </c>
      <c r="B23" s="345" t="s">
        <v>223</v>
      </c>
      <c r="C23" s="430">
        <f>C24+C25+C26+C27</f>
        <v>0</v>
      </c>
      <c r="D23" s="430">
        <f>D24+D25+D26+D27</f>
        <v>0</v>
      </c>
      <c r="E23" s="431">
        <f>E24+E25+E26+E27</f>
        <v>0</v>
      </c>
    </row>
    <row r="24" spans="1:5" s="61" customFormat="1" ht="12" customHeight="1">
      <c r="A24" s="404" t="s">
        <v>325</v>
      </c>
      <c r="B24" s="346" t="s">
        <v>256</v>
      </c>
      <c r="C24" s="432"/>
      <c r="D24" s="432"/>
      <c r="E24" s="433"/>
    </row>
    <row r="25" spans="1:5" s="61" customFormat="1" ht="12" customHeight="1">
      <c r="A25" s="404" t="s">
        <v>326</v>
      </c>
      <c r="B25" s="346" t="s">
        <v>188</v>
      </c>
      <c r="C25" s="432"/>
      <c r="D25" s="432"/>
      <c r="E25" s="433"/>
    </row>
    <row r="26" spans="1:5" s="61" customFormat="1" ht="12" customHeight="1">
      <c r="A26" s="404" t="s">
        <v>327</v>
      </c>
      <c r="B26" s="346" t="s">
        <v>65</v>
      </c>
      <c r="C26" s="432"/>
      <c r="D26" s="432"/>
      <c r="E26" s="433"/>
    </row>
    <row r="27" spans="1:5" s="61" customFormat="1" ht="12" customHeight="1" thickBot="1">
      <c r="A27" s="407" t="s">
        <v>328</v>
      </c>
      <c r="B27" s="347" t="s">
        <v>66</v>
      </c>
      <c r="C27" s="434"/>
      <c r="D27" s="434"/>
      <c r="E27" s="435"/>
    </row>
    <row r="28" spans="1:5" s="61" customFormat="1" ht="12" customHeight="1" thickBot="1">
      <c r="A28" s="402" t="s">
        <v>7</v>
      </c>
      <c r="B28" s="326" t="s">
        <v>329</v>
      </c>
      <c r="C28" s="419">
        <f>C29+C36</f>
        <v>5850</v>
      </c>
      <c r="D28" s="419">
        <f>D29+D36</f>
        <v>5850</v>
      </c>
      <c r="E28" s="425">
        <f>E29+E36</f>
        <v>0</v>
      </c>
    </row>
    <row r="29" spans="1:5" s="61" customFormat="1" ht="12" customHeight="1">
      <c r="A29" s="409" t="s">
        <v>209</v>
      </c>
      <c r="B29" s="348" t="s">
        <v>257</v>
      </c>
      <c r="C29" s="436">
        <f>C30+C31+C32+C33+C34+C35</f>
        <v>5850</v>
      </c>
      <c r="D29" s="436">
        <f>D30+D31+D32+D33+D34</f>
        <v>5850</v>
      </c>
      <c r="E29" s="436">
        <f>E30+E31+E32+E33+E34</f>
        <v>0</v>
      </c>
    </row>
    <row r="30" spans="1:5" s="61" customFormat="1" ht="12" customHeight="1">
      <c r="A30" s="404" t="s">
        <v>330</v>
      </c>
      <c r="B30" s="346" t="s">
        <v>467</v>
      </c>
      <c r="C30" s="432">
        <v>898</v>
      </c>
      <c r="D30" s="432">
        <v>898</v>
      </c>
      <c r="E30" s="433"/>
    </row>
    <row r="31" spans="1:5" s="61" customFormat="1" ht="12" customHeight="1">
      <c r="A31" s="404" t="s">
        <v>331</v>
      </c>
      <c r="B31" s="346" t="s">
        <v>468</v>
      </c>
      <c r="C31" s="432"/>
      <c r="D31" s="432"/>
      <c r="E31" s="433"/>
    </row>
    <row r="32" spans="1:5" s="61" customFormat="1" ht="12" customHeight="1">
      <c r="A32" s="404" t="s">
        <v>332</v>
      </c>
      <c r="B32" s="346" t="s">
        <v>469</v>
      </c>
      <c r="C32" s="432">
        <v>3946</v>
      </c>
      <c r="D32" s="432">
        <v>3946</v>
      </c>
      <c r="E32" s="433"/>
    </row>
    <row r="33" spans="1:5" s="61" customFormat="1" ht="12" customHeight="1">
      <c r="A33" s="404" t="s">
        <v>332</v>
      </c>
      <c r="B33" s="347" t="s">
        <v>470</v>
      </c>
      <c r="C33" s="434">
        <v>806</v>
      </c>
      <c r="D33" s="434">
        <v>806</v>
      </c>
      <c r="E33" s="435"/>
    </row>
    <row r="34" spans="1:5" s="61" customFormat="1" ht="12" customHeight="1">
      <c r="A34" s="404" t="s">
        <v>333</v>
      </c>
      <c r="B34" s="347" t="s">
        <v>471</v>
      </c>
      <c r="C34" s="434">
        <v>200</v>
      </c>
      <c r="D34" s="434">
        <v>200</v>
      </c>
      <c r="E34" s="435"/>
    </row>
    <row r="35" spans="1:5" s="61" customFormat="1" ht="12" customHeight="1">
      <c r="A35" s="404" t="s">
        <v>334</v>
      </c>
      <c r="B35" s="347" t="s">
        <v>472</v>
      </c>
      <c r="C35" s="434"/>
      <c r="D35" s="434"/>
      <c r="E35" s="435"/>
    </row>
    <row r="36" spans="1:5" s="61" customFormat="1" ht="12" customHeight="1">
      <c r="A36" s="408" t="s">
        <v>210</v>
      </c>
      <c r="B36" s="345" t="s">
        <v>336</v>
      </c>
      <c r="C36" s="430">
        <f>C37+C38+C39+C40</f>
        <v>0</v>
      </c>
      <c r="D36" s="430">
        <f>D37+D38+D39+D40</f>
        <v>0</v>
      </c>
      <c r="E36" s="431">
        <f>E37+E38+E39+E40</f>
        <v>0</v>
      </c>
    </row>
    <row r="37" spans="1:5" s="61" customFormat="1" ht="12" customHeight="1">
      <c r="A37" s="404" t="s">
        <v>335</v>
      </c>
      <c r="B37" s="346" t="s">
        <v>258</v>
      </c>
      <c r="C37" s="432"/>
      <c r="D37" s="432"/>
      <c r="E37" s="433"/>
    </row>
    <row r="38" spans="1:5" s="61" customFormat="1" ht="12" customHeight="1">
      <c r="A38" s="404" t="s">
        <v>337</v>
      </c>
      <c r="B38" s="346" t="s">
        <v>259</v>
      </c>
      <c r="C38" s="432"/>
      <c r="D38" s="432"/>
      <c r="E38" s="433"/>
    </row>
    <row r="39" spans="1:5" s="61" customFormat="1" ht="12" customHeight="1">
      <c r="A39" s="404" t="s">
        <v>338</v>
      </c>
      <c r="B39" s="346" t="s">
        <v>260</v>
      </c>
      <c r="C39" s="432"/>
      <c r="D39" s="432"/>
      <c r="E39" s="433"/>
    </row>
    <row r="40" spans="1:5" s="61" customFormat="1" ht="12" customHeight="1" thickBot="1">
      <c r="A40" s="407" t="s">
        <v>224</v>
      </c>
      <c r="B40" s="347" t="s">
        <v>473</v>
      </c>
      <c r="C40" s="434"/>
      <c r="D40" s="434"/>
      <c r="E40" s="435"/>
    </row>
    <row r="41" spans="1:5" s="61" customFormat="1" ht="12" customHeight="1" thickBot="1">
      <c r="A41" s="402" t="s">
        <v>8</v>
      </c>
      <c r="B41" s="326" t="s">
        <v>339</v>
      </c>
      <c r="C41" s="381">
        <f>C42+C43</f>
        <v>5660</v>
      </c>
      <c r="D41" s="381">
        <f>D42+D43</f>
        <v>5660</v>
      </c>
      <c r="E41" s="414">
        <f>E42+E43</f>
        <v>0</v>
      </c>
    </row>
    <row r="42" spans="1:5" s="61" customFormat="1" ht="12" customHeight="1">
      <c r="A42" s="410" t="s">
        <v>211</v>
      </c>
      <c r="B42" s="349" t="s">
        <v>220</v>
      </c>
      <c r="C42" s="353">
        <v>60</v>
      </c>
      <c r="D42" s="353">
        <v>60</v>
      </c>
      <c r="E42" s="437"/>
    </row>
    <row r="43" spans="1:5" s="61" customFormat="1" ht="12" customHeight="1" thickBot="1">
      <c r="A43" s="411" t="s">
        <v>212</v>
      </c>
      <c r="B43" s="339" t="s">
        <v>219</v>
      </c>
      <c r="C43" s="412">
        <v>5600</v>
      </c>
      <c r="D43" s="412">
        <v>5600</v>
      </c>
      <c r="E43" s="413"/>
    </row>
    <row r="44" spans="1:5" s="61" customFormat="1" ht="12" customHeight="1" thickBot="1">
      <c r="A44" s="402" t="s">
        <v>9</v>
      </c>
      <c r="B44" s="326" t="s">
        <v>340</v>
      </c>
      <c r="C44" s="419">
        <f>SUM(C45:C46)</f>
        <v>0</v>
      </c>
      <c r="D44" s="419">
        <f>SUM(D45:D46)</f>
        <v>0</v>
      </c>
      <c r="E44" s="425">
        <f>SUM(E45:E46)</f>
        <v>0</v>
      </c>
    </row>
    <row r="45" spans="1:5" s="61" customFormat="1" ht="12" customHeight="1">
      <c r="A45" s="406" t="s">
        <v>213</v>
      </c>
      <c r="B45" s="339" t="s">
        <v>158</v>
      </c>
      <c r="C45" s="426"/>
      <c r="D45" s="426"/>
      <c r="E45" s="427"/>
    </row>
    <row r="46" spans="1:5" s="61" customFormat="1" ht="12" customHeight="1" thickBot="1">
      <c r="A46" s="404" t="s">
        <v>214</v>
      </c>
      <c r="B46" s="333" t="s">
        <v>261</v>
      </c>
      <c r="C46" s="334"/>
      <c r="D46" s="334"/>
      <c r="E46" s="422"/>
    </row>
    <row r="47" spans="1:5" s="61" customFormat="1" ht="12" customHeight="1" thickBot="1">
      <c r="A47" s="402" t="s">
        <v>10</v>
      </c>
      <c r="B47" s="350" t="s">
        <v>225</v>
      </c>
      <c r="C47" s="419">
        <f>C5+C12+C16+C28+C41+C44</f>
        <v>49486</v>
      </c>
      <c r="D47" s="419">
        <f>D5+D12+D16+D28+D41+D44</f>
        <v>51315</v>
      </c>
      <c r="E47" s="425">
        <f>E5+E12+E16+E28+E41+E44</f>
        <v>0</v>
      </c>
    </row>
    <row r="48" spans="1:5" s="61" customFormat="1" ht="12" customHeight="1">
      <c r="A48" s="409" t="s">
        <v>11</v>
      </c>
      <c r="B48" s="348" t="s">
        <v>226</v>
      </c>
      <c r="C48" s="483"/>
      <c r="D48" s="483"/>
      <c r="E48" s="484"/>
    </row>
    <row r="49" spans="1:5" s="61" customFormat="1" ht="12" customHeight="1">
      <c r="A49" s="406" t="s">
        <v>215</v>
      </c>
      <c r="B49" s="351" t="s">
        <v>221</v>
      </c>
      <c r="C49" s="438" t="s">
        <v>342</v>
      </c>
      <c r="D49" s="438"/>
      <c r="E49" s="439"/>
    </row>
    <row r="50" spans="1:5" s="61" customFormat="1" ht="12" customHeight="1">
      <c r="A50" s="406" t="s">
        <v>216</v>
      </c>
      <c r="B50" s="352" t="s">
        <v>222</v>
      </c>
      <c r="C50" s="440"/>
      <c r="D50" s="440">
        <v>11553</v>
      </c>
      <c r="E50" s="441"/>
    </row>
    <row r="51" spans="1:5" s="61" customFormat="1" ht="12" customHeight="1" thickBot="1">
      <c r="A51" s="403" t="s">
        <v>12</v>
      </c>
      <c r="B51" s="332" t="s">
        <v>169</v>
      </c>
      <c r="C51" s="420"/>
      <c r="D51" s="420"/>
      <c r="E51" s="421"/>
    </row>
    <row r="52" spans="1:5" s="61" customFormat="1" ht="12" customHeight="1" thickBot="1">
      <c r="A52" s="402" t="s">
        <v>13</v>
      </c>
      <c r="B52" s="326" t="s">
        <v>170</v>
      </c>
      <c r="C52" s="417"/>
      <c r="D52" s="417"/>
      <c r="E52" s="418"/>
    </row>
    <row r="53" spans="1:5" s="61" customFormat="1" ht="12" customHeight="1" thickBot="1">
      <c r="A53" s="402" t="s">
        <v>14</v>
      </c>
      <c r="B53" s="326" t="s">
        <v>341</v>
      </c>
      <c r="C53" s="419">
        <f>C47+C48+C51+C52</f>
        <v>49486</v>
      </c>
      <c r="D53" s="419">
        <f>D47+D48+D49+D50+D51+D52</f>
        <v>62868</v>
      </c>
      <c r="E53" s="419">
        <f>E47+E48+E49+E50+E51+E52</f>
        <v>0</v>
      </c>
    </row>
    <row r="54" spans="1:5" s="69" customFormat="1" ht="12.95" customHeight="1">
      <c r="A54" s="282"/>
      <c r="B54" s="283"/>
      <c r="C54" s="68"/>
      <c r="D54" s="68"/>
      <c r="E54" s="68"/>
    </row>
    <row r="55" spans="1:5" s="69" customFormat="1" ht="12.95" customHeight="1">
      <c r="A55" s="282"/>
      <c r="B55" s="283"/>
      <c r="C55" s="68"/>
      <c r="D55" s="68"/>
      <c r="E55" s="68"/>
    </row>
    <row r="56" spans="1:5" s="69" customFormat="1" ht="12.95" customHeight="1">
      <c r="A56" s="282"/>
      <c r="B56" s="283"/>
      <c r="C56" s="68"/>
      <c r="D56" s="68"/>
      <c r="E56" s="68"/>
    </row>
    <row r="57" spans="1:5" s="69" customFormat="1" ht="12.95" customHeight="1">
      <c r="A57" s="282"/>
      <c r="B57" s="283"/>
      <c r="C57" s="68"/>
      <c r="D57" s="68"/>
      <c r="E57" s="68"/>
    </row>
    <row r="58" spans="1:5" s="69" customFormat="1" ht="12.95" customHeight="1">
      <c r="A58" s="282"/>
      <c r="B58" s="283"/>
      <c r="C58" s="68"/>
      <c r="D58" s="68"/>
      <c r="E58" s="68"/>
    </row>
    <row r="59" spans="1:5" ht="12.95" customHeight="1">
      <c r="A59" s="284"/>
      <c r="B59" s="284"/>
      <c r="C59" s="284"/>
      <c r="D59" s="284"/>
      <c r="E59" s="284"/>
    </row>
    <row r="60" spans="1:5" ht="16.5" customHeight="1">
      <c r="A60" s="285" t="s">
        <v>34</v>
      </c>
      <c r="B60" s="285"/>
      <c r="C60" s="285"/>
      <c r="D60" s="285"/>
      <c r="E60" s="285"/>
    </row>
    <row r="61" spans="1:5" ht="16.5" customHeight="1" thickBot="1">
      <c r="A61" s="286"/>
      <c r="B61" s="286"/>
      <c r="C61" s="286"/>
      <c r="D61" s="508" t="s">
        <v>51</v>
      </c>
      <c r="E61" s="508"/>
    </row>
    <row r="62" spans="1:5" ht="38.1" customHeight="1" thickBot="1">
      <c r="A62" s="320" t="s">
        <v>1</v>
      </c>
      <c r="B62" s="321" t="s">
        <v>35</v>
      </c>
      <c r="C62" s="314" t="s">
        <v>445</v>
      </c>
      <c r="D62" s="314" t="s">
        <v>447</v>
      </c>
      <c r="E62" s="315" t="s">
        <v>444</v>
      </c>
    </row>
    <row r="63" spans="1:5" s="319" customFormat="1" ht="12" customHeight="1" thickBot="1">
      <c r="A63" s="322">
        <v>1</v>
      </c>
      <c r="B63" s="323">
        <v>2</v>
      </c>
      <c r="C63" s="323">
        <v>3</v>
      </c>
      <c r="D63" s="323">
        <v>4</v>
      </c>
      <c r="E63" s="324">
        <v>5</v>
      </c>
    </row>
    <row r="64" spans="1:5" ht="12" customHeight="1" thickBot="1">
      <c r="A64" s="401" t="s">
        <v>3</v>
      </c>
      <c r="B64" s="354" t="s">
        <v>234</v>
      </c>
      <c r="C64" s="327">
        <v>42163</v>
      </c>
      <c r="D64" s="327">
        <f>SUM(D65:D71)</f>
        <v>43230</v>
      </c>
      <c r="E64" s="328">
        <f>SUM(E65:E71)</f>
        <v>0</v>
      </c>
    </row>
    <row r="65" spans="1:5" ht="12" customHeight="1">
      <c r="A65" s="410" t="s">
        <v>227</v>
      </c>
      <c r="B65" s="349" t="s">
        <v>503</v>
      </c>
      <c r="C65" s="355">
        <v>14656</v>
      </c>
      <c r="D65" s="355">
        <v>14765</v>
      </c>
      <c r="E65" s="356"/>
    </row>
    <row r="66" spans="1:5" ht="12" customHeight="1">
      <c r="A66" s="404" t="s">
        <v>228</v>
      </c>
      <c r="B66" s="333" t="s">
        <v>497</v>
      </c>
      <c r="C66" s="335">
        <v>3111</v>
      </c>
      <c r="D66" s="335">
        <v>3305</v>
      </c>
      <c r="E66" s="336"/>
    </row>
    <row r="67" spans="1:5" ht="12" customHeight="1">
      <c r="A67" s="404" t="s">
        <v>229</v>
      </c>
      <c r="B67" s="333" t="s">
        <v>504</v>
      </c>
      <c r="C67" s="343">
        <v>15386</v>
      </c>
      <c r="D67" s="343">
        <v>15422</v>
      </c>
      <c r="E67" s="344"/>
    </row>
    <row r="68" spans="1:5" ht="12" customHeight="1">
      <c r="A68" s="404" t="s">
        <v>230</v>
      </c>
      <c r="B68" s="357" t="s">
        <v>181</v>
      </c>
      <c r="C68" s="343"/>
      <c r="D68" s="343"/>
      <c r="E68" s="344"/>
    </row>
    <row r="69" spans="1:5" ht="12" customHeight="1">
      <c r="A69" s="404" t="s">
        <v>231</v>
      </c>
      <c r="B69" s="358" t="s">
        <v>506</v>
      </c>
      <c r="C69" s="343">
        <v>1700</v>
      </c>
      <c r="D69" s="343">
        <v>1842</v>
      </c>
      <c r="E69" s="344"/>
    </row>
    <row r="70" spans="1:5" ht="12" customHeight="1">
      <c r="A70" s="404" t="s">
        <v>232</v>
      </c>
      <c r="B70" s="333" t="s">
        <v>173</v>
      </c>
      <c r="C70" s="343">
        <v>7310</v>
      </c>
      <c r="D70" s="343">
        <v>7896</v>
      </c>
      <c r="E70" s="344"/>
    </row>
    <row r="71" spans="1:5" ht="12" customHeight="1" thickBot="1">
      <c r="A71" s="404" t="s">
        <v>233</v>
      </c>
      <c r="B71" s="359" t="s">
        <v>505</v>
      </c>
      <c r="C71" s="343"/>
      <c r="D71" s="343"/>
      <c r="E71" s="344"/>
    </row>
    <row r="72" spans="1:5" ht="12" customHeight="1" thickBot="1">
      <c r="A72" s="402" t="s">
        <v>4</v>
      </c>
      <c r="B72" s="360" t="s">
        <v>240</v>
      </c>
      <c r="C72" s="331">
        <f>SUM(C73:C77)</f>
        <v>4295</v>
      </c>
      <c r="D72" s="331">
        <f>SUM(D73:D77)</f>
        <v>15848</v>
      </c>
      <c r="E72" s="338">
        <f>SUM(E73:E77)</f>
        <v>0</v>
      </c>
    </row>
    <row r="73" spans="1:5" ht="12" customHeight="1">
      <c r="A73" s="406" t="s">
        <v>235</v>
      </c>
      <c r="B73" s="339" t="s">
        <v>507</v>
      </c>
      <c r="C73" s="340">
        <v>4295</v>
      </c>
      <c r="D73" s="340">
        <v>4295</v>
      </c>
      <c r="E73" s="341"/>
    </row>
    <row r="74" spans="1:5" ht="12" customHeight="1">
      <c r="A74" s="406" t="s">
        <v>236</v>
      </c>
      <c r="B74" s="333" t="s">
        <v>510</v>
      </c>
      <c r="C74" s="335"/>
      <c r="D74" s="335">
        <v>11553</v>
      </c>
      <c r="E74" s="336"/>
    </row>
    <row r="75" spans="1:5" ht="12" customHeight="1">
      <c r="A75" s="406" t="s">
        <v>237</v>
      </c>
      <c r="B75" s="333" t="s">
        <v>508</v>
      </c>
      <c r="C75" s="335"/>
      <c r="D75" s="335"/>
      <c r="E75" s="336"/>
    </row>
    <row r="76" spans="1:5" ht="12" customHeight="1">
      <c r="A76" s="406" t="s">
        <v>238</v>
      </c>
      <c r="B76" s="333" t="s">
        <v>172</v>
      </c>
      <c r="C76" s="335"/>
      <c r="D76" s="335"/>
      <c r="E76" s="336"/>
    </row>
    <row r="77" spans="1:5" ht="12" customHeight="1" thickBot="1">
      <c r="A77" s="407" t="s">
        <v>239</v>
      </c>
      <c r="B77" s="359" t="s">
        <v>262</v>
      </c>
      <c r="C77" s="343"/>
      <c r="D77" s="343"/>
      <c r="E77" s="344"/>
    </row>
    <row r="78" spans="1:5" ht="12" customHeight="1" thickBot="1">
      <c r="A78" s="402" t="s">
        <v>6</v>
      </c>
      <c r="B78" s="360" t="s">
        <v>241</v>
      </c>
      <c r="C78" s="331">
        <f>SUM(C79:C81)</f>
        <v>2828</v>
      </c>
      <c r="D78" s="331">
        <f>SUM(D79:D81)</f>
        <v>3790</v>
      </c>
      <c r="E78" s="338">
        <f>SUM(E79:E81)</f>
        <v>0</v>
      </c>
    </row>
    <row r="79" spans="1:5" ht="12" customHeight="1">
      <c r="A79" s="406" t="s">
        <v>205</v>
      </c>
      <c r="B79" s="339" t="s">
        <v>509</v>
      </c>
      <c r="C79" s="340">
        <v>2828</v>
      </c>
      <c r="D79" s="340">
        <v>3790</v>
      </c>
      <c r="E79" s="341"/>
    </row>
    <row r="80" spans="1:5" ht="12" customHeight="1">
      <c r="A80" s="404" t="s">
        <v>206</v>
      </c>
      <c r="B80" s="333" t="s">
        <v>511</v>
      </c>
      <c r="C80" s="335"/>
      <c r="D80" s="335"/>
      <c r="E80" s="336"/>
    </row>
    <row r="81" spans="1:5" ht="12" customHeight="1" thickBot="1">
      <c r="A81" s="407" t="s">
        <v>207</v>
      </c>
      <c r="B81" s="333" t="s">
        <v>512</v>
      </c>
      <c r="C81" s="343"/>
      <c r="D81" s="343"/>
      <c r="E81" s="344"/>
    </row>
    <row r="82" spans="1:5" ht="12" customHeight="1" thickBot="1">
      <c r="A82" s="402" t="s">
        <v>7</v>
      </c>
      <c r="B82" s="360" t="s">
        <v>194</v>
      </c>
      <c r="C82" s="329"/>
      <c r="D82" s="329"/>
      <c r="E82" s="330"/>
    </row>
    <row r="83" spans="1:5" ht="12" customHeight="1" thickBot="1">
      <c r="A83" s="402" t="s">
        <v>8</v>
      </c>
      <c r="B83" s="360" t="s">
        <v>195</v>
      </c>
      <c r="C83" s="329"/>
      <c r="D83" s="329"/>
      <c r="E83" s="330"/>
    </row>
    <row r="84" spans="1:5" ht="12" customHeight="1" thickBot="1">
      <c r="A84" s="402" t="s">
        <v>9</v>
      </c>
      <c r="B84" s="360" t="s">
        <v>309</v>
      </c>
      <c r="C84" s="329">
        <v>200</v>
      </c>
      <c r="D84" s="329"/>
      <c r="E84" s="330"/>
    </row>
    <row r="85" spans="1:5" ht="12" customHeight="1" thickBot="1">
      <c r="A85" s="402" t="s">
        <v>10</v>
      </c>
      <c r="B85" s="360" t="s">
        <v>343</v>
      </c>
      <c r="C85" s="331">
        <f>SUM(C86:C87)</f>
        <v>0</v>
      </c>
      <c r="D85" s="331">
        <f>SUM(D86:D87)</f>
        <v>0</v>
      </c>
      <c r="E85" s="338">
        <f>SUM(E86:E87)</f>
        <v>0</v>
      </c>
    </row>
    <row r="86" spans="1:5" ht="12" customHeight="1">
      <c r="A86" s="406" t="s">
        <v>217</v>
      </c>
      <c r="B86" s="339" t="s">
        <v>513</v>
      </c>
      <c r="C86" s="340"/>
      <c r="D86" s="340"/>
      <c r="E86" s="341"/>
    </row>
    <row r="87" spans="1:5" ht="12" customHeight="1" thickBot="1">
      <c r="A87" s="407" t="s">
        <v>218</v>
      </c>
      <c r="B87" s="359" t="s">
        <v>264</v>
      </c>
      <c r="C87" s="343"/>
      <c r="D87" s="343"/>
      <c r="E87" s="344"/>
    </row>
    <row r="88" spans="1:5" ht="12" customHeight="1" thickBot="1">
      <c r="A88" s="402" t="s">
        <v>27</v>
      </c>
      <c r="B88" s="360" t="s">
        <v>344</v>
      </c>
      <c r="C88" s="331">
        <f>C64+C72+C78+C82+C83+C84+C85</f>
        <v>49486</v>
      </c>
      <c r="D88" s="331">
        <f>D64+D72+D78+D82+D83+D84+D85</f>
        <v>62868</v>
      </c>
      <c r="E88" s="331">
        <f>E64+E72+E78+E82+E83+E84+E85</f>
        <v>0</v>
      </c>
    </row>
    <row r="89" spans="1:5">
      <c r="A89" s="113"/>
    </row>
  </sheetData>
  <mergeCells count="2">
    <mergeCell ref="D2:E2"/>
    <mergeCell ref="D61:E61"/>
  </mergeCells>
  <phoneticPr fontId="0" type="noConversion"/>
  <printOptions horizontalCentered="1"/>
  <pageMargins left="0.59055118110236227" right="0.39370078740157483" top="1.61" bottom="0.43307086614173229" header="0.62" footer="0.23622047244094491"/>
  <pageSetup paperSize="9" firstPageNumber="2" orientation="portrait" r:id="rId1"/>
  <headerFooter alignWithMargins="0">
    <oddHeader>&amp;C&amp;"Times New Roman CE,Félkövér"
FÁCÁNKERT KÖZSÉG ÖNKORMÁNYZATA
2014. ÉVI KÖLTSÉGVETÉSÉNEK PÉNZÜGYI MÉRLEGE
&amp;R&amp;"Times New Roman CE,Félkövér dőlt"
&amp;12 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"/>
  <sheetViews>
    <sheetView zoomScale="75" workbookViewId="0">
      <selection activeCell="C23" sqref="C23"/>
    </sheetView>
  </sheetViews>
  <sheetFormatPr defaultRowHeight="12.75"/>
  <cols>
    <col min="1" max="1" width="65.1640625" customWidth="1"/>
    <col min="2" max="2" width="23.5" customWidth="1"/>
    <col min="3" max="3" width="23.1640625" customWidth="1"/>
    <col min="4" max="4" width="28.33203125" customWidth="1"/>
  </cols>
  <sheetData>
    <row r="1" spans="1:4" ht="24.75" customHeight="1">
      <c r="A1" s="49" t="s">
        <v>449</v>
      </c>
      <c r="B1" s="46"/>
      <c r="C1" s="46"/>
      <c r="D1" s="46"/>
    </row>
    <row r="2" spans="1:4" s="47" customFormat="1" ht="27.75" customHeight="1" thickBot="1">
      <c r="A2" s="55"/>
      <c r="B2" s="55"/>
      <c r="C2" s="55"/>
      <c r="D2" s="55"/>
    </row>
    <row r="3" spans="1:4" s="52" customFormat="1" ht="24" customHeight="1">
      <c r="A3" s="509" t="s">
        <v>42</v>
      </c>
      <c r="B3" s="509" t="s">
        <v>190</v>
      </c>
      <c r="C3" s="509" t="s">
        <v>196</v>
      </c>
      <c r="D3" s="509" t="s">
        <v>191</v>
      </c>
    </row>
    <row r="4" spans="1:4" s="48" customFormat="1" ht="16.5" customHeight="1">
      <c r="A4" s="510"/>
      <c r="B4" s="510"/>
      <c r="C4" s="510"/>
      <c r="D4" s="510"/>
    </row>
    <row r="5" spans="1:4" s="50" customFormat="1" ht="13.5" customHeight="1" thickBot="1">
      <c r="A5" s="510"/>
      <c r="B5" s="511"/>
      <c r="C5" s="511"/>
      <c r="D5" s="511"/>
    </row>
    <row r="6" spans="1:4" s="48" customFormat="1" ht="16.5" customHeight="1" thickBot="1">
      <c r="A6" s="511"/>
      <c r="B6" s="53" t="s">
        <v>44</v>
      </c>
      <c r="C6" s="54" t="s">
        <v>43</v>
      </c>
      <c r="D6" s="54" t="s">
        <v>45</v>
      </c>
    </row>
    <row r="7" spans="1:4" s="51" customFormat="1" ht="13.5" thickBot="1">
      <c r="A7" s="118">
        <v>1</v>
      </c>
      <c r="B7" s="119">
        <v>2</v>
      </c>
      <c r="C7" s="119">
        <v>3</v>
      </c>
      <c r="D7" s="119">
        <v>4</v>
      </c>
    </row>
    <row r="8" spans="1:4" ht="20.25" customHeight="1">
      <c r="A8" s="62" t="s">
        <v>421</v>
      </c>
      <c r="B8" s="65"/>
      <c r="C8" s="65"/>
      <c r="D8" s="287"/>
    </row>
    <row r="9" spans="1:4" ht="15.75">
      <c r="A9" s="63" t="s">
        <v>422</v>
      </c>
      <c r="B9" s="66"/>
      <c r="C9" s="66"/>
      <c r="D9" s="287"/>
    </row>
    <row r="10" spans="1:4" ht="15.75">
      <c r="A10" s="63" t="s">
        <v>423</v>
      </c>
      <c r="B10" s="66"/>
      <c r="C10" s="66"/>
      <c r="D10" s="287">
        <v>2350</v>
      </c>
    </row>
    <row r="11" spans="1:4" ht="15.75">
      <c r="A11" s="63" t="s">
        <v>424</v>
      </c>
      <c r="B11" s="66"/>
      <c r="C11" s="66"/>
      <c r="D11" s="287">
        <v>2577</v>
      </c>
    </row>
    <row r="12" spans="1:4" ht="15.75">
      <c r="A12" s="63" t="s">
        <v>425</v>
      </c>
      <c r="B12" s="66"/>
      <c r="C12" s="66"/>
      <c r="D12" s="287">
        <v>446</v>
      </c>
    </row>
    <row r="13" spans="1:4" ht="15.75">
      <c r="A13" s="63" t="s">
        <v>426</v>
      </c>
      <c r="B13" s="66"/>
      <c r="C13" s="66"/>
      <c r="D13" s="287">
        <v>1350</v>
      </c>
    </row>
    <row r="14" spans="1:4" ht="15.75">
      <c r="A14" s="63" t="s">
        <v>265</v>
      </c>
      <c r="B14" s="66">
        <v>2570</v>
      </c>
      <c r="C14" s="66">
        <v>28</v>
      </c>
      <c r="D14" s="287">
        <v>72</v>
      </c>
    </row>
    <row r="15" spans="1:4" ht="15.75">
      <c r="A15" s="63" t="s">
        <v>427</v>
      </c>
      <c r="B15" s="66"/>
      <c r="C15" s="66"/>
      <c r="D15" s="287">
        <v>3000</v>
      </c>
    </row>
    <row r="16" spans="1:4" ht="15.75">
      <c r="A16" s="63" t="s">
        <v>428</v>
      </c>
      <c r="B16" s="66">
        <v>1140</v>
      </c>
      <c r="C16" s="66">
        <v>715</v>
      </c>
      <c r="D16" s="287">
        <v>815</v>
      </c>
    </row>
    <row r="17" spans="1:4" ht="15.75">
      <c r="A17" s="63" t="s">
        <v>266</v>
      </c>
      <c r="B17" s="66">
        <v>3709</v>
      </c>
      <c r="C17" s="66">
        <v>715</v>
      </c>
      <c r="D17" s="287">
        <v>2652</v>
      </c>
    </row>
    <row r="18" spans="1:4" ht="15.75">
      <c r="A18" s="63" t="s">
        <v>386</v>
      </c>
      <c r="B18" s="66">
        <v>55360</v>
      </c>
      <c r="C18" s="66">
        <v>7</v>
      </c>
      <c r="D18" s="287">
        <f>B18*C18/1000</f>
        <v>387.52</v>
      </c>
    </row>
    <row r="19" spans="1:4" ht="15.75">
      <c r="A19" s="63"/>
      <c r="B19" s="66"/>
      <c r="C19" s="66"/>
      <c r="D19" s="287">
        <f>B19*C19/1000</f>
        <v>0</v>
      </c>
    </row>
    <row r="20" spans="1:4" ht="15.75">
      <c r="A20" s="63"/>
      <c r="B20" s="66"/>
      <c r="C20" s="66"/>
      <c r="D20" s="287">
        <f>B20*C20/1000</f>
        <v>0</v>
      </c>
    </row>
    <row r="21" spans="1:4" ht="15.75">
      <c r="A21" s="63"/>
      <c r="B21" s="66"/>
      <c r="C21" s="66"/>
      <c r="D21" s="287">
        <f>B21*C21/1000</f>
        <v>0</v>
      </c>
    </row>
    <row r="22" spans="1:4" ht="15.75">
      <c r="A22" s="63" t="s">
        <v>429</v>
      </c>
      <c r="B22" s="66"/>
      <c r="C22" s="66"/>
      <c r="D22" s="287">
        <v>-9549</v>
      </c>
    </row>
    <row r="23" spans="1:4" ht="15.75">
      <c r="A23" s="63" t="s">
        <v>448</v>
      </c>
      <c r="B23" s="66"/>
      <c r="C23" s="66"/>
      <c r="D23" s="287">
        <f>B23*C23/1000</f>
        <v>0</v>
      </c>
    </row>
    <row r="24" spans="1:4" ht="16.5" thickBot="1">
      <c r="A24" s="64"/>
      <c r="B24" s="67"/>
      <c r="C24" s="67"/>
      <c r="D24" s="287">
        <f>B24*C24/1000</f>
        <v>0</v>
      </c>
    </row>
    <row r="25" spans="1:4" s="59" customFormat="1" ht="19.5" customHeight="1" thickBot="1">
      <c r="A25" s="301" t="s">
        <v>46</v>
      </c>
      <c r="B25" s="382"/>
      <c r="C25" s="382"/>
      <c r="D25" s="288">
        <f>SUM(D8:D24)</f>
        <v>4100.5200000000004</v>
      </c>
    </row>
  </sheetData>
  <mergeCells count="4">
    <mergeCell ref="B3:B5"/>
    <mergeCell ref="A3:A6"/>
    <mergeCell ref="C3:C5"/>
    <mergeCell ref="D3:D5"/>
  </mergeCells>
  <phoneticPr fontId="0" type="noConversion"/>
  <printOptions horizontalCentered="1"/>
  <pageMargins left="0.74803149606299213" right="0.74803149606299213" top="0.85" bottom="0.64" header="0.56999999999999995" footer="0.51181102362204722"/>
  <pageSetup paperSize="9" orientation="landscape" verticalDpi="300" r:id="rId1"/>
  <headerFooter alignWithMargins="0">
    <oddHeader>&amp;R&amp;"Times New Roman CE,Félkövér dőlt"&amp;12 3.sz.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81"/>
  <sheetViews>
    <sheetView topLeftCell="A53" workbookViewId="0">
      <selection activeCell="C61" sqref="C61"/>
    </sheetView>
  </sheetViews>
  <sheetFormatPr defaultRowHeight="12.75"/>
  <cols>
    <col min="1" max="1" width="11.6640625" style="22" customWidth="1"/>
    <col min="2" max="2" width="10" style="1" customWidth="1"/>
    <col min="3" max="3" width="44.1640625" style="1" customWidth="1"/>
    <col min="4" max="4" width="18.6640625" style="1" customWidth="1"/>
    <col min="5" max="16384" width="9.33203125" style="1"/>
  </cols>
  <sheetData>
    <row r="1" spans="1:4" s="24" customFormat="1" ht="21" customHeight="1" thickBot="1">
      <c r="A1" s="74"/>
      <c r="B1" s="75"/>
      <c r="C1" s="75"/>
      <c r="D1" s="76" t="s">
        <v>267</v>
      </c>
    </row>
    <row r="2" spans="1:4" s="25" customFormat="1" ht="15.75">
      <c r="A2" s="153" t="s">
        <v>47</v>
      </c>
      <c r="B2" s="154"/>
      <c r="C2" s="155" t="s">
        <v>387</v>
      </c>
      <c r="D2" s="156" t="s">
        <v>48</v>
      </c>
    </row>
    <row r="3" spans="1:4" s="25" customFormat="1" ht="16.5" thickBot="1">
      <c r="A3" s="157" t="s">
        <v>49</v>
      </c>
      <c r="B3" s="158"/>
      <c r="C3" s="159" t="s">
        <v>268</v>
      </c>
      <c r="D3" s="160" t="s">
        <v>50</v>
      </c>
    </row>
    <row r="4" spans="1:4" s="26" customFormat="1" ht="21" customHeight="1" thickBot="1">
      <c r="A4" s="77"/>
      <c r="B4" s="77"/>
      <c r="C4" s="77"/>
      <c r="D4" s="121" t="s">
        <v>51</v>
      </c>
    </row>
    <row r="5" spans="1:4" ht="38.25">
      <c r="A5" s="78" t="s">
        <v>52</v>
      </c>
      <c r="B5" s="79" t="s">
        <v>53</v>
      </c>
      <c r="C5" s="512" t="s">
        <v>54</v>
      </c>
      <c r="D5" s="514" t="s">
        <v>55</v>
      </c>
    </row>
    <row r="6" spans="1:4" ht="13.5" thickBot="1">
      <c r="A6" s="152" t="s">
        <v>56</v>
      </c>
      <c r="B6" s="80"/>
      <c r="C6" s="513"/>
      <c r="D6" s="515"/>
    </row>
    <row r="7" spans="1:4" s="23" customFormat="1" ht="16.5" thickBot="1">
      <c r="A7" s="129">
        <v>1</v>
      </c>
      <c r="B7" s="130">
        <v>2</v>
      </c>
      <c r="C7" s="130">
        <v>3</v>
      </c>
      <c r="D7" s="143">
        <v>4</v>
      </c>
    </row>
    <row r="8" spans="1:4" s="23" customFormat="1" ht="15.95" customHeight="1" thickBot="1">
      <c r="A8" s="81"/>
      <c r="B8" s="82"/>
      <c r="C8" s="162" t="s">
        <v>57</v>
      </c>
      <c r="D8" s="83"/>
    </row>
    <row r="9" spans="1:4" s="27" customFormat="1" ht="14.1" customHeight="1" thickBot="1">
      <c r="A9" s="125">
        <v>1</v>
      </c>
      <c r="B9" s="487" t="s">
        <v>228</v>
      </c>
      <c r="C9" s="131" t="s">
        <v>58</v>
      </c>
      <c r="D9" s="127">
        <f>SUM(D10:D15)</f>
        <v>1915</v>
      </c>
    </row>
    <row r="10" spans="1:4" s="7" customFormat="1" ht="14.1" customHeight="1">
      <c r="A10" s="84"/>
      <c r="B10" s="85">
        <v>1</v>
      </c>
      <c r="C10" s="132" t="s">
        <v>474</v>
      </c>
      <c r="D10" s="86">
        <v>1915</v>
      </c>
    </row>
    <row r="11" spans="1:4" s="7" customFormat="1" ht="14.1" customHeight="1">
      <c r="A11" s="84"/>
      <c r="B11" s="85">
        <v>2</v>
      </c>
      <c r="C11" s="132" t="s">
        <v>475</v>
      </c>
      <c r="D11" s="86"/>
    </row>
    <row r="12" spans="1:4" s="7" customFormat="1" ht="14.1" customHeight="1">
      <c r="A12" s="84"/>
      <c r="B12" s="85">
        <v>3</v>
      </c>
      <c r="C12" s="132" t="s">
        <v>477</v>
      </c>
      <c r="D12" s="86"/>
    </row>
    <row r="13" spans="1:4" s="7" customFormat="1" ht="14.1" customHeight="1">
      <c r="A13" s="84"/>
      <c r="B13" s="85">
        <v>4</v>
      </c>
      <c r="C13" s="132" t="s">
        <v>476</v>
      </c>
      <c r="D13" s="86"/>
    </row>
    <row r="14" spans="1:4" s="7" customFormat="1" ht="14.1" customHeight="1">
      <c r="A14" s="84"/>
      <c r="B14" s="85">
        <v>5</v>
      </c>
      <c r="C14" s="132" t="s">
        <v>192</v>
      </c>
      <c r="D14" s="86"/>
    </row>
    <row r="15" spans="1:4" s="7" customFormat="1" ht="14.1" customHeight="1" thickBot="1">
      <c r="A15" s="84"/>
      <c r="B15" s="85">
        <v>6</v>
      </c>
      <c r="C15" s="132" t="s">
        <v>481</v>
      </c>
      <c r="D15" s="86"/>
    </row>
    <row r="16" spans="1:4" s="27" customFormat="1" ht="14.1" customHeight="1" thickBot="1">
      <c r="A16" s="125"/>
      <c r="B16" s="487" t="s">
        <v>229</v>
      </c>
      <c r="C16" s="131" t="s">
        <v>63</v>
      </c>
      <c r="D16" s="128">
        <f>SUM(D17:D20)</f>
        <v>26400</v>
      </c>
    </row>
    <row r="17" spans="1:4" s="27" customFormat="1" ht="14.1" customHeight="1">
      <c r="A17" s="70"/>
      <c r="B17" s="72">
        <v>1</v>
      </c>
      <c r="C17" s="133" t="s">
        <v>165</v>
      </c>
      <c r="D17" s="73"/>
    </row>
    <row r="18" spans="1:4" s="27" customFormat="1" ht="14.1" customHeight="1">
      <c r="A18" s="87"/>
      <c r="B18" s="88">
        <v>2</v>
      </c>
      <c r="C18" s="134" t="s">
        <v>478</v>
      </c>
      <c r="D18" s="364">
        <v>14200</v>
      </c>
    </row>
    <row r="19" spans="1:4" s="7" customFormat="1" ht="14.1" customHeight="1">
      <c r="A19" s="84"/>
      <c r="B19" s="85">
        <v>3</v>
      </c>
      <c r="C19" s="132" t="s">
        <v>479</v>
      </c>
      <c r="D19" s="86">
        <v>12000</v>
      </c>
    </row>
    <row r="20" spans="1:4" s="7" customFormat="1" ht="14.1" customHeight="1" thickBot="1">
      <c r="A20" s="84"/>
      <c r="B20" s="85">
        <v>4</v>
      </c>
      <c r="C20" s="132" t="s">
        <v>480</v>
      </c>
      <c r="D20" s="86">
        <v>200</v>
      </c>
    </row>
    <row r="21" spans="1:4" s="27" customFormat="1" ht="14.1" customHeight="1" thickBot="1">
      <c r="A21" s="125">
        <v>2</v>
      </c>
      <c r="B21" s="126"/>
      <c r="C21" s="131" t="s">
        <v>64</v>
      </c>
      <c r="D21" s="128">
        <f>SUM(D22:D24)</f>
        <v>0</v>
      </c>
    </row>
    <row r="22" spans="1:4" s="7" customFormat="1" ht="14.1" customHeight="1">
      <c r="A22" s="84"/>
      <c r="B22" s="85">
        <v>1</v>
      </c>
      <c r="C22" s="132" t="s">
        <v>482</v>
      </c>
      <c r="D22" s="86"/>
    </row>
    <row r="23" spans="1:4" s="7" customFormat="1" ht="14.1" customHeight="1">
      <c r="A23" s="84"/>
      <c r="B23" s="85">
        <v>2</v>
      </c>
      <c r="C23" s="132" t="s">
        <v>483</v>
      </c>
      <c r="D23" s="86"/>
    </row>
    <row r="24" spans="1:4" s="7" customFormat="1" ht="14.1" customHeight="1" thickBot="1">
      <c r="A24" s="84"/>
      <c r="B24" s="85">
        <v>3</v>
      </c>
      <c r="C24" s="132" t="s">
        <v>484</v>
      </c>
      <c r="D24" s="86"/>
    </row>
    <row r="25" spans="1:4" s="27" customFormat="1" ht="14.25" customHeight="1" thickBot="1">
      <c r="A25" s="125">
        <v>3</v>
      </c>
      <c r="B25" s="126"/>
      <c r="C25" s="131" t="s">
        <v>174</v>
      </c>
      <c r="D25" s="128">
        <f>SUM(D26:D35)</f>
        <v>11490</v>
      </c>
    </row>
    <row r="26" spans="1:4" s="7" customFormat="1" ht="14.1" customHeight="1">
      <c r="A26" s="84"/>
      <c r="B26" s="85">
        <v>1</v>
      </c>
      <c r="C26" s="132" t="s">
        <v>485</v>
      </c>
      <c r="D26" s="86">
        <v>2826</v>
      </c>
    </row>
    <row r="27" spans="1:4" s="7" customFormat="1" ht="14.1" customHeight="1">
      <c r="A27" s="84"/>
      <c r="B27" s="85">
        <v>2</v>
      </c>
      <c r="C27" s="132" t="s">
        <v>486</v>
      </c>
      <c r="D27" s="86"/>
    </row>
    <row r="28" spans="1:4" s="7" customFormat="1" ht="14.1" customHeight="1">
      <c r="A28" s="84"/>
      <c r="B28" s="85">
        <v>3</v>
      </c>
      <c r="C28" s="132" t="s">
        <v>487</v>
      </c>
      <c r="D28" s="86"/>
    </row>
    <row r="29" spans="1:4" s="7" customFormat="1" ht="14.1" customHeight="1">
      <c r="A29" s="84"/>
      <c r="B29" s="85">
        <v>4</v>
      </c>
      <c r="C29" s="132" t="s">
        <v>488</v>
      </c>
      <c r="D29" s="86"/>
    </row>
    <row r="30" spans="1:4" s="7" customFormat="1" ht="14.1" customHeight="1">
      <c r="A30" s="84"/>
      <c r="B30" s="85">
        <v>5</v>
      </c>
      <c r="C30" s="132" t="s">
        <v>489</v>
      </c>
      <c r="D30" s="86"/>
    </row>
    <row r="31" spans="1:4" s="7" customFormat="1" ht="14.1" customHeight="1">
      <c r="A31" s="84"/>
      <c r="B31" s="85">
        <v>6</v>
      </c>
      <c r="C31" s="132" t="s">
        <v>490</v>
      </c>
      <c r="D31" s="86">
        <v>5948</v>
      </c>
    </row>
    <row r="32" spans="1:4" s="7" customFormat="1" ht="14.1" customHeight="1">
      <c r="A32" s="84"/>
      <c r="B32" s="85">
        <v>7</v>
      </c>
      <c r="C32" s="132" t="s">
        <v>491</v>
      </c>
      <c r="D32" s="86">
        <v>815</v>
      </c>
    </row>
    <row r="33" spans="1:4" s="7" customFormat="1" ht="14.1" customHeight="1">
      <c r="A33" s="84"/>
      <c r="B33" s="85">
        <v>8</v>
      </c>
      <c r="C33" s="132" t="s">
        <v>492</v>
      </c>
      <c r="D33" s="86">
        <v>1762</v>
      </c>
    </row>
    <row r="34" spans="1:4" s="7" customFormat="1" ht="14.1" customHeight="1">
      <c r="A34" s="84"/>
      <c r="B34" s="85">
        <v>9</v>
      </c>
      <c r="C34" s="132" t="s">
        <v>465</v>
      </c>
      <c r="D34" s="86">
        <v>139</v>
      </c>
    </row>
    <row r="35" spans="1:4" s="7" customFormat="1" ht="14.1" customHeight="1" thickBot="1">
      <c r="A35" s="139"/>
      <c r="B35" s="140">
        <v>10</v>
      </c>
      <c r="C35" s="142" t="s">
        <v>493</v>
      </c>
      <c r="D35" s="141"/>
    </row>
    <row r="36" spans="1:4" s="7" customFormat="1" ht="14.1" customHeight="1" thickBot="1">
      <c r="A36" s="125">
        <v>4</v>
      </c>
      <c r="B36" s="126"/>
      <c r="C36" s="131" t="s">
        <v>269</v>
      </c>
      <c r="D36" s="128">
        <f>SUM(D37:D42)</f>
        <v>5850</v>
      </c>
    </row>
    <row r="37" spans="1:4" s="7" customFormat="1" ht="14.1" customHeight="1">
      <c r="A37" s="89"/>
      <c r="B37" s="90">
        <v>1</v>
      </c>
      <c r="C37" s="151" t="s">
        <v>494</v>
      </c>
      <c r="D37" s="91">
        <v>898</v>
      </c>
    </row>
    <row r="38" spans="1:4" s="7" customFormat="1" ht="14.1" customHeight="1">
      <c r="A38" s="84"/>
      <c r="B38" s="85">
        <v>2</v>
      </c>
      <c r="C38" s="132" t="s">
        <v>270</v>
      </c>
      <c r="D38" s="86"/>
    </row>
    <row r="39" spans="1:4" s="7" customFormat="1" ht="14.1" customHeight="1">
      <c r="A39" s="84"/>
      <c r="B39" s="85">
        <v>3</v>
      </c>
      <c r="C39" s="132" t="s">
        <v>495</v>
      </c>
      <c r="D39" s="86">
        <v>3946</v>
      </c>
    </row>
    <row r="40" spans="1:4" s="7" customFormat="1" ht="14.1" customHeight="1">
      <c r="A40" s="84"/>
      <c r="B40" s="85">
        <v>4</v>
      </c>
      <c r="C40" s="132" t="s">
        <v>470</v>
      </c>
      <c r="D40" s="86">
        <v>806</v>
      </c>
    </row>
    <row r="41" spans="1:4" s="7" customFormat="1" ht="14.1" customHeight="1">
      <c r="A41" s="84"/>
      <c r="B41" s="85">
        <v>5</v>
      </c>
      <c r="C41" s="132" t="s">
        <v>431</v>
      </c>
      <c r="D41" s="86"/>
    </row>
    <row r="42" spans="1:4" s="7" customFormat="1" ht="14.1" customHeight="1">
      <c r="A42" s="84"/>
      <c r="B42" s="85">
        <v>6</v>
      </c>
      <c r="C42" s="132" t="s">
        <v>67</v>
      </c>
      <c r="D42" s="86">
        <v>200</v>
      </c>
    </row>
    <row r="43" spans="1:4" s="7" customFormat="1" ht="14.1" customHeight="1" thickBot="1">
      <c r="A43" s="488">
        <v>5</v>
      </c>
      <c r="B43" s="489"/>
      <c r="C43" s="490" t="s">
        <v>355</v>
      </c>
      <c r="D43" s="491"/>
    </row>
    <row r="44" spans="1:4" s="27" customFormat="1" ht="14.1" customHeight="1" thickBot="1">
      <c r="A44" s="125">
        <v>6</v>
      </c>
      <c r="B44" s="126"/>
      <c r="C44" s="131" t="s">
        <v>164</v>
      </c>
      <c r="D44" s="128">
        <v>5660</v>
      </c>
    </row>
    <row r="45" spans="1:4" s="7" customFormat="1" ht="14.1" customHeight="1">
      <c r="A45" s="84"/>
      <c r="B45" s="85">
        <v>1</v>
      </c>
      <c r="C45" s="132" t="s">
        <v>158</v>
      </c>
      <c r="D45" s="86">
        <v>5660</v>
      </c>
    </row>
    <row r="46" spans="1:4" s="7" customFormat="1" ht="14.1" customHeight="1" thickBot="1">
      <c r="A46" s="84"/>
      <c r="B46" s="85">
        <v>2</v>
      </c>
      <c r="C46" s="132" t="s">
        <v>159</v>
      </c>
      <c r="D46" s="86"/>
    </row>
    <row r="47" spans="1:4" s="7" customFormat="1" ht="14.1" customHeight="1" thickBot="1">
      <c r="A47" s="125">
        <v>7</v>
      </c>
      <c r="B47" s="126"/>
      <c r="C47" s="135" t="s">
        <v>69</v>
      </c>
      <c r="D47" s="127">
        <f>D48+D49</f>
        <v>11553</v>
      </c>
    </row>
    <row r="48" spans="1:4" s="7" customFormat="1" ht="14.1" customHeight="1">
      <c r="A48" s="71"/>
      <c r="B48" s="72">
        <v>1</v>
      </c>
      <c r="C48" s="136" t="s">
        <v>166</v>
      </c>
      <c r="D48" s="73">
        <v>11553</v>
      </c>
    </row>
    <row r="49" spans="1:4" s="7" customFormat="1" ht="14.1" customHeight="1" thickBot="1">
      <c r="A49" s="89"/>
      <c r="B49" s="90">
        <v>2</v>
      </c>
      <c r="C49" s="137" t="s">
        <v>169</v>
      </c>
      <c r="D49" s="91"/>
    </row>
    <row r="50" spans="1:4" s="7" customFormat="1" ht="15.75" thickBot="1">
      <c r="A50" s="302"/>
      <c r="B50" s="303"/>
      <c r="C50" s="138" t="s">
        <v>33</v>
      </c>
      <c r="D50" s="253">
        <f>D9+D16+D21+D25+D36+D43+D44+D47</f>
        <v>62868</v>
      </c>
    </row>
    <row r="51" spans="1:4">
      <c r="A51" s="92"/>
      <c r="B51" s="93"/>
      <c r="C51" s="93"/>
      <c r="D51" s="93"/>
    </row>
    <row r="52" spans="1:4" ht="13.5" thickBot="1">
      <c r="A52" s="92"/>
      <c r="B52" s="93"/>
      <c r="C52" s="93"/>
      <c r="D52" s="93"/>
    </row>
    <row r="53" spans="1:4" s="23" customFormat="1" ht="16.5" customHeight="1" thickBot="1">
      <c r="A53" s="94"/>
      <c r="B53" s="95"/>
      <c r="C53" s="161" t="s">
        <v>70</v>
      </c>
      <c r="D53" s="96"/>
    </row>
    <row r="54" spans="1:4" s="28" customFormat="1" ht="15" customHeight="1" thickBot="1">
      <c r="A54" s="125">
        <v>1</v>
      </c>
      <c r="B54" s="126"/>
      <c r="C54" s="131" t="s">
        <v>71</v>
      </c>
      <c r="D54" s="128">
        <f>SUM(D55:D61)</f>
        <v>43230</v>
      </c>
    </row>
    <row r="55" spans="1:4" ht="15" customHeight="1">
      <c r="A55" s="84"/>
      <c r="B55" s="85">
        <v>1</v>
      </c>
      <c r="C55" s="132" t="s">
        <v>496</v>
      </c>
      <c r="D55" s="86">
        <v>14765</v>
      </c>
    </row>
    <row r="56" spans="1:4" ht="15" customHeight="1">
      <c r="A56" s="84"/>
      <c r="B56" s="85">
        <v>2</v>
      </c>
      <c r="C56" s="132" t="s">
        <v>497</v>
      </c>
      <c r="D56" s="86">
        <v>3305</v>
      </c>
    </row>
    <row r="57" spans="1:4" ht="15" customHeight="1">
      <c r="A57" s="84"/>
      <c r="B57" s="85">
        <v>3</v>
      </c>
      <c r="C57" s="132" t="s">
        <v>504</v>
      </c>
      <c r="D57" s="86">
        <v>15422</v>
      </c>
    </row>
    <row r="58" spans="1:4" ht="15" customHeight="1">
      <c r="A58" s="84"/>
      <c r="B58" s="85">
        <v>4</v>
      </c>
      <c r="C58" s="150" t="s">
        <v>181</v>
      </c>
      <c r="D58" s="86"/>
    </row>
    <row r="59" spans="1:4" ht="15" customHeight="1">
      <c r="A59" s="84"/>
      <c r="B59" s="85">
        <v>5</v>
      </c>
      <c r="C59" s="132" t="s">
        <v>506</v>
      </c>
      <c r="D59" s="86">
        <v>1842</v>
      </c>
    </row>
    <row r="60" spans="1:4" ht="15" customHeight="1">
      <c r="A60" s="84"/>
      <c r="B60" s="85">
        <v>6</v>
      </c>
      <c r="C60" s="132" t="s">
        <v>73</v>
      </c>
      <c r="D60" s="86">
        <v>7896</v>
      </c>
    </row>
    <row r="61" spans="1:4" ht="15" customHeight="1" thickBot="1">
      <c r="A61" s="84"/>
      <c r="B61" s="85">
        <v>7</v>
      </c>
      <c r="C61" s="132" t="s">
        <v>514</v>
      </c>
      <c r="D61" s="86"/>
    </row>
    <row r="62" spans="1:4" s="28" customFormat="1" ht="15" customHeight="1" thickBot="1">
      <c r="A62" s="125">
        <v>2</v>
      </c>
      <c r="B62" s="126"/>
      <c r="C62" s="131" t="s">
        <v>75</v>
      </c>
      <c r="D62" s="128">
        <f>SUM(D63:D65)</f>
        <v>15848</v>
      </c>
    </row>
    <row r="63" spans="1:4" ht="15" customHeight="1">
      <c r="A63" s="84"/>
      <c r="B63" s="85">
        <v>1</v>
      </c>
      <c r="C63" s="132" t="s">
        <v>76</v>
      </c>
      <c r="D63" s="86">
        <v>4295</v>
      </c>
    </row>
    <row r="64" spans="1:4" ht="15" customHeight="1">
      <c r="A64" s="84"/>
      <c r="B64" s="85">
        <v>2</v>
      </c>
      <c r="C64" s="132" t="s">
        <v>189</v>
      </c>
      <c r="D64" s="86">
        <v>11553</v>
      </c>
    </row>
    <row r="65" spans="1:4" ht="15" customHeight="1" thickBot="1">
      <c r="A65" s="84"/>
      <c r="B65" s="85">
        <v>3</v>
      </c>
      <c r="C65" s="132" t="s">
        <v>77</v>
      </c>
      <c r="D65" s="86"/>
    </row>
    <row r="66" spans="1:4" s="28" customFormat="1" ht="15" customHeight="1" thickBot="1">
      <c r="A66" s="125">
        <v>3</v>
      </c>
      <c r="B66" s="126"/>
      <c r="C66" s="131" t="s">
        <v>40</v>
      </c>
      <c r="D66" s="128">
        <f>SUM(D67:D69)</f>
        <v>3790</v>
      </c>
    </row>
    <row r="67" spans="1:4" ht="15" customHeight="1">
      <c r="A67" s="84"/>
      <c r="B67" s="85">
        <v>1</v>
      </c>
      <c r="C67" s="132" t="s">
        <v>78</v>
      </c>
      <c r="D67" s="86">
        <v>3790</v>
      </c>
    </row>
    <row r="68" spans="1:4" ht="15" customHeight="1">
      <c r="A68" s="139"/>
      <c r="B68" s="140">
        <v>2</v>
      </c>
      <c r="C68" s="142" t="s">
        <v>263</v>
      </c>
      <c r="D68" s="141"/>
    </row>
    <row r="69" spans="1:4" ht="15" customHeight="1" thickBot="1">
      <c r="A69" s="139"/>
      <c r="B69" s="140">
        <v>3</v>
      </c>
      <c r="C69" s="142" t="s">
        <v>242</v>
      </c>
      <c r="D69" s="141"/>
    </row>
    <row r="70" spans="1:4" ht="15" customHeight="1" thickBot="1">
      <c r="A70" s="125">
        <v>4</v>
      </c>
      <c r="B70" s="126"/>
      <c r="C70" s="131" t="s">
        <v>187</v>
      </c>
      <c r="D70" s="492"/>
    </row>
    <row r="71" spans="1:4" ht="15" customHeight="1" thickBot="1">
      <c r="A71" s="125">
        <v>5</v>
      </c>
      <c r="B71" s="126"/>
      <c r="C71" s="131" t="s">
        <v>79</v>
      </c>
      <c r="D71" s="492"/>
    </row>
    <row r="72" spans="1:4" ht="15" customHeight="1" thickBot="1">
      <c r="A72" s="125">
        <v>6</v>
      </c>
      <c r="B72" s="126"/>
      <c r="C72" s="131" t="s">
        <v>353</v>
      </c>
      <c r="D72" s="492"/>
    </row>
    <row r="73" spans="1:4" s="28" customFormat="1" ht="15" customHeight="1" thickBot="1">
      <c r="A73" s="125">
        <v>7</v>
      </c>
      <c r="B73" s="126"/>
      <c r="C73" s="131" t="s">
        <v>167</v>
      </c>
      <c r="D73" s="128"/>
    </row>
    <row r="74" spans="1:4" ht="15" customHeight="1">
      <c r="A74" s="84"/>
      <c r="B74" s="85">
        <v>1</v>
      </c>
      <c r="C74" s="132" t="s">
        <v>168</v>
      </c>
      <c r="D74" s="86"/>
    </row>
    <row r="75" spans="1:4" ht="15" customHeight="1">
      <c r="A75" s="84"/>
      <c r="B75" s="85">
        <v>2</v>
      </c>
      <c r="C75" s="132" t="s">
        <v>161</v>
      </c>
      <c r="D75" s="86"/>
    </row>
    <row r="76" spans="1:4" ht="15" customHeight="1">
      <c r="A76" s="367">
        <v>8</v>
      </c>
      <c r="B76" s="368"/>
      <c r="C76" s="369" t="s">
        <v>204</v>
      </c>
      <c r="D76" s="371">
        <f>D77+D78</f>
        <v>0</v>
      </c>
    </row>
    <row r="77" spans="1:4" ht="15" customHeight="1">
      <c r="A77" s="84"/>
      <c r="B77" s="85">
        <v>1</v>
      </c>
      <c r="C77" s="132" t="s">
        <v>243</v>
      </c>
      <c r="D77" s="86"/>
    </row>
    <row r="78" spans="1:4" s="28" customFormat="1" ht="13.5" thickBot="1">
      <c r="A78" s="365"/>
      <c r="B78" s="366">
        <v>2</v>
      </c>
      <c r="C78" s="370" t="s">
        <v>356</v>
      </c>
      <c r="D78" s="242"/>
    </row>
    <row r="79" spans="1:4" ht="19.5" customHeight="1" thickBot="1">
      <c r="A79" s="289"/>
      <c r="B79" s="290"/>
      <c r="C79" s="291" t="s">
        <v>80</v>
      </c>
      <c r="D79" s="269">
        <f>D54+D62+D66+D70+D71+D72+D73+D76</f>
        <v>62868</v>
      </c>
    </row>
    <row r="80" spans="1:4" ht="13.5" thickBot="1">
      <c r="A80" s="92"/>
      <c r="B80" s="93"/>
      <c r="C80" s="93"/>
      <c r="D80" s="93"/>
    </row>
    <row r="81" spans="1:4" ht="16.5" thickBot="1">
      <c r="A81" s="97" t="s">
        <v>81</v>
      </c>
      <c r="B81" s="98"/>
      <c r="C81" s="99"/>
      <c r="D81" s="149">
        <v>11</v>
      </c>
    </row>
  </sheetData>
  <mergeCells count="2">
    <mergeCell ref="C5:C6"/>
    <mergeCell ref="D5:D6"/>
  </mergeCells>
  <phoneticPr fontId="0" type="noConversion"/>
  <printOptions horizontalCentered="1"/>
  <pageMargins left="1.1811023622047245" right="0.98425196850393704" top="0.31496062992125984" bottom="0.47244094488188981" header="0.51181102362204722" footer="0.47244094488188981"/>
  <pageSetup paperSize="9" orientation="portrait" verticalDpi="300" r:id="rId1"/>
  <headerFooter alignWithMargins="0"/>
  <rowBreaks count="1" manualBreakCount="1">
    <brk id="51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D44"/>
  <sheetViews>
    <sheetView topLeftCell="C17" workbookViewId="0">
      <selection activeCell="D12" sqref="D12"/>
    </sheetView>
  </sheetViews>
  <sheetFormatPr defaultRowHeight="12.75"/>
  <cols>
    <col min="1" max="1" width="11.6640625" style="22" customWidth="1"/>
    <col min="2" max="2" width="10" style="1" customWidth="1"/>
    <col min="3" max="3" width="42.5" style="1" customWidth="1"/>
    <col min="4" max="4" width="18.6640625" style="1" customWidth="1"/>
    <col min="5" max="16384" width="9.33203125" style="1"/>
  </cols>
  <sheetData>
    <row r="1" spans="1:4" s="24" customFormat="1" ht="21" customHeight="1" thickBot="1">
      <c r="A1" s="74"/>
      <c r="B1" s="75"/>
      <c r="C1" s="75"/>
      <c r="D1" s="76" t="s">
        <v>271</v>
      </c>
    </row>
    <row r="2" spans="1:4" s="25" customFormat="1" ht="15.75">
      <c r="A2" s="153" t="s">
        <v>47</v>
      </c>
      <c r="B2" s="154"/>
      <c r="C2" s="155" t="s">
        <v>430</v>
      </c>
      <c r="D2" s="156" t="s">
        <v>88</v>
      </c>
    </row>
    <row r="3" spans="1:4" s="25" customFormat="1" ht="16.5" thickBot="1">
      <c r="A3" s="157" t="s">
        <v>49</v>
      </c>
      <c r="B3" s="158"/>
      <c r="C3" s="292" t="s">
        <v>197</v>
      </c>
      <c r="D3" s="293" t="s">
        <v>198</v>
      </c>
    </row>
    <row r="4" spans="1:4" s="26" customFormat="1" ht="21" customHeight="1" thickBot="1">
      <c r="A4" s="77"/>
      <c r="B4" s="77"/>
      <c r="C4" s="77"/>
      <c r="D4" s="121" t="s">
        <v>51</v>
      </c>
    </row>
    <row r="5" spans="1:4" ht="38.25">
      <c r="A5" s="78" t="s">
        <v>52</v>
      </c>
      <c r="B5" s="79" t="s">
        <v>53</v>
      </c>
      <c r="C5" s="512" t="s">
        <v>54</v>
      </c>
      <c r="D5" s="514" t="s">
        <v>55</v>
      </c>
    </row>
    <row r="6" spans="1:4" ht="13.5" thickBot="1">
      <c r="A6" s="164" t="s">
        <v>56</v>
      </c>
      <c r="B6" s="100"/>
      <c r="C6" s="513"/>
      <c r="D6" s="515"/>
    </row>
    <row r="7" spans="1:4" s="23" customFormat="1" ht="16.5" thickBot="1">
      <c r="A7" s="129">
        <v>1</v>
      </c>
      <c r="B7" s="130">
        <v>2</v>
      </c>
      <c r="C7" s="130">
        <v>3</v>
      </c>
      <c r="D7" s="143">
        <v>4</v>
      </c>
    </row>
    <row r="8" spans="1:4" s="29" customFormat="1" ht="15.95" customHeight="1" thickBot="1">
      <c r="A8" s="101"/>
      <c r="B8" s="102"/>
      <c r="C8" s="163" t="s">
        <v>57</v>
      </c>
      <c r="D8" s="103"/>
    </row>
    <row r="9" spans="1:4" s="28" customFormat="1" ht="15" customHeight="1" thickBot="1">
      <c r="A9" s="125">
        <v>1</v>
      </c>
      <c r="B9" s="126"/>
      <c r="C9" s="131" t="s">
        <v>58</v>
      </c>
      <c r="D9" s="127">
        <f>SUM(D10:D15)</f>
        <v>0</v>
      </c>
    </row>
    <row r="10" spans="1:4" ht="14.1" customHeight="1">
      <c r="A10" s="84"/>
      <c r="B10" s="85">
        <v>1</v>
      </c>
      <c r="C10" s="132" t="s">
        <v>59</v>
      </c>
      <c r="D10" s="86"/>
    </row>
    <row r="11" spans="1:4" ht="14.1" customHeight="1">
      <c r="A11" s="84"/>
      <c r="B11" s="85">
        <v>2</v>
      </c>
      <c r="C11" s="132" t="s">
        <v>60</v>
      </c>
      <c r="D11" s="86"/>
    </row>
    <row r="12" spans="1:4" ht="14.1" customHeight="1">
      <c r="A12" s="84"/>
      <c r="B12" s="85">
        <v>3</v>
      </c>
      <c r="C12" s="132" t="s">
        <v>83</v>
      </c>
      <c r="D12" s="86"/>
    </row>
    <row r="13" spans="1:4" ht="14.1" customHeight="1">
      <c r="A13" s="84"/>
      <c r="B13" s="85">
        <v>4</v>
      </c>
      <c r="C13" s="132" t="s">
        <v>61</v>
      </c>
      <c r="D13" s="86"/>
    </row>
    <row r="14" spans="1:4" ht="14.1" customHeight="1">
      <c r="A14" s="84"/>
      <c r="B14" s="85">
        <v>5</v>
      </c>
      <c r="C14" s="132" t="s">
        <v>192</v>
      </c>
      <c r="D14" s="86"/>
    </row>
    <row r="15" spans="1:4" ht="14.1" customHeight="1" thickBot="1">
      <c r="A15" s="139"/>
      <c r="B15" s="140">
        <v>6</v>
      </c>
      <c r="C15" s="142" t="s">
        <v>62</v>
      </c>
      <c r="D15" s="141"/>
    </row>
    <row r="16" spans="1:4" ht="14.1" customHeight="1" thickBot="1">
      <c r="A16" s="307">
        <v>3</v>
      </c>
      <c r="B16" s="310">
        <v>1</v>
      </c>
      <c r="C16" s="308" t="s">
        <v>64</v>
      </c>
      <c r="D16" s="309"/>
    </row>
    <row r="17" spans="1:4" s="28" customFormat="1" ht="14.1" customHeight="1" thickBot="1">
      <c r="A17" s="125">
        <v>5</v>
      </c>
      <c r="B17" s="126"/>
      <c r="C17" s="131" t="s">
        <v>272</v>
      </c>
      <c r="D17" s="128">
        <f>SUM(D18:D19)</f>
        <v>0</v>
      </c>
    </row>
    <row r="18" spans="1:4" ht="14.1" customHeight="1">
      <c r="A18" s="84"/>
      <c r="B18" s="85">
        <v>1</v>
      </c>
      <c r="C18" s="132" t="s">
        <v>84</v>
      </c>
      <c r="D18" s="86"/>
    </row>
    <row r="19" spans="1:4" ht="14.1" customHeight="1" thickBot="1">
      <c r="A19" s="139"/>
      <c r="B19" s="140">
        <v>2</v>
      </c>
      <c r="C19" s="142" t="s">
        <v>85</v>
      </c>
      <c r="D19" s="141"/>
    </row>
    <row r="20" spans="1:4" ht="14.1" customHeight="1" thickBot="1">
      <c r="A20" s="125">
        <v>7</v>
      </c>
      <c r="B20" s="144"/>
      <c r="C20" s="131" t="s">
        <v>69</v>
      </c>
      <c r="D20" s="127">
        <f>D21+D22</f>
        <v>0</v>
      </c>
    </row>
    <row r="21" spans="1:4" ht="14.1" customHeight="1">
      <c r="A21" s="363"/>
      <c r="B21" s="88">
        <v>1</v>
      </c>
      <c r="C21" s="134" t="s">
        <v>166</v>
      </c>
      <c r="D21" s="364"/>
    </row>
    <row r="22" spans="1:4" ht="14.1" customHeight="1" thickBot="1">
      <c r="A22" s="374"/>
      <c r="B22" s="375">
        <v>2</v>
      </c>
      <c r="C22" s="376" t="s">
        <v>169</v>
      </c>
      <c r="D22" s="242"/>
    </row>
    <row r="23" spans="1:4" ht="14.1" customHeight="1" thickBot="1">
      <c r="A23" s="377">
        <v>8</v>
      </c>
      <c r="B23" s="378"/>
      <c r="C23" s="379" t="s">
        <v>385</v>
      </c>
      <c r="D23" s="380">
        <f>D24+D25</f>
        <v>0</v>
      </c>
    </row>
    <row r="24" spans="1:4" ht="14.1" customHeight="1">
      <c r="A24" s="363"/>
      <c r="B24" s="88">
        <v>1</v>
      </c>
      <c r="C24" s="134" t="s">
        <v>243</v>
      </c>
      <c r="D24" s="364"/>
    </row>
    <row r="25" spans="1:4" s="28" customFormat="1" ht="14.1" customHeight="1" thickBot="1">
      <c r="A25" s="372"/>
      <c r="B25" s="366">
        <v>2</v>
      </c>
      <c r="C25" s="370" t="s">
        <v>302</v>
      </c>
      <c r="D25" s="373"/>
    </row>
    <row r="26" spans="1:4" s="7" customFormat="1" ht="14.1" customHeight="1" thickBot="1">
      <c r="A26" s="302"/>
      <c r="B26" s="303"/>
      <c r="C26" s="138" t="s">
        <v>33</v>
      </c>
      <c r="D26" s="253">
        <f>D9+D16+D17+D20+D23</f>
        <v>0</v>
      </c>
    </row>
    <row r="27" spans="1:4" s="7" customFormat="1" ht="9.9499999999999993" customHeight="1" thickBot="1">
      <c r="A27" s="145"/>
      <c r="B27" s="146"/>
      <c r="C27" s="147"/>
      <c r="D27" s="148"/>
    </row>
    <row r="28" spans="1:4" s="29" customFormat="1" ht="15" customHeight="1" thickBot="1">
      <c r="A28" s="101"/>
      <c r="B28" s="102"/>
      <c r="C28" s="163" t="s">
        <v>70</v>
      </c>
      <c r="D28" s="103"/>
    </row>
    <row r="29" spans="1:4" s="28" customFormat="1" ht="14.1" customHeight="1" thickBot="1">
      <c r="A29" s="125">
        <v>9</v>
      </c>
      <c r="B29" s="126"/>
      <c r="C29" s="131" t="s">
        <v>71</v>
      </c>
      <c r="D29" s="128">
        <f>SUM(D30:D36)</f>
        <v>0</v>
      </c>
    </row>
    <row r="30" spans="1:4" ht="14.1" customHeight="1">
      <c r="A30" s="84"/>
      <c r="B30" s="85">
        <v>1</v>
      </c>
      <c r="C30" s="133" t="s">
        <v>93</v>
      </c>
      <c r="D30" s="86"/>
    </row>
    <row r="31" spans="1:4" ht="14.1" customHeight="1">
      <c r="A31" s="84"/>
      <c r="B31" s="85">
        <v>2</v>
      </c>
      <c r="C31" s="132" t="s">
        <v>36</v>
      </c>
      <c r="D31" s="86"/>
    </row>
    <row r="32" spans="1:4" ht="14.1" customHeight="1">
      <c r="A32" s="139"/>
      <c r="B32" s="140">
        <v>3</v>
      </c>
      <c r="C32" s="142" t="s">
        <v>37</v>
      </c>
      <c r="D32" s="141"/>
    </row>
    <row r="33" spans="1:4" s="28" customFormat="1" ht="14.1" customHeight="1">
      <c r="A33" s="84"/>
      <c r="B33" s="85">
        <v>4</v>
      </c>
      <c r="C33" s="132" t="s">
        <v>181</v>
      </c>
      <c r="D33" s="86"/>
    </row>
    <row r="34" spans="1:4" s="28" customFormat="1" ht="14.1" customHeight="1">
      <c r="A34" s="89"/>
      <c r="B34" s="90">
        <v>5</v>
      </c>
      <c r="C34" s="132" t="s">
        <v>74</v>
      </c>
      <c r="D34" s="91"/>
    </row>
    <row r="35" spans="1:4" ht="14.1" customHeight="1">
      <c r="A35" s="89"/>
      <c r="B35" s="90">
        <v>6</v>
      </c>
      <c r="C35" s="151" t="s">
        <v>73</v>
      </c>
      <c r="D35" s="91"/>
    </row>
    <row r="36" spans="1:4" ht="14.1" customHeight="1" thickBot="1">
      <c r="A36" s="84"/>
      <c r="B36" s="85">
        <v>7</v>
      </c>
      <c r="C36" s="132" t="s">
        <v>38</v>
      </c>
      <c r="D36" s="86"/>
    </row>
    <row r="37" spans="1:4" s="28" customFormat="1" ht="14.1" customHeight="1" thickBot="1">
      <c r="A37" s="125">
        <v>10</v>
      </c>
      <c r="B37" s="126"/>
      <c r="C37" s="131" t="s">
        <v>75</v>
      </c>
      <c r="D37" s="128">
        <f>SUM(D38:D40)</f>
        <v>0</v>
      </c>
    </row>
    <row r="38" spans="1:4" ht="14.1" customHeight="1">
      <c r="A38" s="84"/>
      <c r="B38" s="85">
        <v>1</v>
      </c>
      <c r="C38" s="132" t="s">
        <v>171</v>
      </c>
      <c r="D38" s="86"/>
    </row>
    <row r="39" spans="1:4" ht="14.1" customHeight="1">
      <c r="A39" s="84"/>
      <c r="B39" s="85">
        <v>2</v>
      </c>
      <c r="C39" s="132" t="s">
        <v>189</v>
      </c>
      <c r="D39" s="86"/>
    </row>
    <row r="40" spans="1:4" ht="14.1" customHeight="1">
      <c r="A40" s="84"/>
      <c r="B40" s="85">
        <v>3</v>
      </c>
      <c r="C40" s="132" t="s">
        <v>77</v>
      </c>
      <c r="D40" s="86"/>
    </row>
    <row r="41" spans="1:4" s="493" customFormat="1" ht="14.1" customHeight="1" thickBot="1">
      <c r="A41" s="367">
        <v>11</v>
      </c>
      <c r="B41" s="442"/>
      <c r="C41" s="443" t="s">
        <v>97</v>
      </c>
      <c r="D41" s="444"/>
    </row>
    <row r="42" spans="1:4" ht="14.1" customHeight="1" thickBot="1">
      <c r="A42" s="302"/>
      <c r="B42" s="303"/>
      <c r="C42" s="138" t="s">
        <v>80</v>
      </c>
      <c r="D42" s="253">
        <f>D29+D37+D41</f>
        <v>0</v>
      </c>
    </row>
    <row r="43" spans="1:4" ht="9.9499999999999993" customHeight="1" thickBot="1"/>
    <row r="44" spans="1:4" ht="13.5" thickBot="1">
      <c r="A44" s="247" t="s">
        <v>81</v>
      </c>
      <c r="B44" s="248"/>
      <c r="C44" s="249"/>
      <c r="D44" s="250"/>
    </row>
  </sheetData>
  <mergeCells count="2">
    <mergeCell ref="C5:C6"/>
    <mergeCell ref="D5:D6"/>
  </mergeCells>
  <phoneticPr fontId="0" type="noConversion"/>
  <printOptions horizontalCentered="1"/>
  <pageMargins left="1" right="0.49" top="0.91" bottom="0.88" header="0.57999999999999996" footer="0.62"/>
  <pageSetup paperSize="9" scale="108" orientation="portrait" verticalDpi="300" r:id="rId1"/>
  <headerFooter alignWithMargins="0"/>
  <rowBreaks count="1" manualBreakCount="1">
    <brk id="202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22"/>
  <sheetViews>
    <sheetView topLeftCell="A5" workbookViewId="0">
      <selection activeCell="G13" sqref="G13"/>
    </sheetView>
  </sheetViews>
  <sheetFormatPr defaultRowHeight="12.75"/>
  <cols>
    <col min="1" max="1" width="27.1640625" style="15" customWidth="1"/>
    <col min="2" max="4" width="12.83203125" style="10" customWidth="1"/>
    <col min="5" max="5" width="28.5" style="10" customWidth="1"/>
    <col min="6" max="8" width="12.83203125" style="10" customWidth="1"/>
    <col min="9" max="16384" width="9.33203125" style="10"/>
  </cols>
  <sheetData>
    <row r="1" spans="1:8" ht="39.75" customHeight="1">
      <c r="A1" s="34" t="s">
        <v>89</v>
      </c>
      <c r="B1" s="33"/>
      <c r="C1" s="33"/>
      <c r="D1" s="33"/>
      <c r="E1" s="33"/>
      <c r="F1" s="33"/>
      <c r="G1" s="33"/>
      <c r="H1" s="33"/>
    </row>
    <row r="2" spans="1:8" ht="14.25" thickBot="1">
      <c r="H2" s="120" t="s">
        <v>90</v>
      </c>
    </row>
    <row r="3" spans="1:8" ht="24" customHeight="1" thickBot="1">
      <c r="A3" s="165" t="s">
        <v>57</v>
      </c>
      <c r="B3" s="166"/>
      <c r="C3" s="166"/>
      <c r="D3" s="166"/>
      <c r="E3" s="165" t="s">
        <v>70</v>
      </c>
      <c r="F3" s="166"/>
      <c r="G3" s="166"/>
      <c r="H3" s="167"/>
    </row>
    <row r="4" spans="1:8" s="20" customFormat="1" ht="35.25" customHeight="1" thickBot="1">
      <c r="A4" s="35" t="s">
        <v>91</v>
      </c>
      <c r="B4" s="19" t="s">
        <v>442</v>
      </c>
      <c r="C4" s="19" t="s">
        <v>446</v>
      </c>
      <c r="D4" s="19" t="s">
        <v>444</v>
      </c>
      <c r="E4" s="35" t="s">
        <v>91</v>
      </c>
      <c r="F4" s="19" t="s">
        <v>450</v>
      </c>
      <c r="G4" s="19" t="s">
        <v>446</v>
      </c>
      <c r="H4" s="383" t="s">
        <v>444</v>
      </c>
    </row>
    <row r="5" spans="1:8" ht="18" customHeight="1">
      <c r="A5" s="294" t="s">
        <v>92</v>
      </c>
      <c r="B5" s="168">
        <v>1915</v>
      </c>
      <c r="C5" s="168">
        <v>1915</v>
      </c>
      <c r="D5" s="169"/>
      <c r="E5" s="182" t="s">
        <v>93</v>
      </c>
      <c r="F5" s="168">
        <v>14656</v>
      </c>
      <c r="G5" s="168">
        <v>14765</v>
      </c>
      <c r="H5" s="170"/>
    </row>
    <row r="6" spans="1:8" ht="27.95" customHeight="1">
      <c r="A6" s="295" t="s">
        <v>420</v>
      </c>
      <c r="B6" s="171">
        <v>24400</v>
      </c>
      <c r="C6" s="171">
        <v>26400</v>
      </c>
      <c r="D6" s="172"/>
      <c r="E6" s="179" t="s">
        <v>94</v>
      </c>
      <c r="F6" s="171">
        <v>3111</v>
      </c>
      <c r="G6" s="171">
        <v>3305</v>
      </c>
      <c r="H6" s="173"/>
    </row>
    <row r="7" spans="1:8" ht="18" customHeight="1">
      <c r="A7" s="295" t="s">
        <v>174</v>
      </c>
      <c r="B7" s="171">
        <v>9661</v>
      </c>
      <c r="C7" s="171">
        <v>11490</v>
      </c>
      <c r="D7" s="172"/>
      <c r="E7" s="179" t="s">
        <v>95</v>
      </c>
      <c r="F7" s="171">
        <v>15386</v>
      </c>
      <c r="G7" s="171">
        <v>15422</v>
      </c>
      <c r="H7" s="173"/>
    </row>
    <row r="8" spans="1:8" ht="18" customHeight="1">
      <c r="A8" s="295" t="s">
        <v>273</v>
      </c>
      <c r="B8" s="171">
        <v>5850</v>
      </c>
      <c r="C8" s="171">
        <v>5850</v>
      </c>
      <c r="D8" s="172"/>
      <c r="E8" s="180" t="s">
        <v>181</v>
      </c>
      <c r="F8" s="171"/>
      <c r="G8" s="171"/>
      <c r="H8" s="173"/>
    </row>
    <row r="9" spans="1:8" ht="22.5" customHeight="1">
      <c r="A9" s="295" t="s">
        <v>68</v>
      </c>
      <c r="B9" s="171"/>
      <c r="C9" s="171"/>
      <c r="D9" s="172"/>
      <c r="E9" s="179" t="s">
        <v>274</v>
      </c>
      <c r="F9" s="171">
        <v>1700</v>
      </c>
      <c r="G9" s="171">
        <v>1842</v>
      </c>
      <c r="H9" s="173"/>
    </row>
    <row r="10" spans="1:8" ht="18" customHeight="1">
      <c r="A10" s="295" t="s">
        <v>357</v>
      </c>
      <c r="B10" s="171">
        <v>60</v>
      </c>
      <c r="C10" s="171">
        <v>60</v>
      </c>
      <c r="D10" s="172"/>
      <c r="E10" s="179" t="s">
        <v>96</v>
      </c>
      <c r="F10" s="171">
        <v>7310</v>
      </c>
      <c r="G10" s="171">
        <v>7896</v>
      </c>
      <c r="H10" s="173"/>
    </row>
    <row r="11" spans="1:8" ht="26.25" customHeight="1">
      <c r="A11" s="295" t="s">
        <v>164</v>
      </c>
      <c r="B11" s="171"/>
      <c r="C11" s="171"/>
      <c r="D11" s="172"/>
      <c r="E11" s="179" t="s">
        <v>358</v>
      </c>
      <c r="F11" s="171"/>
      <c r="G11" s="171"/>
      <c r="H11" s="173"/>
    </row>
    <row r="12" spans="1:8" ht="18" customHeight="1">
      <c r="A12" s="295" t="s">
        <v>185</v>
      </c>
      <c r="B12" s="171"/>
      <c r="C12" s="171"/>
      <c r="D12" s="172"/>
      <c r="E12" s="179" t="s">
        <v>97</v>
      </c>
      <c r="F12" s="171">
        <v>2828</v>
      </c>
      <c r="G12" s="171">
        <v>3790</v>
      </c>
      <c r="H12" s="173"/>
    </row>
    <row r="13" spans="1:8" ht="24" customHeight="1">
      <c r="A13" s="181"/>
      <c r="B13" s="171"/>
      <c r="C13" s="171"/>
      <c r="D13" s="172"/>
      <c r="E13" s="179" t="s">
        <v>242</v>
      </c>
      <c r="F13" s="171"/>
      <c r="G13" s="171"/>
      <c r="H13" s="173"/>
    </row>
    <row r="14" spans="1:8" ht="18" customHeight="1">
      <c r="A14" s="181"/>
      <c r="B14" s="171"/>
      <c r="C14" s="171"/>
      <c r="D14" s="172"/>
      <c r="E14" s="179" t="s">
        <v>167</v>
      </c>
      <c r="F14" s="171"/>
      <c r="G14" s="171"/>
      <c r="H14" s="173"/>
    </row>
    <row r="15" spans="1:8" ht="18" customHeight="1">
      <c r="A15" s="181"/>
      <c r="B15" s="171"/>
      <c r="C15" s="171"/>
      <c r="D15" s="172"/>
      <c r="E15" s="181" t="s">
        <v>187</v>
      </c>
      <c r="F15" s="171"/>
      <c r="G15" s="171"/>
      <c r="H15" s="173"/>
    </row>
    <row r="16" spans="1:8" ht="18" customHeight="1">
      <c r="A16" s="181"/>
      <c r="B16" s="171"/>
      <c r="C16" s="171"/>
      <c r="D16" s="172"/>
      <c r="E16" s="181"/>
      <c r="F16" s="171"/>
      <c r="G16" s="171"/>
      <c r="H16" s="173"/>
    </row>
    <row r="17" spans="1:8" ht="18" customHeight="1">
      <c r="A17" s="181"/>
      <c r="B17" s="171"/>
      <c r="C17" s="171"/>
      <c r="D17" s="172"/>
      <c r="E17" s="181"/>
      <c r="F17" s="171"/>
      <c r="G17" s="171"/>
      <c r="H17" s="173"/>
    </row>
    <row r="18" spans="1:8" ht="18" customHeight="1">
      <c r="A18" s="181"/>
      <c r="B18" s="171"/>
      <c r="C18" s="171"/>
      <c r="D18" s="172"/>
      <c r="E18" s="181"/>
      <c r="F18" s="171"/>
      <c r="G18" s="171"/>
      <c r="H18" s="173"/>
    </row>
    <row r="19" spans="1:8" ht="18" customHeight="1">
      <c r="A19" s="181"/>
      <c r="B19" s="171"/>
      <c r="C19" s="171"/>
      <c r="D19" s="172"/>
      <c r="E19" s="181"/>
      <c r="F19" s="171"/>
      <c r="G19" s="171"/>
      <c r="H19" s="173"/>
    </row>
    <row r="20" spans="1:8" ht="18" customHeight="1" thickBot="1">
      <c r="A20" s="175"/>
      <c r="B20" s="176"/>
      <c r="C20" s="176"/>
      <c r="D20" s="177"/>
      <c r="E20" s="183"/>
      <c r="F20" s="176"/>
      <c r="G20" s="176"/>
      <c r="H20" s="178"/>
    </row>
    <row r="21" spans="1:8" ht="18" customHeight="1" thickBot="1">
      <c r="A21" s="251" t="s">
        <v>98</v>
      </c>
      <c r="B21" s="252">
        <f>SUM(B5:B20)</f>
        <v>41886</v>
      </c>
      <c r="C21" s="252">
        <f>SUM(C5:C20)</f>
        <v>45715</v>
      </c>
      <c r="D21" s="252">
        <f>SUM(D5:D20)</f>
        <v>0</v>
      </c>
      <c r="E21" s="251" t="s">
        <v>98</v>
      </c>
      <c r="F21" s="252">
        <f>SUM(F5:F20)</f>
        <v>44991</v>
      </c>
      <c r="G21" s="252">
        <f>SUM(G5:G20)</f>
        <v>47020</v>
      </c>
      <c r="H21" s="253">
        <f>SUM(H5:H20)</f>
        <v>0</v>
      </c>
    </row>
    <row r="22" spans="1:8" ht="18" customHeight="1" thickBot="1">
      <c r="A22" s="254" t="s">
        <v>99</v>
      </c>
      <c r="B22" s="255">
        <f>IF(((F21-B21)&gt;0),F21-B21,"----")</f>
        <v>3105</v>
      </c>
      <c r="C22" s="255">
        <f>IF(((G21-C21)&gt;0),G21-C21,"----")</f>
        <v>1305</v>
      </c>
      <c r="D22" s="255" t="str">
        <f>IF(((H21-D21)&gt;0),H21-D21,"----")</f>
        <v>----</v>
      </c>
      <c r="E22" s="254" t="s">
        <v>100</v>
      </c>
      <c r="F22" s="255" t="str">
        <f>IF(((B21-F21)&gt;0),B21-F21,"----")</f>
        <v>----</v>
      </c>
      <c r="G22" s="255" t="str">
        <f>IF(((C21-G21)&gt;0),C21-G21,"----")</f>
        <v>----</v>
      </c>
      <c r="H22" s="256" t="str">
        <f>IF(((D21-H21)&gt;0),D21-H21,"----")</f>
        <v>----</v>
      </c>
    </row>
  </sheetData>
  <phoneticPr fontId="0" type="noConversion"/>
  <printOptions horizontalCentered="1"/>
  <pageMargins left="0.98" right="0.56000000000000005" top="0.72" bottom="0.52" header="0.43" footer="0.41"/>
  <pageSetup paperSize="9" scale="105" orientation="landscape" horizontalDpi="300" verticalDpi="300" r:id="rId1"/>
  <headerFooter alignWithMargins="0">
    <oddHeader>&amp;R&amp;"Times New Roman CE,Félkövér dőlt"&amp;12 5/a.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17"/>
  <sheetViews>
    <sheetView topLeftCell="A4" workbookViewId="0">
      <selection activeCell="G7" sqref="G7"/>
    </sheetView>
  </sheetViews>
  <sheetFormatPr defaultRowHeight="12.75"/>
  <cols>
    <col min="1" max="1" width="27.33203125" style="15" customWidth="1"/>
    <col min="2" max="4" width="12.83203125" style="10" customWidth="1"/>
    <col min="5" max="5" width="28.5" style="10" customWidth="1"/>
    <col min="6" max="8" width="12.83203125" style="10" customWidth="1"/>
    <col min="9" max="16384" width="9.33203125" style="10"/>
  </cols>
  <sheetData>
    <row r="1" spans="1:8" ht="47.25" customHeight="1">
      <c r="A1" s="34" t="s">
        <v>101</v>
      </c>
      <c r="B1" s="33"/>
      <c r="C1" s="33"/>
      <c r="D1" s="33"/>
      <c r="E1" s="33"/>
      <c r="F1" s="33"/>
      <c r="G1" s="33"/>
      <c r="H1" s="33"/>
    </row>
    <row r="2" spans="1:8" ht="14.25" thickBot="1">
      <c r="H2" s="120" t="s">
        <v>90</v>
      </c>
    </row>
    <row r="3" spans="1:8" ht="24" customHeight="1" thickBot="1">
      <c r="A3" s="165" t="s">
        <v>57</v>
      </c>
      <c r="B3" s="166"/>
      <c r="C3" s="166"/>
      <c r="D3" s="166"/>
      <c r="E3" s="165" t="s">
        <v>70</v>
      </c>
      <c r="F3" s="166"/>
      <c r="G3" s="166"/>
      <c r="H3" s="167"/>
    </row>
    <row r="4" spans="1:8" s="20" customFormat="1" ht="35.25" customHeight="1" thickBot="1">
      <c r="A4" s="35" t="s">
        <v>91</v>
      </c>
      <c r="B4" s="19" t="s">
        <v>442</v>
      </c>
      <c r="C4" s="19" t="s">
        <v>446</v>
      </c>
      <c r="D4" s="19" t="s">
        <v>444</v>
      </c>
      <c r="E4" s="35" t="s">
        <v>91</v>
      </c>
      <c r="F4" s="19" t="s">
        <v>442</v>
      </c>
      <c r="G4" s="19" t="s">
        <v>447</v>
      </c>
      <c r="H4" s="19" t="s">
        <v>444</v>
      </c>
    </row>
    <row r="5" spans="1:8" ht="27.95" customHeight="1">
      <c r="A5" s="296" t="s">
        <v>162</v>
      </c>
      <c r="B5" s="168"/>
      <c r="C5" s="168"/>
      <c r="D5" s="168"/>
      <c r="E5" s="294" t="s">
        <v>171</v>
      </c>
      <c r="F5" s="168">
        <v>4295</v>
      </c>
      <c r="G5" s="168">
        <v>4295</v>
      </c>
      <c r="H5" s="170"/>
    </row>
    <row r="6" spans="1:8" ht="27.95" customHeight="1">
      <c r="A6" s="295" t="s">
        <v>160</v>
      </c>
      <c r="B6" s="171">
        <v>2000</v>
      </c>
      <c r="C6" s="171"/>
      <c r="D6" s="171"/>
      <c r="E6" s="295" t="s">
        <v>201</v>
      </c>
      <c r="F6" s="171"/>
      <c r="G6" s="171">
        <v>11553</v>
      </c>
      <c r="H6" s="173"/>
    </row>
    <row r="7" spans="1:8" ht="27.95" customHeight="1">
      <c r="A7" s="295" t="s">
        <v>413</v>
      </c>
      <c r="B7" s="171"/>
      <c r="C7" s="171"/>
      <c r="D7" s="171"/>
      <c r="E7" s="295" t="s">
        <v>276</v>
      </c>
      <c r="F7" s="171"/>
      <c r="G7" s="171"/>
      <c r="H7" s="173"/>
    </row>
    <row r="8" spans="1:8" ht="21" customHeight="1">
      <c r="A8" s="295" t="s">
        <v>411</v>
      </c>
      <c r="B8" s="171">
        <v>5600</v>
      </c>
      <c r="C8" s="171">
        <v>5600</v>
      </c>
      <c r="D8" s="171"/>
      <c r="E8" s="295" t="s">
        <v>172</v>
      </c>
      <c r="F8" s="171"/>
      <c r="G8" s="171"/>
      <c r="H8" s="173"/>
    </row>
    <row r="9" spans="1:8" ht="21" customHeight="1">
      <c r="A9" s="295" t="s">
        <v>66</v>
      </c>
      <c r="B9" s="171"/>
      <c r="C9" s="171"/>
      <c r="D9" s="171"/>
      <c r="E9" s="295" t="s">
        <v>102</v>
      </c>
      <c r="F9" s="171"/>
      <c r="G9" s="171"/>
      <c r="H9" s="173"/>
    </row>
    <row r="10" spans="1:8" ht="21" customHeight="1">
      <c r="A10" s="295" t="s">
        <v>199</v>
      </c>
      <c r="B10" s="171"/>
      <c r="C10" s="171"/>
      <c r="D10" s="172"/>
      <c r="E10" s="295" t="s">
        <v>187</v>
      </c>
      <c r="F10" s="171"/>
      <c r="G10" s="171"/>
      <c r="H10" s="173"/>
    </row>
    <row r="11" spans="1:8" ht="27.95" customHeight="1">
      <c r="A11" s="295" t="s">
        <v>200</v>
      </c>
      <c r="B11" s="171"/>
      <c r="C11" s="171"/>
      <c r="D11" s="171"/>
      <c r="E11" s="295" t="s">
        <v>203</v>
      </c>
      <c r="F11" s="171"/>
      <c r="G11" s="171"/>
      <c r="H11" s="173"/>
    </row>
    <row r="12" spans="1:8" ht="27.95" customHeight="1">
      <c r="A12" s="295" t="s">
        <v>275</v>
      </c>
      <c r="B12" s="171"/>
      <c r="C12" s="171"/>
      <c r="D12" s="171"/>
      <c r="E12" s="181" t="s">
        <v>277</v>
      </c>
      <c r="F12" s="171"/>
      <c r="G12" s="171"/>
      <c r="H12" s="173"/>
    </row>
    <row r="13" spans="1:8" ht="21" customHeight="1">
      <c r="A13" s="295" t="s">
        <v>388</v>
      </c>
      <c r="B13" s="171"/>
      <c r="C13" s="171"/>
      <c r="D13" s="171"/>
      <c r="E13" s="181" t="s">
        <v>278</v>
      </c>
      <c r="F13" s="171"/>
      <c r="G13" s="171"/>
      <c r="H13" s="173"/>
    </row>
    <row r="14" spans="1:8" ht="21" customHeight="1">
      <c r="A14" s="295" t="s">
        <v>389</v>
      </c>
      <c r="B14" s="171"/>
      <c r="C14" s="171"/>
      <c r="D14" s="171"/>
      <c r="E14" s="181" t="s">
        <v>414</v>
      </c>
      <c r="F14" s="171">
        <v>200</v>
      </c>
      <c r="G14" s="171"/>
      <c r="H14" s="173"/>
    </row>
    <row r="15" spans="1:8" ht="21" customHeight="1" thickBot="1">
      <c r="A15" s="295" t="s">
        <v>185</v>
      </c>
      <c r="B15" s="171"/>
      <c r="C15" s="171">
        <v>11553</v>
      </c>
      <c r="D15" s="171"/>
      <c r="E15" s="181"/>
      <c r="F15" s="171"/>
      <c r="G15" s="171"/>
      <c r="H15" s="173"/>
    </row>
    <row r="16" spans="1:8" ht="24" customHeight="1" thickBot="1">
      <c r="A16" s="251" t="s">
        <v>98</v>
      </c>
      <c r="B16" s="252">
        <f>SUM(B5:B15)</f>
        <v>7600</v>
      </c>
      <c r="C16" s="252">
        <f>SUM(C5:C15)</f>
        <v>17153</v>
      </c>
      <c r="D16" s="252">
        <f>SUM(D5:D15)</f>
        <v>0</v>
      </c>
      <c r="E16" s="251" t="s">
        <v>98</v>
      </c>
      <c r="F16" s="252">
        <f>SUM(F5:F15)</f>
        <v>4495</v>
      </c>
      <c r="G16" s="252">
        <f>SUM(G5:G15)</f>
        <v>15848</v>
      </c>
      <c r="H16" s="253">
        <f>SUM(H5:H15)</f>
        <v>0</v>
      </c>
    </row>
    <row r="17" spans="1:8" ht="23.25" customHeight="1" thickBot="1">
      <c r="A17" s="254" t="s">
        <v>99</v>
      </c>
      <c r="B17" s="255" t="str">
        <f>IF(((F16-B16)&gt;0),F16-B16,"----")</f>
        <v>----</v>
      </c>
      <c r="C17" s="255" t="str">
        <f>IF(((G16-C16)&gt;0),G16-C16,"----")</f>
        <v>----</v>
      </c>
      <c r="D17" s="255" t="str">
        <f>IF(((H16-D16)&gt;0),H16-D16,"----")</f>
        <v>----</v>
      </c>
      <c r="E17" s="254" t="s">
        <v>100</v>
      </c>
      <c r="F17" s="255">
        <f>IF(((B16-F16)&gt;0),B16-F16,"----")</f>
        <v>3105</v>
      </c>
      <c r="G17" s="255">
        <f>IF(((C16-G16)&gt;0),C16-G16,"----")</f>
        <v>1305</v>
      </c>
      <c r="H17" s="256" t="str">
        <f>IF(((D16-H16)&gt;0),D16-H16,"----")</f>
        <v>----</v>
      </c>
    </row>
  </sheetData>
  <phoneticPr fontId="0" type="noConversion"/>
  <printOptions horizontalCentered="1"/>
  <pageMargins left="0.99" right="0.56999999999999995" top="0.86" bottom="0.67" header="0.6" footer="0.51181102362204722"/>
  <pageSetup paperSize="9" scale="105" orientation="landscape" horizontalDpi="300" verticalDpi="300" r:id="rId1"/>
  <headerFooter alignWithMargins="0">
    <oddHeader>&amp;R&amp;"Times New Roman CE,Félkövér dőlt"&amp;12 5/b.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B8" sqref="B8"/>
    </sheetView>
  </sheetViews>
  <sheetFormatPr defaultRowHeight="12.75"/>
  <cols>
    <col min="1" max="1" width="47.1640625" style="15" customWidth="1"/>
    <col min="2" max="2" width="15.6640625" style="10" customWidth="1"/>
    <col min="3" max="3" width="16.33203125" style="10" customWidth="1"/>
    <col min="4" max="4" width="18" style="10" customWidth="1"/>
    <col min="5" max="5" width="16.6640625" style="10" customWidth="1"/>
    <col min="6" max="6" width="18.83203125" style="42" customWidth="1"/>
    <col min="7" max="8" width="12.83203125" style="10" customWidth="1"/>
    <col min="9" max="9" width="13.83203125" style="10" customWidth="1"/>
    <col min="10" max="16384" width="9.33203125" style="10"/>
  </cols>
  <sheetData>
    <row r="1" spans="1:6" ht="21.75" customHeight="1" thickBot="1">
      <c r="F1" s="122" t="s">
        <v>90</v>
      </c>
    </row>
    <row r="2" spans="1:6" s="20" customFormat="1" ht="44.25" customHeight="1" thickBot="1">
      <c r="A2" s="35" t="s">
        <v>103</v>
      </c>
      <c r="B2" s="19" t="s">
        <v>104</v>
      </c>
      <c r="C2" s="19" t="s">
        <v>105</v>
      </c>
      <c r="D2" s="19" t="s">
        <v>451</v>
      </c>
      <c r="E2" s="19" t="s">
        <v>452</v>
      </c>
      <c r="F2" s="187" t="s">
        <v>453</v>
      </c>
    </row>
    <row r="3" spans="1:6" s="42" customFormat="1" ht="12" customHeight="1" thickBot="1">
      <c r="A3" s="184">
        <v>1</v>
      </c>
      <c r="B3" s="185">
        <v>2</v>
      </c>
      <c r="C3" s="185">
        <v>3</v>
      </c>
      <c r="D3" s="185">
        <v>4</v>
      </c>
      <c r="E3" s="185">
        <v>5</v>
      </c>
      <c r="F3" s="186" t="s">
        <v>175</v>
      </c>
    </row>
    <row r="4" spans="1:6" ht="18" customHeight="1">
      <c r="A4" s="188" t="s">
        <v>498</v>
      </c>
      <c r="B4" s="171">
        <v>8896</v>
      </c>
      <c r="C4" s="311">
        <v>2014</v>
      </c>
      <c r="D4" s="171"/>
      <c r="E4" s="171">
        <v>8896</v>
      </c>
      <c r="F4" s="257">
        <f>B4-D4-E4</f>
        <v>0</v>
      </c>
    </row>
    <row r="5" spans="1:6" ht="18" customHeight="1">
      <c r="A5" s="188" t="s">
        <v>499</v>
      </c>
      <c r="B5" s="171">
        <v>2657</v>
      </c>
      <c r="C5" s="311">
        <v>2014</v>
      </c>
      <c r="D5" s="171"/>
      <c r="E5" s="171">
        <v>2657</v>
      </c>
      <c r="F5" s="257">
        <f t="shared" ref="F5:F22" si="0">B5-D5-E5</f>
        <v>0</v>
      </c>
    </row>
    <row r="6" spans="1:6" ht="18" customHeight="1">
      <c r="A6" s="188"/>
      <c r="B6" s="171"/>
      <c r="C6" s="311"/>
      <c r="D6" s="171"/>
      <c r="E6" s="171"/>
      <c r="F6" s="257">
        <f t="shared" si="0"/>
        <v>0</v>
      </c>
    </row>
    <row r="7" spans="1:6" ht="18" customHeight="1">
      <c r="A7" s="188"/>
      <c r="B7" s="171"/>
      <c r="C7" s="311"/>
      <c r="D7" s="171"/>
      <c r="E7" s="171"/>
      <c r="F7" s="257">
        <f t="shared" si="0"/>
        <v>0</v>
      </c>
    </row>
    <row r="8" spans="1:6" ht="18" customHeight="1">
      <c r="A8" s="188"/>
      <c r="B8" s="171"/>
      <c r="C8" s="311"/>
      <c r="D8" s="171"/>
      <c r="E8" s="171"/>
      <c r="F8" s="257"/>
    </row>
    <row r="9" spans="1:6" ht="18" customHeight="1">
      <c r="A9" s="445"/>
      <c r="B9" s="171"/>
      <c r="C9" s="311"/>
      <c r="D9" s="171"/>
      <c r="E9" s="171"/>
      <c r="F9" s="257">
        <f t="shared" si="0"/>
        <v>0</v>
      </c>
    </row>
    <row r="10" spans="1:6" ht="18" customHeight="1">
      <c r="A10" s="188"/>
      <c r="B10" s="171"/>
      <c r="C10" s="311"/>
      <c r="D10" s="171"/>
      <c r="E10" s="171"/>
      <c r="F10" s="257"/>
    </row>
    <row r="11" spans="1:6" ht="18" customHeight="1">
      <c r="A11" s="188"/>
      <c r="B11" s="171"/>
      <c r="C11" s="311"/>
      <c r="D11" s="171"/>
      <c r="E11" s="171"/>
      <c r="F11" s="257">
        <f t="shared" si="0"/>
        <v>0</v>
      </c>
    </row>
    <row r="12" spans="1:6" ht="18" customHeight="1">
      <c r="A12" s="188"/>
      <c r="B12" s="171"/>
      <c r="C12" s="311"/>
      <c r="D12" s="171"/>
      <c r="E12" s="171"/>
      <c r="F12" s="257">
        <f>B12-D12-E12</f>
        <v>0</v>
      </c>
    </row>
    <row r="13" spans="1:6" ht="18" customHeight="1">
      <c r="A13" s="188"/>
      <c r="B13" s="171"/>
      <c r="C13" s="311"/>
      <c r="D13" s="171"/>
      <c r="E13" s="171"/>
      <c r="F13" s="257">
        <f>B13-D13-E13</f>
        <v>0</v>
      </c>
    </row>
    <row r="14" spans="1:6" ht="18" customHeight="1">
      <c r="A14" s="188"/>
      <c r="B14" s="171"/>
      <c r="C14" s="311"/>
      <c r="D14" s="171"/>
      <c r="E14" s="171"/>
      <c r="F14" s="257">
        <f>B14-D14-E14</f>
        <v>0</v>
      </c>
    </row>
    <row r="15" spans="1:6" ht="18" customHeight="1">
      <c r="A15" s="188"/>
      <c r="B15" s="171"/>
      <c r="C15" s="311"/>
      <c r="D15" s="171"/>
      <c r="E15" s="171"/>
      <c r="F15" s="257">
        <f t="shared" si="0"/>
        <v>0</v>
      </c>
    </row>
    <row r="16" spans="1:6" ht="18" customHeight="1">
      <c r="A16" s="188"/>
      <c r="B16" s="171"/>
      <c r="C16" s="311"/>
      <c r="D16" s="171"/>
      <c r="E16" s="171"/>
      <c r="F16" s="257">
        <f t="shared" si="0"/>
        <v>0</v>
      </c>
    </row>
    <row r="17" spans="1:6" ht="18" customHeight="1">
      <c r="A17" s="188"/>
      <c r="B17" s="171"/>
      <c r="C17" s="311"/>
      <c r="D17" s="171"/>
      <c r="E17" s="171"/>
      <c r="F17" s="257">
        <f>B17-D17-E17</f>
        <v>0</v>
      </c>
    </row>
    <row r="18" spans="1:6" ht="18" customHeight="1">
      <c r="A18" s="188"/>
      <c r="B18" s="171"/>
      <c r="C18" s="311"/>
      <c r="D18" s="171"/>
      <c r="E18" s="171"/>
      <c r="F18" s="257">
        <f>B18-D18-E18</f>
        <v>0</v>
      </c>
    </row>
    <row r="19" spans="1:6" ht="18" customHeight="1">
      <c r="A19" s="188"/>
      <c r="B19" s="171"/>
      <c r="C19" s="311"/>
      <c r="D19" s="171"/>
      <c r="E19" s="171"/>
      <c r="F19" s="257">
        <f t="shared" si="0"/>
        <v>0</v>
      </c>
    </row>
    <row r="20" spans="1:6" ht="18" customHeight="1">
      <c r="A20" s="188"/>
      <c r="B20" s="171"/>
      <c r="C20" s="311"/>
      <c r="D20" s="171"/>
      <c r="E20" s="171"/>
      <c r="F20" s="257">
        <f t="shared" si="0"/>
        <v>0</v>
      </c>
    </row>
    <row r="21" spans="1:6" ht="18" customHeight="1">
      <c r="A21" s="188"/>
      <c r="B21" s="171"/>
      <c r="C21" s="311"/>
      <c r="D21" s="171"/>
      <c r="E21" s="171"/>
      <c r="F21" s="257">
        <f t="shared" si="0"/>
        <v>0</v>
      </c>
    </row>
    <row r="22" spans="1:6" ht="18" customHeight="1" thickBot="1">
      <c r="A22" s="189"/>
      <c r="B22" s="176"/>
      <c r="C22" s="312"/>
      <c r="D22" s="176"/>
      <c r="E22" s="176"/>
      <c r="F22" s="258">
        <f t="shared" si="0"/>
        <v>0</v>
      </c>
    </row>
    <row r="23" spans="1:6" s="11" customFormat="1" ht="18" customHeight="1" thickBot="1">
      <c r="A23" s="260" t="s">
        <v>98</v>
      </c>
      <c r="B23" s="297">
        <f>SUM(B4:B22)</f>
        <v>11553</v>
      </c>
      <c r="C23" s="298"/>
      <c r="D23" s="297">
        <f>SUM(D4:D22)</f>
        <v>0</v>
      </c>
      <c r="E23" s="297">
        <f>SUM(E4:E22)</f>
        <v>11553</v>
      </c>
      <c r="F23" s="259">
        <f>SUM(F4:F22)</f>
        <v>0</v>
      </c>
    </row>
  </sheetData>
  <phoneticPr fontId="0" type="noConversion"/>
  <printOptions horizontalCentered="1"/>
  <pageMargins left="0.92" right="0.52" top="1.24" bottom="0.44" header="0.62" footer="0.33"/>
  <pageSetup paperSize="9" scale="105" orientation="landscape" horizontalDpi="300" verticalDpi="300" r:id="rId1"/>
  <headerFooter alignWithMargins="0">
    <oddHeader xml:space="preserve">&amp;C&amp;"Times New Roman CE,Félkövér"&amp;14Beruházási kiadások
előirányzata célonként &amp;R&amp;"Times New Roman CE,Félkövér dőlt"&amp;12 6. számú melléklet&amp;"Times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="85" zoomScaleNormal="85" workbookViewId="0">
      <selection activeCell="D6" sqref="D6"/>
    </sheetView>
  </sheetViews>
  <sheetFormatPr defaultRowHeight="12.75"/>
  <cols>
    <col min="1" max="1" width="57.1640625" style="15" customWidth="1"/>
    <col min="2" max="2" width="15.6640625" style="10" customWidth="1"/>
    <col min="3" max="3" width="16.33203125" style="10" customWidth="1"/>
    <col min="4" max="4" width="18" style="10" customWidth="1"/>
    <col min="5" max="5" width="16.6640625" style="10" customWidth="1"/>
    <col min="6" max="6" width="18.83203125" style="10" customWidth="1"/>
    <col min="7" max="8" width="12.83203125" style="10" customWidth="1"/>
    <col min="9" max="9" width="13.83203125" style="10" customWidth="1"/>
    <col min="10" max="16384" width="9.33203125" style="10"/>
  </cols>
  <sheetData>
    <row r="1" spans="1:6" ht="35.25" customHeight="1" thickBot="1">
      <c r="F1" s="123" t="s">
        <v>90</v>
      </c>
    </row>
    <row r="2" spans="1:6" s="20" customFormat="1" ht="48.75" customHeight="1" thickBot="1">
      <c r="A2" s="35" t="s">
        <v>106</v>
      </c>
      <c r="B2" s="19" t="s">
        <v>104</v>
      </c>
      <c r="C2" s="19" t="s">
        <v>105</v>
      </c>
      <c r="D2" s="19" t="s">
        <v>451</v>
      </c>
      <c r="E2" s="19" t="s">
        <v>455</v>
      </c>
      <c r="F2" s="187" t="s">
        <v>453</v>
      </c>
    </row>
    <row r="3" spans="1:6" s="42" customFormat="1" ht="15" customHeight="1" thickBot="1">
      <c r="A3" s="184">
        <v>1</v>
      </c>
      <c r="B3" s="185">
        <v>2</v>
      </c>
      <c r="C3" s="185">
        <v>3</v>
      </c>
      <c r="D3" s="185">
        <v>4</v>
      </c>
      <c r="E3" s="185">
        <v>5</v>
      </c>
      <c r="F3" s="186">
        <v>6</v>
      </c>
    </row>
    <row r="4" spans="1:6" ht="18" customHeight="1">
      <c r="A4" s="188" t="s">
        <v>454</v>
      </c>
      <c r="B4" s="171">
        <v>4295</v>
      </c>
      <c r="C4" s="311"/>
      <c r="D4" s="171"/>
      <c r="E4" s="171">
        <v>4295</v>
      </c>
      <c r="F4" s="257">
        <f>B4-D4-E4</f>
        <v>0</v>
      </c>
    </row>
    <row r="5" spans="1:6" ht="18" customHeight="1">
      <c r="A5" s="188" t="s">
        <v>456</v>
      </c>
      <c r="B5" s="171"/>
      <c r="C5" s="311"/>
      <c r="D5" s="171"/>
      <c r="E5" s="171"/>
      <c r="F5" s="257">
        <f t="shared" ref="F5:F12" si="0">B5-D5-E5</f>
        <v>0</v>
      </c>
    </row>
    <row r="6" spans="1:6" ht="18" customHeight="1">
      <c r="A6" s="188"/>
      <c r="B6" s="171"/>
      <c r="C6" s="311"/>
      <c r="D6" s="171"/>
      <c r="E6" s="171"/>
      <c r="F6" s="257">
        <f t="shared" si="0"/>
        <v>0</v>
      </c>
    </row>
    <row r="7" spans="1:6" ht="18" customHeight="1">
      <c r="A7" s="445"/>
      <c r="B7" s="171"/>
      <c r="C7" s="311"/>
      <c r="D7" s="171"/>
      <c r="E7" s="171"/>
      <c r="F7" s="257">
        <f t="shared" si="0"/>
        <v>0</v>
      </c>
    </row>
    <row r="8" spans="1:6" ht="18" customHeight="1">
      <c r="A8" s="188"/>
      <c r="B8" s="171"/>
      <c r="C8" s="311"/>
      <c r="D8" s="171"/>
      <c r="E8" s="171"/>
      <c r="F8" s="257">
        <f t="shared" si="0"/>
        <v>0</v>
      </c>
    </row>
    <row r="9" spans="1:6" ht="18" customHeight="1">
      <c r="A9" s="188"/>
      <c r="B9" s="171"/>
      <c r="C9" s="311"/>
      <c r="D9" s="171"/>
      <c r="E9" s="171"/>
      <c r="F9" s="257">
        <f t="shared" si="0"/>
        <v>0</v>
      </c>
    </row>
    <row r="10" spans="1:6" ht="18" customHeight="1">
      <c r="A10" s="188"/>
      <c r="B10" s="171"/>
      <c r="C10" s="311"/>
      <c r="D10" s="171"/>
      <c r="E10" s="171"/>
      <c r="F10" s="257">
        <f t="shared" si="0"/>
        <v>0</v>
      </c>
    </row>
    <row r="11" spans="1:6" ht="18" customHeight="1">
      <c r="A11" s="188"/>
      <c r="B11" s="171"/>
      <c r="C11" s="311"/>
      <c r="D11" s="171"/>
      <c r="E11" s="171"/>
      <c r="F11" s="257">
        <f t="shared" si="0"/>
        <v>0</v>
      </c>
    </row>
    <row r="12" spans="1:6" ht="18" customHeight="1">
      <c r="A12" s="188"/>
      <c r="B12" s="171"/>
      <c r="C12" s="311"/>
      <c r="D12" s="171"/>
      <c r="E12" s="171"/>
      <c r="F12" s="257">
        <f t="shared" si="0"/>
        <v>0</v>
      </c>
    </row>
    <row r="13" spans="1:6" ht="18" customHeight="1">
      <c r="A13" s="188"/>
      <c r="B13" s="171"/>
      <c r="C13" s="311"/>
      <c r="D13" s="171"/>
      <c r="E13" s="171"/>
      <c r="F13" s="257">
        <f t="shared" ref="F13:F22" si="1">B13-D13-E13</f>
        <v>0</v>
      </c>
    </row>
    <row r="14" spans="1:6" ht="18" customHeight="1">
      <c r="A14" s="188"/>
      <c r="B14" s="171"/>
      <c r="C14" s="311"/>
      <c r="D14" s="171"/>
      <c r="E14" s="171"/>
      <c r="F14" s="257">
        <f t="shared" si="1"/>
        <v>0</v>
      </c>
    </row>
    <row r="15" spans="1:6" ht="18" customHeight="1">
      <c r="A15" s="188"/>
      <c r="B15" s="171"/>
      <c r="C15" s="311"/>
      <c r="D15" s="171"/>
      <c r="E15" s="171"/>
      <c r="F15" s="257">
        <f t="shared" si="1"/>
        <v>0</v>
      </c>
    </row>
    <row r="16" spans="1:6" ht="18" customHeight="1">
      <c r="A16" s="188"/>
      <c r="B16" s="171"/>
      <c r="C16" s="311"/>
      <c r="D16" s="171"/>
      <c r="E16" s="171"/>
      <c r="F16" s="257">
        <f t="shared" si="1"/>
        <v>0</v>
      </c>
    </row>
    <row r="17" spans="1:6" ht="18" customHeight="1">
      <c r="A17" s="188"/>
      <c r="B17" s="171"/>
      <c r="C17" s="311"/>
      <c r="D17" s="171"/>
      <c r="E17" s="171"/>
      <c r="F17" s="257">
        <f t="shared" si="1"/>
        <v>0</v>
      </c>
    </row>
    <row r="18" spans="1:6" ht="18" customHeight="1">
      <c r="A18" s="188"/>
      <c r="B18" s="171"/>
      <c r="C18" s="311"/>
      <c r="D18" s="171"/>
      <c r="E18" s="171"/>
      <c r="F18" s="257">
        <f t="shared" si="1"/>
        <v>0</v>
      </c>
    </row>
    <row r="19" spans="1:6" ht="18" customHeight="1">
      <c r="A19" s="188"/>
      <c r="B19" s="171"/>
      <c r="C19" s="311"/>
      <c r="D19" s="171"/>
      <c r="E19" s="171"/>
      <c r="F19" s="257">
        <f t="shared" si="1"/>
        <v>0</v>
      </c>
    </row>
    <row r="20" spans="1:6" ht="18" customHeight="1">
      <c r="A20" s="188"/>
      <c r="B20" s="171"/>
      <c r="C20" s="311"/>
      <c r="D20" s="171"/>
      <c r="E20" s="171"/>
      <c r="F20" s="257">
        <f t="shared" si="1"/>
        <v>0</v>
      </c>
    </row>
    <row r="21" spans="1:6" ht="18" customHeight="1">
      <c r="A21" s="188"/>
      <c r="B21" s="171"/>
      <c r="C21" s="311"/>
      <c r="D21" s="171"/>
      <c r="E21" s="171"/>
      <c r="F21" s="257">
        <f t="shared" si="1"/>
        <v>0</v>
      </c>
    </row>
    <row r="22" spans="1:6" ht="18" customHeight="1" thickBot="1">
      <c r="A22" s="189"/>
      <c r="B22" s="176"/>
      <c r="C22" s="176"/>
      <c r="D22" s="176"/>
      <c r="E22" s="176"/>
      <c r="F22" s="258">
        <f t="shared" si="1"/>
        <v>0</v>
      </c>
    </row>
    <row r="23" spans="1:6" s="11" customFormat="1" ht="18" customHeight="1" thickBot="1">
      <c r="A23" s="260" t="s">
        <v>98</v>
      </c>
      <c r="B23" s="252">
        <f>SUM(B4:B22)</f>
        <v>4295</v>
      </c>
      <c r="C23" s="298"/>
      <c r="D23" s="252">
        <f>SUM(D4:D22)</f>
        <v>0</v>
      </c>
      <c r="E23" s="252">
        <f>SUM(E4:E22)</f>
        <v>4295</v>
      </c>
      <c r="F23" s="259">
        <f>SUM(F4:F22)</f>
        <v>0</v>
      </c>
    </row>
  </sheetData>
  <phoneticPr fontId="0" type="noConversion"/>
  <printOptions horizontalCentered="1"/>
  <pageMargins left="0.82677165354330717" right="0.56000000000000005" top="1.1200000000000001" bottom="0.46" header="0.55000000000000004" footer="0.31"/>
  <pageSetup paperSize="9" orientation="landscape" horizontalDpi="300" verticalDpi="300" r:id="rId1"/>
  <headerFooter alignWithMargins="0">
    <oddHeader xml:space="preserve">&amp;C&amp;"Times New Roman CE,Félkövér"&amp;14Felújítási kiadások
előirányzata feladatonként &amp;R&amp;"Times New Roman CE,Félkövér dőlt"&amp;12 7.számú melléklet&amp;"Times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</vt:i4>
      </vt:variant>
    </vt:vector>
  </HeadingPairs>
  <TitlesOfParts>
    <vt:vector size="20" baseType="lpstr">
      <vt:lpstr>1. sz. mell.</vt:lpstr>
      <vt:lpstr>2.sz.mell.</vt:lpstr>
      <vt:lpstr>3.sz.mell</vt:lpstr>
      <vt:lpstr>4.1. sz. mell</vt:lpstr>
      <vt:lpstr>4.2. sz. mell   </vt:lpstr>
      <vt:lpstr>5.a.sz.mell</vt:lpstr>
      <vt:lpstr>5.b.sz.mell </vt:lpstr>
      <vt:lpstr>6.sz.mell</vt:lpstr>
      <vt:lpstr>7.sz.mell</vt:lpstr>
      <vt:lpstr>8. sz. mell</vt:lpstr>
      <vt:lpstr>9.sz.mell</vt:lpstr>
      <vt:lpstr> 10. sz. mell</vt:lpstr>
      <vt:lpstr>11.sz.mell</vt:lpstr>
      <vt:lpstr>12. sz. mell</vt:lpstr>
      <vt:lpstr> 13. sz. mell</vt:lpstr>
      <vt:lpstr>14. sz.mell</vt:lpstr>
      <vt:lpstr>15. sz.mell</vt:lpstr>
      <vt:lpstr>Munka1</vt:lpstr>
      <vt:lpstr>Munka2</vt:lpstr>
      <vt:lpstr>'4.1. sz. 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Önk. Fácánkert</cp:lastModifiedBy>
  <cp:lastPrinted>2014-09-25T07:48:36Z</cp:lastPrinted>
  <dcterms:created xsi:type="dcterms:W3CDTF">1999-10-30T10:30:45Z</dcterms:created>
  <dcterms:modified xsi:type="dcterms:W3CDTF">2014-09-25T07:54:05Z</dcterms:modified>
</cp:coreProperties>
</file>