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4000" windowHeight="9735" tabRatio="727" activeTab="0"/>
  </bookViews>
  <sheets>
    <sheet name="1.1.sz.mell." sheetId="1" r:id="rId1"/>
    <sheet name="1.2.sz.mell." sheetId="2" r:id="rId2"/>
    <sheet name="2.1.sz.mell  " sheetId="3" r:id="rId3"/>
    <sheet name="4.sz.mell." sheetId="4" r:id="rId4"/>
    <sheet name="9.1. sz. mell" sheetId="5" r:id="rId5"/>
    <sheet name="9.2. sz. mell" sheetId="6" r:id="rId6"/>
    <sheet name="3.sz tájékoztató t." sheetId="7" r:id="rId7"/>
    <sheet name="4.sz tájékoztató t." sheetId="8" r:id="rId8"/>
    <sheet name="Munka1" sheetId="9" r:id="rId9"/>
  </sheets>
  <definedNames>
    <definedName name="_xlfn.IFERROR" hidden="1">#NAME?</definedName>
    <definedName name="_xlnm.Print_Titles" localSheetId="4">'9.1. sz. mell'!$1:$6</definedName>
    <definedName name="_xlnm.Print_Titles" localSheetId="5">'9.2. sz. mell'!$1:$6</definedName>
    <definedName name="_xlnm.Print_Area" localSheetId="0">'1.1.sz.mell.'!$A$1:$D$84</definedName>
    <definedName name="_xlnm.Print_Area" localSheetId="1">'1.2.sz.mell.'!$A$1:$D$84</definedName>
    <definedName name="_xlnm.Print_Area" localSheetId="4">'9.1. sz. mell'!$A$1:$D$148</definedName>
    <definedName name="_xlnm.Print_Area" localSheetId="5">'9.2. sz. mell'!$A$1:$D$58</definedName>
  </definedNames>
  <calcPr fullCalcOnLoad="1"/>
</workbook>
</file>

<file path=xl/sharedStrings.xml><?xml version="1.0" encoding="utf-8"?>
<sst xmlns="http://schemas.openxmlformats.org/spreadsheetml/2006/main" count="1190" uniqueCount="410">
  <si>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</si>
  <si>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</si>
  <si>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</si>
  <si>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</si>
  <si>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</si>
  <si>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</si>
  <si>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</si>
  <si>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</si>
  <si>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</si>
  <si>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</si>
  <si>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</si>
  <si>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</si>
  <si>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</si>
  <si>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</si>
  <si>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</si>
  <si>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</si>
  <si>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</si>
  <si>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</si>
  <si>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</si>
  <si>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</si>
  <si>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</si>
  <si>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</si>
  <si>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</si>
  <si>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</si>
  <si>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</si>
  <si>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</si>
  <si>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</si>
  <si>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</si>
  <si>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</si>
  <si>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</si>
  <si>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</si>
  <si>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</si>
  <si>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</si>
  <si>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</si>
  <si>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</si>
  <si>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</si>
  <si>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</si>
  <si>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</si>
  <si>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</si>
  <si>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</si>
  <si>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</si>
  <si>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</si>
  <si>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</si>
  <si>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</si>
  <si>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</si>
  <si>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</si>
  <si>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</si>
  <si>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</si>
  <si>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</si>
  <si>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</si>
  <si>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</si>
  <si>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</si>
  <si>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</si>
  <si>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</si>
  <si>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</si>
  <si>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</si>
  <si>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</si>
  <si>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</si>
  <si>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</si>
  <si>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</si>
  <si>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</si>
  <si>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</si>
  <si>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</si>
  <si>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</si>
  <si>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</si>
  <si>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</si>
  <si>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</si>
  <si>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</si>
  <si>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</si>
  <si>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</si>
  <si>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</si>
  <si>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</si>
  <si>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</si>
  <si>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</si>
  <si>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</si>
  <si>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</si>
  <si>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</si>
  <si>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</si>
  <si>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</si>
  <si>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</si>
  <si>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</si>
  <si>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</si>
  <si>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</si>
  <si>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</si>
  <si>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</si>
  <si>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</si>
  <si>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</si>
  <si>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</si>
  <si>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</si>
  <si>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</si>
  <si>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</si>
  <si>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</si>
  <si>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</si>
  <si>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</si>
  <si>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</si>
  <si>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</si>
  <si>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</si>
  <si>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</si>
  <si>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</si>
  <si>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</si>
  <si>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</si>
  <si>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</si>
  <si>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</si>
  <si>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</si>
  <si>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</si>
  <si>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</si>
  <si>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</si>
  <si>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</si>
  <si>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</si>
  <si>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</si>
  <si>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</si>
  <si>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</si>
  <si>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</si>
  <si>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</si>
  <si>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</si>
  <si>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</si>
  <si>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</si>
  <si>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</si>
  <si>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</si>
  <si>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</si>
  <si>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</si>
  <si>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</si>
  <si>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</si>
  <si>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</si>
  <si>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</si>
  <si>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</si>
  <si>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</si>
  <si>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</si>
  <si>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</si>
  <si>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</si>
  <si>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</si>
  <si>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</si>
  <si>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</si>
  <si>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</si>
  <si>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</si>
  <si>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</si>
  <si>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</si>
  <si>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</si>
  <si>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</si>
  <si>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</si>
  <si>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</si>
  <si>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</si>
  <si>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</si>
  <si>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</si>
  <si>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</si>
  <si>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Bevételi jogcímek</t>
  </si>
  <si>
    <t>Kezességvállalással kapcsolatos megtérülés</t>
  </si>
  <si>
    <t>SAJÁT BEVÉTELEK ÖSSZESEN*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</si>
  <si>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</si>
  <si>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</si>
  <si>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</si>
  <si>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</si>
  <si>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</si>
  <si>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</si>
  <si>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</si>
  <si>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</si>
  <si>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</si>
  <si>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</si>
  <si>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</si>
  <si>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</si>
  <si>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</si>
  <si>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</si>
  <si>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</si>
  <si>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</si>
  <si>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</si>
  <si>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</si>
  <si>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</si>
  <si>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</si>
  <si>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</si>
  <si>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</si>
  <si>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</si>
  <si>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</si>
  <si>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</si>
  <si>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</si>
  <si>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</si>
  <si>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</si>
  <si>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</si>
  <si>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</si>
  <si>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</si>
  <si>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</si>
  <si>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</si>
  <si>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</si>
  <si>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</si>
  <si>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</si>
  <si>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</si>
  <si>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</si>
  <si>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</si>
  <si>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</si>
  <si>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</si>
  <si>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</si>
  <si>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</si>
  <si>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</si>
  <si>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</si>
  <si>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</si>
  <si>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</si>
  <si>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</si>
  <si>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</si>
  <si>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</si>
  <si>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</si>
  <si>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</si>
  <si>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</si>
  <si>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</si>
  <si>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</si>
  <si>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</si>
  <si>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</si>
  <si>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</si>
  <si>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</si>
  <si>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</si>
  <si>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</si>
  <si>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</si>
  <si>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</si>
  <si>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</si>
  <si>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</si>
  <si>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</si>
  <si>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</si>
  <si>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</si>
  <si>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</si>
  <si>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</si>
  <si>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</si>
  <si>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</si>
  <si>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</si>
  <si>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</si>
  <si>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</si>
  <si>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</si>
  <si>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</si>
  <si>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</si>
  <si>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</si>
  <si>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</si>
  <si>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</si>
  <si>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</si>
  <si>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</si>
  <si>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</si>
  <si>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</si>
  <si>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</si>
  <si>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</si>
  <si>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</si>
  <si>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</si>
  <si>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</si>
  <si>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</si>
  <si>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</si>
  <si>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</si>
  <si>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</si>
  <si>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</si>
  <si>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</si>
  <si>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</si>
  <si>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</si>
  <si>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</si>
  <si>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</si>
  <si>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</si>
  <si>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</si>
  <si>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</si>
  <si>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</si>
  <si>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</si>
  <si>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</si>
  <si>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</si>
  <si>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</si>
  <si>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</si>
  <si>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</si>
  <si>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</si>
  <si>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</si>
  <si>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</si>
  <si>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</si>
  <si>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</si>
  <si>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</si>
  <si>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</si>
  <si>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</si>
  <si>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</si>
  <si>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</si>
  <si>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</si>
  <si>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</si>
  <si>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</si>
  <si>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</si>
  <si>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</si>
  <si>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</si>
  <si>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</si>
  <si>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</si>
  <si>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</si>
  <si>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</si>
  <si>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</si>
  <si>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</si>
  <si>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</si>
  <si>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</si>
  <si>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</si>
  <si>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</si>
  <si>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</si>
  <si>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</si>
  <si>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</si>
  <si>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</si>
  <si>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</si>
  <si>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</si>
  <si>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</si>
  <si>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</si>
  <si>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</si>
  <si>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</si>
  <si>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</si>
  <si>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</si>
  <si>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</si>
  <si>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</si>
  <si>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</si>
  <si>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</si>
  <si>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</si>
  <si>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</si>
  <si>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</si>
  <si>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</si>
  <si>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</si>
  <si>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</si>
  <si>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</si>
  <si>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</si>
  <si>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</si>
  <si>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</si>
  <si>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</si>
  <si>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</si>
  <si>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</si>
  <si>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</si>
  <si>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</si>
  <si>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</si>
  <si>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</si>
  <si>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</si>
  <si>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</si>
  <si>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</si>
  <si>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</si>
  <si>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</si>
  <si>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</si>
  <si>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</si>
  <si>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</si>
  <si>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</si>
  <si>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</si>
  <si>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</si>
  <si>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</si>
  <si>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</si>
  <si>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</si>
  <si>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</si>
  <si>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</si>
  <si>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</si>
  <si>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</si>
  <si>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</si>
  <si>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</si>
  <si>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</si>
  <si>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</si>
  <si>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</si>
  <si>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</si>
  <si>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</si>
  <si>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</si>
  <si>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</si>
  <si>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</si>
  <si>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</si>
  <si>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</si>
  <si>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</si>
  <si>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</si>
  <si>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</si>
  <si>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</si>
  <si>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</si>
  <si>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</si>
  <si>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</si>
  <si>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</si>
  <si>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</si>
  <si>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</si>
  <si>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</si>
  <si>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</si>
  <si>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</si>
  <si>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</si>
  <si>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</si>
  <si>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</si>
  <si>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</si>
  <si>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</si>
  <si>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</si>
  <si>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</si>
  <si>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</si>
  <si>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</si>
  <si>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</si>
  <si>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</si>
  <si>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</si>
  <si>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</si>
  <si>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</si>
  <si>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</si>
  <si>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</si>
  <si>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</si>
  <si>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</si>
  <si>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</si>
  <si>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</si>
  <si>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</si>
  <si>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</si>
  <si>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</si>
  <si>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</si>
  <si>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</si>
  <si>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</si>
  <si>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</si>
  <si>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Nyírpazony Önkormányzat saját bevételeinek részletezése az adósságot keletkeztető ügyletből származó tárgyévi fizetési kötelezettség megállapításához</t>
  </si>
  <si>
    <t>Polgármesteri  hivatal</t>
  </si>
  <si>
    <t>Temető fenntartási támogatás</t>
  </si>
  <si>
    <t>működtetés</t>
  </si>
  <si>
    <t>Nyírpazonyi Sportegyesület támogatása</t>
  </si>
  <si>
    <t>Nők Klubja támogatás</t>
  </si>
  <si>
    <t>Nyugdíjas Klub támogatása</t>
  </si>
  <si>
    <t>Nyírpazonyi Polgárőrség támogatása</t>
  </si>
  <si>
    <t>Nyírpazonyi Településüzemeltetési Kft támogatása</t>
  </si>
  <si>
    <t>Kabalási Polgárőrség támogatása</t>
  </si>
  <si>
    <t>Magánszemélyek lakáshoz jutásának támogatása</t>
  </si>
  <si>
    <t>felhalmozási támogatás</t>
  </si>
  <si>
    <t>Állatmenhely alapítvány támogatása</t>
  </si>
  <si>
    <t>2014. évi módosított előirányzat</t>
  </si>
  <si>
    <t>2014. Eredeti előirányzat</t>
  </si>
  <si>
    <t>2014. Módosított előirányzat</t>
  </si>
  <si>
    <t>Eredeti Előirányzat</t>
  </si>
  <si>
    <t>Módosított Előirányzat</t>
  </si>
  <si>
    <t>2015. évi előirányzat</t>
  </si>
  <si>
    <t>Görögkatolikus Egyház térkőburkolatának támogatása</t>
  </si>
  <si>
    <t xml:space="preserve">2.1. melléklet a ………/2014. (……….)  önkormányzati rendelethez     </t>
  </si>
  <si>
    <t>9.1. melléklet a 18/2014. (XII.11)  önkormányzati rendelethez</t>
  </si>
  <si>
    <t>9.2. melléklet a 18/2014. (XII.11) 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</si>
</sst>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3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29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8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16" fillId="0" borderId="35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8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33" borderId="3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6" xfId="0" applyFont="1" applyBorder="1" applyAlignment="1" applyProtection="1">
      <alignment horizontal="left" vertical="center" wrapText="1" inden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3" xfId="46" applyNumberFormat="1" applyFont="1" applyFill="1" applyBorder="1" applyAlignment="1" applyProtection="1">
      <alignment/>
      <protection locked="0"/>
    </xf>
    <xf numFmtId="166" fontId="16" fillId="0" borderId="4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2" xfId="58" applyFont="1" applyFill="1" applyBorder="1" applyAlignment="1" applyProtection="1">
      <alignment horizontal="center" vertical="center" wrapTex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46" xfId="0" applyFont="1" applyBorder="1" applyAlignment="1" applyProtection="1">
      <alignment wrapText="1"/>
      <protection/>
    </xf>
    <xf numFmtId="0" fontId="21" fillId="0" borderId="3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6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5" xfId="5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34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34" borderId="3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59" xfId="58" applyFont="1" applyFill="1" applyBorder="1" applyAlignment="1">
      <alignment horizontal="justify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60" xfId="59" applyFont="1" applyFill="1" applyBorder="1" applyAlignment="1" applyProtection="1">
      <alignment horizontal="left" vertical="center" indent="1"/>
      <protection/>
    </xf>
    <xf numFmtId="0" fontId="15" fillId="0" borderId="43" xfId="59" applyFont="1" applyFill="1" applyBorder="1" applyAlignment="1" applyProtection="1">
      <alignment horizontal="left" vertical="center" indent="1"/>
      <protection/>
    </xf>
    <xf numFmtId="0" fontId="15" fillId="0" borderId="5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 vertical="center" indent="2"/>
      <protection/>
    </xf>
    <xf numFmtId="0" fontId="7" fillId="0" borderId="4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">
      <selection activeCell="D144" sqref="D144"/>
    </sheetView>
  </sheetViews>
  <sheetFormatPr defaultColWidth="9.00390625" defaultRowHeight="12.75"/>
  <cols>
    <col min="1" max="1" width="10.875" style="226" customWidth="1"/>
    <col min="2" max="2" width="74.125" style="226" customWidth="1"/>
    <col min="3" max="3" width="12.875" style="227" customWidth="1"/>
    <col min="4" max="4" width="14.50390625" style="245" customWidth="1"/>
    <col min="5" max="16384" width="9.375" style="245" customWidth="1"/>
  </cols>
  <sheetData>
    <row r="1" spans="1:3" ht="15.75" customHeight="1">
      <c r="A1" s="299" t="s">
        <v>8</v>
      </c>
      <c r="B1" s="299"/>
      <c r="C1" s="299"/>
    </row>
    <row r="2" spans="1:4" ht="15.75" customHeight="1" thickBot="1">
      <c r="A2" s="300" t="s">
        <v>114</v>
      </c>
      <c r="B2" s="300"/>
      <c r="C2" s="161"/>
      <c r="D2" s="161" t="s">
        <v>159</v>
      </c>
    </row>
    <row r="3" spans="1:4" ht="37.5" customHeight="1" thickBot="1">
      <c r="A3" s="22" t="s">
        <v>58</v>
      </c>
      <c r="B3" s="23" t="s">
        <v>10</v>
      </c>
      <c r="C3" s="35" t="s">
        <v>172</v>
      </c>
      <c r="D3" s="35" t="s">
        <v>400</v>
      </c>
    </row>
    <row r="4" spans="1:4" s="246" customFormat="1" ht="12" customHeight="1" thickBot="1">
      <c r="A4" s="240">
        <v>1</v>
      </c>
      <c r="B4" s="241">
        <v>2</v>
      </c>
      <c r="C4" s="242">
        <v>3</v>
      </c>
      <c r="D4" s="242">
        <v>4</v>
      </c>
    </row>
    <row r="5" spans="1:4" s="247" customFormat="1" ht="12" customHeight="1" thickBot="1">
      <c r="A5" s="19" t="s">
        <v>11</v>
      </c>
      <c r="B5" s="20" t="s">
        <v>173</v>
      </c>
      <c r="C5" s="151">
        <f>+C6+C7+C8+C9+C10+C11</f>
        <v>160648</v>
      </c>
      <c r="D5" s="151">
        <f>SUM(D6:D11)</f>
        <v>160990</v>
      </c>
    </row>
    <row r="6" spans="1:4" s="247" customFormat="1" ht="12" customHeight="1">
      <c r="A6" s="14" t="s">
        <v>82</v>
      </c>
      <c r="B6" s="248" t="s">
        <v>174</v>
      </c>
      <c r="C6" s="154">
        <v>77448</v>
      </c>
      <c r="D6" s="154">
        <v>77448</v>
      </c>
    </row>
    <row r="7" spans="1:4" s="247" customFormat="1" ht="12" customHeight="1">
      <c r="A7" s="13" t="s">
        <v>83</v>
      </c>
      <c r="B7" s="249" t="s">
        <v>175</v>
      </c>
      <c r="C7" s="153">
        <v>46276</v>
      </c>
      <c r="D7" s="153">
        <v>46276</v>
      </c>
    </row>
    <row r="8" spans="1:4" s="247" customFormat="1" ht="12" customHeight="1">
      <c r="A8" s="13" t="s">
        <v>84</v>
      </c>
      <c r="B8" s="249" t="s">
        <v>176</v>
      </c>
      <c r="C8" s="153">
        <v>28838</v>
      </c>
      <c r="D8" s="153">
        <v>28838</v>
      </c>
    </row>
    <row r="9" spans="1:4" s="247" customFormat="1" ht="12" customHeight="1">
      <c r="A9" s="13" t="s">
        <v>85</v>
      </c>
      <c r="B9" s="249" t="s">
        <v>177</v>
      </c>
      <c r="C9" s="153">
        <v>4014</v>
      </c>
      <c r="D9" s="153">
        <v>4014</v>
      </c>
    </row>
    <row r="10" spans="1:4" s="247" customFormat="1" ht="12" customHeight="1">
      <c r="A10" s="13" t="s">
        <v>111</v>
      </c>
      <c r="B10" s="249" t="s">
        <v>178</v>
      </c>
      <c r="C10" s="153">
        <v>4072</v>
      </c>
      <c r="D10" s="153">
        <v>4072</v>
      </c>
    </row>
    <row r="11" spans="1:4" s="247" customFormat="1" ht="12" customHeight="1" thickBot="1">
      <c r="A11" s="15" t="s">
        <v>86</v>
      </c>
      <c r="B11" s="250" t="s">
        <v>179</v>
      </c>
      <c r="C11" s="153"/>
      <c r="D11" s="153">
        <v>342</v>
      </c>
    </row>
    <row r="12" spans="1:4" s="247" customFormat="1" ht="12" customHeight="1" thickBot="1">
      <c r="A12" s="19" t="s">
        <v>12</v>
      </c>
      <c r="B12" s="146" t="s">
        <v>180</v>
      </c>
      <c r="C12" s="151">
        <f>+C13+C14+C15+C16+C17</f>
        <v>0</v>
      </c>
      <c r="D12" s="151"/>
    </row>
    <row r="13" spans="1:4" s="247" customFormat="1" ht="12" customHeight="1">
      <c r="A13" s="14" t="s">
        <v>88</v>
      </c>
      <c r="B13" s="248" t="s">
        <v>181</v>
      </c>
      <c r="C13" s="154"/>
      <c r="D13" s="154"/>
    </row>
    <row r="14" spans="1:4" s="247" customFormat="1" ht="12" customHeight="1">
      <c r="A14" s="13" t="s">
        <v>89</v>
      </c>
      <c r="B14" s="249" t="s">
        <v>182</v>
      </c>
      <c r="C14" s="153"/>
      <c r="D14" s="153"/>
    </row>
    <row r="15" spans="1:4" s="247" customFormat="1" ht="12" customHeight="1">
      <c r="A15" s="13" t="s">
        <v>90</v>
      </c>
      <c r="B15" s="249" t="s">
        <v>379</v>
      </c>
      <c r="C15" s="153"/>
      <c r="D15" s="153"/>
    </row>
    <row r="16" spans="1:4" s="247" customFormat="1" ht="12" customHeight="1">
      <c r="A16" s="13" t="s">
        <v>91</v>
      </c>
      <c r="B16" s="249" t="s">
        <v>380</v>
      </c>
      <c r="C16" s="153"/>
      <c r="D16" s="153"/>
    </row>
    <row r="17" spans="1:4" s="247" customFormat="1" ht="12" customHeight="1">
      <c r="A17" s="13" t="s">
        <v>92</v>
      </c>
      <c r="B17" s="249" t="s">
        <v>183</v>
      </c>
      <c r="C17" s="153"/>
      <c r="D17" s="153"/>
    </row>
    <row r="18" spans="1:4" s="247" customFormat="1" ht="12" customHeight="1" thickBot="1">
      <c r="A18" s="15" t="s">
        <v>101</v>
      </c>
      <c r="B18" s="250" t="s">
        <v>184</v>
      </c>
      <c r="C18" s="155"/>
      <c r="D18" s="155"/>
    </row>
    <row r="19" spans="1:4" s="247" customFormat="1" ht="12" customHeight="1" thickBot="1">
      <c r="A19" s="19" t="s">
        <v>13</v>
      </c>
      <c r="B19" s="20" t="s">
        <v>185</v>
      </c>
      <c r="C19" s="151">
        <f>+C20+C21+C22+C23+C24</f>
        <v>0</v>
      </c>
      <c r="D19" s="151"/>
    </row>
    <row r="20" spans="1:4" s="247" customFormat="1" ht="12" customHeight="1">
      <c r="A20" s="14" t="s">
        <v>71</v>
      </c>
      <c r="B20" s="248" t="s">
        <v>186</v>
      </c>
      <c r="C20" s="154"/>
      <c r="D20" s="154"/>
    </row>
    <row r="21" spans="1:4" s="247" customFormat="1" ht="12" customHeight="1">
      <c r="A21" s="13" t="s">
        <v>72</v>
      </c>
      <c r="B21" s="249" t="s">
        <v>187</v>
      </c>
      <c r="C21" s="153"/>
      <c r="D21" s="153"/>
    </row>
    <row r="22" spans="1:4" s="247" customFormat="1" ht="12" customHeight="1">
      <c r="A22" s="13" t="s">
        <v>73</v>
      </c>
      <c r="B22" s="249" t="s">
        <v>381</v>
      </c>
      <c r="C22" s="153"/>
      <c r="D22" s="153"/>
    </row>
    <row r="23" spans="1:4" s="247" customFormat="1" ht="12" customHeight="1">
      <c r="A23" s="13" t="s">
        <v>74</v>
      </c>
      <c r="B23" s="249" t="s">
        <v>382</v>
      </c>
      <c r="C23" s="153"/>
      <c r="D23" s="153"/>
    </row>
    <row r="24" spans="1:4" s="247" customFormat="1" ht="12" customHeight="1">
      <c r="A24" s="13" t="s">
        <v>122</v>
      </c>
      <c r="B24" s="249" t="s">
        <v>188</v>
      </c>
      <c r="C24" s="153"/>
      <c r="D24" s="153"/>
    </row>
    <row r="25" spans="1:4" s="247" customFormat="1" ht="12" customHeight="1" thickBot="1">
      <c r="A25" s="15" t="s">
        <v>123</v>
      </c>
      <c r="B25" s="250" t="s">
        <v>189</v>
      </c>
      <c r="C25" s="155"/>
      <c r="D25" s="155"/>
    </row>
    <row r="26" spans="1:4" s="247" customFormat="1" ht="12" customHeight="1" thickBot="1">
      <c r="A26" s="19" t="s">
        <v>124</v>
      </c>
      <c r="B26" s="20" t="s">
        <v>190</v>
      </c>
      <c r="C26" s="157">
        <f>+C27+C30+C31+C32</f>
        <v>38120</v>
      </c>
      <c r="D26" s="157">
        <f>SUM(D29:D32)</f>
        <v>56167</v>
      </c>
    </row>
    <row r="27" spans="1:4" s="247" customFormat="1" ht="12" customHeight="1">
      <c r="A27" s="14" t="s">
        <v>191</v>
      </c>
      <c r="B27" s="248" t="s">
        <v>197</v>
      </c>
      <c r="C27" s="243">
        <f>+C28+C29</f>
        <v>26000</v>
      </c>
      <c r="D27" s="243">
        <v>41575</v>
      </c>
    </row>
    <row r="28" spans="1:4" s="247" customFormat="1" ht="12" customHeight="1">
      <c r="A28" s="13" t="s">
        <v>192</v>
      </c>
      <c r="B28" s="249" t="s">
        <v>198</v>
      </c>
      <c r="C28" s="153"/>
      <c r="D28" s="153"/>
    </row>
    <row r="29" spans="1:4" s="247" customFormat="1" ht="12" customHeight="1">
      <c r="A29" s="13" t="s">
        <v>193</v>
      </c>
      <c r="B29" s="249" t="s">
        <v>199</v>
      </c>
      <c r="C29" s="153">
        <v>26000</v>
      </c>
      <c r="D29" s="153">
        <v>41575</v>
      </c>
    </row>
    <row r="30" spans="1:4" s="247" customFormat="1" ht="12" customHeight="1">
      <c r="A30" s="13" t="s">
        <v>194</v>
      </c>
      <c r="B30" s="249" t="s">
        <v>200</v>
      </c>
      <c r="C30" s="153">
        <v>11000</v>
      </c>
      <c r="D30" s="153">
        <v>12452</v>
      </c>
    </row>
    <row r="31" spans="1:4" s="247" customFormat="1" ht="12" customHeight="1">
      <c r="A31" s="13" t="s">
        <v>195</v>
      </c>
      <c r="B31" s="249" t="s">
        <v>201</v>
      </c>
      <c r="C31" s="153">
        <v>1000</v>
      </c>
      <c r="D31" s="153">
        <v>2020</v>
      </c>
    </row>
    <row r="32" spans="1:4" s="247" customFormat="1" ht="12" customHeight="1" thickBot="1">
      <c r="A32" s="15" t="s">
        <v>196</v>
      </c>
      <c r="B32" s="250" t="s">
        <v>202</v>
      </c>
      <c r="C32" s="155">
        <v>120</v>
      </c>
      <c r="D32" s="155">
        <v>120</v>
      </c>
    </row>
    <row r="33" spans="1:4" s="247" customFormat="1" ht="12" customHeight="1" thickBot="1">
      <c r="A33" s="19" t="s">
        <v>15</v>
      </c>
      <c r="B33" s="20" t="s">
        <v>203</v>
      </c>
      <c r="C33" s="151">
        <f>SUM(C34:C43)</f>
        <v>3130</v>
      </c>
      <c r="D33" s="151">
        <f>SUM(D34:D43)</f>
        <v>3222</v>
      </c>
    </row>
    <row r="34" spans="1:4" s="247" customFormat="1" ht="12" customHeight="1">
      <c r="A34" s="14" t="s">
        <v>75</v>
      </c>
      <c r="B34" s="248" t="s">
        <v>206</v>
      </c>
      <c r="C34" s="154"/>
      <c r="D34" s="154"/>
    </row>
    <row r="35" spans="1:4" s="247" customFormat="1" ht="12" customHeight="1">
      <c r="A35" s="13" t="s">
        <v>76</v>
      </c>
      <c r="B35" s="249" t="s">
        <v>207</v>
      </c>
      <c r="C35" s="153">
        <v>945</v>
      </c>
      <c r="D35" s="153">
        <v>945</v>
      </c>
    </row>
    <row r="36" spans="1:4" s="247" customFormat="1" ht="12" customHeight="1">
      <c r="A36" s="13" t="s">
        <v>77</v>
      </c>
      <c r="B36" s="249" t="s">
        <v>208</v>
      </c>
      <c r="C36" s="153"/>
      <c r="D36" s="153"/>
    </row>
    <row r="37" spans="1:4" s="247" customFormat="1" ht="12" customHeight="1">
      <c r="A37" s="13" t="s">
        <v>126</v>
      </c>
      <c r="B37" s="249" t="s">
        <v>209</v>
      </c>
      <c r="C37" s="153">
        <v>1630</v>
      </c>
      <c r="D37" s="153">
        <v>1630</v>
      </c>
    </row>
    <row r="38" spans="1:4" s="247" customFormat="1" ht="12" customHeight="1">
      <c r="A38" s="13" t="s">
        <v>127</v>
      </c>
      <c r="B38" s="249" t="s">
        <v>210</v>
      </c>
      <c r="C38" s="153"/>
      <c r="D38" s="153"/>
    </row>
    <row r="39" spans="1:4" s="247" customFormat="1" ht="12" customHeight="1">
      <c r="A39" s="13" t="s">
        <v>128</v>
      </c>
      <c r="B39" s="249" t="s">
        <v>211</v>
      </c>
      <c r="C39" s="153">
        <v>255</v>
      </c>
      <c r="D39" s="153">
        <v>255</v>
      </c>
    </row>
    <row r="40" spans="1:4" s="247" customFormat="1" ht="12" customHeight="1">
      <c r="A40" s="13" t="s">
        <v>129</v>
      </c>
      <c r="B40" s="249" t="s">
        <v>212</v>
      </c>
      <c r="C40" s="153"/>
      <c r="D40" s="153"/>
    </row>
    <row r="41" spans="1:4" s="247" customFormat="1" ht="12" customHeight="1">
      <c r="A41" s="13" t="s">
        <v>130</v>
      </c>
      <c r="B41" s="249" t="s">
        <v>213</v>
      </c>
      <c r="C41" s="153">
        <v>300</v>
      </c>
      <c r="D41" s="153">
        <v>300</v>
      </c>
    </row>
    <row r="42" spans="1:4" s="247" customFormat="1" ht="12" customHeight="1">
      <c r="A42" s="13" t="s">
        <v>204</v>
      </c>
      <c r="B42" s="249" t="s">
        <v>214</v>
      </c>
      <c r="C42" s="156"/>
      <c r="D42" s="156"/>
    </row>
    <row r="43" spans="1:4" s="247" customFormat="1" ht="12" customHeight="1" thickBot="1">
      <c r="A43" s="15" t="s">
        <v>205</v>
      </c>
      <c r="B43" s="250" t="s">
        <v>215</v>
      </c>
      <c r="C43" s="237"/>
      <c r="D43" s="237">
        <v>92</v>
      </c>
    </row>
    <row r="44" spans="1:4" s="247" customFormat="1" ht="12" customHeight="1" thickBot="1">
      <c r="A44" s="19" t="s">
        <v>16</v>
      </c>
      <c r="B44" s="20" t="s">
        <v>216</v>
      </c>
      <c r="C44" s="151">
        <f>SUM(C45:C49)</f>
        <v>0</v>
      </c>
      <c r="D44" s="151"/>
    </row>
    <row r="45" spans="1:4" s="247" customFormat="1" ht="12" customHeight="1">
      <c r="A45" s="14" t="s">
        <v>78</v>
      </c>
      <c r="B45" s="248" t="s">
        <v>220</v>
      </c>
      <c r="C45" s="293"/>
      <c r="D45" s="293"/>
    </row>
    <row r="46" spans="1:4" s="247" customFormat="1" ht="12" customHeight="1">
      <c r="A46" s="13" t="s">
        <v>79</v>
      </c>
      <c r="B46" s="249" t="s">
        <v>221</v>
      </c>
      <c r="C46" s="156"/>
      <c r="D46" s="156"/>
    </row>
    <row r="47" spans="1:4" s="247" customFormat="1" ht="12" customHeight="1">
      <c r="A47" s="13" t="s">
        <v>217</v>
      </c>
      <c r="B47" s="249" t="s">
        <v>222</v>
      </c>
      <c r="C47" s="156"/>
      <c r="D47" s="156"/>
    </row>
    <row r="48" spans="1:4" s="247" customFormat="1" ht="12" customHeight="1">
      <c r="A48" s="13" t="s">
        <v>218</v>
      </c>
      <c r="B48" s="249" t="s">
        <v>223</v>
      </c>
      <c r="C48" s="156"/>
      <c r="D48" s="156"/>
    </row>
    <row r="49" spans="1:4" s="247" customFormat="1" ht="12" customHeight="1" thickBot="1">
      <c r="A49" s="15" t="s">
        <v>219</v>
      </c>
      <c r="B49" s="250" t="s">
        <v>224</v>
      </c>
      <c r="C49" s="237"/>
      <c r="D49" s="237"/>
    </row>
    <row r="50" spans="1:4" s="247" customFormat="1" ht="12" customHeight="1" thickBot="1">
      <c r="A50" s="19" t="s">
        <v>131</v>
      </c>
      <c r="B50" s="20" t="s">
        <v>225</v>
      </c>
      <c r="C50" s="151">
        <f>SUM(C51:C53)</f>
        <v>51450</v>
      </c>
      <c r="D50" s="151">
        <f>SUM(D51:D53)</f>
        <v>116703</v>
      </c>
    </row>
    <row r="51" spans="1:4" s="247" customFormat="1" ht="12" customHeight="1">
      <c r="A51" s="14" t="s">
        <v>80</v>
      </c>
      <c r="B51" s="248" t="s">
        <v>226</v>
      </c>
      <c r="C51" s="154"/>
      <c r="D51" s="154"/>
    </row>
    <row r="52" spans="1:4" s="247" customFormat="1" ht="12" customHeight="1">
      <c r="A52" s="13" t="s">
        <v>81</v>
      </c>
      <c r="B52" s="249" t="s">
        <v>383</v>
      </c>
      <c r="C52" s="153"/>
      <c r="D52" s="153"/>
    </row>
    <row r="53" spans="1:4" s="247" customFormat="1" ht="12" customHeight="1">
      <c r="A53" s="13" t="s">
        <v>230</v>
      </c>
      <c r="B53" s="249" t="s">
        <v>228</v>
      </c>
      <c r="C53" s="153">
        <v>51450</v>
      </c>
      <c r="D53" s="153">
        <v>116703</v>
      </c>
    </row>
    <row r="54" spans="1:4" s="247" customFormat="1" ht="12" customHeight="1" thickBot="1">
      <c r="A54" s="15" t="s">
        <v>231</v>
      </c>
      <c r="B54" s="250" t="s">
        <v>229</v>
      </c>
      <c r="C54" s="155"/>
      <c r="D54" s="155"/>
    </row>
    <row r="55" spans="1:4" s="247" customFormat="1" ht="12" customHeight="1" thickBot="1">
      <c r="A55" s="19" t="s">
        <v>18</v>
      </c>
      <c r="B55" s="146" t="s">
        <v>232</v>
      </c>
      <c r="C55" s="151">
        <f>SUM(C56:C58)</f>
        <v>103607</v>
      </c>
      <c r="D55" s="151">
        <f>SUM(D56:D58)</f>
        <v>103607</v>
      </c>
    </row>
    <row r="56" spans="1:4" s="247" customFormat="1" ht="12" customHeight="1">
      <c r="A56" s="14" t="s">
        <v>132</v>
      </c>
      <c r="B56" s="248" t="s">
        <v>234</v>
      </c>
      <c r="C56" s="156"/>
      <c r="D56" s="156"/>
    </row>
    <row r="57" spans="1:4" s="247" customFormat="1" ht="12" customHeight="1">
      <c r="A57" s="13" t="s">
        <v>133</v>
      </c>
      <c r="B57" s="249" t="s">
        <v>384</v>
      </c>
      <c r="C57" s="156"/>
      <c r="D57" s="156"/>
    </row>
    <row r="58" spans="1:4" s="247" customFormat="1" ht="12" customHeight="1">
      <c r="A58" s="13" t="s">
        <v>160</v>
      </c>
      <c r="B58" s="249" t="s">
        <v>235</v>
      </c>
      <c r="C58" s="156">
        <v>103607</v>
      </c>
      <c r="D58" s="156">
        <v>103607</v>
      </c>
    </row>
    <row r="59" spans="1:4" s="247" customFormat="1" ht="12" customHeight="1" thickBot="1">
      <c r="A59" s="15" t="s">
        <v>233</v>
      </c>
      <c r="B59" s="250" t="s">
        <v>236</v>
      </c>
      <c r="C59" s="156">
        <v>75607</v>
      </c>
      <c r="D59" s="156">
        <v>75607</v>
      </c>
    </row>
    <row r="60" spans="1:4" s="247" customFormat="1" ht="12" customHeight="1" thickBot="1">
      <c r="A60" s="19" t="s">
        <v>19</v>
      </c>
      <c r="B60" s="20" t="s">
        <v>237</v>
      </c>
      <c r="C60" s="157">
        <f>+C5+C12+C19+C26+C33+C44+C50+C55</f>
        <v>356955</v>
      </c>
      <c r="D60" s="157">
        <f>+D5+D12+D19+D26+D33+D44+D50+D55</f>
        <v>440689</v>
      </c>
    </row>
    <row r="61" spans="1:4" s="247" customFormat="1" ht="12" customHeight="1" thickBot="1">
      <c r="A61" s="251" t="s">
        <v>238</v>
      </c>
      <c r="B61" s="146" t="s">
        <v>239</v>
      </c>
      <c r="C61" s="151">
        <f>SUM(C62:C64)</f>
        <v>19200</v>
      </c>
      <c r="D61" s="151">
        <f>SUM(D62:D64)</f>
        <v>19200</v>
      </c>
    </row>
    <row r="62" spans="1:4" s="247" customFormat="1" ht="12" customHeight="1">
      <c r="A62" s="14" t="s">
        <v>272</v>
      </c>
      <c r="B62" s="248" t="s">
        <v>240</v>
      </c>
      <c r="C62" s="156"/>
      <c r="D62" s="156"/>
    </row>
    <row r="63" spans="1:4" s="247" customFormat="1" ht="12" customHeight="1">
      <c r="A63" s="13" t="s">
        <v>281</v>
      </c>
      <c r="B63" s="249" t="s">
        <v>241</v>
      </c>
      <c r="C63" s="156">
        <v>19200</v>
      </c>
      <c r="D63" s="156">
        <v>19200</v>
      </c>
    </row>
    <row r="64" spans="1:4" s="247" customFormat="1" ht="12" customHeight="1" thickBot="1">
      <c r="A64" s="15" t="s">
        <v>282</v>
      </c>
      <c r="B64" s="252" t="s">
        <v>242</v>
      </c>
      <c r="C64" s="156"/>
      <c r="D64" s="156"/>
    </row>
    <row r="65" spans="1:4" s="247" customFormat="1" ht="12" customHeight="1" thickBot="1">
      <c r="A65" s="251" t="s">
        <v>243</v>
      </c>
      <c r="B65" s="146" t="s">
        <v>244</v>
      </c>
      <c r="C65" s="151">
        <f>SUM(C66:C69)</f>
        <v>0</v>
      </c>
      <c r="D65" s="151"/>
    </row>
    <row r="66" spans="1:4" s="247" customFormat="1" ht="12" customHeight="1">
      <c r="A66" s="14" t="s">
        <v>112</v>
      </c>
      <c r="B66" s="248" t="s">
        <v>245</v>
      </c>
      <c r="C66" s="156"/>
      <c r="D66" s="156"/>
    </row>
    <row r="67" spans="1:4" s="247" customFormat="1" ht="12" customHeight="1">
      <c r="A67" s="13" t="s">
        <v>113</v>
      </c>
      <c r="B67" s="249" t="s">
        <v>246</v>
      </c>
      <c r="C67" s="156"/>
      <c r="D67" s="156"/>
    </row>
    <row r="68" spans="1:4" s="247" customFormat="1" ht="12" customHeight="1">
      <c r="A68" s="13" t="s">
        <v>273</v>
      </c>
      <c r="B68" s="249" t="s">
        <v>247</v>
      </c>
      <c r="C68" s="156"/>
      <c r="D68" s="156"/>
    </row>
    <row r="69" spans="1:4" s="247" customFormat="1" ht="12" customHeight="1" thickBot="1">
      <c r="A69" s="15" t="s">
        <v>274</v>
      </c>
      <c r="B69" s="250" t="s">
        <v>248</v>
      </c>
      <c r="C69" s="156"/>
      <c r="D69" s="156"/>
    </row>
    <row r="70" spans="1:4" s="247" customFormat="1" ht="12" customHeight="1" thickBot="1">
      <c r="A70" s="251" t="s">
        <v>249</v>
      </c>
      <c r="B70" s="146" t="s">
        <v>250</v>
      </c>
      <c r="C70" s="151">
        <f>SUM(C71:C72)</f>
        <v>0</v>
      </c>
      <c r="D70" s="151"/>
    </row>
    <row r="71" spans="1:4" s="247" customFormat="1" ht="12" customHeight="1">
      <c r="A71" s="14" t="s">
        <v>275</v>
      </c>
      <c r="B71" s="248" t="s">
        <v>251</v>
      </c>
      <c r="C71" s="156"/>
      <c r="D71" s="156"/>
    </row>
    <row r="72" spans="1:4" s="247" customFormat="1" ht="12" customHeight="1" thickBot="1">
      <c r="A72" s="15" t="s">
        <v>276</v>
      </c>
      <c r="B72" s="250" t="s">
        <v>252</v>
      </c>
      <c r="C72" s="156"/>
      <c r="D72" s="156"/>
    </row>
    <row r="73" spans="1:4" s="247" customFormat="1" ht="12" customHeight="1" thickBot="1">
      <c r="A73" s="251" t="s">
        <v>253</v>
      </c>
      <c r="B73" s="146" t="s">
        <v>254</v>
      </c>
      <c r="C73" s="151">
        <f>SUM(C74:C76)</f>
        <v>0</v>
      </c>
      <c r="D73" s="151"/>
    </row>
    <row r="74" spans="1:4" s="247" customFormat="1" ht="12" customHeight="1">
      <c r="A74" s="14" t="s">
        <v>277</v>
      </c>
      <c r="B74" s="248" t="s">
        <v>255</v>
      </c>
      <c r="C74" s="156"/>
      <c r="D74" s="156"/>
    </row>
    <row r="75" spans="1:4" s="247" customFormat="1" ht="12" customHeight="1">
      <c r="A75" s="13" t="s">
        <v>278</v>
      </c>
      <c r="B75" s="249" t="s">
        <v>256</v>
      </c>
      <c r="C75" s="156"/>
      <c r="D75" s="156"/>
    </row>
    <row r="76" spans="1:4" s="247" customFormat="1" ht="12" customHeight="1" thickBot="1">
      <c r="A76" s="15" t="s">
        <v>279</v>
      </c>
      <c r="B76" s="250" t="s">
        <v>257</v>
      </c>
      <c r="C76" s="156"/>
      <c r="D76" s="156"/>
    </row>
    <row r="77" spans="1:4" s="247" customFormat="1" ht="12" customHeight="1" thickBot="1">
      <c r="A77" s="251" t="s">
        <v>258</v>
      </c>
      <c r="B77" s="146" t="s">
        <v>280</v>
      </c>
      <c r="C77" s="151">
        <f>SUM(C78:C81)</f>
        <v>0</v>
      </c>
      <c r="D77" s="151"/>
    </row>
    <row r="78" spans="1:4" s="247" customFormat="1" ht="12" customHeight="1">
      <c r="A78" s="253" t="s">
        <v>259</v>
      </c>
      <c r="B78" s="248" t="s">
        <v>260</v>
      </c>
      <c r="C78" s="156"/>
      <c r="D78" s="156"/>
    </row>
    <row r="79" spans="1:4" s="247" customFormat="1" ht="12" customHeight="1">
      <c r="A79" s="254" t="s">
        <v>261</v>
      </c>
      <c r="B79" s="249" t="s">
        <v>262</v>
      </c>
      <c r="C79" s="156"/>
      <c r="D79" s="156"/>
    </row>
    <row r="80" spans="1:4" s="247" customFormat="1" ht="12" customHeight="1">
      <c r="A80" s="254" t="s">
        <v>263</v>
      </c>
      <c r="B80" s="249" t="s">
        <v>264</v>
      </c>
      <c r="C80" s="156"/>
      <c r="D80" s="156"/>
    </row>
    <row r="81" spans="1:4" s="247" customFormat="1" ht="12" customHeight="1" thickBot="1">
      <c r="A81" s="255" t="s">
        <v>265</v>
      </c>
      <c r="B81" s="250" t="s">
        <v>266</v>
      </c>
      <c r="C81" s="156"/>
      <c r="D81" s="156"/>
    </row>
    <row r="82" spans="1:4" s="247" customFormat="1" ht="13.5" customHeight="1" thickBot="1">
      <c r="A82" s="251" t="s">
        <v>267</v>
      </c>
      <c r="B82" s="146" t="s">
        <v>268</v>
      </c>
      <c r="C82" s="294"/>
      <c r="D82" s="294"/>
    </row>
    <row r="83" spans="1:4" s="247" customFormat="1" ht="15.75" customHeight="1" thickBot="1">
      <c r="A83" s="251" t="s">
        <v>269</v>
      </c>
      <c r="B83" s="256" t="s">
        <v>270</v>
      </c>
      <c r="C83" s="157">
        <f>+C61+C65+C70+C73+C77+C82</f>
        <v>19200</v>
      </c>
      <c r="D83" s="157">
        <f>+D61+D65+D70+D73+D77+D82</f>
        <v>19200</v>
      </c>
    </row>
    <row r="84" spans="1:4" s="247" customFormat="1" ht="16.5" customHeight="1" thickBot="1">
      <c r="A84" s="257" t="s">
        <v>283</v>
      </c>
      <c r="B84" s="258" t="s">
        <v>271</v>
      </c>
      <c r="C84" s="157">
        <f>+C60+C83</f>
        <v>376155</v>
      </c>
      <c r="D84" s="157">
        <f>+D60+D83</f>
        <v>459889</v>
      </c>
    </row>
    <row r="85" spans="1:3" s="247" customFormat="1" ht="83.25" customHeight="1">
      <c r="A85" s="4"/>
      <c r="B85" s="5"/>
      <c r="C85" s="158"/>
    </row>
    <row r="86" spans="1:3" ht="16.5" customHeight="1">
      <c r="A86" s="299" t="s">
        <v>40</v>
      </c>
      <c r="B86" s="299"/>
      <c r="C86" s="299"/>
    </row>
    <row r="87" spans="1:3" s="259" customFormat="1" ht="16.5" customHeight="1" thickBot="1">
      <c r="A87" s="301" t="s">
        <v>115</v>
      </c>
      <c r="B87" s="301"/>
      <c r="C87" s="80" t="s">
        <v>159</v>
      </c>
    </row>
    <row r="88" spans="1:4" ht="37.5" customHeight="1" thickBot="1">
      <c r="A88" s="22" t="s">
        <v>58</v>
      </c>
      <c r="B88" s="23" t="s">
        <v>41</v>
      </c>
      <c r="C88" s="35" t="s">
        <v>172</v>
      </c>
      <c r="D88" s="35" t="s">
        <v>400</v>
      </c>
    </row>
    <row r="89" spans="1:4" s="246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1" t="s">
        <v>11</v>
      </c>
      <c r="B90" s="25" t="s">
        <v>286</v>
      </c>
      <c r="C90" s="150">
        <f>SUM(C91:C95)</f>
        <v>262512</v>
      </c>
      <c r="D90" s="150">
        <f>SUM(D91:D95)</f>
        <v>346246</v>
      </c>
    </row>
    <row r="91" spans="1:4" ht="12" customHeight="1">
      <c r="A91" s="16" t="s">
        <v>82</v>
      </c>
      <c r="B91" s="9" t="s">
        <v>42</v>
      </c>
      <c r="C91" s="152">
        <v>112631</v>
      </c>
      <c r="D91" s="152">
        <v>162421</v>
      </c>
    </row>
    <row r="92" spans="1:4" ht="12" customHeight="1">
      <c r="A92" s="13" t="s">
        <v>83</v>
      </c>
      <c r="B92" s="7" t="s">
        <v>134</v>
      </c>
      <c r="C92" s="153">
        <v>27359</v>
      </c>
      <c r="D92" s="153">
        <v>41997</v>
      </c>
    </row>
    <row r="93" spans="1:4" ht="12" customHeight="1">
      <c r="A93" s="13" t="s">
        <v>84</v>
      </c>
      <c r="B93" s="7" t="s">
        <v>110</v>
      </c>
      <c r="C93" s="155">
        <v>59120</v>
      </c>
      <c r="D93" s="155">
        <v>65790</v>
      </c>
    </row>
    <row r="94" spans="1:4" ht="12" customHeight="1">
      <c r="A94" s="13" t="s">
        <v>85</v>
      </c>
      <c r="B94" s="10" t="s">
        <v>135</v>
      </c>
      <c r="C94" s="155">
        <v>32050</v>
      </c>
      <c r="D94" s="155">
        <v>32050</v>
      </c>
    </row>
    <row r="95" spans="1:4" ht="12" customHeight="1">
      <c r="A95" s="13" t="s">
        <v>96</v>
      </c>
      <c r="B95" s="18" t="s">
        <v>136</v>
      </c>
      <c r="C95" s="155">
        <v>31352</v>
      </c>
      <c r="D95" s="155">
        <v>43988</v>
      </c>
    </row>
    <row r="96" spans="1:4" ht="12" customHeight="1">
      <c r="A96" s="13" t="s">
        <v>86</v>
      </c>
      <c r="B96" s="7" t="s">
        <v>287</v>
      </c>
      <c r="C96" s="155"/>
      <c r="D96" s="155"/>
    </row>
    <row r="97" spans="1:4" ht="12" customHeight="1">
      <c r="A97" s="13" t="s">
        <v>87</v>
      </c>
      <c r="B97" s="82" t="s">
        <v>288</v>
      </c>
      <c r="C97" s="155"/>
      <c r="D97" s="155"/>
    </row>
    <row r="98" spans="1:4" ht="12" customHeight="1">
      <c r="A98" s="13" t="s">
        <v>97</v>
      </c>
      <c r="B98" s="83" t="s">
        <v>289</v>
      </c>
      <c r="C98" s="155"/>
      <c r="D98" s="155"/>
    </row>
    <row r="99" spans="1:4" ht="12" customHeight="1">
      <c r="A99" s="13" t="s">
        <v>98</v>
      </c>
      <c r="B99" s="83" t="s">
        <v>290</v>
      </c>
      <c r="C99" s="155"/>
      <c r="D99" s="155"/>
    </row>
    <row r="100" spans="1:4" ht="12" customHeight="1">
      <c r="A100" s="13" t="s">
        <v>99</v>
      </c>
      <c r="B100" s="82" t="s">
        <v>291</v>
      </c>
      <c r="C100" s="155"/>
      <c r="D100" s="155"/>
    </row>
    <row r="101" spans="1:4" ht="12" customHeight="1">
      <c r="A101" s="13" t="s">
        <v>100</v>
      </c>
      <c r="B101" s="82" t="s">
        <v>292</v>
      </c>
      <c r="C101" s="155"/>
      <c r="D101" s="155"/>
    </row>
    <row r="102" spans="1:4" ht="12" customHeight="1">
      <c r="A102" s="13" t="s">
        <v>102</v>
      </c>
      <c r="B102" s="83" t="s">
        <v>293</v>
      </c>
      <c r="C102" s="155"/>
      <c r="D102" s="155"/>
    </row>
    <row r="103" spans="1:4" ht="12" customHeight="1">
      <c r="A103" s="12" t="s">
        <v>137</v>
      </c>
      <c r="B103" s="84" t="s">
        <v>294</v>
      </c>
      <c r="C103" s="155"/>
      <c r="D103" s="155"/>
    </row>
    <row r="104" spans="1:4" ht="12" customHeight="1">
      <c r="A104" s="13" t="s">
        <v>284</v>
      </c>
      <c r="B104" s="84" t="s">
        <v>295</v>
      </c>
      <c r="C104" s="155"/>
      <c r="D104" s="155"/>
    </row>
    <row r="105" spans="1:4" ht="12" customHeight="1" thickBot="1">
      <c r="A105" s="17" t="s">
        <v>285</v>
      </c>
      <c r="B105" s="85" t="s">
        <v>296</v>
      </c>
      <c r="C105" s="159">
        <v>31352</v>
      </c>
      <c r="D105" s="159">
        <v>43988</v>
      </c>
    </row>
    <row r="106" spans="1:4" ht="12" customHeight="1" thickBot="1">
      <c r="A106" s="19" t="s">
        <v>12</v>
      </c>
      <c r="B106" s="24" t="s">
        <v>297</v>
      </c>
      <c r="C106" s="151">
        <f>+C107+C109+C111</f>
        <v>111204</v>
      </c>
      <c r="D106" s="151">
        <f>+D107+D109+D111</f>
        <v>111204</v>
      </c>
    </row>
    <row r="107" spans="1:4" ht="12" customHeight="1">
      <c r="A107" s="14" t="s">
        <v>88</v>
      </c>
      <c r="B107" s="7" t="s">
        <v>158</v>
      </c>
      <c r="C107" s="154"/>
      <c r="D107" s="154"/>
    </row>
    <row r="108" spans="1:4" ht="12" customHeight="1">
      <c r="A108" s="14" t="s">
        <v>89</v>
      </c>
      <c r="B108" s="11" t="s">
        <v>301</v>
      </c>
      <c r="C108" s="154"/>
      <c r="D108" s="154"/>
    </row>
    <row r="109" spans="1:4" ht="12" customHeight="1">
      <c r="A109" s="14" t="s">
        <v>90</v>
      </c>
      <c r="B109" s="11" t="s">
        <v>138</v>
      </c>
      <c r="C109" s="153">
        <v>110904</v>
      </c>
      <c r="D109" s="153">
        <v>110904</v>
      </c>
    </row>
    <row r="110" spans="1:4" ht="12" customHeight="1">
      <c r="A110" s="14" t="s">
        <v>91</v>
      </c>
      <c r="B110" s="11" t="s">
        <v>302</v>
      </c>
      <c r="C110" s="139">
        <v>82904</v>
      </c>
      <c r="D110" s="139">
        <v>82904</v>
      </c>
    </row>
    <row r="111" spans="1:4" ht="12" customHeight="1">
      <c r="A111" s="14" t="s">
        <v>92</v>
      </c>
      <c r="B111" s="148" t="s">
        <v>161</v>
      </c>
      <c r="C111" s="139">
        <v>300</v>
      </c>
      <c r="D111" s="139">
        <v>300</v>
      </c>
    </row>
    <row r="112" spans="1:4" ht="12" customHeight="1">
      <c r="A112" s="14" t="s">
        <v>101</v>
      </c>
      <c r="B112" s="147" t="s">
        <v>385</v>
      </c>
      <c r="C112" s="139"/>
      <c r="D112" s="139"/>
    </row>
    <row r="113" spans="1:4" ht="12" customHeight="1">
      <c r="A113" s="14" t="s">
        <v>103</v>
      </c>
      <c r="B113" s="244" t="s">
        <v>307</v>
      </c>
      <c r="C113" s="139"/>
      <c r="D113" s="139"/>
    </row>
    <row r="114" spans="1:4" ht="15.75">
      <c r="A114" s="14" t="s">
        <v>139</v>
      </c>
      <c r="B114" s="83" t="s">
        <v>290</v>
      </c>
      <c r="C114" s="139"/>
      <c r="D114" s="139"/>
    </row>
    <row r="115" spans="1:4" ht="12" customHeight="1">
      <c r="A115" s="14" t="s">
        <v>140</v>
      </c>
      <c r="B115" s="83" t="s">
        <v>306</v>
      </c>
      <c r="C115" s="139"/>
      <c r="D115" s="139"/>
    </row>
    <row r="116" spans="1:4" ht="12" customHeight="1">
      <c r="A116" s="14" t="s">
        <v>141</v>
      </c>
      <c r="B116" s="83" t="s">
        <v>305</v>
      </c>
      <c r="C116" s="139"/>
      <c r="D116" s="139"/>
    </row>
    <row r="117" spans="1:4" ht="12" customHeight="1">
      <c r="A117" s="14" t="s">
        <v>298</v>
      </c>
      <c r="B117" s="83" t="s">
        <v>293</v>
      </c>
      <c r="C117" s="139"/>
      <c r="D117" s="139"/>
    </row>
    <row r="118" spans="1:4" ht="12" customHeight="1">
      <c r="A118" s="14" t="s">
        <v>299</v>
      </c>
      <c r="B118" s="83" t="s">
        <v>304</v>
      </c>
      <c r="C118" s="139">
        <v>300</v>
      </c>
      <c r="D118" s="139">
        <v>300</v>
      </c>
    </row>
    <row r="119" spans="1:4" ht="16.5" thickBot="1">
      <c r="A119" s="12" t="s">
        <v>300</v>
      </c>
      <c r="B119" s="83" t="s">
        <v>303</v>
      </c>
      <c r="C119" s="140"/>
      <c r="D119" s="140"/>
    </row>
    <row r="120" spans="1:4" ht="12" customHeight="1" thickBot="1">
      <c r="A120" s="19" t="s">
        <v>13</v>
      </c>
      <c r="B120" s="78" t="s">
        <v>308</v>
      </c>
      <c r="C120" s="151">
        <f>+C121+C122</f>
        <v>2439</v>
      </c>
      <c r="D120" s="151">
        <f>+D121+D122</f>
        <v>2439</v>
      </c>
    </row>
    <row r="121" spans="1:4" ht="12" customHeight="1">
      <c r="A121" s="14" t="s">
        <v>71</v>
      </c>
      <c r="B121" s="8" t="s">
        <v>52</v>
      </c>
      <c r="C121" s="154">
        <v>2439</v>
      </c>
      <c r="D121" s="154">
        <v>2439</v>
      </c>
    </row>
    <row r="122" spans="1:4" ht="12" customHeight="1" thickBot="1">
      <c r="A122" s="15" t="s">
        <v>72</v>
      </c>
      <c r="B122" s="11" t="s">
        <v>53</v>
      </c>
      <c r="C122" s="155"/>
      <c r="D122" s="155"/>
    </row>
    <row r="123" spans="1:4" ht="12" customHeight="1" thickBot="1">
      <c r="A123" s="19" t="s">
        <v>14</v>
      </c>
      <c r="B123" s="78" t="s">
        <v>309</v>
      </c>
      <c r="C123" s="151">
        <f>+C90+C106+C120</f>
        <v>376155</v>
      </c>
      <c r="D123" s="151">
        <f>+D90+D106+D120</f>
        <v>459889</v>
      </c>
    </row>
    <row r="124" spans="1:4" ht="12" customHeight="1" thickBot="1">
      <c r="A124" s="19" t="s">
        <v>15</v>
      </c>
      <c r="B124" s="78" t="s">
        <v>310</v>
      </c>
      <c r="C124" s="151">
        <f>+C125+C126+C127</f>
        <v>0</v>
      </c>
      <c r="D124" s="151">
        <f>+D125+D126+D127</f>
        <v>0</v>
      </c>
    </row>
    <row r="125" spans="1:4" ht="12" customHeight="1">
      <c r="A125" s="14" t="s">
        <v>75</v>
      </c>
      <c r="B125" s="8" t="s">
        <v>311</v>
      </c>
      <c r="C125" s="139"/>
      <c r="D125" s="139"/>
    </row>
    <row r="126" spans="1:4" ht="12" customHeight="1">
      <c r="A126" s="14" t="s">
        <v>76</v>
      </c>
      <c r="B126" s="8" t="s">
        <v>312</v>
      </c>
      <c r="C126" s="139"/>
      <c r="D126" s="139"/>
    </row>
    <row r="127" spans="1:4" ht="12" customHeight="1" thickBot="1">
      <c r="A127" s="12" t="s">
        <v>77</v>
      </c>
      <c r="B127" s="6" t="s">
        <v>313</v>
      </c>
      <c r="C127" s="139"/>
      <c r="D127" s="139"/>
    </row>
    <row r="128" spans="1:4" ht="12" customHeight="1" thickBot="1">
      <c r="A128" s="19" t="s">
        <v>16</v>
      </c>
      <c r="B128" s="78" t="s">
        <v>347</v>
      </c>
      <c r="C128" s="151">
        <f>+C129+C130+C131+C132</f>
        <v>0</v>
      </c>
      <c r="D128" s="151">
        <f>+D129+D130+D131+D132</f>
        <v>0</v>
      </c>
    </row>
    <row r="129" spans="1:4" ht="12" customHeight="1">
      <c r="A129" s="14" t="s">
        <v>78</v>
      </c>
      <c r="B129" s="8" t="s">
        <v>314</v>
      </c>
      <c r="C129" s="139"/>
      <c r="D129" s="139"/>
    </row>
    <row r="130" spans="1:4" ht="12" customHeight="1">
      <c r="A130" s="14" t="s">
        <v>79</v>
      </c>
      <c r="B130" s="8" t="s">
        <v>315</v>
      </c>
      <c r="C130" s="139"/>
      <c r="D130" s="139"/>
    </row>
    <row r="131" spans="1:4" ht="12" customHeight="1">
      <c r="A131" s="14" t="s">
        <v>217</v>
      </c>
      <c r="B131" s="8" t="s">
        <v>316</v>
      </c>
      <c r="C131" s="139"/>
      <c r="D131" s="139"/>
    </row>
    <row r="132" spans="1:4" ht="12" customHeight="1" thickBot="1">
      <c r="A132" s="12" t="s">
        <v>218</v>
      </c>
      <c r="B132" s="6" t="s">
        <v>317</v>
      </c>
      <c r="C132" s="139"/>
      <c r="D132" s="139"/>
    </row>
    <row r="133" spans="1:4" ht="12" customHeight="1" thickBot="1">
      <c r="A133" s="19" t="s">
        <v>17</v>
      </c>
      <c r="B133" s="78" t="s">
        <v>318</v>
      </c>
      <c r="C133" s="157">
        <f>+C134+C135+C136+C137</f>
        <v>0</v>
      </c>
      <c r="D133" s="157">
        <f>+D134+D135+D136+D137</f>
        <v>0</v>
      </c>
    </row>
    <row r="134" spans="1:4" ht="12" customHeight="1">
      <c r="A134" s="14" t="s">
        <v>80</v>
      </c>
      <c r="B134" s="8" t="s">
        <v>319</v>
      </c>
      <c r="C134" s="139"/>
      <c r="D134" s="139"/>
    </row>
    <row r="135" spans="1:4" ht="12" customHeight="1">
      <c r="A135" s="14" t="s">
        <v>81</v>
      </c>
      <c r="B135" s="8" t="s">
        <v>329</v>
      </c>
      <c r="C135" s="139"/>
      <c r="D135" s="139"/>
    </row>
    <row r="136" spans="1:4" ht="12" customHeight="1">
      <c r="A136" s="14" t="s">
        <v>230</v>
      </c>
      <c r="B136" s="8" t="s">
        <v>320</v>
      </c>
      <c r="C136" s="139"/>
      <c r="D136" s="139"/>
    </row>
    <row r="137" spans="1:4" ht="12" customHeight="1" thickBot="1">
      <c r="A137" s="12" t="s">
        <v>231</v>
      </c>
      <c r="B137" s="6" t="s">
        <v>321</v>
      </c>
      <c r="C137" s="139"/>
      <c r="D137" s="139"/>
    </row>
    <row r="138" spans="1:4" ht="12" customHeight="1" thickBot="1">
      <c r="A138" s="19" t="s">
        <v>18</v>
      </c>
      <c r="B138" s="78" t="s">
        <v>322</v>
      </c>
      <c r="C138" s="160">
        <f>+C139+C140+C141+C142</f>
        <v>0</v>
      </c>
      <c r="D138" s="160">
        <f>+D139+D140+D141+D142</f>
        <v>0</v>
      </c>
    </row>
    <row r="139" spans="1:4" ht="12" customHeight="1">
      <c r="A139" s="14" t="s">
        <v>132</v>
      </c>
      <c r="B139" s="8" t="s">
        <v>323</v>
      </c>
      <c r="C139" s="139"/>
      <c r="D139" s="139"/>
    </row>
    <row r="140" spans="1:4" ht="12" customHeight="1">
      <c r="A140" s="14" t="s">
        <v>133</v>
      </c>
      <c r="B140" s="8" t="s">
        <v>324</v>
      </c>
      <c r="C140" s="139"/>
      <c r="D140" s="139"/>
    </row>
    <row r="141" spans="1:4" ht="12" customHeight="1">
      <c r="A141" s="14" t="s">
        <v>160</v>
      </c>
      <c r="B141" s="8" t="s">
        <v>325</v>
      </c>
      <c r="C141" s="139"/>
      <c r="D141" s="139"/>
    </row>
    <row r="142" spans="1:4" ht="12" customHeight="1" thickBot="1">
      <c r="A142" s="14" t="s">
        <v>233</v>
      </c>
      <c r="B142" s="8" t="s">
        <v>326</v>
      </c>
      <c r="C142" s="139"/>
      <c r="D142" s="139"/>
    </row>
    <row r="143" spans="1:9" ht="15" customHeight="1" thickBot="1">
      <c r="A143" s="19" t="s">
        <v>19</v>
      </c>
      <c r="B143" s="78" t="s">
        <v>327</v>
      </c>
      <c r="C143" s="260">
        <f>+C124+C128+C133+C138</f>
        <v>0</v>
      </c>
      <c r="D143" s="260">
        <f>+D124+D128+D133+D138</f>
        <v>0</v>
      </c>
      <c r="F143" s="261"/>
      <c r="G143" s="262"/>
      <c r="H143" s="262"/>
      <c r="I143" s="262"/>
    </row>
    <row r="144" spans="1:4" s="247" customFormat="1" ht="12.75" customHeight="1" thickBot="1">
      <c r="A144" s="149" t="s">
        <v>20</v>
      </c>
      <c r="B144" s="225" t="s">
        <v>328</v>
      </c>
      <c r="C144" s="260">
        <f>+C123+C143</f>
        <v>376155</v>
      </c>
      <c r="D144" s="260">
        <f>+D123+D143</f>
        <v>459889</v>
      </c>
    </row>
    <row r="145" ht="7.5" customHeight="1">
      <c r="D145" s="227"/>
    </row>
    <row r="146" spans="1:3" ht="15.75">
      <c r="A146" s="302" t="s">
        <v>330</v>
      </c>
      <c r="B146" s="302"/>
      <c r="C146" s="302"/>
    </row>
    <row r="147" spans="1:3" ht="15" customHeight="1" thickBot="1">
      <c r="A147" s="300" t="s">
        <v>116</v>
      </c>
      <c r="B147" s="300"/>
      <c r="C147" s="161" t="s">
        <v>159</v>
      </c>
    </row>
    <row r="148" spans="1:4" ht="19.5" customHeight="1" thickBot="1">
      <c r="A148" s="19">
        <v>1</v>
      </c>
      <c r="B148" s="24" t="s">
        <v>331</v>
      </c>
      <c r="C148" s="151">
        <f>+C60-C123</f>
        <v>-19200</v>
      </c>
      <c r="D148" s="263"/>
    </row>
    <row r="149" spans="1:3" ht="27.75" customHeight="1" thickBot="1">
      <c r="A149" s="19" t="s">
        <v>12</v>
      </c>
      <c r="B149" s="24" t="s">
        <v>332</v>
      </c>
      <c r="C149" s="151">
        <f>+C83-C143</f>
        <v>19200</v>
      </c>
    </row>
  </sheetData>
  <sheetProtection selectLockedCells="1" selectUnlockedCells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11811023622047245" right="0.11811023622047245" top="1.4566929133858268" bottom="0.8661417322834646" header="0.7874015748031497" footer="0.5905511811023623"/>
  <pageSetup fitToHeight="0" horizontalDpi="600" verticalDpi="600" orientation="portrait" paperSize="9" scale="80" r:id="rId1"/>
  <headerFooter alignWithMargins="0">
    <oddHeader>&amp;C&amp;"Times New Roman CE,Félkövér"&amp;12
Nyírpazony Önkormányzat
2014. ÉVI KÖLTSÉGVETÉSÉNEK ÖSSZEVONT MÉRLEGE&amp;10
&amp;R&amp;"Times New Roman CE,Félkövér dőlt"&amp;11 1.1. melléklet a ...../2014. (...........) önkormányzati rendelethez</oddHeader>
  </headerFooter>
  <rowBreaks count="1" manualBreakCount="1"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67">
      <selection activeCell="C149" sqref="C149"/>
    </sheetView>
  </sheetViews>
  <sheetFormatPr defaultColWidth="9.00390625" defaultRowHeight="12.75"/>
  <cols>
    <col min="1" max="1" width="9.50390625" style="226" customWidth="1"/>
    <col min="2" max="2" width="85.875" style="226" customWidth="1"/>
    <col min="3" max="3" width="13.125" style="227" customWidth="1"/>
    <col min="4" max="4" width="14.375" style="245" customWidth="1"/>
    <col min="5" max="16384" width="9.375" style="245" customWidth="1"/>
  </cols>
  <sheetData>
    <row r="1" spans="1:3" ht="15.75" customHeight="1">
      <c r="A1" s="299" t="s">
        <v>8</v>
      </c>
      <c r="B1" s="299"/>
      <c r="C1" s="299"/>
    </row>
    <row r="2" spans="1:3" ht="15.75" customHeight="1" thickBot="1">
      <c r="A2" s="300" t="s">
        <v>114</v>
      </c>
      <c r="B2" s="300"/>
      <c r="C2" s="161" t="s">
        <v>159</v>
      </c>
    </row>
    <row r="3" spans="1:4" ht="37.5" customHeight="1" thickBot="1">
      <c r="A3" s="22" t="s">
        <v>58</v>
      </c>
      <c r="B3" s="23" t="s">
        <v>10</v>
      </c>
      <c r="C3" s="35" t="s">
        <v>172</v>
      </c>
      <c r="D3" s="35" t="s">
        <v>405</v>
      </c>
    </row>
    <row r="4" spans="1:4" s="246" customFormat="1" ht="12" customHeight="1" thickBot="1">
      <c r="A4" s="240">
        <v>1</v>
      </c>
      <c r="B4" s="241">
        <v>2</v>
      </c>
      <c r="C4" s="242">
        <v>3</v>
      </c>
      <c r="D4" s="242">
        <v>4</v>
      </c>
    </row>
    <row r="5" spans="1:4" s="247" customFormat="1" ht="12" customHeight="1" thickBot="1">
      <c r="A5" s="19" t="s">
        <v>11</v>
      </c>
      <c r="B5" s="20" t="s">
        <v>173</v>
      </c>
      <c r="C5" s="151">
        <f>+C6+C7+C8+C9+C10+C11</f>
        <v>160648</v>
      </c>
      <c r="D5" s="151">
        <f>+D6+D7+D8+D9+D10+D11</f>
        <v>160990</v>
      </c>
    </row>
    <row r="6" spans="1:4" s="247" customFormat="1" ht="12" customHeight="1">
      <c r="A6" s="14" t="s">
        <v>82</v>
      </c>
      <c r="B6" s="248" t="s">
        <v>174</v>
      </c>
      <c r="C6" s="154">
        <v>77448</v>
      </c>
      <c r="D6" s="154">
        <v>77448</v>
      </c>
    </row>
    <row r="7" spans="1:4" s="247" customFormat="1" ht="12" customHeight="1">
      <c r="A7" s="13" t="s">
        <v>83</v>
      </c>
      <c r="B7" s="249" t="s">
        <v>175</v>
      </c>
      <c r="C7" s="153">
        <v>46276</v>
      </c>
      <c r="D7" s="153">
        <v>46276</v>
      </c>
    </row>
    <row r="8" spans="1:4" s="247" customFormat="1" ht="12" customHeight="1">
      <c r="A8" s="13" t="s">
        <v>84</v>
      </c>
      <c r="B8" s="249" t="s">
        <v>176</v>
      </c>
      <c r="C8" s="153">
        <v>28838</v>
      </c>
      <c r="D8" s="153">
        <v>28838</v>
      </c>
    </row>
    <row r="9" spans="1:4" s="247" customFormat="1" ht="12" customHeight="1">
      <c r="A9" s="13" t="s">
        <v>85</v>
      </c>
      <c r="B9" s="249" t="s">
        <v>177</v>
      </c>
      <c r="C9" s="153">
        <v>4014</v>
      </c>
      <c r="D9" s="153">
        <v>4014</v>
      </c>
    </row>
    <row r="10" spans="1:4" s="247" customFormat="1" ht="12" customHeight="1">
      <c r="A10" s="13" t="s">
        <v>111</v>
      </c>
      <c r="B10" s="249" t="s">
        <v>178</v>
      </c>
      <c r="C10" s="153">
        <v>4072</v>
      </c>
      <c r="D10" s="153">
        <v>4072</v>
      </c>
    </row>
    <row r="11" spans="1:4" s="247" customFormat="1" ht="12" customHeight="1" thickBot="1">
      <c r="A11" s="15" t="s">
        <v>86</v>
      </c>
      <c r="B11" s="250" t="s">
        <v>179</v>
      </c>
      <c r="C11" s="153"/>
      <c r="D11" s="153">
        <v>342</v>
      </c>
    </row>
    <row r="12" spans="1:4" s="247" customFormat="1" ht="12" customHeight="1" thickBot="1">
      <c r="A12" s="19" t="s">
        <v>12</v>
      </c>
      <c r="B12" s="146" t="s">
        <v>180</v>
      </c>
      <c r="C12" s="151">
        <f>+C13+C14+C15+C16+C17</f>
        <v>0</v>
      </c>
      <c r="D12" s="151">
        <f>+D13+D14+D15+D16+D17</f>
        <v>0</v>
      </c>
    </row>
    <row r="13" spans="1:4" s="247" customFormat="1" ht="12" customHeight="1">
      <c r="A13" s="14" t="s">
        <v>88</v>
      </c>
      <c r="B13" s="248" t="s">
        <v>181</v>
      </c>
      <c r="C13" s="154"/>
      <c r="D13" s="154"/>
    </row>
    <row r="14" spans="1:4" s="247" customFormat="1" ht="12" customHeight="1">
      <c r="A14" s="13" t="s">
        <v>89</v>
      </c>
      <c r="B14" s="249" t="s">
        <v>182</v>
      </c>
      <c r="C14" s="153"/>
      <c r="D14" s="153"/>
    </row>
    <row r="15" spans="1:4" s="247" customFormat="1" ht="12" customHeight="1">
      <c r="A15" s="13" t="s">
        <v>90</v>
      </c>
      <c r="B15" s="249" t="s">
        <v>379</v>
      </c>
      <c r="C15" s="153"/>
      <c r="D15" s="153"/>
    </row>
    <row r="16" spans="1:4" s="247" customFormat="1" ht="12" customHeight="1">
      <c r="A16" s="13" t="s">
        <v>91</v>
      </c>
      <c r="B16" s="249" t="s">
        <v>380</v>
      </c>
      <c r="C16" s="153"/>
      <c r="D16" s="153"/>
    </row>
    <row r="17" spans="1:4" s="247" customFormat="1" ht="12" customHeight="1">
      <c r="A17" s="13" t="s">
        <v>92</v>
      </c>
      <c r="B17" s="249" t="s">
        <v>183</v>
      </c>
      <c r="C17" s="153"/>
      <c r="D17" s="153"/>
    </row>
    <row r="18" spans="1:4" s="247" customFormat="1" ht="12" customHeight="1" thickBot="1">
      <c r="A18" s="15" t="s">
        <v>101</v>
      </c>
      <c r="B18" s="250" t="s">
        <v>184</v>
      </c>
      <c r="C18" s="155"/>
      <c r="D18" s="155"/>
    </row>
    <row r="19" spans="1:4" s="247" customFormat="1" ht="12" customHeight="1" thickBot="1">
      <c r="A19" s="19" t="s">
        <v>13</v>
      </c>
      <c r="B19" s="20" t="s">
        <v>185</v>
      </c>
      <c r="C19" s="151">
        <f>+C20+C21+C22+C23+C24</f>
        <v>0</v>
      </c>
      <c r="D19" s="151">
        <f>+D20+D21+D22+D23+D24</f>
        <v>0</v>
      </c>
    </row>
    <row r="20" spans="1:4" s="247" customFormat="1" ht="12" customHeight="1">
      <c r="A20" s="14" t="s">
        <v>71</v>
      </c>
      <c r="B20" s="248" t="s">
        <v>186</v>
      </c>
      <c r="C20" s="154"/>
      <c r="D20" s="154"/>
    </row>
    <row r="21" spans="1:4" s="247" customFormat="1" ht="12" customHeight="1">
      <c r="A21" s="13" t="s">
        <v>72</v>
      </c>
      <c r="B21" s="249" t="s">
        <v>187</v>
      </c>
      <c r="C21" s="153"/>
      <c r="D21" s="153"/>
    </row>
    <row r="22" spans="1:4" s="247" customFormat="1" ht="12" customHeight="1">
      <c r="A22" s="13" t="s">
        <v>73</v>
      </c>
      <c r="B22" s="249" t="s">
        <v>381</v>
      </c>
      <c r="C22" s="153"/>
      <c r="D22" s="153"/>
    </row>
    <row r="23" spans="1:4" s="247" customFormat="1" ht="12" customHeight="1">
      <c r="A23" s="13" t="s">
        <v>74</v>
      </c>
      <c r="B23" s="249" t="s">
        <v>382</v>
      </c>
      <c r="C23" s="153"/>
      <c r="D23" s="153"/>
    </row>
    <row r="24" spans="1:4" s="247" customFormat="1" ht="12" customHeight="1">
      <c r="A24" s="13" t="s">
        <v>122</v>
      </c>
      <c r="B24" s="249" t="s">
        <v>188</v>
      </c>
      <c r="C24" s="153"/>
      <c r="D24" s="153"/>
    </row>
    <row r="25" spans="1:4" s="247" customFormat="1" ht="12" customHeight="1" thickBot="1">
      <c r="A25" s="15" t="s">
        <v>123</v>
      </c>
      <c r="B25" s="250" t="s">
        <v>189</v>
      </c>
      <c r="C25" s="155"/>
      <c r="D25" s="155"/>
    </row>
    <row r="26" spans="1:4" s="247" customFormat="1" ht="12" customHeight="1" thickBot="1">
      <c r="A26" s="19" t="s">
        <v>124</v>
      </c>
      <c r="B26" s="20" t="s">
        <v>190</v>
      </c>
      <c r="C26" s="157">
        <f>+C27+C30+C31+C32</f>
        <v>38120</v>
      </c>
      <c r="D26" s="157">
        <f>+D27+D30+D31+D32</f>
        <v>56167</v>
      </c>
    </row>
    <row r="27" spans="1:4" s="247" customFormat="1" ht="12" customHeight="1">
      <c r="A27" s="14" t="s">
        <v>191</v>
      </c>
      <c r="B27" s="248" t="s">
        <v>197</v>
      </c>
      <c r="C27" s="243">
        <f>+C28+C29</f>
        <v>26000</v>
      </c>
      <c r="D27" s="243">
        <v>41575</v>
      </c>
    </row>
    <row r="28" spans="1:4" s="247" customFormat="1" ht="12" customHeight="1">
      <c r="A28" s="13" t="s">
        <v>192</v>
      </c>
      <c r="B28" s="249" t="s">
        <v>198</v>
      </c>
      <c r="C28" s="153"/>
      <c r="D28" s="153"/>
    </row>
    <row r="29" spans="1:4" s="247" customFormat="1" ht="12" customHeight="1">
      <c r="A29" s="13" t="s">
        <v>193</v>
      </c>
      <c r="B29" s="249" t="s">
        <v>199</v>
      </c>
      <c r="C29" s="153">
        <v>26000</v>
      </c>
      <c r="D29" s="153">
        <v>41575</v>
      </c>
    </row>
    <row r="30" spans="1:4" s="247" customFormat="1" ht="12" customHeight="1">
      <c r="A30" s="13" t="s">
        <v>194</v>
      </c>
      <c r="B30" s="249" t="s">
        <v>200</v>
      </c>
      <c r="C30" s="153">
        <v>11000</v>
      </c>
      <c r="D30" s="153">
        <v>12452</v>
      </c>
    </row>
    <row r="31" spans="1:4" s="247" customFormat="1" ht="12" customHeight="1">
      <c r="A31" s="13" t="s">
        <v>195</v>
      </c>
      <c r="B31" s="249" t="s">
        <v>201</v>
      </c>
      <c r="C31" s="153">
        <v>1000</v>
      </c>
      <c r="D31" s="153">
        <v>2020</v>
      </c>
    </row>
    <row r="32" spans="1:4" s="247" customFormat="1" ht="12" customHeight="1" thickBot="1">
      <c r="A32" s="15" t="s">
        <v>196</v>
      </c>
      <c r="B32" s="250" t="s">
        <v>202</v>
      </c>
      <c r="C32" s="155">
        <v>120</v>
      </c>
      <c r="D32" s="155">
        <v>120</v>
      </c>
    </row>
    <row r="33" spans="1:4" s="247" customFormat="1" ht="12" customHeight="1" thickBot="1">
      <c r="A33" s="19" t="s">
        <v>15</v>
      </c>
      <c r="B33" s="20" t="s">
        <v>203</v>
      </c>
      <c r="C33" s="151">
        <f>SUM(C34:C43)</f>
        <v>3130</v>
      </c>
      <c r="D33" s="151">
        <f>SUM(D34:D43)</f>
        <v>3222</v>
      </c>
    </row>
    <row r="34" spans="1:4" s="247" customFormat="1" ht="12" customHeight="1">
      <c r="A34" s="14" t="s">
        <v>75</v>
      </c>
      <c r="B34" s="248" t="s">
        <v>206</v>
      </c>
      <c r="C34" s="154"/>
      <c r="D34" s="154"/>
    </row>
    <row r="35" spans="1:4" s="247" customFormat="1" ht="12" customHeight="1">
      <c r="A35" s="13" t="s">
        <v>76</v>
      </c>
      <c r="B35" s="249" t="s">
        <v>207</v>
      </c>
      <c r="C35" s="153">
        <v>945</v>
      </c>
      <c r="D35" s="153">
        <v>945</v>
      </c>
    </row>
    <row r="36" spans="1:4" s="247" customFormat="1" ht="12" customHeight="1">
      <c r="A36" s="13" t="s">
        <v>77</v>
      </c>
      <c r="B36" s="249" t="s">
        <v>208</v>
      </c>
      <c r="C36" s="153"/>
      <c r="D36" s="153"/>
    </row>
    <row r="37" spans="1:4" s="247" customFormat="1" ht="12" customHeight="1">
      <c r="A37" s="13" t="s">
        <v>126</v>
      </c>
      <c r="B37" s="249" t="s">
        <v>209</v>
      </c>
      <c r="C37" s="153">
        <v>1630</v>
      </c>
      <c r="D37" s="153">
        <v>1630</v>
      </c>
    </row>
    <row r="38" spans="1:4" s="247" customFormat="1" ht="12" customHeight="1">
      <c r="A38" s="13" t="s">
        <v>127</v>
      </c>
      <c r="B38" s="249" t="s">
        <v>210</v>
      </c>
      <c r="C38" s="153"/>
      <c r="D38" s="153"/>
    </row>
    <row r="39" spans="1:4" s="247" customFormat="1" ht="12" customHeight="1">
      <c r="A39" s="13" t="s">
        <v>128</v>
      </c>
      <c r="B39" s="249" t="s">
        <v>211</v>
      </c>
      <c r="C39" s="153">
        <v>255</v>
      </c>
      <c r="D39" s="153">
        <v>255</v>
      </c>
    </row>
    <row r="40" spans="1:4" s="247" customFormat="1" ht="12" customHeight="1">
      <c r="A40" s="13" t="s">
        <v>129</v>
      </c>
      <c r="B40" s="249" t="s">
        <v>212</v>
      </c>
      <c r="C40" s="153"/>
      <c r="D40" s="153"/>
    </row>
    <row r="41" spans="1:4" s="247" customFormat="1" ht="12" customHeight="1">
      <c r="A41" s="13" t="s">
        <v>130</v>
      </c>
      <c r="B41" s="249" t="s">
        <v>213</v>
      </c>
      <c r="C41" s="153">
        <v>300</v>
      </c>
      <c r="D41" s="153">
        <v>300</v>
      </c>
    </row>
    <row r="42" spans="1:4" s="247" customFormat="1" ht="12" customHeight="1">
      <c r="A42" s="13" t="s">
        <v>204</v>
      </c>
      <c r="B42" s="249" t="s">
        <v>214</v>
      </c>
      <c r="C42" s="156"/>
      <c r="D42" s="156"/>
    </row>
    <row r="43" spans="1:4" s="247" customFormat="1" ht="12" customHeight="1" thickBot="1">
      <c r="A43" s="15" t="s">
        <v>205</v>
      </c>
      <c r="B43" s="250" t="s">
        <v>215</v>
      </c>
      <c r="C43" s="237"/>
      <c r="D43" s="237">
        <v>92</v>
      </c>
    </row>
    <row r="44" spans="1:4" s="247" customFormat="1" ht="12" customHeight="1" thickBot="1">
      <c r="A44" s="19" t="s">
        <v>16</v>
      </c>
      <c r="B44" s="20" t="s">
        <v>216</v>
      </c>
      <c r="C44" s="151">
        <f>SUM(C45:C49)</f>
        <v>0</v>
      </c>
      <c r="D44" s="151">
        <f>SUM(D45:D49)</f>
        <v>0</v>
      </c>
    </row>
    <row r="45" spans="1:4" s="247" customFormat="1" ht="12" customHeight="1">
      <c r="A45" s="14" t="s">
        <v>78</v>
      </c>
      <c r="B45" s="248" t="s">
        <v>220</v>
      </c>
      <c r="C45" s="293"/>
      <c r="D45" s="293"/>
    </row>
    <row r="46" spans="1:4" s="247" customFormat="1" ht="12" customHeight="1">
      <c r="A46" s="13" t="s">
        <v>79</v>
      </c>
      <c r="B46" s="249" t="s">
        <v>221</v>
      </c>
      <c r="C46" s="156"/>
      <c r="D46" s="156"/>
    </row>
    <row r="47" spans="1:4" s="247" customFormat="1" ht="12" customHeight="1">
      <c r="A47" s="13" t="s">
        <v>217</v>
      </c>
      <c r="B47" s="249" t="s">
        <v>222</v>
      </c>
      <c r="C47" s="156"/>
      <c r="D47" s="156"/>
    </row>
    <row r="48" spans="1:4" s="247" customFormat="1" ht="12" customHeight="1">
      <c r="A48" s="13" t="s">
        <v>218</v>
      </c>
      <c r="B48" s="249" t="s">
        <v>223</v>
      </c>
      <c r="C48" s="156"/>
      <c r="D48" s="156"/>
    </row>
    <row r="49" spans="1:4" s="247" customFormat="1" ht="12" customHeight="1" thickBot="1">
      <c r="A49" s="15" t="s">
        <v>219</v>
      </c>
      <c r="B49" s="250" t="s">
        <v>224</v>
      </c>
      <c r="C49" s="237"/>
      <c r="D49" s="237"/>
    </row>
    <row r="50" spans="1:4" s="247" customFormat="1" ht="12" customHeight="1" thickBot="1">
      <c r="A50" s="19" t="s">
        <v>131</v>
      </c>
      <c r="B50" s="20" t="s">
        <v>225</v>
      </c>
      <c r="C50" s="151">
        <f>SUM(C51:C53)</f>
        <v>51450</v>
      </c>
      <c r="D50" s="151">
        <f>SUM(D51:D53)</f>
        <v>116703</v>
      </c>
    </row>
    <row r="51" spans="1:4" s="247" customFormat="1" ht="12" customHeight="1">
      <c r="A51" s="14" t="s">
        <v>80</v>
      </c>
      <c r="B51" s="248" t="s">
        <v>226</v>
      </c>
      <c r="C51" s="154"/>
      <c r="D51" s="154"/>
    </row>
    <row r="52" spans="1:4" s="247" customFormat="1" ht="12" customHeight="1">
      <c r="A52" s="13" t="s">
        <v>81</v>
      </c>
      <c r="B52" s="249" t="s">
        <v>227</v>
      </c>
      <c r="C52" s="153"/>
      <c r="D52" s="153"/>
    </row>
    <row r="53" spans="1:4" s="247" customFormat="1" ht="12" customHeight="1">
      <c r="A53" s="13" t="s">
        <v>230</v>
      </c>
      <c r="B53" s="249" t="s">
        <v>228</v>
      </c>
      <c r="C53" s="153">
        <v>51450</v>
      </c>
      <c r="D53" s="153">
        <v>116703</v>
      </c>
    </row>
    <row r="54" spans="1:4" s="247" customFormat="1" ht="12" customHeight="1" thickBot="1">
      <c r="A54" s="15" t="s">
        <v>231</v>
      </c>
      <c r="B54" s="250" t="s">
        <v>229</v>
      </c>
      <c r="C54" s="155"/>
      <c r="D54" s="155"/>
    </row>
    <row r="55" spans="1:4" s="247" customFormat="1" ht="12" customHeight="1" thickBot="1">
      <c r="A55" s="19" t="s">
        <v>18</v>
      </c>
      <c r="B55" s="146" t="s">
        <v>232</v>
      </c>
      <c r="C55" s="151">
        <f>SUM(C56:C58)</f>
        <v>103607</v>
      </c>
      <c r="D55" s="151">
        <f>SUM(D56:D58)</f>
        <v>103607</v>
      </c>
    </row>
    <row r="56" spans="1:4" s="247" customFormat="1" ht="12" customHeight="1">
      <c r="A56" s="14" t="s">
        <v>132</v>
      </c>
      <c r="B56" s="248" t="s">
        <v>234</v>
      </c>
      <c r="C56" s="156"/>
      <c r="D56" s="156"/>
    </row>
    <row r="57" spans="1:4" s="247" customFormat="1" ht="12" customHeight="1">
      <c r="A57" s="13" t="s">
        <v>133</v>
      </c>
      <c r="B57" s="249" t="s">
        <v>384</v>
      </c>
      <c r="C57" s="156"/>
      <c r="D57" s="156"/>
    </row>
    <row r="58" spans="1:4" s="247" customFormat="1" ht="12" customHeight="1">
      <c r="A58" s="13" t="s">
        <v>160</v>
      </c>
      <c r="B58" s="249" t="s">
        <v>235</v>
      </c>
      <c r="C58" s="156">
        <v>103607</v>
      </c>
      <c r="D58" s="156">
        <v>103607</v>
      </c>
    </row>
    <row r="59" spans="1:4" s="247" customFormat="1" ht="12" customHeight="1" thickBot="1">
      <c r="A59" s="15" t="s">
        <v>233</v>
      </c>
      <c r="B59" s="250" t="s">
        <v>236</v>
      </c>
      <c r="C59" s="156">
        <v>75607</v>
      </c>
      <c r="D59" s="156">
        <v>75607</v>
      </c>
    </row>
    <row r="60" spans="1:4" s="247" customFormat="1" ht="12" customHeight="1" thickBot="1">
      <c r="A60" s="19" t="s">
        <v>19</v>
      </c>
      <c r="B60" s="20" t="s">
        <v>237</v>
      </c>
      <c r="C60" s="157">
        <f>+C5+C12+C19+C26+C33+C44+C50+C55</f>
        <v>356955</v>
      </c>
      <c r="D60" s="157">
        <f>+D5+D12+D19+D26+D33+D44+D50+D55</f>
        <v>440689</v>
      </c>
    </row>
    <row r="61" spans="1:4" s="247" customFormat="1" ht="12" customHeight="1" thickBot="1">
      <c r="A61" s="251" t="s">
        <v>238</v>
      </c>
      <c r="B61" s="146" t="s">
        <v>239</v>
      </c>
      <c r="C61" s="151">
        <f>SUM(C62:C64)</f>
        <v>19200</v>
      </c>
      <c r="D61" s="151">
        <f>SUM(D62:D64)</f>
        <v>19200</v>
      </c>
    </row>
    <row r="62" spans="1:4" s="247" customFormat="1" ht="12" customHeight="1">
      <c r="A62" s="14" t="s">
        <v>272</v>
      </c>
      <c r="B62" s="248" t="s">
        <v>240</v>
      </c>
      <c r="C62" s="156"/>
      <c r="D62" s="156"/>
    </row>
    <row r="63" spans="1:4" s="247" customFormat="1" ht="12" customHeight="1">
      <c r="A63" s="13" t="s">
        <v>281</v>
      </c>
      <c r="B63" s="249" t="s">
        <v>241</v>
      </c>
      <c r="C63" s="156">
        <v>19200</v>
      </c>
      <c r="D63" s="156">
        <v>19200</v>
      </c>
    </row>
    <row r="64" spans="1:4" s="247" customFormat="1" ht="12" customHeight="1" thickBot="1">
      <c r="A64" s="15" t="s">
        <v>282</v>
      </c>
      <c r="B64" s="252" t="s">
        <v>242</v>
      </c>
      <c r="C64" s="156"/>
      <c r="D64" s="156"/>
    </row>
    <row r="65" spans="1:4" s="247" customFormat="1" ht="12" customHeight="1" thickBot="1">
      <c r="A65" s="251" t="s">
        <v>243</v>
      </c>
      <c r="B65" s="146" t="s">
        <v>244</v>
      </c>
      <c r="C65" s="151">
        <f>SUM(C66:C69)</f>
        <v>0</v>
      </c>
      <c r="D65" s="151">
        <f>SUM(D66:D69)</f>
        <v>0</v>
      </c>
    </row>
    <row r="66" spans="1:4" s="247" customFormat="1" ht="12" customHeight="1">
      <c r="A66" s="14" t="s">
        <v>112</v>
      </c>
      <c r="B66" s="248" t="s">
        <v>245</v>
      </c>
      <c r="C66" s="156"/>
      <c r="D66" s="156"/>
    </row>
    <row r="67" spans="1:4" s="247" customFormat="1" ht="12" customHeight="1">
      <c r="A67" s="13" t="s">
        <v>113</v>
      </c>
      <c r="B67" s="249" t="s">
        <v>246</v>
      </c>
      <c r="C67" s="156"/>
      <c r="D67" s="156"/>
    </row>
    <row r="68" spans="1:4" s="247" customFormat="1" ht="12" customHeight="1">
      <c r="A68" s="13" t="s">
        <v>273</v>
      </c>
      <c r="B68" s="249" t="s">
        <v>247</v>
      </c>
      <c r="C68" s="156"/>
      <c r="D68" s="156"/>
    </row>
    <row r="69" spans="1:4" s="247" customFormat="1" ht="12" customHeight="1" thickBot="1">
      <c r="A69" s="15" t="s">
        <v>274</v>
      </c>
      <c r="B69" s="250" t="s">
        <v>248</v>
      </c>
      <c r="C69" s="156"/>
      <c r="D69" s="156"/>
    </row>
    <row r="70" spans="1:4" s="247" customFormat="1" ht="12" customHeight="1" thickBot="1">
      <c r="A70" s="251" t="s">
        <v>249</v>
      </c>
      <c r="B70" s="146" t="s">
        <v>250</v>
      </c>
      <c r="C70" s="151">
        <f>SUM(C71:C72)</f>
        <v>0</v>
      </c>
      <c r="D70" s="151">
        <f>SUM(D71:D72)</f>
        <v>0</v>
      </c>
    </row>
    <row r="71" spans="1:4" s="247" customFormat="1" ht="12" customHeight="1">
      <c r="A71" s="14" t="s">
        <v>275</v>
      </c>
      <c r="B71" s="248" t="s">
        <v>251</v>
      </c>
      <c r="C71" s="156"/>
      <c r="D71" s="156"/>
    </row>
    <row r="72" spans="1:4" s="247" customFormat="1" ht="12" customHeight="1" thickBot="1">
      <c r="A72" s="15" t="s">
        <v>276</v>
      </c>
      <c r="B72" s="250" t="s">
        <v>252</v>
      </c>
      <c r="C72" s="156"/>
      <c r="D72" s="156"/>
    </row>
    <row r="73" spans="1:4" s="247" customFormat="1" ht="12" customHeight="1" thickBot="1">
      <c r="A73" s="251" t="s">
        <v>253</v>
      </c>
      <c r="B73" s="146" t="s">
        <v>254</v>
      </c>
      <c r="C73" s="151">
        <f>SUM(C74:C76)</f>
        <v>0</v>
      </c>
      <c r="D73" s="151">
        <f>SUM(D74:D76)</f>
        <v>0</v>
      </c>
    </row>
    <row r="74" spans="1:4" s="247" customFormat="1" ht="12" customHeight="1">
      <c r="A74" s="14" t="s">
        <v>277</v>
      </c>
      <c r="B74" s="248" t="s">
        <v>255</v>
      </c>
      <c r="C74" s="156"/>
      <c r="D74" s="156"/>
    </row>
    <row r="75" spans="1:4" s="247" customFormat="1" ht="12" customHeight="1">
      <c r="A75" s="13" t="s">
        <v>278</v>
      </c>
      <c r="B75" s="249" t="s">
        <v>256</v>
      </c>
      <c r="C75" s="156"/>
      <c r="D75" s="156"/>
    </row>
    <row r="76" spans="1:4" s="247" customFormat="1" ht="12" customHeight="1" thickBot="1">
      <c r="A76" s="15" t="s">
        <v>279</v>
      </c>
      <c r="B76" s="250" t="s">
        <v>257</v>
      </c>
      <c r="C76" s="156"/>
      <c r="D76" s="156"/>
    </row>
    <row r="77" spans="1:4" s="247" customFormat="1" ht="12" customHeight="1" thickBot="1">
      <c r="A77" s="251" t="s">
        <v>258</v>
      </c>
      <c r="B77" s="146" t="s">
        <v>280</v>
      </c>
      <c r="C77" s="151">
        <f>SUM(C78:C81)</f>
        <v>0</v>
      </c>
      <c r="D77" s="151">
        <f>SUM(D78:D81)</f>
        <v>0</v>
      </c>
    </row>
    <row r="78" spans="1:4" s="247" customFormat="1" ht="12" customHeight="1">
      <c r="A78" s="253" t="s">
        <v>259</v>
      </c>
      <c r="B78" s="248" t="s">
        <v>260</v>
      </c>
      <c r="C78" s="156"/>
      <c r="D78" s="156"/>
    </row>
    <row r="79" spans="1:4" s="247" customFormat="1" ht="12" customHeight="1">
      <c r="A79" s="254" t="s">
        <v>261</v>
      </c>
      <c r="B79" s="249" t="s">
        <v>262</v>
      </c>
      <c r="C79" s="156"/>
      <c r="D79" s="156"/>
    </row>
    <row r="80" spans="1:4" s="247" customFormat="1" ht="12" customHeight="1">
      <c r="A80" s="254" t="s">
        <v>263</v>
      </c>
      <c r="B80" s="249" t="s">
        <v>264</v>
      </c>
      <c r="C80" s="156"/>
      <c r="D80" s="156"/>
    </row>
    <row r="81" spans="1:4" s="247" customFormat="1" ht="12" customHeight="1" thickBot="1">
      <c r="A81" s="255" t="s">
        <v>265</v>
      </c>
      <c r="B81" s="250" t="s">
        <v>266</v>
      </c>
      <c r="C81" s="156"/>
      <c r="D81" s="156"/>
    </row>
    <row r="82" spans="1:4" s="247" customFormat="1" ht="13.5" customHeight="1" thickBot="1">
      <c r="A82" s="251" t="s">
        <v>267</v>
      </c>
      <c r="B82" s="146" t="s">
        <v>268</v>
      </c>
      <c r="C82" s="294"/>
      <c r="D82" s="294"/>
    </row>
    <row r="83" spans="1:4" s="247" customFormat="1" ht="15.75" customHeight="1" thickBot="1">
      <c r="A83" s="251" t="s">
        <v>269</v>
      </c>
      <c r="B83" s="256" t="s">
        <v>270</v>
      </c>
      <c r="C83" s="157">
        <f>+C61+C65+C70+C73+C77+C82</f>
        <v>19200</v>
      </c>
      <c r="D83" s="157">
        <f>+D61+D65+D70+D73+D77+D82</f>
        <v>19200</v>
      </c>
    </row>
    <row r="84" spans="1:4" s="247" customFormat="1" ht="16.5" customHeight="1" thickBot="1">
      <c r="A84" s="257" t="s">
        <v>283</v>
      </c>
      <c r="B84" s="258" t="s">
        <v>271</v>
      </c>
      <c r="C84" s="157">
        <f>+C60+C83</f>
        <v>376155</v>
      </c>
      <c r="D84" s="157">
        <f>+D60+D83</f>
        <v>459889</v>
      </c>
    </row>
    <row r="85" spans="1:3" s="247" customFormat="1" ht="83.25" customHeight="1">
      <c r="A85" s="4"/>
      <c r="B85" s="5"/>
      <c r="C85" s="158"/>
    </row>
    <row r="86" spans="1:3" ht="16.5" customHeight="1">
      <c r="A86" s="299" t="s">
        <v>40</v>
      </c>
      <c r="B86" s="299"/>
      <c r="C86" s="299"/>
    </row>
    <row r="87" spans="1:3" s="259" customFormat="1" ht="16.5" customHeight="1" thickBot="1">
      <c r="A87" s="301" t="s">
        <v>115</v>
      </c>
      <c r="B87" s="301"/>
      <c r="C87" s="80" t="s">
        <v>159</v>
      </c>
    </row>
    <row r="88" spans="1:4" ht="37.5" customHeight="1" thickBot="1">
      <c r="A88" s="22" t="s">
        <v>58</v>
      </c>
      <c r="B88" s="23" t="s">
        <v>41</v>
      </c>
      <c r="C88" s="35" t="s">
        <v>172</v>
      </c>
      <c r="D88" s="35" t="s">
        <v>400</v>
      </c>
    </row>
    <row r="89" spans="1:4" s="246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1" t="s">
        <v>11</v>
      </c>
      <c r="B90" s="25" t="s">
        <v>286</v>
      </c>
      <c r="C90" s="150">
        <f>SUM(C91:C95)</f>
        <v>262512</v>
      </c>
      <c r="D90" s="150">
        <f>SUM(D91:D95)</f>
        <v>346246</v>
      </c>
    </row>
    <row r="91" spans="1:4" ht="12" customHeight="1">
      <c r="A91" s="16" t="s">
        <v>82</v>
      </c>
      <c r="B91" s="9" t="s">
        <v>42</v>
      </c>
      <c r="C91" s="152">
        <v>112631</v>
      </c>
      <c r="D91" s="152">
        <v>162421</v>
      </c>
    </row>
    <row r="92" spans="1:4" ht="12" customHeight="1">
      <c r="A92" s="13" t="s">
        <v>83</v>
      </c>
      <c r="B92" s="7" t="s">
        <v>134</v>
      </c>
      <c r="C92" s="153">
        <v>27359</v>
      </c>
      <c r="D92" s="153">
        <v>41997</v>
      </c>
    </row>
    <row r="93" spans="1:4" ht="12" customHeight="1">
      <c r="A93" s="13" t="s">
        <v>84</v>
      </c>
      <c r="B93" s="7" t="s">
        <v>110</v>
      </c>
      <c r="C93" s="155">
        <v>59120</v>
      </c>
      <c r="D93" s="155">
        <v>65790</v>
      </c>
    </row>
    <row r="94" spans="1:4" ht="12" customHeight="1">
      <c r="A94" s="13" t="s">
        <v>85</v>
      </c>
      <c r="B94" s="10" t="s">
        <v>135</v>
      </c>
      <c r="C94" s="155">
        <v>32050</v>
      </c>
      <c r="D94" s="155">
        <v>32050</v>
      </c>
    </row>
    <row r="95" spans="1:4" ht="12" customHeight="1">
      <c r="A95" s="13" t="s">
        <v>96</v>
      </c>
      <c r="B95" s="18" t="s">
        <v>136</v>
      </c>
      <c r="C95" s="155">
        <v>31352</v>
      </c>
      <c r="D95" s="155">
        <v>43988</v>
      </c>
    </row>
    <row r="96" spans="1:4" ht="12" customHeight="1">
      <c r="A96" s="13" t="s">
        <v>86</v>
      </c>
      <c r="B96" s="7" t="s">
        <v>287</v>
      </c>
      <c r="C96" s="155"/>
      <c r="D96" s="155"/>
    </row>
    <row r="97" spans="1:4" ht="12" customHeight="1">
      <c r="A97" s="13" t="s">
        <v>87</v>
      </c>
      <c r="B97" s="82" t="s">
        <v>288</v>
      </c>
      <c r="C97" s="155"/>
      <c r="D97" s="155"/>
    </row>
    <row r="98" spans="1:4" ht="12" customHeight="1">
      <c r="A98" s="13" t="s">
        <v>97</v>
      </c>
      <c r="B98" s="83" t="s">
        <v>289</v>
      </c>
      <c r="C98" s="155"/>
      <c r="D98" s="155"/>
    </row>
    <row r="99" spans="1:4" ht="12" customHeight="1">
      <c r="A99" s="13" t="s">
        <v>98</v>
      </c>
      <c r="B99" s="83" t="s">
        <v>290</v>
      </c>
      <c r="C99" s="155"/>
      <c r="D99" s="155"/>
    </row>
    <row r="100" spans="1:4" ht="12" customHeight="1">
      <c r="A100" s="13" t="s">
        <v>99</v>
      </c>
      <c r="B100" s="82" t="s">
        <v>291</v>
      </c>
      <c r="C100" s="155"/>
      <c r="D100" s="155"/>
    </row>
    <row r="101" spans="1:4" ht="12" customHeight="1">
      <c r="A101" s="13" t="s">
        <v>100</v>
      </c>
      <c r="B101" s="82" t="s">
        <v>292</v>
      </c>
      <c r="C101" s="155"/>
      <c r="D101" s="155"/>
    </row>
    <row r="102" spans="1:4" ht="12" customHeight="1">
      <c r="A102" s="13" t="s">
        <v>102</v>
      </c>
      <c r="B102" s="83" t="s">
        <v>293</v>
      </c>
      <c r="C102" s="155"/>
      <c r="D102" s="155"/>
    </row>
    <row r="103" spans="1:4" ht="12" customHeight="1">
      <c r="A103" s="12" t="s">
        <v>137</v>
      </c>
      <c r="B103" s="84" t="s">
        <v>294</v>
      </c>
      <c r="C103" s="155"/>
      <c r="D103" s="155"/>
    </row>
    <row r="104" spans="1:4" ht="12" customHeight="1">
      <c r="A104" s="13" t="s">
        <v>284</v>
      </c>
      <c r="B104" s="84" t="s">
        <v>295</v>
      </c>
      <c r="C104" s="155"/>
      <c r="D104" s="155"/>
    </row>
    <row r="105" spans="1:4" ht="12" customHeight="1" thickBot="1">
      <c r="A105" s="17" t="s">
        <v>285</v>
      </c>
      <c r="B105" s="85" t="s">
        <v>296</v>
      </c>
      <c r="C105" s="159">
        <v>31202</v>
      </c>
      <c r="D105" s="159">
        <v>43988</v>
      </c>
    </row>
    <row r="106" spans="1:4" ht="12" customHeight="1" thickBot="1">
      <c r="A106" s="19" t="s">
        <v>12</v>
      </c>
      <c r="B106" s="24" t="s">
        <v>297</v>
      </c>
      <c r="C106" s="151">
        <f>+C107+C109+C111</f>
        <v>111204</v>
      </c>
      <c r="D106" s="151">
        <f>+D107+D109+D111</f>
        <v>111204</v>
      </c>
    </row>
    <row r="107" spans="1:4" ht="12" customHeight="1">
      <c r="A107" s="14" t="s">
        <v>88</v>
      </c>
      <c r="B107" s="7" t="s">
        <v>158</v>
      </c>
      <c r="C107" s="154"/>
      <c r="D107" s="154"/>
    </row>
    <row r="108" spans="1:4" ht="12" customHeight="1">
      <c r="A108" s="14" t="s">
        <v>89</v>
      </c>
      <c r="B108" s="11" t="s">
        <v>301</v>
      </c>
      <c r="C108" s="154"/>
      <c r="D108" s="154"/>
    </row>
    <row r="109" spans="1:4" ht="12" customHeight="1">
      <c r="A109" s="14" t="s">
        <v>90</v>
      </c>
      <c r="B109" s="11" t="s">
        <v>138</v>
      </c>
      <c r="C109" s="153">
        <v>110904</v>
      </c>
      <c r="D109" s="153">
        <v>110904</v>
      </c>
    </row>
    <row r="110" spans="1:4" ht="12" customHeight="1">
      <c r="A110" s="14" t="s">
        <v>91</v>
      </c>
      <c r="B110" s="11" t="s">
        <v>302</v>
      </c>
      <c r="C110" s="139">
        <v>82904</v>
      </c>
      <c r="D110" s="139">
        <v>82904</v>
      </c>
    </row>
    <row r="111" spans="1:4" ht="12" customHeight="1">
      <c r="A111" s="14" t="s">
        <v>92</v>
      </c>
      <c r="B111" s="148" t="s">
        <v>161</v>
      </c>
      <c r="C111" s="139">
        <v>300</v>
      </c>
      <c r="D111" s="139">
        <v>300</v>
      </c>
    </row>
    <row r="112" spans="1:4" ht="12" customHeight="1">
      <c r="A112" s="14" t="s">
        <v>101</v>
      </c>
      <c r="B112" s="147" t="s">
        <v>385</v>
      </c>
      <c r="C112" s="139"/>
      <c r="D112" s="139"/>
    </row>
    <row r="113" spans="1:4" ht="12" customHeight="1">
      <c r="A113" s="14" t="s">
        <v>103</v>
      </c>
      <c r="B113" s="244" t="s">
        <v>307</v>
      </c>
      <c r="C113" s="139"/>
      <c r="D113" s="139"/>
    </row>
    <row r="114" spans="1:4" ht="15.75">
      <c r="A114" s="14" t="s">
        <v>139</v>
      </c>
      <c r="B114" s="83" t="s">
        <v>290</v>
      </c>
      <c r="C114" s="139"/>
      <c r="D114" s="139"/>
    </row>
    <row r="115" spans="1:4" ht="12" customHeight="1">
      <c r="A115" s="14" t="s">
        <v>140</v>
      </c>
      <c r="B115" s="83" t="s">
        <v>306</v>
      </c>
      <c r="C115" s="139"/>
      <c r="D115" s="139"/>
    </row>
    <row r="116" spans="1:4" ht="12" customHeight="1">
      <c r="A116" s="14" t="s">
        <v>141</v>
      </c>
      <c r="B116" s="83" t="s">
        <v>305</v>
      </c>
      <c r="C116" s="139"/>
      <c r="D116" s="139"/>
    </row>
    <row r="117" spans="1:4" ht="12" customHeight="1">
      <c r="A117" s="14" t="s">
        <v>298</v>
      </c>
      <c r="B117" s="83" t="s">
        <v>293</v>
      </c>
      <c r="C117" s="139"/>
      <c r="D117" s="139"/>
    </row>
    <row r="118" spans="1:4" ht="12" customHeight="1">
      <c r="A118" s="14" t="s">
        <v>299</v>
      </c>
      <c r="B118" s="83" t="s">
        <v>304</v>
      </c>
      <c r="C118" s="139">
        <v>300</v>
      </c>
      <c r="D118" s="139">
        <v>300</v>
      </c>
    </row>
    <row r="119" spans="1:4" ht="16.5" thickBot="1">
      <c r="A119" s="12" t="s">
        <v>300</v>
      </c>
      <c r="B119" s="83" t="s">
        <v>303</v>
      </c>
      <c r="C119" s="140"/>
      <c r="D119" s="140"/>
    </row>
    <row r="120" spans="1:4" ht="12" customHeight="1" thickBot="1">
      <c r="A120" s="19" t="s">
        <v>13</v>
      </c>
      <c r="B120" s="78" t="s">
        <v>308</v>
      </c>
      <c r="C120" s="151">
        <f>+C121+C122</f>
        <v>2439</v>
      </c>
      <c r="D120" s="151">
        <f>+D121+D122</f>
        <v>2439</v>
      </c>
    </row>
    <row r="121" spans="1:4" ht="12" customHeight="1">
      <c r="A121" s="14" t="s">
        <v>71</v>
      </c>
      <c r="B121" s="8" t="s">
        <v>52</v>
      </c>
      <c r="C121" s="154">
        <v>2439</v>
      </c>
      <c r="D121" s="154">
        <v>2439</v>
      </c>
    </row>
    <row r="122" spans="1:4" ht="12" customHeight="1" thickBot="1">
      <c r="A122" s="15" t="s">
        <v>72</v>
      </c>
      <c r="B122" s="11" t="s">
        <v>53</v>
      </c>
      <c r="C122" s="155"/>
      <c r="D122" s="155"/>
    </row>
    <row r="123" spans="1:4" ht="12" customHeight="1" thickBot="1">
      <c r="A123" s="19" t="s">
        <v>14</v>
      </c>
      <c r="B123" s="78" t="s">
        <v>309</v>
      </c>
      <c r="C123" s="151">
        <f>+C90+C106+C120</f>
        <v>376155</v>
      </c>
      <c r="D123" s="151">
        <f>+D90+D106+D120</f>
        <v>459889</v>
      </c>
    </row>
    <row r="124" spans="1:4" ht="12" customHeight="1" thickBot="1">
      <c r="A124" s="19" t="s">
        <v>15</v>
      </c>
      <c r="B124" s="78" t="s">
        <v>310</v>
      </c>
      <c r="C124" s="151">
        <f>+C125+C126+C127</f>
        <v>0</v>
      </c>
      <c r="D124" s="151">
        <f>+D125+D126+D127</f>
        <v>0</v>
      </c>
    </row>
    <row r="125" spans="1:4" ht="12" customHeight="1">
      <c r="A125" s="14" t="s">
        <v>75</v>
      </c>
      <c r="B125" s="8" t="s">
        <v>311</v>
      </c>
      <c r="C125" s="139"/>
      <c r="D125" s="139"/>
    </row>
    <row r="126" spans="1:4" ht="12" customHeight="1">
      <c r="A126" s="14" t="s">
        <v>76</v>
      </c>
      <c r="B126" s="8" t="s">
        <v>312</v>
      </c>
      <c r="C126" s="139"/>
      <c r="D126" s="139"/>
    </row>
    <row r="127" spans="1:4" ht="12" customHeight="1" thickBot="1">
      <c r="A127" s="12" t="s">
        <v>77</v>
      </c>
      <c r="B127" s="6" t="s">
        <v>313</v>
      </c>
      <c r="C127" s="139"/>
      <c r="D127" s="139"/>
    </row>
    <row r="128" spans="1:4" ht="12" customHeight="1" thickBot="1">
      <c r="A128" s="19" t="s">
        <v>16</v>
      </c>
      <c r="B128" s="78" t="s">
        <v>347</v>
      </c>
      <c r="C128" s="151">
        <f>+C129+C130+C131+C132</f>
        <v>0</v>
      </c>
      <c r="D128" s="151">
        <f>+D129+D130+D131+D132</f>
        <v>0</v>
      </c>
    </row>
    <row r="129" spans="1:4" ht="12" customHeight="1">
      <c r="A129" s="14" t="s">
        <v>78</v>
      </c>
      <c r="B129" s="8" t="s">
        <v>314</v>
      </c>
      <c r="C129" s="139"/>
      <c r="D129" s="139"/>
    </row>
    <row r="130" spans="1:4" ht="12" customHeight="1">
      <c r="A130" s="14" t="s">
        <v>79</v>
      </c>
      <c r="B130" s="8" t="s">
        <v>315</v>
      </c>
      <c r="C130" s="139"/>
      <c r="D130" s="139"/>
    </row>
    <row r="131" spans="1:4" ht="12" customHeight="1">
      <c r="A131" s="14" t="s">
        <v>217</v>
      </c>
      <c r="B131" s="8" t="s">
        <v>316</v>
      </c>
      <c r="C131" s="139"/>
      <c r="D131" s="139"/>
    </row>
    <row r="132" spans="1:4" ht="12" customHeight="1" thickBot="1">
      <c r="A132" s="12" t="s">
        <v>218</v>
      </c>
      <c r="B132" s="6" t="s">
        <v>317</v>
      </c>
      <c r="C132" s="139"/>
      <c r="D132" s="139"/>
    </row>
    <row r="133" spans="1:4" ht="12" customHeight="1" thickBot="1">
      <c r="A133" s="19" t="s">
        <v>17</v>
      </c>
      <c r="B133" s="78" t="s">
        <v>318</v>
      </c>
      <c r="C133" s="157">
        <f>+C134+C135+C136+C137</f>
        <v>0</v>
      </c>
      <c r="D133" s="157">
        <f>+D134+D135+D136+D137</f>
        <v>0</v>
      </c>
    </row>
    <row r="134" spans="1:4" ht="12" customHeight="1">
      <c r="A134" s="14" t="s">
        <v>80</v>
      </c>
      <c r="B134" s="8" t="s">
        <v>319</v>
      </c>
      <c r="C134" s="139"/>
      <c r="D134" s="139"/>
    </row>
    <row r="135" spans="1:4" ht="12" customHeight="1">
      <c r="A135" s="14" t="s">
        <v>81</v>
      </c>
      <c r="B135" s="8" t="s">
        <v>329</v>
      </c>
      <c r="C135" s="139"/>
      <c r="D135" s="139"/>
    </row>
    <row r="136" spans="1:4" ht="12" customHeight="1">
      <c r="A136" s="14" t="s">
        <v>230</v>
      </c>
      <c r="B136" s="8" t="s">
        <v>320</v>
      </c>
      <c r="C136" s="139"/>
      <c r="D136" s="139"/>
    </row>
    <row r="137" spans="1:4" ht="12" customHeight="1" thickBot="1">
      <c r="A137" s="12" t="s">
        <v>231</v>
      </c>
      <c r="B137" s="6" t="s">
        <v>321</v>
      </c>
      <c r="C137" s="139"/>
      <c r="D137" s="139"/>
    </row>
    <row r="138" spans="1:4" ht="12" customHeight="1" thickBot="1">
      <c r="A138" s="19" t="s">
        <v>18</v>
      </c>
      <c r="B138" s="78" t="s">
        <v>322</v>
      </c>
      <c r="C138" s="160">
        <f>+C139+C140+C141+C142</f>
        <v>0</v>
      </c>
      <c r="D138" s="160">
        <f>+D139+D140+D141+D142</f>
        <v>0</v>
      </c>
    </row>
    <row r="139" spans="1:4" ht="12" customHeight="1">
      <c r="A139" s="14" t="s">
        <v>132</v>
      </c>
      <c r="B139" s="8" t="s">
        <v>323</v>
      </c>
      <c r="C139" s="139"/>
      <c r="D139" s="139"/>
    </row>
    <row r="140" spans="1:4" ht="12" customHeight="1">
      <c r="A140" s="14" t="s">
        <v>133</v>
      </c>
      <c r="B140" s="8" t="s">
        <v>324</v>
      </c>
      <c r="C140" s="139"/>
      <c r="D140" s="139"/>
    </row>
    <row r="141" spans="1:4" ht="12" customHeight="1">
      <c r="A141" s="14" t="s">
        <v>160</v>
      </c>
      <c r="B141" s="8" t="s">
        <v>325</v>
      </c>
      <c r="C141" s="139"/>
      <c r="D141" s="139"/>
    </row>
    <row r="142" spans="1:4" ht="12" customHeight="1" thickBot="1">
      <c r="A142" s="14" t="s">
        <v>233</v>
      </c>
      <c r="B142" s="8" t="s">
        <v>326</v>
      </c>
      <c r="C142" s="139"/>
      <c r="D142" s="139"/>
    </row>
    <row r="143" spans="1:9" ht="15" customHeight="1" thickBot="1">
      <c r="A143" s="19" t="s">
        <v>19</v>
      </c>
      <c r="B143" s="78" t="s">
        <v>327</v>
      </c>
      <c r="C143" s="260">
        <f>+C124+C128+C133+C138</f>
        <v>0</v>
      </c>
      <c r="D143" s="260">
        <f>+D124+D128+D133+D138</f>
        <v>0</v>
      </c>
      <c r="F143" s="261"/>
      <c r="G143" s="262"/>
      <c r="H143" s="262"/>
      <c r="I143" s="262"/>
    </row>
    <row r="144" spans="1:4" s="247" customFormat="1" ht="12.75" customHeight="1" thickBot="1">
      <c r="A144" s="149" t="s">
        <v>20</v>
      </c>
      <c r="B144" s="225" t="s">
        <v>328</v>
      </c>
      <c r="C144" s="260">
        <f>+C123+C143</f>
        <v>376155</v>
      </c>
      <c r="D144" s="260">
        <f>+D123+D143</f>
        <v>459889</v>
      </c>
    </row>
    <row r="145" ht="7.5" customHeight="1"/>
    <row r="146" spans="1:3" ht="15.75">
      <c r="A146" s="302" t="s">
        <v>330</v>
      </c>
      <c r="B146" s="302"/>
      <c r="C146" s="302"/>
    </row>
    <row r="147" spans="1:3" ht="15" customHeight="1" thickBot="1">
      <c r="A147" s="300" t="s">
        <v>116</v>
      </c>
      <c r="B147" s="300"/>
      <c r="C147" s="161" t="s">
        <v>159</v>
      </c>
    </row>
    <row r="148" spans="1:4" ht="13.5" customHeight="1" thickBot="1">
      <c r="A148" s="19">
        <v>1</v>
      </c>
      <c r="B148" s="24" t="s">
        <v>331</v>
      </c>
      <c r="C148" s="151">
        <f>+C60-C123</f>
        <v>-19200</v>
      </c>
      <c r="D148" s="263"/>
    </row>
    <row r="149" spans="1:3" ht="27.75" customHeight="1" thickBot="1">
      <c r="A149" s="19" t="s">
        <v>12</v>
      </c>
      <c r="B149" s="24" t="s">
        <v>332</v>
      </c>
      <c r="C149" s="151">
        <f>+C83-C143</f>
        <v>19200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2014. ÉVI KÖLTSÉGVETÉS
KÖTELEZŐ FELADATAINAK MÉRLEGE &amp;R&amp;"Times New Roman CE,Félkövér dőlt"&amp;11 1.2. melléklet a 18/2014. (XII.11.)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9" sqref="E9"/>
    </sheetView>
  </sheetViews>
  <sheetFormatPr defaultColWidth="9.00390625" defaultRowHeight="12.75"/>
  <cols>
    <col min="1" max="1" width="6.875" style="38" customWidth="1"/>
    <col min="2" max="2" width="55.125" style="10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73" t="s">
        <v>119</v>
      </c>
      <c r="C1" s="174"/>
      <c r="D1" s="174"/>
      <c r="E1" s="174"/>
      <c r="F1" s="305" t="s">
        <v>407</v>
      </c>
    </row>
    <row r="2" spans="5:6" ht="14.25" thickBot="1">
      <c r="E2" s="175" t="s">
        <v>55</v>
      </c>
      <c r="F2" s="305"/>
    </row>
    <row r="3" spans="1:6" ht="18" customHeight="1" thickBot="1">
      <c r="A3" s="303" t="s">
        <v>58</v>
      </c>
      <c r="B3" s="176" t="s">
        <v>48</v>
      </c>
      <c r="C3" s="177"/>
      <c r="D3" s="176" t="s">
        <v>50</v>
      </c>
      <c r="E3" s="178"/>
      <c r="F3" s="305"/>
    </row>
    <row r="4" spans="1:6" s="179" customFormat="1" ht="35.25" customHeight="1" thickBot="1">
      <c r="A4" s="304"/>
      <c r="B4" s="101" t="s">
        <v>56</v>
      </c>
      <c r="C4" s="102" t="s">
        <v>172</v>
      </c>
      <c r="D4" s="101" t="s">
        <v>56</v>
      </c>
      <c r="E4" s="37" t="s">
        <v>172</v>
      </c>
      <c r="F4" s="305"/>
    </row>
    <row r="5" spans="1:6" s="184" customFormat="1" ht="12" customHeight="1" thickBot="1">
      <c r="A5" s="180">
        <v>1</v>
      </c>
      <c r="B5" s="181">
        <v>2</v>
      </c>
      <c r="C5" s="182" t="s">
        <v>13</v>
      </c>
      <c r="D5" s="181" t="s">
        <v>14</v>
      </c>
      <c r="E5" s="183" t="s">
        <v>15</v>
      </c>
      <c r="F5" s="305"/>
    </row>
    <row r="6" spans="1:6" ht="12.75" customHeight="1">
      <c r="A6" s="185" t="s">
        <v>11</v>
      </c>
      <c r="B6" s="186" t="s">
        <v>333</v>
      </c>
      <c r="C6" s="162">
        <v>160990</v>
      </c>
      <c r="D6" s="186" t="s">
        <v>57</v>
      </c>
      <c r="E6" s="168">
        <v>162421</v>
      </c>
      <c r="F6" s="305"/>
    </row>
    <row r="7" spans="1:6" ht="12.75" customHeight="1">
      <c r="A7" s="187" t="s">
        <v>12</v>
      </c>
      <c r="B7" s="188" t="s">
        <v>334</v>
      </c>
      <c r="C7" s="163"/>
      <c r="D7" s="188" t="s">
        <v>134</v>
      </c>
      <c r="E7" s="169">
        <v>41997</v>
      </c>
      <c r="F7" s="305"/>
    </row>
    <row r="8" spans="1:6" ht="12.75" customHeight="1">
      <c r="A8" s="187" t="s">
        <v>13</v>
      </c>
      <c r="B8" s="188" t="s">
        <v>349</v>
      </c>
      <c r="C8" s="163"/>
      <c r="D8" s="188" t="s">
        <v>164</v>
      </c>
      <c r="E8" s="169">
        <v>65790</v>
      </c>
      <c r="F8" s="305"/>
    </row>
    <row r="9" spans="1:6" ht="12.75" customHeight="1">
      <c r="A9" s="187" t="s">
        <v>14</v>
      </c>
      <c r="B9" s="188" t="s">
        <v>125</v>
      </c>
      <c r="C9" s="163">
        <v>56167</v>
      </c>
      <c r="D9" s="188" t="s">
        <v>135</v>
      </c>
      <c r="E9" s="169">
        <v>32050</v>
      </c>
      <c r="F9" s="305"/>
    </row>
    <row r="10" spans="1:6" ht="12.75" customHeight="1">
      <c r="A10" s="187" t="s">
        <v>15</v>
      </c>
      <c r="B10" s="189" t="s">
        <v>335</v>
      </c>
      <c r="C10" s="163">
        <v>116703</v>
      </c>
      <c r="D10" s="188" t="s">
        <v>136</v>
      </c>
      <c r="E10" s="169">
        <v>43988</v>
      </c>
      <c r="F10" s="305"/>
    </row>
    <row r="11" spans="1:6" ht="12.75" customHeight="1">
      <c r="A11" s="187" t="s">
        <v>16</v>
      </c>
      <c r="B11" s="188" t="s">
        <v>336</v>
      </c>
      <c r="C11" s="164"/>
      <c r="D11" s="188" t="s">
        <v>43</v>
      </c>
      <c r="E11" s="169">
        <v>2439</v>
      </c>
      <c r="F11" s="305"/>
    </row>
    <row r="12" spans="1:6" ht="12.75" customHeight="1">
      <c r="A12" s="187" t="s">
        <v>17</v>
      </c>
      <c r="B12" s="188" t="s">
        <v>215</v>
      </c>
      <c r="C12" s="163">
        <v>1592</v>
      </c>
      <c r="D12" s="36"/>
      <c r="E12" s="169"/>
      <c r="F12" s="305"/>
    </row>
    <row r="13" spans="1:6" ht="12.75" customHeight="1">
      <c r="A13" s="187" t="s">
        <v>18</v>
      </c>
      <c r="B13" s="36"/>
      <c r="C13" s="163"/>
      <c r="D13" s="36"/>
      <c r="E13" s="169"/>
      <c r="F13" s="305"/>
    </row>
    <row r="14" spans="1:6" ht="12.75" customHeight="1">
      <c r="A14" s="187" t="s">
        <v>19</v>
      </c>
      <c r="B14" s="264"/>
      <c r="C14" s="164"/>
      <c r="D14" s="36"/>
      <c r="E14" s="169"/>
      <c r="F14" s="305"/>
    </row>
    <row r="15" spans="1:6" ht="12.75" customHeight="1">
      <c r="A15" s="187" t="s">
        <v>20</v>
      </c>
      <c r="B15" s="36"/>
      <c r="C15" s="163"/>
      <c r="D15" s="36"/>
      <c r="E15" s="169"/>
      <c r="F15" s="305"/>
    </row>
    <row r="16" spans="1:6" ht="12.75" customHeight="1">
      <c r="A16" s="187" t="s">
        <v>21</v>
      </c>
      <c r="B16" s="36"/>
      <c r="C16" s="163"/>
      <c r="D16" s="36"/>
      <c r="E16" s="169"/>
      <c r="F16" s="305"/>
    </row>
    <row r="17" spans="1:6" ht="12.75" customHeight="1" thickBot="1">
      <c r="A17" s="187" t="s">
        <v>22</v>
      </c>
      <c r="B17" s="39"/>
      <c r="C17" s="165"/>
      <c r="D17" s="36"/>
      <c r="E17" s="170"/>
      <c r="F17" s="305"/>
    </row>
    <row r="18" spans="1:6" ht="15.75" customHeight="1" thickBot="1">
      <c r="A18" s="190" t="s">
        <v>23</v>
      </c>
      <c r="B18" s="79" t="s">
        <v>350</v>
      </c>
      <c r="C18" s="166">
        <f>+C6+C7+C9+C10+C12+C13+C14+C15+C16+C17</f>
        <v>335452</v>
      </c>
      <c r="D18" s="79" t="s">
        <v>344</v>
      </c>
      <c r="E18" s="171">
        <f>SUM(E6:E17)</f>
        <v>348685</v>
      </c>
      <c r="F18" s="305"/>
    </row>
    <row r="19" spans="1:6" ht="12.75" customHeight="1">
      <c r="A19" s="191" t="s">
        <v>24</v>
      </c>
      <c r="B19" s="192" t="s">
        <v>339</v>
      </c>
      <c r="C19" s="296">
        <f>+C20+C21+C22+C23</f>
        <v>0</v>
      </c>
      <c r="D19" s="193" t="s">
        <v>142</v>
      </c>
      <c r="E19" s="172"/>
      <c r="F19" s="305"/>
    </row>
    <row r="20" spans="1:6" ht="12.75" customHeight="1">
      <c r="A20" s="194" t="s">
        <v>25</v>
      </c>
      <c r="B20" s="193" t="s">
        <v>156</v>
      </c>
      <c r="C20" s="42"/>
      <c r="D20" s="193" t="s">
        <v>343</v>
      </c>
      <c r="E20" s="43"/>
      <c r="F20" s="305"/>
    </row>
    <row r="21" spans="1:6" ht="12.75" customHeight="1">
      <c r="A21" s="194" t="s">
        <v>26</v>
      </c>
      <c r="B21" s="193" t="s">
        <v>157</v>
      </c>
      <c r="C21" s="42"/>
      <c r="D21" s="193" t="s">
        <v>117</v>
      </c>
      <c r="E21" s="43"/>
      <c r="F21" s="305"/>
    </row>
    <row r="22" spans="1:6" ht="12.75" customHeight="1">
      <c r="A22" s="194" t="s">
        <v>27</v>
      </c>
      <c r="B22" s="193" t="s">
        <v>162</v>
      </c>
      <c r="C22" s="42"/>
      <c r="D22" s="193" t="s">
        <v>118</v>
      </c>
      <c r="E22" s="43"/>
      <c r="F22" s="305"/>
    </row>
    <row r="23" spans="1:6" ht="12.75" customHeight="1">
      <c r="A23" s="194" t="s">
        <v>28</v>
      </c>
      <c r="B23" s="193" t="s">
        <v>163</v>
      </c>
      <c r="C23" s="42"/>
      <c r="D23" s="192" t="s">
        <v>165</v>
      </c>
      <c r="E23" s="43"/>
      <c r="F23" s="305"/>
    </row>
    <row r="24" spans="1:6" ht="12.75" customHeight="1">
      <c r="A24" s="194" t="s">
        <v>29</v>
      </c>
      <c r="B24" s="193" t="s">
        <v>340</v>
      </c>
      <c r="C24" s="195">
        <f>+C25+C26</f>
        <v>13233</v>
      </c>
      <c r="D24" s="193" t="s">
        <v>143</v>
      </c>
      <c r="E24" s="43"/>
      <c r="F24" s="305"/>
    </row>
    <row r="25" spans="1:6" ht="12.75" customHeight="1">
      <c r="A25" s="191" t="s">
        <v>30</v>
      </c>
      <c r="B25" s="192" t="s">
        <v>337</v>
      </c>
      <c r="C25" s="167">
        <v>13233</v>
      </c>
      <c r="D25" s="186" t="s">
        <v>144</v>
      </c>
      <c r="E25" s="172"/>
      <c r="F25" s="305"/>
    </row>
    <row r="26" spans="1:6" ht="12.75" customHeight="1" thickBot="1">
      <c r="A26" s="194" t="s">
        <v>31</v>
      </c>
      <c r="B26" s="193" t="s">
        <v>338</v>
      </c>
      <c r="C26" s="42"/>
      <c r="D26" s="36"/>
      <c r="E26" s="43"/>
      <c r="F26" s="305"/>
    </row>
    <row r="27" spans="1:6" ht="15.75" customHeight="1" thickBot="1">
      <c r="A27" s="190" t="s">
        <v>32</v>
      </c>
      <c r="B27" s="79" t="s">
        <v>341</v>
      </c>
      <c r="C27" s="166">
        <f>+C19+C24</f>
        <v>13233</v>
      </c>
      <c r="D27" s="79" t="s">
        <v>345</v>
      </c>
      <c r="E27" s="171">
        <f>SUM(E19:E26)</f>
        <v>0</v>
      </c>
      <c r="F27" s="305"/>
    </row>
    <row r="28" spans="1:6" ht="13.5" thickBot="1">
      <c r="A28" s="190" t="s">
        <v>33</v>
      </c>
      <c r="B28" s="196" t="s">
        <v>342</v>
      </c>
      <c r="C28" s="197">
        <f>+C18+C27</f>
        <v>348685</v>
      </c>
      <c r="D28" s="196" t="s">
        <v>346</v>
      </c>
      <c r="E28" s="197">
        <f>+E18+E27</f>
        <v>348685</v>
      </c>
      <c r="F28" s="305"/>
    </row>
    <row r="29" spans="1:6" ht="13.5" thickBot="1">
      <c r="A29" s="190" t="s">
        <v>34</v>
      </c>
      <c r="B29" s="196" t="s">
        <v>120</v>
      </c>
      <c r="C29" s="197">
        <f>IF(C18-E18&lt;0,E18-C18,"-")</f>
        <v>13233</v>
      </c>
      <c r="D29" s="196" t="s">
        <v>121</v>
      </c>
      <c r="E29" s="197" t="str">
        <f>IF(C18-E18&gt;0,C18-E18,"-")</f>
        <v>-</v>
      </c>
      <c r="F29" s="305"/>
    </row>
    <row r="30" spans="1:6" ht="13.5" thickBot="1">
      <c r="A30" s="190" t="s">
        <v>35</v>
      </c>
      <c r="B30" s="196" t="s">
        <v>166</v>
      </c>
      <c r="C30" s="197">
        <f>IF(C18+C19-E28&lt;0,E28-(C18+C19),"-")</f>
        <v>13233</v>
      </c>
      <c r="D30" s="196" t="s">
        <v>167</v>
      </c>
      <c r="E30" s="197" t="str">
        <f>IF(C18+C19-E28&gt;0,C18+C19-E28,"-")</f>
        <v>-</v>
      </c>
      <c r="F30" s="305"/>
    </row>
    <row r="31" spans="2:4" ht="18.75">
      <c r="B31" s="306"/>
      <c r="C31" s="306"/>
      <c r="D31" s="30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86" customWidth="1"/>
    <col min="2" max="2" width="68.625" style="86" customWidth="1"/>
    <col min="3" max="3" width="19.50390625" style="86" customWidth="1"/>
    <col min="4" max="16384" width="9.375" style="86" customWidth="1"/>
  </cols>
  <sheetData>
    <row r="1" spans="1:3" ht="33" customHeight="1">
      <c r="A1" s="307" t="s">
        <v>387</v>
      </c>
      <c r="B1" s="307"/>
      <c r="C1" s="307"/>
    </row>
    <row r="2" spans="1:4" ht="15.75" customHeight="1" thickBot="1">
      <c r="A2" s="87"/>
      <c r="B2" s="87"/>
      <c r="C2" s="89" t="s">
        <v>46</v>
      </c>
      <c r="D2" s="88"/>
    </row>
    <row r="3" spans="1:3" ht="26.25" customHeight="1" thickBot="1">
      <c r="A3" s="90" t="s">
        <v>9</v>
      </c>
      <c r="B3" s="91" t="s">
        <v>145</v>
      </c>
      <c r="C3" s="92" t="s">
        <v>172</v>
      </c>
    </row>
    <row r="4" spans="1:3" ht="15.75" thickBot="1">
      <c r="A4" s="93">
        <v>1</v>
      </c>
      <c r="B4" s="94">
        <v>2</v>
      </c>
      <c r="C4" s="95">
        <v>3</v>
      </c>
    </row>
    <row r="5" spans="1:3" ht="15">
      <c r="A5" s="96" t="s">
        <v>11</v>
      </c>
      <c r="B5" s="202" t="s">
        <v>49</v>
      </c>
      <c r="C5" s="199"/>
    </row>
    <row r="6" spans="1:3" ht="24.75">
      <c r="A6" s="97" t="s">
        <v>12</v>
      </c>
      <c r="B6" s="228" t="s">
        <v>169</v>
      </c>
      <c r="C6" s="200"/>
    </row>
    <row r="7" spans="1:3" ht="15">
      <c r="A7" s="97" t="s">
        <v>13</v>
      </c>
      <c r="B7" s="229" t="s">
        <v>386</v>
      </c>
      <c r="C7" s="200"/>
    </row>
    <row r="8" spans="1:3" ht="24.75">
      <c r="A8" s="97" t="s">
        <v>14</v>
      </c>
      <c r="B8" s="229" t="s">
        <v>171</v>
      </c>
      <c r="C8" s="200"/>
    </row>
    <row r="9" spans="1:3" ht="15">
      <c r="A9" s="98" t="s">
        <v>15</v>
      </c>
      <c r="B9" s="229" t="s">
        <v>170</v>
      </c>
      <c r="C9" s="201"/>
    </row>
    <row r="10" spans="1:3" ht="15.75" thickBot="1">
      <c r="A10" s="97" t="s">
        <v>16</v>
      </c>
      <c r="B10" s="230" t="s">
        <v>146</v>
      </c>
      <c r="C10" s="200"/>
    </row>
    <row r="11" spans="1:3" ht="15.75" thickBot="1">
      <c r="A11" s="308" t="s">
        <v>147</v>
      </c>
      <c r="B11" s="309"/>
      <c r="C11" s="99">
        <f>SUM(C5:C10)</f>
        <v>0</v>
      </c>
    </row>
    <row r="12" spans="1:3" ht="23.25" customHeight="1">
      <c r="A12" s="310" t="s">
        <v>155</v>
      </c>
      <c r="B12" s="310"/>
      <c r="C12" s="31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......./2014. (.......)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234" customWidth="1"/>
    <col min="2" max="2" width="72.00390625" style="235" customWidth="1"/>
    <col min="3" max="3" width="12.875" style="236" customWidth="1"/>
    <col min="4" max="4" width="13.625" style="2" customWidth="1"/>
    <col min="5" max="16384" width="9.375" style="2" customWidth="1"/>
  </cols>
  <sheetData>
    <row r="1" spans="1:3" s="1" customFormat="1" ht="16.5" customHeight="1" thickBot="1">
      <c r="A1" s="113"/>
      <c r="B1" s="115"/>
      <c r="C1" s="137" t="s">
        <v>408</v>
      </c>
    </row>
    <row r="2" spans="1:4" s="47" customFormat="1" ht="21" customHeight="1">
      <c r="A2" s="238" t="s">
        <v>56</v>
      </c>
      <c r="B2" s="203" t="s">
        <v>154</v>
      </c>
      <c r="C2" s="205" t="s">
        <v>45</v>
      </c>
      <c r="D2" s="205">
        <v>1</v>
      </c>
    </row>
    <row r="3" spans="1:4" s="47" customFormat="1" ht="16.5" thickBot="1">
      <c r="A3" s="116" t="s">
        <v>149</v>
      </c>
      <c r="B3" s="204" t="s">
        <v>353</v>
      </c>
      <c r="C3" s="206">
        <v>1</v>
      </c>
      <c r="D3" s="206">
        <v>1</v>
      </c>
    </row>
    <row r="4" spans="1:3" s="48" customFormat="1" ht="15.75" customHeight="1" thickBot="1">
      <c r="A4" s="117"/>
      <c r="B4" s="117"/>
      <c r="C4" s="118" t="s">
        <v>46</v>
      </c>
    </row>
    <row r="5" spans="1:4" ht="33" customHeight="1" thickBot="1">
      <c r="A5" s="239" t="s">
        <v>151</v>
      </c>
      <c r="B5" s="119" t="s">
        <v>47</v>
      </c>
      <c r="C5" s="120" t="s">
        <v>403</v>
      </c>
      <c r="D5" s="207" t="s">
        <v>404</v>
      </c>
    </row>
    <row r="6" spans="1:4" s="40" customFormat="1" ht="12.75" customHeight="1" thickBot="1">
      <c r="A6" s="103">
        <v>1</v>
      </c>
      <c r="B6" s="104">
        <v>2</v>
      </c>
      <c r="C6" s="105">
        <v>3</v>
      </c>
      <c r="D6" s="105"/>
    </row>
    <row r="7" spans="1:4" s="40" customFormat="1" ht="15.75" customHeight="1" thickBot="1">
      <c r="A7" s="121"/>
      <c r="B7" s="122" t="s">
        <v>48</v>
      </c>
      <c r="C7" s="208"/>
      <c r="D7" s="208"/>
    </row>
    <row r="8" spans="1:4" s="40" customFormat="1" ht="12" customHeight="1" thickBot="1">
      <c r="A8" s="31" t="s">
        <v>11</v>
      </c>
      <c r="B8" s="20" t="s">
        <v>173</v>
      </c>
      <c r="C8" s="151">
        <f>+C9+C10+C11+C12+C13+C14</f>
        <v>160648</v>
      </c>
      <c r="D8" s="151">
        <f>+D9+D10+D11+D12+D13+D14</f>
        <v>160990</v>
      </c>
    </row>
    <row r="9" spans="1:4" s="49" customFormat="1" ht="12" customHeight="1">
      <c r="A9" s="265" t="s">
        <v>82</v>
      </c>
      <c r="B9" s="248" t="s">
        <v>174</v>
      </c>
      <c r="C9" s="154">
        <v>81520</v>
      </c>
      <c r="D9" s="154">
        <v>81520</v>
      </c>
    </row>
    <row r="10" spans="1:4" s="50" customFormat="1" ht="12" customHeight="1">
      <c r="A10" s="266" t="s">
        <v>83</v>
      </c>
      <c r="B10" s="249" t="s">
        <v>175</v>
      </c>
      <c r="C10" s="153">
        <v>46276</v>
      </c>
      <c r="D10" s="153">
        <v>46276</v>
      </c>
    </row>
    <row r="11" spans="1:4" s="50" customFormat="1" ht="12" customHeight="1">
      <c r="A11" s="266" t="s">
        <v>84</v>
      </c>
      <c r="B11" s="249" t="s">
        <v>176</v>
      </c>
      <c r="C11" s="153">
        <v>28838</v>
      </c>
      <c r="D11" s="153">
        <v>28838</v>
      </c>
    </row>
    <row r="12" spans="1:4" s="50" customFormat="1" ht="12" customHeight="1">
      <c r="A12" s="266" t="s">
        <v>85</v>
      </c>
      <c r="B12" s="249" t="s">
        <v>177</v>
      </c>
      <c r="C12" s="153">
        <v>4014</v>
      </c>
      <c r="D12" s="153">
        <v>4014</v>
      </c>
    </row>
    <row r="13" spans="1:4" s="50" customFormat="1" ht="12" customHeight="1">
      <c r="A13" s="266" t="s">
        <v>111</v>
      </c>
      <c r="B13" s="249" t="s">
        <v>178</v>
      </c>
      <c r="C13" s="291"/>
      <c r="D13" s="291"/>
    </row>
    <row r="14" spans="1:4" s="49" customFormat="1" ht="12" customHeight="1" thickBot="1">
      <c r="A14" s="267" t="s">
        <v>86</v>
      </c>
      <c r="B14" s="250" t="s">
        <v>179</v>
      </c>
      <c r="C14" s="292"/>
      <c r="D14" s="292">
        <v>342</v>
      </c>
    </row>
    <row r="15" spans="1:4" s="49" customFormat="1" ht="12" customHeight="1" thickBot="1">
      <c r="A15" s="31" t="s">
        <v>12</v>
      </c>
      <c r="B15" s="146" t="s">
        <v>180</v>
      </c>
      <c r="C15" s="151">
        <f>+C16+C17+C18+C19+C20</f>
        <v>0</v>
      </c>
      <c r="D15" s="151">
        <f>+D16+D17+D18+D19+D20</f>
        <v>0</v>
      </c>
    </row>
    <row r="16" spans="1:4" s="49" customFormat="1" ht="12" customHeight="1">
      <c r="A16" s="265" t="s">
        <v>88</v>
      </c>
      <c r="B16" s="248" t="s">
        <v>181</v>
      </c>
      <c r="C16" s="154"/>
      <c r="D16" s="154"/>
    </row>
    <row r="17" spans="1:4" s="49" customFormat="1" ht="12" customHeight="1">
      <c r="A17" s="266" t="s">
        <v>89</v>
      </c>
      <c r="B17" s="249" t="s">
        <v>182</v>
      </c>
      <c r="C17" s="153"/>
      <c r="D17" s="153"/>
    </row>
    <row r="18" spans="1:4" s="49" customFormat="1" ht="12" customHeight="1">
      <c r="A18" s="266" t="s">
        <v>90</v>
      </c>
      <c r="B18" s="249" t="s">
        <v>379</v>
      </c>
      <c r="C18" s="153"/>
      <c r="D18" s="153"/>
    </row>
    <row r="19" spans="1:4" s="49" customFormat="1" ht="12" customHeight="1">
      <c r="A19" s="266" t="s">
        <v>91</v>
      </c>
      <c r="B19" s="249" t="s">
        <v>380</v>
      </c>
      <c r="C19" s="153"/>
      <c r="D19" s="153"/>
    </row>
    <row r="20" spans="1:4" s="49" customFormat="1" ht="12" customHeight="1">
      <c r="A20" s="266" t="s">
        <v>92</v>
      </c>
      <c r="B20" s="249" t="s">
        <v>183</v>
      </c>
      <c r="C20" s="153"/>
      <c r="D20" s="153"/>
    </row>
    <row r="21" spans="1:4" s="50" customFormat="1" ht="12" customHeight="1" thickBot="1">
      <c r="A21" s="267" t="s">
        <v>101</v>
      </c>
      <c r="B21" s="250" t="s">
        <v>184</v>
      </c>
      <c r="C21" s="155"/>
      <c r="D21" s="155"/>
    </row>
    <row r="22" spans="1:4" s="50" customFormat="1" ht="12" customHeight="1" thickBot="1">
      <c r="A22" s="31" t="s">
        <v>13</v>
      </c>
      <c r="B22" s="20" t="s">
        <v>185</v>
      </c>
      <c r="C22" s="151">
        <f>+C23+C24+C25+C26+C27</f>
        <v>0</v>
      </c>
      <c r="D22" s="151">
        <f>+D23+D24+D25+D26+D27</f>
        <v>0</v>
      </c>
    </row>
    <row r="23" spans="1:4" s="50" customFormat="1" ht="12" customHeight="1">
      <c r="A23" s="265" t="s">
        <v>71</v>
      </c>
      <c r="B23" s="248" t="s">
        <v>186</v>
      </c>
      <c r="C23" s="154"/>
      <c r="D23" s="154"/>
    </row>
    <row r="24" spans="1:4" s="49" customFormat="1" ht="12" customHeight="1">
      <c r="A24" s="266" t="s">
        <v>72</v>
      </c>
      <c r="B24" s="249" t="s">
        <v>187</v>
      </c>
      <c r="C24" s="153"/>
      <c r="D24" s="153"/>
    </row>
    <row r="25" spans="1:4" s="50" customFormat="1" ht="12" customHeight="1">
      <c r="A25" s="266" t="s">
        <v>73</v>
      </c>
      <c r="B25" s="249" t="s">
        <v>381</v>
      </c>
      <c r="C25" s="153"/>
      <c r="D25" s="153"/>
    </row>
    <row r="26" spans="1:4" s="50" customFormat="1" ht="12" customHeight="1">
      <c r="A26" s="266" t="s">
        <v>74</v>
      </c>
      <c r="B26" s="249" t="s">
        <v>382</v>
      </c>
      <c r="C26" s="153"/>
      <c r="D26" s="153"/>
    </row>
    <row r="27" spans="1:4" s="50" customFormat="1" ht="12" customHeight="1">
      <c r="A27" s="266" t="s">
        <v>122</v>
      </c>
      <c r="B27" s="249" t="s">
        <v>188</v>
      </c>
      <c r="C27" s="153"/>
      <c r="D27" s="153"/>
    </row>
    <row r="28" spans="1:4" s="50" customFormat="1" ht="12" customHeight="1" thickBot="1">
      <c r="A28" s="267" t="s">
        <v>123</v>
      </c>
      <c r="B28" s="250" t="s">
        <v>189</v>
      </c>
      <c r="C28" s="155"/>
      <c r="D28" s="155"/>
    </row>
    <row r="29" spans="1:4" s="50" customFormat="1" ht="12" customHeight="1" thickBot="1">
      <c r="A29" s="31" t="s">
        <v>124</v>
      </c>
      <c r="B29" s="20" t="s">
        <v>190</v>
      </c>
      <c r="C29" s="157">
        <f>+C30+C33+C34+C35</f>
        <v>38120</v>
      </c>
      <c r="D29" s="157">
        <f>+D30+D33+D34+D35</f>
        <v>56167</v>
      </c>
    </row>
    <row r="30" spans="1:4" s="50" customFormat="1" ht="12" customHeight="1">
      <c r="A30" s="265" t="s">
        <v>191</v>
      </c>
      <c r="B30" s="248" t="s">
        <v>197</v>
      </c>
      <c r="C30" s="243">
        <f>+C31+C32</f>
        <v>26000</v>
      </c>
      <c r="D30" s="243">
        <v>41575</v>
      </c>
    </row>
    <row r="31" spans="1:4" s="50" customFormat="1" ht="12" customHeight="1">
      <c r="A31" s="266" t="s">
        <v>192</v>
      </c>
      <c r="B31" s="249" t="s">
        <v>198</v>
      </c>
      <c r="C31" s="153"/>
      <c r="D31" s="153"/>
    </row>
    <row r="32" spans="1:4" s="50" customFormat="1" ht="12" customHeight="1">
      <c r="A32" s="266" t="s">
        <v>193</v>
      </c>
      <c r="B32" s="249" t="s">
        <v>199</v>
      </c>
      <c r="C32" s="153">
        <v>26000</v>
      </c>
      <c r="D32" s="153">
        <v>41575</v>
      </c>
    </row>
    <row r="33" spans="1:4" s="50" customFormat="1" ht="12" customHeight="1">
      <c r="A33" s="266" t="s">
        <v>194</v>
      </c>
      <c r="B33" s="249" t="s">
        <v>200</v>
      </c>
      <c r="C33" s="153">
        <v>11000</v>
      </c>
      <c r="D33" s="153">
        <v>12452</v>
      </c>
    </row>
    <row r="34" spans="1:4" s="50" customFormat="1" ht="12" customHeight="1">
      <c r="A34" s="266" t="s">
        <v>195</v>
      </c>
      <c r="B34" s="249" t="s">
        <v>201</v>
      </c>
      <c r="C34" s="153">
        <v>1000</v>
      </c>
      <c r="D34" s="153">
        <v>2020</v>
      </c>
    </row>
    <row r="35" spans="1:4" s="50" customFormat="1" ht="12" customHeight="1" thickBot="1">
      <c r="A35" s="267" t="s">
        <v>196</v>
      </c>
      <c r="B35" s="250" t="s">
        <v>202</v>
      </c>
      <c r="C35" s="155">
        <v>120</v>
      </c>
      <c r="D35" s="155">
        <v>120</v>
      </c>
    </row>
    <row r="36" spans="1:4" s="50" customFormat="1" ht="12" customHeight="1" thickBot="1">
      <c r="A36" s="31" t="s">
        <v>15</v>
      </c>
      <c r="B36" s="20" t="s">
        <v>203</v>
      </c>
      <c r="C36" s="151">
        <f>SUM(C37:C46)</f>
        <v>3130</v>
      </c>
      <c r="D36" s="151">
        <f>SUM(D37:D46)</f>
        <v>3222</v>
      </c>
    </row>
    <row r="37" spans="1:4" s="50" customFormat="1" ht="12" customHeight="1">
      <c r="A37" s="265" t="s">
        <v>75</v>
      </c>
      <c r="B37" s="248" t="s">
        <v>206</v>
      </c>
      <c r="C37" s="154"/>
      <c r="D37" s="154"/>
    </row>
    <row r="38" spans="1:4" s="50" customFormat="1" ht="12" customHeight="1">
      <c r="A38" s="266" t="s">
        <v>76</v>
      </c>
      <c r="B38" s="249" t="s">
        <v>207</v>
      </c>
      <c r="C38" s="153">
        <v>945</v>
      </c>
      <c r="D38" s="153">
        <v>945</v>
      </c>
    </row>
    <row r="39" spans="1:4" s="50" customFormat="1" ht="12" customHeight="1">
      <c r="A39" s="266" t="s">
        <v>77</v>
      </c>
      <c r="B39" s="249" t="s">
        <v>208</v>
      </c>
      <c r="C39" s="153"/>
      <c r="D39" s="153"/>
    </row>
    <row r="40" spans="1:4" s="50" customFormat="1" ht="12" customHeight="1">
      <c r="A40" s="266" t="s">
        <v>126</v>
      </c>
      <c r="B40" s="249" t="s">
        <v>209</v>
      </c>
      <c r="C40" s="153">
        <v>1630</v>
      </c>
      <c r="D40" s="153">
        <v>1630</v>
      </c>
    </row>
    <row r="41" spans="1:4" s="50" customFormat="1" ht="12" customHeight="1">
      <c r="A41" s="266" t="s">
        <v>127</v>
      </c>
      <c r="B41" s="249" t="s">
        <v>210</v>
      </c>
      <c r="C41" s="153"/>
      <c r="D41" s="153"/>
    </row>
    <row r="42" spans="1:4" s="50" customFormat="1" ht="12" customHeight="1">
      <c r="A42" s="266" t="s">
        <v>128</v>
      </c>
      <c r="B42" s="249" t="s">
        <v>211</v>
      </c>
      <c r="C42" s="153">
        <v>255</v>
      </c>
      <c r="D42" s="153">
        <v>255</v>
      </c>
    </row>
    <row r="43" spans="1:4" s="50" customFormat="1" ht="12" customHeight="1">
      <c r="A43" s="266" t="s">
        <v>129</v>
      </c>
      <c r="B43" s="249" t="s">
        <v>212</v>
      </c>
      <c r="C43" s="153"/>
      <c r="D43" s="153"/>
    </row>
    <row r="44" spans="1:4" s="50" customFormat="1" ht="12" customHeight="1">
      <c r="A44" s="266" t="s">
        <v>130</v>
      </c>
      <c r="B44" s="249" t="s">
        <v>213</v>
      </c>
      <c r="C44" s="153">
        <v>300</v>
      </c>
      <c r="D44" s="153">
        <v>300</v>
      </c>
    </row>
    <row r="45" spans="1:4" s="50" customFormat="1" ht="12" customHeight="1">
      <c r="A45" s="266" t="s">
        <v>204</v>
      </c>
      <c r="B45" s="249" t="s">
        <v>214</v>
      </c>
      <c r="C45" s="156"/>
      <c r="D45" s="156"/>
    </row>
    <row r="46" spans="1:4" s="50" customFormat="1" ht="12" customHeight="1" thickBot="1">
      <c r="A46" s="267" t="s">
        <v>205</v>
      </c>
      <c r="B46" s="250" t="s">
        <v>215</v>
      </c>
      <c r="C46" s="237"/>
      <c r="D46" s="237">
        <v>92</v>
      </c>
    </row>
    <row r="47" spans="1:4" s="50" customFormat="1" ht="12" customHeight="1" thickBot="1">
      <c r="A47" s="31" t="s">
        <v>16</v>
      </c>
      <c r="B47" s="20" t="s">
        <v>216</v>
      </c>
      <c r="C47" s="151">
        <f>SUM(C48:C52)</f>
        <v>0</v>
      </c>
      <c r="D47" s="151">
        <f>SUM(D48:D52)</f>
        <v>0</v>
      </c>
    </row>
    <row r="48" spans="1:4" s="50" customFormat="1" ht="12" customHeight="1">
      <c r="A48" s="265" t="s">
        <v>78</v>
      </c>
      <c r="B48" s="248" t="s">
        <v>220</v>
      </c>
      <c r="C48" s="293"/>
      <c r="D48" s="293"/>
    </row>
    <row r="49" spans="1:4" s="50" customFormat="1" ht="12" customHeight="1">
      <c r="A49" s="266" t="s">
        <v>79</v>
      </c>
      <c r="B49" s="249" t="s">
        <v>221</v>
      </c>
      <c r="C49" s="156"/>
      <c r="D49" s="156"/>
    </row>
    <row r="50" spans="1:4" s="50" customFormat="1" ht="12" customHeight="1">
      <c r="A50" s="266" t="s">
        <v>217</v>
      </c>
      <c r="B50" s="249" t="s">
        <v>222</v>
      </c>
      <c r="C50" s="156"/>
      <c r="D50" s="156"/>
    </row>
    <row r="51" spans="1:4" s="50" customFormat="1" ht="12" customHeight="1">
      <c r="A51" s="266" t="s">
        <v>218</v>
      </c>
      <c r="B51" s="249" t="s">
        <v>223</v>
      </c>
      <c r="C51" s="156"/>
      <c r="D51" s="156"/>
    </row>
    <row r="52" spans="1:4" s="50" customFormat="1" ht="12" customHeight="1" thickBot="1">
      <c r="A52" s="267" t="s">
        <v>219</v>
      </c>
      <c r="B52" s="250" t="s">
        <v>224</v>
      </c>
      <c r="C52" s="237"/>
      <c r="D52" s="237"/>
    </row>
    <row r="53" spans="1:4" s="50" customFormat="1" ht="12" customHeight="1" thickBot="1">
      <c r="A53" s="31" t="s">
        <v>131</v>
      </c>
      <c r="B53" s="20" t="s">
        <v>225</v>
      </c>
      <c r="C53" s="151">
        <f>SUM(C54:C56)</f>
        <v>51450</v>
      </c>
      <c r="D53" s="151">
        <f>SUM(D54:D56)</f>
        <v>114637</v>
      </c>
    </row>
    <row r="54" spans="1:4" s="50" customFormat="1" ht="12" customHeight="1">
      <c r="A54" s="265" t="s">
        <v>80</v>
      </c>
      <c r="B54" s="248" t="s">
        <v>226</v>
      </c>
      <c r="C54" s="154"/>
      <c r="D54" s="154"/>
    </row>
    <row r="55" spans="1:4" s="50" customFormat="1" ht="12" customHeight="1">
      <c r="A55" s="266" t="s">
        <v>81</v>
      </c>
      <c r="B55" s="249" t="s">
        <v>383</v>
      </c>
      <c r="C55" s="153"/>
      <c r="D55" s="153"/>
    </row>
    <row r="56" spans="1:4" s="50" customFormat="1" ht="12" customHeight="1">
      <c r="A56" s="266" t="s">
        <v>230</v>
      </c>
      <c r="B56" s="249" t="s">
        <v>228</v>
      </c>
      <c r="C56" s="153">
        <v>51450</v>
      </c>
      <c r="D56" s="153">
        <v>114637</v>
      </c>
    </row>
    <row r="57" spans="1:4" s="50" customFormat="1" ht="12" customHeight="1" thickBot="1">
      <c r="A57" s="267" t="s">
        <v>231</v>
      </c>
      <c r="B57" s="250" t="s">
        <v>229</v>
      </c>
      <c r="C57" s="155"/>
      <c r="D57" s="155"/>
    </row>
    <row r="58" spans="1:4" s="50" customFormat="1" ht="12" customHeight="1" thickBot="1">
      <c r="A58" s="31" t="s">
        <v>18</v>
      </c>
      <c r="B58" s="146" t="s">
        <v>232</v>
      </c>
      <c r="C58" s="151">
        <f>SUM(C59:C61)</f>
        <v>103607</v>
      </c>
      <c r="D58" s="151">
        <f>SUM(D59:D61)</f>
        <v>103607</v>
      </c>
    </row>
    <row r="59" spans="1:4" s="50" customFormat="1" ht="12" customHeight="1">
      <c r="A59" s="265" t="s">
        <v>132</v>
      </c>
      <c r="B59" s="248" t="s">
        <v>234</v>
      </c>
      <c r="C59" s="156"/>
      <c r="D59" s="156"/>
    </row>
    <row r="60" spans="1:4" s="50" customFormat="1" ht="12" customHeight="1">
      <c r="A60" s="266" t="s">
        <v>133</v>
      </c>
      <c r="B60" s="249" t="s">
        <v>384</v>
      </c>
      <c r="C60" s="156"/>
      <c r="D60" s="156"/>
    </row>
    <row r="61" spans="1:4" s="50" customFormat="1" ht="12" customHeight="1">
      <c r="A61" s="266" t="s">
        <v>160</v>
      </c>
      <c r="B61" s="249" t="s">
        <v>235</v>
      </c>
      <c r="C61" s="156">
        <v>103607</v>
      </c>
      <c r="D61" s="156">
        <v>103607</v>
      </c>
    </row>
    <row r="62" spans="1:4" s="50" customFormat="1" ht="12" customHeight="1" thickBot="1">
      <c r="A62" s="267" t="s">
        <v>233</v>
      </c>
      <c r="B62" s="250" t="s">
        <v>236</v>
      </c>
      <c r="C62" s="156">
        <v>75907</v>
      </c>
      <c r="D62" s="156">
        <v>75907</v>
      </c>
    </row>
    <row r="63" spans="1:4" s="50" customFormat="1" ht="12" customHeight="1" thickBot="1">
      <c r="A63" s="31" t="s">
        <v>19</v>
      </c>
      <c r="B63" s="20" t="s">
        <v>237</v>
      </c>
      <c r="C63" s="157">
        <f>+C8+C15+C22+C29+C36+C47+C53+C58</f>
        <v>356955</v>
      </c>
      <c r="D63" s="157">
        <f>+D8+D15+D22+D29+D36+D47+D53+D58</f>
        <v>438623</v>
      </c>
    </row>
    <row r="64" spans="1:4" s="50" customFormat="1" ht="12" customHeight="1" thickBot="1">
      <c r="A64" s="268" t="s">
        <v>348</v>
      </c>
      <c r="B64" s="146" t="s">
        <v>239</v>
      </c>
      <c r="C64" s="151">
        <f>SUM(C65:C67)</f>
        <v>19200</v>
      </c>
      <c r="D64" s="151">
        <f>SUM(D65:D67)</f>
        <v>19200</v>
      </c>
    </row>
    <row r="65" spans="1:4" s="50" customFormat="1" ht="12" customHeight="1">
      <c r="A65" s="265" t="s">
        <v>272</v>
      </c>
      <c r="B65" s="248" t="s">
        <v>240</v>
      </c>
      <c r="C65" s="156"/>
      <c r="D65" s="156"/>
    </row>
    <row r="66" spans="1:4" s="50" customFormat="1" ht="12" customHeight="1">
      <c r="A66" s="266" t="s">
        <v>281</v>
      </c>
      <c r="B66" s="249" t="s">
        <v>241</v>
      </c>
      <c r="C66" s="156">
        <v>19200</v>
      </c>
      <c r="D66" s="156">
        <v>19200</v>
      </c>
    </row>
    <row r="67" spans="1:4" s="50" customFormat="1" ht="12" customHeight="1" thickBot="1">
      <c r="A67" s="267" t="s">
        <v>282</v>
      </c>
      <c r="B67" s="252" t="s">
        <v>242</v>
      </c>
      <c r="C67" s="156"/>
      <c r="D67" s="156"/>
    </row>
    <row r="68" spans="1:4" s="50" customFormat="1" ht="12" customHeight="1" thickBot="1">
      <c r="A68" s="268" t="s">
        <v>243</v>
      </c>
      <c r="B68" s="146" t="s">
        <v>244</v>
      </c>
      <c r="C68" s="151">
        <f>SUM(C69:C72)</f>
        <v>0</v>
      </c>
      <c r="D68" s="151">
        <f>SUM(D69:D72)</f>
        <v>0</v>
      </c>
    </row>
    <row r="69" spans="1:4" s="50" customFormat="1" ht="12" customHeight="1">
      <c r="A69" s="265" t="s">
        <v>112</v>
      </c>
      <c r="B69" s="248" t="s">
        <v>245</v>
      </c>
      <c r="C69" s="156"/>
      <c r="D69" s="156"/>
    </row>
    <row r="70" spans="1:4" s="50" customFormat="1" ht="12" customHeight="1">
      <c r="A70" s="266" t="s">
        <v>113</v>
      </c>
      <c r="B70" s="249" t="s">
        <v>246</v>
      </c>
      <c r="C70" s="156"/>
      <c r="D70" s="156"/>
    </row>
    <row r="71" spans="1:4" s="50" customFormat="1" ht="12" customHeight="1">
      <c r="A71" s="266" t="s">
        <v>273</v>
      </c>
      <c r="B71" s="249" t="s">
        <v>247</v>
      </c>
      <c r="C71" s="156"/>
      <c r="D71" s="156"/>
    </row>
    <row r="72" spans="1:4" s="50" customFormat="1" ht="12" customHeight="1" thickBot="1">
      <c r="A72" s="267" t="s">
        <v>274</v>
      </c>
      <c r="B72" s="250" t="s">
        <v>248</v>
      </c>
      <c r="C72" s="156"/>
      <c r="D72" s="156"/>
    </row>
    <row r="73" spans="1:4" s="50" customFormat="1" ht="12" customHeight="1" thickBot="1">
      <c r="A73" s="268" t="s">
        <v>249</v>
      </c>
      <c r="B73" s="146" t="s">
        <v>250</v>
      </c>
      <c r="C73" s="151">
        <f>SUM(C74:C75)</f>
        <v>0</v>
      </c>
      <c r="D73" s="151">
        <f>SUM(D74:D75)</f>
        <v>0</v>
      </c>
    </row>
    <row r="74" spans="1:4" s="50" customFormat="1" ht="12" customHeight="1">
      <c r="A74" s="265" t="s">
        <v>275</v>
      </c>
      <c r="B74" s="248" t="s">
        <v>251</v>
      </c>
      <c r="C74" s="156"/>
      <c r="D74" s="156"/>
    </row>
    <row r="75" spans="1:4" s="50" customFormat="1" ht="12" customHeight="1" thickBot="1">
      <c r="A75" s="267" t="s">
        <v>276</v>
      </c>
      <c r="B75" s="250" t="s">
        <v>252</v>
      </c>
      <c r="C75" s="156"/>
      <c r="D75" s="156"/>
    </row>
    <row r="76" spans="1:4" s="49" customFormat="1" ht="12" customHeight="1" thickBot="1">
      <c r="A76" s="268" t="s">
        <v>253</v>
      </c>
      <c r="B76" s="146" t="s">
        <v>254</v>
      </c>
      <c r="C76" s="151">
        <f>SUM(C77:C79)</f>
        <v>0</v>
      </c>
      <c r="D76" s="151">
        <f>SUM(D77:D79)</f>
        <v>0</v>
      </c>
    </row>
    <row r="77" spans="1:4" s="50" customFormat="1" ht="12" customHeight="1">
      <c r="A77" s="265" t="s">
        <v>277</v>
      </c>
      <c r="B77" s="248" t="s">
        <v>255</v>
      </c>
      <c r="C77" s="156"/>
      <c r="D77" s="156"/>
    </row>
    <row r="78" spans="1:4" s="50" customFormat="1" ht="12" customHeight="1">
      <c r="A78" s="266" t="s">
        <v>278</v>
      </c>
      <c r="B78" s="249" t="s">
        <v>256</v>
      </c>
      <c r="C78" s="156"/>
      <c r="D78" s="156"/>
    </row>
    <row r="79" spans="1:4" s="50" customFormat="1" ht="12" customHeight="1" thickBot="1">
      <c r="A79" s="267" t="s">
        <v>279</v>
      </c>
      <c r="B79" s="250" t="s">
        <v>257</v>
      </c>
      <c r="C79" s="156"/>
      <c r="D79" s="156"/>
    </row>
    <row r="80" spans="1:4" s="50" customFormat="1" ht="12" customHeight="1" thickBot="1">
      <c r="A80" s="268" t="s">
        <v>258</v>
      </c>
      <c r="B80" s="146" t="s">
        <v>280</v>
      </c>
      <c r="C80" s="151">
        <f>SUM(C81:C84)</f>
        <v>0</v>
      </c>
      <c r="D80" s="151">
        <f>SUM(D81:D84)</f>
        <v>0</v>
      </c>
    </row>
    <row r="81" spans="1:4" s="50" customFormat="1" ht="12" customHeight="1">
      <c r="A81" s="269" t="s">
        <v>259</v>
      </c>
      <c r="B81" s="248" t="s">
        <v>260</v>
      </c>
      <c r="C81" s="156"/>
      <c r="D81" s="156"/>
    </row>
    <row r="82" spans="1:4" s="50" customFormat="1" ht="12" customHeight="1">
      <c r="A82" s="270" t="s">
        <v>261</v>
      </c>
      <c r="B82" s="249" t="s">
        <v>262</v>
      </c>
      <c r="C82" s="156"/>
      <c r="D82" s="156"/>
    </row>
    <row r="83" spans="1:4" s="50" customFormat="1" ht="12" customHeight="1">
      <c r="A83" s="270" t="s">
        <v>263</v>
      </c>
      <c r="B83" s="249" t="s">
        <v>264</v>
      </c>
      <c r="C83" s="156"/>
      <c r="D83" s="156"/>
    </row>
    <row r="84" spans="1:4" s="49" customFormat="1" ht="12" customHeight="1" thickBot="1">
      <c r="A84" s="271" t="s">
        <v>265</v>
      </c>
      <c r="B84" s="250" t="s">
        <v>266</v>
      </c>
      <c r="C84" s="156"/>
      <c r="D84" s="156"/>
    </row>
    <row r="85" spans="1:4" s="49" customFormat="1" ht="12" customHeight="1" thickBot="1">
      <c r="A85" s="268" t="s">
        <v>267</v>
      </c>
      <c r="B85" s="146" t="s">
        <v>268</v>
      </c>
      <c r="C85" s="294"/>
      <c r="D85" s="294"/>
    </row>
    <row r="86" spans="1:4" s="49" customFormat="1" ht="12" customHeight="1" thickBot="1">
      <c r="A86" s="268" t="s">
        <v>269</v>
      </c>
      <c r="B86" s="256" t="s">
        <v>270</v>
      </c>
      <c r="C86" s="157">
        <f>+C64+C68+C73+C76+C80+C85</f>
        <v>19200</v>
      </c>
      <c r="D86" s="157">
        <f>+D64+D68+D73+D76+D80+D85</f>
        <v>19200</v>
      </c>
    </row>
    <row r="87" spans="1:4" s="49" customFormat="1" ht="12" customHeight="1" thickBot="1">
      <c r="A87" s="272" t="s">
        <v>283</v>
      </c>
      <c r="B87" s="258" t="s">
        <v>375</v>
      </c>
      <c r="C87" s="157">
        <f>+C63+C86</f>
        <v>376155</v>
      </c>
      <c r="D87" s="157">
        <f>+D63+D86</f>
        <v>457823</v>
      </c>
    </row>
    <row r="88" spans="1:3" s="50" customFormat="1" ht="15" customHeight="1">
      <c r="A88" s="126"/>
      <c r="B88" s="127"/>
      <c r="C88" s="213"/>
    </row>
    <row r="89" spans="1:3" ht="13.5" thickBot="1">
      <c r="A89" s="273"/>
      <c r="B89" s="129"/>
      <c r="C89" s="214"/>
    </row>
    <row r="90" spans="1:4" s="40" customFormat="1" ht="16.5" customHeight="1" thickBot="1">
      <c r="A90" s="130"/>
      <c r="B90" s="131" t="s">
        <v>50</v>
      </c>
      <c r="C90" s="215"/>
      <c r="D90" s="215"/>
    </row>
    <row r="91" spans="1:4" s="51" customFormat="1" ht="12" customHeight="1" thickBot="1">
      <c r="A91" s="240" t="s">
        <v>11</v>
      </c>
      <c r="B91" s="25" t="s">
        <v>286</v>
      </c>
      <c r="C91" s="150">
        <f>SUM(C92:C96)</f>
        <v>262512</v>
      </c>
      <c r="D91" s="150">
        <f>SUM(D92:D96)</f>
        <v>344180</v>
      </c>
    </row>
    <row r="92" spans="1:4" ht="12" customHeight="1">
      <c r="A92" s="274" t="s">
        <v>82</v>
      </c>
      <c r="B92" s="9" t="s">
        <v>42</v>
      </c>
      <c r="C92" s="152">
        <v>45080</v>
      </c>
      <c r="D92" s="152">
        <v>90567</v>
      </c>
    </row>
    <row r="93" spans="1:4" ht="12" customHeight="1">
      <c r="A93" s="266" t="s">
        <v>83</v>
      </c>
      <c r="B93" s="7" t="s">
        <v>134</v>
      </c>
      <c r="C93" s="153">
        <v>9369</v>
      </c>
      <c r="D93" s="153">
        <v>21747</v>
      </c>
    </row>
    <row r="94" spans="1:4" ht="12" customHeight="1">
      <c r="A94" s="266" t="s">
        <v>84</v>
      </c>
      <c r="B94" s="7" t="s">
        <v>110</v>
      </c>
      <c r="C94" s="155">
        <v>43077</v>
      </c>
      <c r="D94" s="155">
        <v>54244</v>
      </c>
    </row>
    <row r="95" spans="1:4" ht="12" customHeight="1">
      <c r="A95" s="266" t="s">
        <v>85</v>
      </c>
      <c r="B95" s="10" t="s">
        <v>135</v>
      </c>
      <c r="C95" s="155">
        <v>5550</v>
      </c>
      <c r="D95" s="155">
        <v>5550</v>
      </c>
    </row>
    <row r="96" spans="1:4" ht="12" customHeight="1">
      <c r="A96" s="266" t="s">
        <v>96</v>
      </c>
      <c r="B96" s="18" t="s">
        <v>136</v>
      </c>
      <c r="C96" s="155">
        <v>159436</v>
      </c>
      <c r="D96" s="155">
        <v>172072</v>
      </c>
    </row>
    <row r="97" spans="1:4" ht="12" customHeight="1">
      <c r="A97" s="266" t="s">
        <v>86</v>
      </c>
      <c r="B97" s="7" t="s">
        <v>287</v>
      </c>
      <c r="C97" s="155"/>
      <c r="D97" s="155"/>
    </row>
    <row r="98" spans="1:4" ht="12" customHeight="1">
      <c r="A98" s="266" t="s">
        <v>87</v>
      </c>
      <c r="B98" s="82" t="s">
        <v>288</v>
      </c>
      <c r="C98" s="155"/>
      <c r="D98" s="155"/>
    </row>
    <row r="99" spans="1:4" ht="12" customHeight="1">
      <c r="A99" s="266" t="s">
        <v>97</v>
      </c>
      <c r="B99" s="83" t="s">
        <v>289</v>
      </c>
      <c r="C99" s="155"/>
      <c r="D99" s="155"/>
    </row>
    <row r="100" spans="1:4" ht="12" customHeight="1">
      <c r="A100" s="266" t="s">
        <v>98</v>
      </c>
      <c r="B100" s="83" t="s">
        <v>290</v>
      </c>
      <c r="C100" s="155"/>
      <c r="D100" s="155"/>
    </row>
    <row r="101" spans="1:4" ht="12" customHeight="1">
      <c r="A101" s="266" t="s">
        <v>99</v>
      </c>
      <c r="B101" s="82" t="s">
        <v>291</v>
      </c>
      <c r="C101" s="155">
        <v>130343</v>
      </c>
      <c r="D101" s="155">
        <v>130343</v>
      </c>
    </row>
    <row r="102" spans="1:4" ht="12" customHeight="1">
      <c r="A102" s="266" t="s">
        <v>100</v>
      </c>
      <c r="B102" s="82" t="s">
        <v>292</v>
      </c>
      <c r="C102" s="155"/>
      <c r="D102" s="155"/>
    </row>
    <row r="103" spans="1:4" ht="12" customHeight="1">
      <c r="A103" s="266" t="s">
        <v>102</v>
      </c>
      <c r="B103" s="83" t="s">
        <v>293</v>
      </c>
      <c r="C103" s="155"/>
      <c r="D103" s="155"/>
    </row>
    <row r="104" spans="1:4" ht="12" customHeight="1">
      <c r="A104" s="275" t="s">
        <v>137</v>
      </c>
      <c r="B104" s="84" t="s">
        <v>294</v>
      </c>
      <c r="C104" s="155"/>
      <c r="D104" s="155"/>
    </row>
    <row r="105" spans="1:4" ht="12" customHeight="1">
      <c r="A105" s="266" t="s">
        <v>284</v>
      </c>
      <c r="B105" s="84" t="s">
        <v>295</v>
      </c>
      <c r="C105" s="155"/>
      <c r="D105" s="155"/>
    </row>
    <row r="106" spans="1:4" ht="12" customHeight="1" thickBot="1">
      <c r="A106" s="276" t="s">
        <v>285</v>
      </c>
      <c r="B106" s="85" t="s">
        <v>296</v>
      </c>
      <c r="C106" s="159">
        <v>31202</v>
      </c>
      <c r="D106" s="159">
        <v>43838</v>
      </c>
    </row>
    <row r="107" spans="1:4" ht="12" customHeight="1" thickBot="1">
      <c r="A107" s="31" t="s">
        <v>12</v>
      </c>
      <c r="B107" s="24" t="s">
        <v>297</v>
      </c>
      <c r="C107" s="151">
        <f>+C108+C110+C112</f>
        <v>111204</v>
      </c>
      <c r="D107" s="151">
        <f>+D108+D110+D112</f>
        <v>111204</v>
      </c>
    </row>
    <row r="108" spans="1:4" ht="12" customHeight="1">
      <c r="A108" s="265" t="s">
        <v>88</v>
      </c>
      <c r="B108" s="7" t="s">
        <v>158</v>
      </c>
      <c r="C108" s="154"/>
      <c r="D108" s="154"/>
    </row>
    <row r="109" spans="1:4" ht="12" customHeight="1">
      <c r="A109" s="265" t="s">
        <v>89</v>
      </c>
      <c r="B109" s="11" t="s">
        <v>301</v>
      </c>
      <c r="C109" s="154"/>
      <c r="D109" s="154"/>
    </row>
    <row r="110" spans="1:4" ht="12" customHeight="1">
      <c r="A110" s="265" t="s">
        <v>90</v>
      </c>
      <c r="B110" s="11" t="s">
        <v>138</v>
      </c>
      <c r="C110" s="153">
        <v>110904</v>
      </c>
      <c r="D110" s="153">
        <v>110904</v>
      </c>
    </row>
    <row r="111" spans="1:4" ht="12" customHeight="1">
      <c r="A111" s="265" t="s">
        <v>91</v>
      </c>
      <c r="B111" s="11" t="s">
        <v>302</v>
      </c>
      <c r="C111" s="139"/>
      <c r="D111" s="139"/>
    </row>
    <row r="112" spans="1:4" ht="12" customHeight="1">
      <c r="A112" s="265" t="s">
        <v>92</v>
      </c>
      <c r="B112" s="148" t="s">
        <v>161</v>
      </c>
      <c r="C112" s="139">
        <v>300</v>
      </c>
      <c r="D112" s="139">
        <v>300</v>
      </c>
    </row>
    <row r="113" spans="1:4" ht="12" customHeight="1">
      <c r="A113" s="265" t="s">
        <v>101</v>
      </c>
      <c r="B113" s="147" t="s">
        <v>385</v>
      </c>
      <c r="C113" s="139"/>
      <c r="D113" s="139"/>
    </row>
    <row r="114" spans="1:4" ht="12" customHeight="1">
      <c r="A114" s="265" t="s">
        <v>103</v>
      </c>
      <c r="B114" s="244" t="s">
        <v>307</v>
      </c>
      <c r="C114" s="139"/>
      <c r="D114" s="139"/>
    </row>
    <row r="115" spans="1:4" ht="12" customHeight="1">
      <c r="A115" s="265" t="s">
        <v>139</v>
      </c>
      <c r="B115" s="83" t="s">
        <v>290</v>
      </c>
      <c r="C115" s="139"/>
      <c r="D115" s="139"/>
    </row>
    <row r="116" spans="1:4" ht="12" customHeight="1">
      <c r="A116" s="265" t="s">
        <v>140</v>
      </c>
      <c r="B116" s="83" t="s">
        <v>306</v>
      </c>
      <c r="C116" s="139"/>
      <c r="D116" s="139"/>
    </row>
    <row r="117" spans="1:4" ht="12" customHeight="1">
      <c r="A117" s="265" t="s">
        <v>141</v>
      </c>
      <c r="B117" s="83" t="s">
        <v>305</v>
      </c>
      <c r="C117" s="139"/>
      <c r="D117" s="139"/>
    </row>
    <row r="118" spans="1:4" ht="12" customHeight="1">
      <c r="A118" s="265" t="s">
        <v>298</v>
      </c>
      <c r="B118" s="83" t="s">
        <v>293</v>
      </c>
      <c r="C118" s="139"/>
      <c r="D118" s="139"/>
    </row>
    <row r="119" spans="1:4" ht="12" customHeight="1">
      <c r="A119" s="265" t="s">
        <v>299</v>
      </c>
      <c r="B119" s="83" t="s">
        <v>304</v>
      </c>
      <c r="C119" s="139"/>
      <c r="D119" s="139"/>
    </row>
    <row r="120" spans="1:4" ht="12" customHeight="1" thickBot="1">
      <c r="A120" s="275" t="s">
        <v>300</v>
      </c>
      <c r="B120" s="83" t="s">
        <v>303</v>
      </c>
      <c r="C120" s="140">
        <v>300</v>
      </c>
      <c r="D120" s="140">
        <v>300</v>
      </c>
    </row>
    <row r="121" spans="1:4" ht="12" customHeight="1" thickBot="1">
      <c r="A121" s="31" t="s">
        <v>13</v>
      </c>
      <c r="B121" s="78" t="s">
        <v>308</v>
      </c>
      <c r="C121" s="151">
        <f>+C122+C123</f>
        <v>2439</v>
      </c>
      <c r="D121" s="151">
        <f>+D122+D123</f>
        <v>2439</v>
      </c>
    </row>
    <row r="122" spans="1:4" ht="12" customHeight="1">
      <c r="A122" s="265" t="s">
        <v>71</v>
      </c>
      <c r="B122" s="8" t="s">
        <v>52</v>
      </c>
      <c r="C122" s="154">
        <v>2439</v>
      </c>
      <c r="D122" s="154">
        <v>2439</v>
      </c>
    </row>
    <row r="123" spans="1:4" ht="12" customHeight="1" thickBot="1">
      <c r="A123" s="267" t="s">
        <v>72</v>
      </c>
      <c r="B123" s="11" t="s">
        <v>53</v>
      </c>
      <c r="C123" s="155"/>
      <c r="D123" s="155"/>
    </row>
    <row r="124" spans="1:4" ht="12" customHeight="1" thickBot="1">
      <c r="A124" s="31" t="s">
        <v>14</v>
      </c>
      <c r="B124" s="78" t="s">
        <v>309</v>
      </c>
      <c r="C124" s="151">
        <f>+C91+C107+C121</f>
        <v>376155</v>
      </c>
      <c r="D124" s="151">
        <f>+D91+D107+D121</f>
        <v>457823</v>
      </c>
    </row>
    <row r="125" spans="1:4" ht="12" customHeight="1" thickBot="1">
      <c r="A125" s="31" t="s">
        <v>15</v>
      </c>
      <c r="B125" s="78" t="s">
        <v>310</v>
      </c>
      <c r="C125" s="151">
        <f>+C126+C127+C128</f>
        <v>0</v>
      </c>
      <c r="D125" s="151">
        <f>+D126+D127+D128</f>
        <v>0</v>
      </c>
    </row>
    <row r="126" spans="1:4" s="51" customFormat="1" ht="12" customHeight="1">
      <c r="A126" s="265" t="s">
        <v>75</v>
      </c>
      <c r="B126" s="8" t="s">
        <v>311</v>
      </c>
      <c r="C126" s="139"/>
      <c r="D126" s="139"/>
    </row>
    <row r="127" spans="1:4" ht="12" customHeight="1">
      <c r="A127" s="265" t="s">
        <v>76</v>
      </c>
      <c r="B127" s="8" t="s">
        <v>312</v>
      </c>
      <c r="C127" s="139"/>
      <c r="D127" s="139"/>
    </row>
    <row r="128" spans="1:4" ht="12" customHeight="1" thickBot="1">
      <c r="A128" s="275" t="s">
        <v>77</v>
      </c>
      <c r="B128" s="6" t="s">
        <v>313</v>
      </c>
      <c r="C128" s="139"/>
      <c r="D128" s="139"/>
    </row>
    <row r="129" spans="1:4" ht="12" customHeight="1" thickBot="1">
      <c r="A129" s="31" t="s">
        <v>16</v>
      </c>
      <c r="B129" s="78" t="s">
        <v>347</v>
      </c>
      <c r="C129" s="151">
        <f>+C130+C131+C132+C133</f>
        <v>0</v>
      </c>
      <c r="D129" s="151">
        <f>+D130+D131+D132+D133</f>
        <v>0</v>
      </c>
    </row>
    <row r="130" spans="1:4" ht="12" customHeight="1">
      <c r="A130" s="265" t="s">
        <v>78</v>
      </c>
      <c r="B130" s="8" t="s">
        <v>314</v>
      </c>
      <c r="C130" s="139"/>
      <c r="D130" s="139"/>
    </row>
    <row r="131" spans="1:4" ht="12" customHeight="1">
      <c r="A131" s="265" t="s">
        <v>79</v>
      </c>
      <c r="B131" s="8" t="s">
        <v>315</v>
      </c>
      <c r="C131" s="139"/>
      <c r="D131" s="139"/>
    </row>
    <row r="132" spans="1:4" ht="12" customHeight="1">
      <c r="A132" s="265" t="s">
        <v>217</v>
      </c>
      <c r="B132" s="8" t="s">
        <v>316</v>
      </c>
      <c r="C132" s="139"/>
      <c r="D132" s="139"/>
    </row>
    <row r="133" spans="1:4" s="51" customFormat="1" ht="12" customHeight="1" thickBot="1">
      <c r="A133" s="275" t="s">
        <v>218</v>
      </c>
      <c r="B133" s="6" t="s">
        <v>317</v>
      </c>
      <c r="C133" s="139"/>
      <c r="D133" s="139"/>
    </row>
    <row r="134" spans="1:11" ht="12" customHeight="1" thickBot="1">
      <c r="A134" s="31" t="s">
        <v>17</v>
      </c>
      <c r="B134" s="78" t="s">
        <v>318</v>
      </c>
      <c r="C134" s="157">
        <f>+C135+C136+C137+C138</f>
        <v>0</v>
      </c>
      <c r="D134" s="157">
        <f>+D135+D136+D137+D138</f>
        <v>0</v>
      </c>
      <c r="K134" s="138"/>
    </row>
    <row r="135" spans="1:4" ht="12.75">
      <c r="A135" s="265" t="s">
        <v>80</v>
      </c>
      <c r="B135" s="8" t="s">
        <v>319</v>
      </c>
      <c r="C135" s="139"/>
      <c r="D135" s="139"/>
    </row>
    <row r="136" spans="1:4" ht="12" customHeight="1">
      <c r="A136" s="265" t="s">
        <v>81</v>
      </c>
      <c r="B136" s="8" t="s">
        <v>329</v>
      </c>
      <c r="C136" s="139"/>
      <c r="D136" s="139"/>
    </row>
    <row r="137" spans="1:4" s="51" customFormat="1" ht="12" customHeight="1">
      <c r="A137" s="265" t="s">
        <v>230</v>
      </c>
      <c r="B137" s="8" t="s">
        <v>320</v>
      </c>
      <c r="C137" s="139"/>
      <c r="D137" s="139"/>
    </row>
    <row r="138" spans="1:4" s="51" customFormat="1" ht="12" customHeight="1" thickBot="1">
      <c r="A138" s="275" t="s">
        <v>231</v>
      </c>
      <c r="B138" s="6" t="s">
        <v>321</v>
      </c>
      <c r="C138" s="139"/>
      <c r="D138" s="139"/>
    </row>
    <row r="139" spans="1:4" s="51" customFormat="1" ht="12" customHeight="1" thickBot="1">
      <c r="A139" s="31" t="s">
        <v>18</v>
      </c>
      <c r="B139" s="78" t="s">
        <v>322</v>
      </c>
      <c r="C139" s="160">
        <f>+C140+C141+C142+C143</f>
        <v>0</v>
      </c>
      <c r="D139" s="160">
        <f>+D140+D141+D142+D143</f>
        <v>0</v>
      </c>
    </row>
    <row r="140" spans="1:4" s="51" customFormat="1" ht="12" customHeight="1">
      <c r="A140" s="265" t="s">
        <v>132</v>
      </c>
      <c r="B140" s="8" t="s">
        <v>323</v>
      </c>
      <c r="C140" s="139"/>
      <c r="D140" s="139"/>
    </row>
    <row r="141" spans="1:4" s="51" customFormat="1" ht="12" customHeight="1">
      <c r="A141" s="265" t="s">
        <v>133</v>
      </c>
      <c r="B141" s="8" t="s">
        <v>324</v>
      </c>
      <c r="C141" s="139"/>
      <c r="D141" s="139"/>
    </row>
    <row r="142" spans="1:4" s="51" customFormat="1" ht="12" customHeight="1">
      <c r="A142" s="265" t="s">
        <v>160</v>
      </c>
      <c r="B142" s="8" t="s">
        <v>325</v>
      </c>
      <c r="C142" s="139"/>
      <c r="D142" s="139"/>
    </row>
    <row r="143" spans="1:4" ht="12.75" customHeight="1" thickBot="1">
      <c r="A143" s="265" t="s">
        <v>233</v>
      </c>
      <c r="B143" s="8" t="s">
        <v>326</v>
      </c>
      <c r="C143" s="139"/>
      <c r="D143" s="139"/>
    </row>
    <row r="144" spans="1:4" ht="12" customHeight="1" thickBot="1">
      <c r="A144" s="31" t="s">
        <v>19</v>
      </c>
      <c r="B144" s="78" t="s">
        <v>327</v>
      </c>
      <c r="C144" s="260">
        <f>+C125+C129+C134+C139</f>
        <v>0</v>
      </c>
      <c r="D144" s="260">
        <f>+D125+D129+D134+D139</f>
        <v>0</v>
      </c>
    </row>
    <row r="145" spans="1:4" ht="15" customHeight="1" thickBot="1">
      <c r="A145" s="277" t="s">
        <v>20</v>
      </c>
      <c r="B145" s="225" t="s">
        <v>328</v>
      </c>
      <c r="C145" s="260">
        <f>+C124+C144</f>
        <v>376155</v>
      </c>
      <c r="D145" s="260">
        <f>+D124+D144</f>
        <v>457823</v>
      </c>
    </row>
    <row r="146" spans="1:3" ht="13.5" thickBot="1">
      <c r="A146" s="231"/>
      <c r="B146" s="232"/>
      <c r="C146" s="233"/>
    </row>
    <row r="147" spans="1:3" ht="15" customHeight="1" thickBot="1">
      <c r="A147" s="135" t="s">
        <v>152</v>
      </c>
      <c r="B147" s="136"/>
      <c r="C147" s="77">
        <v>10</v>
      </c>
    </row>
    <row r="148" spans="1:3" ht="14.25" customHeight="1" thickBot="1">
      <c r="A148" s="135" t="s">
        <v>153</v>
      </c>
      <c r="B148" s="136"/>
      <c r="C148" s="77">
        <v>24</v>
      </c>
    </row>
  </sheetData>
  <sheetProtection selectLockedCells="1" selectUnlockedCells="1"/>
  <printOptions horizont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94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10.625" style="133" customWidth="1"/>
    <col min="2" max="2" width="80.375" style="134" customWidth="1"/>
    <col min="3" max="3" width="18.375" style="134" customWidth="1"/>
    <col min="4" max="4" width="20.625" style="134" customWidth="1"/>
    <col min="5" max="16384" width="9.375" style="134" customWidth="1"/>
  </cols>
  <sheetData>
    <row r="1" spans="1:4" s="114" customFormat="1" ht="21" customHeight="1" thickBot="1">
      <c r="A1" s="113"/>
      <c r="B1" s="115"/>
      <c r="C1" s="115"/>
      <c r="D1" s="285" t="s">
        <v>409</v>
      </c>
    </row>
    <row r="2" spans="1:4" s="286" customFormat="1" ht="36" customHeight="1">
      <c r="A2" s="238" t="s">
        <v>150</v>
      </c>
      <c r="B2" s="203" t="s">
        <v>388</v>
      </c>
      <c r="C2" s="297"/>
      <c r="D2" s="218" t="s">
        <v>54</v>
      </c>
    </row>
    <row r="3" spans="1:4" s="286" customFormat="1" ht="36.75" thickBot="1">
      <c r="A3" s="278" t="s">
        <v>149</v>
      </c>
      <c r="B3" s="204" t="s">
        <v>353</v>
      </c>
      <c r="C3" s="298"/>
      <c r="D3" s="219" t="s">
        <v>45</v>
      </c>
    </row>
    <row r="4" spans="1:4" s="287" customFormat="1" ht="15.75" customHeight="1" thickBot="1">
      <c r="A4" s="117"/>
      <c r="B4" s="117"/>
      <c r="C4" s="117"/>
      <c r="D4" s="118" t="s">
        <v>46</v>
      </c>
    </row>
    <row r="5" spans="1:4" ht="27.75" customHeight="1" thickBot="1">
      <c r="A5" s="239" t="s">
        <v>151</v>
      </c>
      <c r="B5" s="119" t="s">
        <v>47</v>
      </c>
      <c r="C5" s="120" t="s">
        <v>401</v>
      </c>
      <c r="D5" s="120" t="s">
        <v>402</v>
      </c>
    </row>
    <row r="6" spans="1:4" s="288" customFormat="1" ht="21" customHeight="1" thickBot="1">
      <c r="A6" s="103">
        <v>1</v>
      </c>
      <c r="B6" s="104">
        <v>2</v>
      </c>
      <c r="C6" s="105">
        <v>3</v>
      </c>
      <c r="D6" s="105">
        <v>3</v>
      </c>
    </row>
    <row r="7" spans="1:4" s="288" customFormat="1" ht="15.75" customHeight="1" thickBot="1">
      <c r="A7" s="121"/>
      <c r="B7" s="122" t="s">
        <v>48</v>
      </c>
      <c r="C7" s="122"/>
      <c r="D7" s="122"/>
    </row>
    <row r="8" spans="1:4" s="220" customFormat="1" ht="12" customHeight="1" thickBot="1">
      <c r="A8" s="103" t="s">
        <v>11</v>
      </c>
      <c r="B8" s="123" t="s">
        <v>354</v>
      </c>
      <c r="C8" s="171">
        <f>SUM(C9:C18)</f>
        <v>70</v>
      </c>
      <c r="D8" s="171">
        <f>SUM(D9:D18)</f>
        <v>70</v>
      </c>
    </row>
    <row r="9" spans="1:4" s="220" customFormat="1" ht="12" customHeight="1">
      <c r="A9" s="279" t="s">
        <v>82</v>
      </c>
      <c r="B9" s="9" t="s">
        <v>206</v>
      </c>
      <c r="C9" s="209"/>
      <c r="D9" s="209"/>
    </row>
    <row r="10" spans="1:4" s="220" customFormat="1" ht="12" customHeight="1">
      <c r="A10" s="280" t="s">
        <v>83</v>
      </c>
      <c r="B10" s="7" t="s">
        <v>207</v>
      </c>
      <c r="C10" s="169"/>
      <c r="D10" s="169"/>
    </row>
    <row r="11" spans="1:4" s="220" customFormat="1" ht="12" customHeight="1">
      <c r="A11" s="280" t="s">
        <v>84</v>
      </c>
      <c r="B11" s="7" t="s">
        <v>208</v>
      </c>
      <c r="C11" s="169"/>
      <c r="D11" s="169"/>
    </row>
    <row r="12" spans="1:4" s="220" customFormat="1" ht="12" customHeight="1">
      <c r="A12" s="280" t="s">
        <v>85</v>
      </c>
      <c r="B12" s="7" t="s">
        <v>209</v>
      </c>
      <c r="C12" s="169"/>
      <c r="D12" s="169"/>
    </row>
    <row r="13" spans="1:4" s="220" customFormat="1" ht="12" customHeight="1">
      <c r="A13" s="280" t="s">
        <v>111</v>
      </c>
      <c r="B13" s="7" t="s">
        <v>210</v>
      </c>
      <c r="C13" s="169"/>
      <c r="D13" s="169"/>
    </row>
    <row r="14" spans="1:4" s="220" customFormat="1" ht="12" customHeight="1">
      <c r="A14" s="280" t="s">
        <v>86</v>
      </c>
      <c r="B14" s="7" t="s">
        <v>355</v>
      </c>
      <c r="C14" s="169"/>
      <c r="D14" s="169"/>
    </row>
    <row r="15" spans="1:4" s="220" customFormat="1" ht="12" customHeight="1">
      <c r="A15" s="280" t="s">
        <v>87</v>
      </c>
      <c r="B15" s="6" t="s">
        <v>356</v>
      </c>
      <c r="C15" s="169"/>
      <c r="D15" s="169"/>
    </row>
    <row r="16" spans="1:4" s="220" customFormat="1" ht="12" customHeight="1">
      <c r="A16" s="280" t="s">
        <v>97</v>
      </c>
      <c r="B16" s="7" t="s">
        <v>213</v>
      </c>
      <c r="C16" s="210"/>
      <c r="D16" s="210"/>
    </row>
    <row r="17" spans="1:4" s="289" customFormat="1" ht="12" customHeight="1">
      <c r="A17" s="280" t="s">
        <v>98</v>
      </c>
      <c r="B17" s="7" t="s">
        <v>214</v>
      </c>
      <c r="C17" s="169"/>
      <c r="D17" s="169"/>
    </row>
    <row r="18" spans="1:4" s="289" customFormat="1" ht="12" customHeight="1" thickBot="1">
      <c r="A18" s="280" t="s">
        <v>99</v>
      </c>
      <c r="B18" s="6" t="s">
        <v>215</v>
      </c>
      <c r="C18" s="170">
        <v>70</v>
      </c>
      <c r="D18" s="170">
        <v>70</v>
      </c>
    </row>
    <row r="19" spans="1:4" s="220" customFormat="1" ht="12" customHeight="1" thickBot="1">
      <c r="A19" s="103" t="s">
        <v>12</v>
      </c>
      <c r="B19" s="123" t="s">
        <v>357</v>
      </c>
      <c r="C19" s="171">
        <f>SUM(C20:C22)</f>
        <v>0</v>
      </c>
      <c r="D19" s="171">
        <f>SUM(D20:D23)</f>
        <v>2066</v>
      </c>
    </row>
    <row r="20" spans="1:4" s="289" customFormat="1" ht="12" customHeight="1">
      <c r="A20" s="280" t="s">
        <v>88</v>
      </c>
      <c r="B20" s="8" t="s">
        <v>181</v>
      </c>
      <c r="C20" s="169"/>
      <c r="D20" s="169"/>
    </row>
    <row r="21" spans="1:4" s="289" customFormat="1" ht="12" customHeight="1">
      <c r="A21" s="280" t="s">
        <v>89</v>
      </c>
      <c r="B21" s="7" t="s">
        <v>358</v>
      </c>
      <c r="C21" s="169"/>
      <c r="D21" s="169"/>
    </row>
    <row r="22" spans="1:4" s="289" customFormat="1" ht="12" customHeight="1">
      <c r="A22" s="280" t="s">
        <v>90</v>
      </c>
      <c r="B22" s="7" t="s">
        <v>359</v>
      </c>
      <c r="C22" s="169"/>
      <c r="D22" s="169">
        <v>2066</v>
      </c>
    </row>
    <row r="23" spans="1:4" s="289" customFormat="1" ht="12" customHeight="1" thickBot="1">
      <c r="A23" s="280" t="s">
        <v>91</v>
      </c>
      <c r="B23" s="7" t="s">
        <v>0</v>
      </c>
      <c r="C23" s="169"/>
      <c r="D23" s="169"/>
    </row>
    <row r="24" spans="1:4" s="289" customFormat="1" ht="12" customHeight="1" thickBot="1">
      <c r="A24" s="106" t="s">
        <v>13</v>
      </c>
      <c r="B24" s="78" t="s">
        <v>125</v>
      </c>
      <c r="C24" s="198">
        <v>170</v>
      </c>
      <c r="D24" s="198">
        <v>170</v>
      </c>
    </row>
    <row r="25" spans="1:4" s="289" customFormat="1" ht="12" customHeight="1" thickBot="1">
      <c r="A25" s="106" t="s">
        <v>14</v>
      </c>
      <c r="B25" s="78" t="s">
        <v>360</v>
      </c>
      <c r="C25" s="171">
        <f>+C26+C27</f>
        <v>0</v>
      </c>
      <c r="D25" s="171"/>
    </row>
    <row r="26" spans="1:4" s="289" customFormat="1" ht="12" customHeight="1">
      <c r="A26" s="281" t="s">
        <v>191</v>
      </c>
      <c r="B26" s="282" t="s">
        <v>358</v>
      </c>
      <c r="C26" s="41"/>
      <c r="D26" s="41"/>
    </row>
    <row r="27" spans="1:4" s="289" customFormat="1" ht="12" customHeight="1">
      <c r="A27" s="281" t="s">
        <v>194</v>
      </c>
      <c r="B27" s="283" t="s">
        <v>361</v>
      </c>
      <c r="C27" s="172"/>
      <c r="D27" s="172"/>
    </row>
    <row r="28" spans="1:4" s="289" customFormat="1" ht="12" customHeight="1" thickBot="1">
      <c r="A28" s="280" t="s">
        <v>195</v>
      </c>
      <c r="B28" s="284" t="s">
        <v>362</v>
      </c>
      <c r="C28" s="44"/>
      <c r="D28" s="44"/>
    </row>
    <row r="29" spans="1:4" s="289" customFormat="1" ht="12" customHeight="1" thickBot="1">
      <c r="A29" s="106" t="s">
        <v>15</v>
      </c>
      <c r="B29" s="78" t="s">
        <v>363</v>
      </c>
      <c r="C29" s="171">
        <f>+C30+C31+C32</f>
        <v>0</v>
      </c>
      <c r="D29" s="171"/>
    </row>
    <row r="30" spans="1:4" s="289" customFormat="1" ht="12" customHeight="1">
      <c r="A30" s="281" t="s">
        <v>75</v>
      </c>
      <c r="B30" s="282" t="s">
        <v>220</v>
      </c>
      <c r="C30" s="41"/>
      <c r="D30" s="41"/>
    </row>
    <row r="31" spans="1:4" s="289" customFormat="1" ht="12" customHeight="1">
      <c r="A31" s="281" t="s">
        <v>76</v>
      </c>
      <c r="B31" s="283" t="s">
        <v>221</v>
      </c>
      <c r="C31" s="172"/>
      <c r="D31" s="172"/>
    </row>
    <row r="32" spans="1:4" s="289" customFormat="1" ht="12" customHeight="1" thickBot="1">
      <c r="A32" s="280" t="s">
        <v>77</v>
      </c>
      <c r="B32" s="81" t="s">
        <v>222</v>
      </c>
      <c r="C32" s="44"/>
      <c r="D32" s="44"/>
    </row>
    <row r="33" spans="1:4" s="220" customFormat="1" ht="12" customHeight="1" thickBot="1">
      <c r="A33" s="106" t="s">
        <v>16</v>
      </c>
      <c r="B33" s="78" t="s">
        <v>335</v>
      </c>
      <c r="C33" s="198"/>
      <c r="D33" s="198"/>
    </row>
    <row r="34" spans="1:4" s="220" customFormat="1" ht="12" customHeight="1" thickBot="1">
      <c r="A34" s="106" t="s">
        <v>17</v>
      </c>
      <c r="B34" s="78" t="s">
        <v>364</v>
      </c>
      <c r="C34" s="211"/>
      <c r="D34" s="211"/>
    </row>
    <row r="35" spans="1:4" s="220" customFormat="1" ht="18.75" customHeight="1" thickBot="1">
      <c r="A35" s="103" t="s">
        <v>18</v>
      </c>
      <c r="B35" s="78" t="s">
        <v>365</v>
      </c>
      <c r="C35" s="212">
        <f>+C8+C19+C24+C25+C29+C33+C34</f>
        <v>240</v>
      </c>
      <c r="D35" s="212">
        <f>+D8+D19+D24+D25+D29+D33+D34</f>
        <v>2306</v>
      </c>
    </row>
    <row r="36" spans="1:4" s="220" customFormat="1" ht="18.75" customHeight="1" thickBot="1">
      <c r="A36" s="124" t="s">
        <v>19</v>
      </c>
      <c r="B36" s="78" t="s">
        <v>366</v>
      </c>
      <c r="C36" s="212">
        <v>74700</v>
      </c>
      <c r="D36" s="212">
        <v>74700</v>
      </c>
    </row>
    <row r="37" spans="1:4" s="220" customFormat="1" ht="12" customHeight="1">
      <c r="A37" s="281" t="s">
        <v>367</v>
      </c>
      <c r="B37" s="282" t="s">
        <v>168</v>
      </c>
      <c r="C37" s="41"/>
      <c r="D37" s="41"/>
    </row>
    <row r="38" spans="1:4" s="220" customFormat="1" ht="12" customHeight="1">
      <c r="A38" s="281" t="s">
        <v>368</v>
      </c>
      <c r="B38" s="283" t="s">
        <v>1</v>
      </c>
      <c r="C38" s="172"/>
      <c r="D38" s="172"/>
    </row>
    <row r="39" spans="1:4" s="289" customFormat="1" ht="12" customHeight="1" thickBot="1">
      <c r="A39" s="280" t="s">
        <v>369</v>
      </c>
      <c r="B39" s="81" t="s">
        <v>370</v>
      </c>
      <c r="C39" s="44">
        <v>76605</v>
      </c>
      <c r="D39" s="44">
        <v>76605</v>
      </c>
    </row>
    <row r="40" spans="1:4" s="289" customFormat="1" ht="15" customHeight="1" thickBot="1">
      <c r="A40" s="124" t="s">
        <v>20</v>
      </c>
      <c r="B40" s="125" t="s">
        <v>371</v>
      </c>
      <c r="C40" s="215">
        <f>+C35+C36</f>
        <v>74940</v>
      </c>
      <c r="D40" s="215">
        <f>+D35+D36</f>
        <v>77006</v>
      </c>
    </row>
    <row r="41" spans="1:3" s="289" customFormat="1" ht="15" customHeight="1">
      <c r="A41" s="126"/>
      <c r="B41" s="127"/>
      <c r="C41" s="213"/>
    </row>
    <row r="42" spans="1:3" ht="13.5" thickBot="1">
      <c r="A42" s="128"/>
      <c r="B42" s="129"/>
      <c r="C42" s="214"/>
    </row>
    <row r="43" spans="1:4" s="288" customFormat="1" ht="16.5" customHeight="1" thickBot="1">
      <c r="A43" s="130"/>
      <c r="B43" s="311" t="s">
        <v>50</v>
      </c>
      <c r="C43" s="311"/>
      <c r="D43" s="312"/>
    </row>
    <row r="44" spans="1:4" s="290" customFormat="1" ht="12" customHeight="1" thickBot="1">
      <c r="A44" s="106" t="s">
        <v>11</v>
      </c>
      <c r="B44" s="78" t="s">
        <v>372</v>
      </c>
      <c r="C44" s="171">
        <f>SUM(C45:C49)</f>
        <v>74940</v>
      </c>
      <c r="D44" s="171">
        <f>SUM(D45:D48)</f>
        <v>77006</v>
      </c>
    </row>
    <row r="45" spans="1:4" ht="12" customHeight="1">
      <c r="A45" s="280" t="s">
        <v>82</v>
      </c>
      <c r="B45" s="8" t="s">
        <v>42</v>
      </c>
      <c r="C45" s="41">
        <v>29852</v>
      </c>
      <c r="D45" s="41">
        <v>34155</v>
      </c>
    </row>
    <row r="46" spans="1:4" ht="12" customHeight="1">
      <c r="A46" s="280" t="s">
        <v>83</v>
      </c>
      <c r="B46" s="7" t="s">
        <v>134</v>
      </c>
      <c r="C46" s="43">
        <v>8060</v>
      </c>
      <c r="D46" s="43">
        <v>9902</v>
      </c>
    </row>
    <row r="47" spans="1:4" ht="12" customHeight="1">
      <c r="A47" s="280" t="s">
        <v>84</v>
      </c>
      <c r="B47" s="7" t="s">
        <v>110</v>
      </c>
      <c r="C47" s="43">
        <v>10528</v>
      </c>
      <c r="D47" s="43">
        <v>6449</v>
      </c>
    </row>
    <row r="48" spans="1:4" ht="12" customHeight="1">
      <c r="A48" s="280" t="s">
        <v>85</v>
      </c>
      <c r="B48" s="7" t="s">
        <v>135</v>
      </c>
      <c r="C48" s="43">
        <v>26500</v>
      </c>
      <c r="D48" s="43">
        <v>26500</v>
      </c>
    </row>
    <row r="49" spans="1:4" ht="12" customHeight="1" thickBot="1">
      <c r="A49" s="280" t="s">
        <v>111</v>
      </c>
      <c r="B49" s="7" t="s">
        <v>136</v>
      </c>
      <c r="C49" s="43"/>
      <c r="D49" s="43"/>
    </row>
    <row r="50" spans="1:4" ht="12" customHeight="1" thickBot="1">
      <c r="A50" s="106" t="s">
        <v>12</v>
      </c>
      <c r="B50" s="78" t="s">
        <v>373</v>
      </c>
      <c r="C50" s="171">
        <f>SUM(C51:C53)</f>
        <v>0</v>
      </c>
      <c r="D50" s="171">
        <f>SUM(D51:D54)</f>
        <v>0</v>
      </c>
    </row>
    <row r="51" spans="1:4" s="290" customFormat="1" ht="12" customHeight="1">
      <c r="A51" s="280" t="s">
        <v>88</v>
      </c>
      <c r="B51" s="8" t="s">
        <v>158</v>
      </c>
      <c r="C51" s="41"/>
      <c r="D51" s="41"/>
    </row>
    <row r="52" spans="1:4" ht="12" customHeight="1">
      <c r="A52" s="280" t="s">
        <v>89</v>
      </c>
      <c r="B52" s="7" t="s">
        <v>138</v>
      </c>
      <c r="C52" s="43"/>
      <c r="D52" s="43"/>
    </row>
    <row r="53" spans="1:4" ht="12" customHeight="1">
      <c r="A53" s="280" t="s">
        <v>90</v>
      </c>
      <c r="B53" s="7" t="s">
        <v>51</v>
      </c>
      <c r="C53" s="43"/>
      <c r="D53" s="43"/>
    </row>
    <row r="54" spans="1:4" ht="12" customHeight="1" thickBot="1">
      <c r="A54" s="280" t="s">
        <v>91</v>
      </c>
      <c r="B54" s="7" t="s">
        <v>2</v>
      </c>
      <c r="C54" s="43"/>
      <c r="D54" s="43"/>
    </row>
    <row r="55" spans="1:4" ht="15" customHeight="1" thickBot="1">
      <c r="A55" s="106" t="s">
        <v>13</v>
      </c>
      <c r="B55" s="132" t="s">
        <v>374</v>
      </c>
      <c r="C55" s="216">
        <f>+C44+C50</f>
        <v>74940</v>
      </c>
      <c r="D55" s="216">
        <f>D44+D50</f>
        <v>77006</v>
      </c>
    </row>
    <row r="56" ht="13.5" thickBot="1">
      <c r="C56" s="217"/>
    </row>
    <row r="57" spans="1:4" ht="15" customHeight="1" thickBot="1">
      <c r="A57" s="135" t="s">
        <v>152</v>
      </c>
      <c r="B57" s="136"/>
      <c r="C57" s="77">
        <v>10</v>
      </c>
      <c r="D57" s="77">
        <v>10</v>
      </c>
    </row>
    <row r="58" spans="1:4" ht="14.25" customHeight="1" thickBot="1">
      <c r="A58" s="135" t="s">
        <v>153</v>
      </c>
      <c r="B58" s="136"/>
      <c r="C58" s="77"/>
      <c r="D58" s="77"/>
    </row>
  </sheetData>
  <sheetProtection formatCells="0"/>
  <mergeCells count="1">
    <mergeCell ref="B43:D43"/>
  </mergeCells>
  <printOptions horizontalCentered="1" verticalCentered="1"/>
  <pageMargins left="0.1968503937007874" right="0.1968503937007874" top="0.984251968503937" bottom="0.984251968503937" header="0.7874015748031497" footer="0.7874015748031497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O25" sqref="O25"/>
    </sheetView>
  </sheetViews>
  <sheetFormatPr defaultColWidth="9.00390625" defaultRowHeight="12.75"/>
  <cols>
    <col min="1" max="1" width="4.875" style="55" customWidth="1"/>
    <col min="2" max="2" width="31.125" style="73" customWidth="1"/>
    <col min="3" max="4" width="9.00390625" style="73" customWidth="1"/>
    <col min="5" max="5" width="9.50390625" style="73" customWidth="1"/>
    <col min="6" max="6" width="8.875" style="73" customWidth="1"/>
    <col min="7" max="7" width="8.625" style="73" customWidth="1"/>
    <col min="8" max="8" width="8.875" style="73" customWidth="1"/>
    <col min="9" max="9" width="8.125" style="73" customWidth="1"/>
    <col min="10" max="14" width="9.50390625" style="73" customWidth="1"/>
    <col min="15" max="15" width="12.625" style="55" customWidth="1"/>
    <col min="16" max="16384" width="9.375" style="73" customWidth="1"/>
  </cols>
  <sheetData>
    <row r="1" spans="1:15" ht="31.5" customHeight="1">
      <c r="A1" s="316" t="s">
        <v>351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ht="16.5" thickBot="1">
      <c r="O2" s="3" t="s">
        <v>46</v>
      </c>
    </row>
    <row r="3" spans="1:15" s="55" customFormat="1" ht="25.5" customHeight="1" thickBot="1">
      <c r="A3" s="52" t="s">
        <v>9</v>
      </c>
      <c r="B3" s="53" t="s">
        <v>56</v>
      </c>
      <c r="C3" s="53" t="s">
        <v>59</v>
      </c>
      <c r="D3" s="53" t="s">
        <v>60</v>
      </c>
      <c r="E3" s="53" t="s">
        <v>61</v>
      </c>
      <c r="F3" s="53" t="s">
        <v>62</v>
      </c>
      <c r="G3" s="53" t="s">
        <v>63</v>
      </c>
      <c r="H3" s="53" t="s">
        <v>64</v>
      </c>
      <c r="I3" s="53" t="s">
        <v>65</v>
      </c>
      <c r="J3" s="53" t="s">
        <v>66</v>
      </c>
      <c r="K3" s="53" t="s">
        <v>67</v>
      </c>
      <c r="L3" s="53" t="s">
        <v>68</v>
      </c>
      <c r="M3" s="53" t="s">
        <v>69</v>
      </c>
      <c r="N3" s="53" t="s">
        <v>70</v>
      </c>
      <c r="O3" s="54" t="s">
        <v>44</v>
      </c>
    </row>
    <row r="4" spans="1:15" s="57" customFormat="1" ht="15" customHeight="1" thickBot="1">
      <c r="A4" s="56" t="s">
        <v>11</v>
      </c>
      <c r="B4" s="313" t="s">
        <v>48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5" s="57" customFormat="1" ht="22.5">
      <c r="A5" s="58" t="s">
        <v>12</v>
      </c>
      <c r="B5" s="295" t="s">
        <v>333</v>
      </c>
      <c r="C5" s="59">
        <v>13387</v>
      </c>
      <c r="D5" s="59">
        <v>13387</v>
      </c>
      <c r="E5" s="59">
        <v>13387</v>
      </c>
      <c r="F5" s="59">
        <v>13387</v>
      </c>
      <c r="G5" s="59">
        <v>13387</v>
      </c>
      <c r="H5" s="59">
        <v>13387</v>
      </c>
      <c r="I5" s="59">
        <v>13387</v>
      </c>
      <c r="J5" s="59">
        <v>13387</v>
      </c>
      <c r="K5" s="59">
        <v>13387</v>
      </c>
      <c r="L5" s="59">
        <v>13387</v>
      </c>
      <c r="M5" s="59">
        <v>13391</v>
      </c>
      <c r="N5" s="59">
        <v>13387</v>
      </c>
      <c r="O5" s="60">
        <f aca="true" t="shared" si="0" ref="O5:O25">SUM(C5:N5)</f>
        <v>160648</v>
      </c>
    </row>
    <row r="6" spans="1:15" s="64" customFormat="1" ht="22.5">
      <c r="A6" s="61" t="s">
        <v>13</v>
      </c>
      <c r="B6" s="143" t="s">
        <v>376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>
        <f t="shared" si="0"/>
        <v>0</v>
      </c>
    </row>
    <row r="7" spans="1:15" s="64" customFormat="1" ht="22.5">
      <c r="A7" s="61" t="s">
        <v>14</v>
      </c>
      <c r="B7" s="142" t="s">
        <v>377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>
        <f t="shared" si="0"/>
        <v>0</v>
      </c>
    </row>
    <row r="8" spans="1:15" s="64" customFormat="1" ht="13.5" customHeight="1">
      <c r="A8" s="61" t="s">
        <v>15</v>
      </c>
      <c r="B8" s="141" t="s">
        <v>125</v>
      </c>
      <c r="C8" s="62">
        <v>1235</v>
      </c>
      <c r="D8" s="62">
        <v>1235</v>
      </c>
      <c r="E8" s="62">
        <v>20563</v>
      </c>
      <c r="F8" s="62">
        <v>1235</v>
      </c>
      <c r="G8" s="62">
        <v>1235</v>
      </c>
      <c r="H8" s="62">
        <v>1235</v>
      </c>
      <c r="I8" s="62">
        <v>1235</v>
      </c>
      <c r="J8" s="62">
        <v>1235</v>
      </c>
      <c r="K8" s="62">
        <v>15520</v>
      </c>
      <c r="L8" s="62">
        <v>1235</v>
      </c>
      <c r="M8" s="62">
        <v>1240</v>
      </c>
      <c r="N8" s="62">
        <v>5000</v>
      </c>
      <c r="O8" s="63">
        <f t="shared" si="0"/>
        <v>52203</v>
      </c>
    </row>
    <row r="9" spans="1:15" s="64" customFormat="1" ht="13.5" customHeight="1">
      <c r="A9" s="61" t="s">
        <v>16</v>
      </c>
      <c r="B9" s="141" t="s">
        <v>378</v>
      </c>
      <c r="C9" s="62">
        <v>265</v>
      </c>
      <c r="D9" s="62">
        <v>265</v>
      </c>
      <c r="E9" s="62">
        <v>265</v>
      </c>
      <c r="F9" s="62">
        <v>265</v>
      </c>
      <c r="G9" s="62">
        <v>265</v>
      </c>
      <c r="H9" s="62">
        <v>265</v>
      </c>
      <c r="I9" s="62">
        <v>265</v>
      </c>
      <c r="J9" s="62">
        <v>265</v>
      </c>
      <c r="K9" s="62">
        <v>357</v>
      </c>
      <c r="L9" s="62">
        <v>265</v>
      </c>
      <c r="M9" s="62">
        <v>270</v>
      </c>
      <c r="N9" s="62">
        <v>210</v>
      </c>
      <c r="O9" s="63">
        <f t="shared" si="0"/>
        <v>3222</v>
      </c>
    </row>
    <row r="10" spans="1:15" s="64" customFormat="1" ht="13.5" customHeight="1">
      <c r="A10" s="61" t="s">
        <v>17</v>
      </c>
      <c r="B10" s="141" t="s">
        <v>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>
        <f t="shared" si="0"/>
        <v>0</v>
      </c>
    </row>
    <row r="11" spans="1:15" s="64" customFormat="1" ht="13.5" customHeight="1">
      <c r="A11" s="61" t="s">
        <v>18</v>
      </c>
      <c r="B11" s="141" t="s">
        <v>335</v>
      </c>
      <c r="C11" s="62">
        <v>6390</v>
      </c>
      <c r="D11" s="62">
        <v>6391</v>
      </c>
      <c r="E11" s="62">
        <v>6393</v>
      </c>
      <c r="F11" s="62">
        <v>6393</v>
      </c>
      <c r="G11" s="62">
        <v>6393</v>
      </c>
      <c r="H11" s="62">
        <v>6393</v>
      </c>
      <c r="I11" s="62">
        <v>6393</v>
      </c>
      <c r="J11" s="62">
        <v>6393</v>
      </c>
      <c r="K11" s="62">
        <v>6393</v>
      </c>
      <c r="L11" s="62">
        <v>6393</v>
      </c>
      <c r="M11" s="62">
        <v>6393</v>
      </c>
      <c r="N11" s="62">
        <v>6393</v>
      </c>
      <c r="O11" s="63">
        <f t="shared" si="0"/>
        <v>76711</v>
      </c>
    </row>
    <row r="12" spans="1:15" s="64" customFormat="1" ht="22.5">
      <c r="A12" s="61" t="s">
        <v>19</v>
      </c>
      <c r="B12" s="143" t="s">
        <v>364</v>
      </c>
      <c r="C12" s="62"/>
      <c r="D12" s="62"/>
      <c r="E12" s="62"/>
      <c r="F12" s="62"/>
      <c r="G12" s="62"/>
      <c r="H12" s="62"/>
      <c r="I12" s="62"/>
      <c r="J12" s="62"/>
      <c r="K12" s="62">
        <v>40000</v>
      </c>
      <c r="L12" s="62">
        <v>20000</v>
      </c>
      <c r="M12" s="62">
        <v>30000</v>
      </c>
      <c r="N12" s="62">
        <v>13607</v>
      </c>
      <c r="O12" s="63">
        <f t="shared" si="0"/>
        <v>103607</v>
      </c>
    </row>
    <row r="13" spans="1:15" s="64" customFormat="1" ht="13.5" customHeight="1" thickBot="1">
      <c r="A13" s="61" t="s">
        <v>20</v>
      </c>
      <c r="B13" s="141" t="s">
        <v>4</v>
      </c>
      <c r="C13" s="62"/>
      <c r="D13" s="62"/>
      <c r="E13" s="62"/>
      <c r="F13" s="62">
        <v>2900</v>
      </c>
      <c r="G13" s="62">
        <v>3000</v>
      </c>
      <c r="H13" s="62">
        <v>5000</v>
      </c>
      <c r="I13" s="62">
        <v>3000</v>
      </c>
      <c r="J13" s="62"/>
      <c r="K13" s="62"/>
      <c r="L13" s="62">
        <v>800</v>
      </c>
      <c r="M13" s="62">
        <v>2000</v>
      </c>
      <c r="N13" s="62">
        <v>2500</v>
      </c>
      <c r="O13" s="63">
        <f t="shared" si="0"/>
        <v>19200</v>
      </c>
    </row>
    <row r="14" spans="1:15" s="57" customFormat="1" ht="15.75" customHeight="1" thickBot="1">
      <c r="A14" s="56" t="s">
        <v>21</v>
      </c>
      <c r="B14" s="34" t="s">
        <v>93</v>
      </c>
      <c r="C14" s="67">
        <f aca="true" t="shared" si="1" ref="C14:N14">SUM(C5:C13)</f>
        <v>21277</v>
      </c>
      <c r="D14" s="67">
        <f t="shared" si="1"/>
        <v>21278</v>
      </c>
      <c r="E14" s="67">
        <f t="shared" si="1"/>
        <v>40608</v>
      </c>
      <c r="F14" s="67">
        <f t="shared" si="1"/>
        <v>24180</v>
      </c>
      <c r="G14" s="67">
        <f t="shared" si="1"/>
        <v>24280</v>
      </c>
      <c r="H14" s="67">
        <f t="shared" si="1"/>
        <v>26280</v>
      </c>
      <c r="I14" s="67">
        <f t="shared" si="1"/>
        <v>24280</v>
      </c>
      <c r="J14" s="67">
        <f t="shared" si="1"/>
        <v>21280</v>
      </c>
      <c r="K14" s="67">
        <f t="shared" si="1"/>
        <v>75657</v>
      </c>
      <c r="L14" s="67">
        <f t="shared" si="1"/>
        <v>42080</v>
      </c>
      <c r="M14" s="67">
        <f t="shared" si="1"/>
        <v>53294</v>
      </c>
      <c r="N14" s="67">
        <f t="shared" si="1"/>
        <v>41097</v>
      </c>
      <c r="O14" s="68">
        <f>SUM(C14:N14)</f>
        <v>415591</v>
      </c>
    </row>
    <row r="15" spans="1:15" s="57" customFormat="1" ht="15" customHeight="1" thickBot="1">
      <c r="A15" s="56" t="s">
        <v>22</v>
      </c>
      <c r="B15" s="313" t="s">
        <v>50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</row>
    <row r="16" spans="1:15" s="64" customFormat="1" ht="13.5" customHeight="1">
      <c r="A16" s="69" t="s">
        <v>23</v>
      </c>
      <c r="B16" s="144" t="s">
        <v>57</v>
      </c>
      <c r="C16" s="65">
        <v>10585</v>
      </c>
      <c r="D16" s="65">
        <v>10585</v>
      </c>
      <c r="E16" s="65">
        <v>10585</v>
      </c>
      <c r="F16" s="65">
        <v>10585</v>
      </c>
      <c r="G16" s="65">
        <v>10585</v>
      </c>
      <c r="H16" s="65">
        <v>10585</v>
      </c>
      <c r="I16" s="65">
        <v>10585</v>
      </c>
      <c r="J16" s="65">
        <v>10585</v>
      </c>
      <c r="K16" s="65">
        <v>10595</v>
      </c>
      <c r="L16" s="65">
        <v>10585</v>
      </c>
      <c r="M16" s="65">
        <v>10585</v>
      </c>
      <c r="N16" s="65">
        <v>10585</v>
      </c>
      <c r="O16" s="66">
        <f t="shared" si="0"/>
        <v>127030</v>
      </c>
    </row>
    <row r="17" spans="1:15" s="64" customFormat="1" ht="27" customHeight="1">
      <c r="A17" s="61" t="s">
        <v>24</v>
      </c>
      <c r="B17" s="143" t="s">
        <v>134</v>
      </c>
      <c r="C17" s="62">
        <v>2648</v>
      </c>
      <c r="D17" s="62">
        <v>2648</v>
      </c>
      <c r="E17" s="62">
        <v>2648</v>
      </c>
      <c r="F17" s="62">
        <v>2648</v>
      </c>
      <c r="G17" s="62">
        <v>2648</v>
      </c>
      <c r="H17" s="62">
        <v>2648</v>
      </c>
      <c r="I17" s="62">
        <v>2648</v>
      </c>
      <c r="J17" s="62">
        <v>2648</v>
      </c>
      <c r="K17" s="62">
        <v>2650</v>
      </c>
      <c r="L17" s="62">
        <v>2648</v>
      </c>
      <c r="M17" s="62">
        <v>2648</v>
      </c>
      <c r="N17" s="62">
        <v>2648</v>
      </c>
      <c r="O17" s="63">
        <f t="shared" si="0"/>
        <v>31778</v>
      </c>
    </row>
    <row r="18" spans="1:15" s="64" customFormat="1" ht="13.5" customHeight="1">
      <c r="A18" s="61" t="s">
        <v>25</v>
      </c>
      <c r="B18" s="141" t="s">
        <v>110</v>
      </c>
      <c r="C18" s="62">
        <v>5591</v>
      </c>
      <c r="D18" s="62">
        <v>5591</v>
      </c>
      <c r="E18" s="62">
        <v>5591</v>
      </c>
      <c r="F18" s="62">
        <v>5591</v>
      </c>
      <c r="G18" s="62">
        <v>5591</v>
      </c>
      <c r="H18" s="62">
        <v>5591</v>
      </c>
      <c r="I18" s="62">
        <v>5591</v>
      </c>
      <c r="J18" s="62">
        <v>5591</v>
      </c>
      <c r="K18" s="62">
        <v>5571</v>
      </c>
      <c r="L18" s="62">
        <v>5616</v>
      </c>
      <c r="M18" s="62">
        <v>5596</v>
      </c>
      <c r="N18" s="62">
        <v>5591</v>
      </c>
      <c r="O18" s="63">
        <f t="shared" si="0"/>
        <v>67102</v>
      </c>
    </row>
    <row r="19" spans="1:15" s="64" customFormat="1" ht="13.5" customHeight="1">
      <c r="A19" s="61" t="s">
        <v>26</v>
      </c>
      <c r="B19" s="141" t="s">
        <v>135</v>
      </c>
      <c r="C19" s="62">
        <v>2671</v>
      </c>
      <c r="D19" s="62">
        <v>2671</v>
      </c>
      <c r="E19" s="62">
        <v>2671</v>
      </c>
      <c r="F19" s="62">
        <v>2671</v>
      </c>
      <c r="G19" s="62">
        <v>2671</v>
      </c>
      <c r="H19" s="62">
        <v>2671</v>
      </c>
      <c r="I19" s="62">
        <v>2671</v>
      </c>
      <c r="J19" s="62">
        <v>2671</v>
      </c>
      <c r="K19" s="62">
        <v>2671</v>
      </c>
      <c r="L19" s="62">
        <v>2671</v>
      </c>
      <c r="M19" s="62">
        <v>2671</v>
      </c>
      <c r="N19" s="62">
        <v>2669</v>
      </c>
      <c r="O19" s="63">
        <f t="shared" si="0"/>
        <v>32050</v>
      </c>
    </row>
    <row r="20" spans="1:15" s="64" customFormat="1" ht="13.5" customHeight="1">
      <c r="A20" s="61" t="s">
        <v>27</v>
      </c>
      <c r="B20" s="141" t="s">
        <v>5</v>
      </c>
      <c r="C20" s="62">
        <v>3665</v>
      </c>
      <c r="D20" s="62">
        <v>3665</v>
      </c>
      <c r="E20" s="62">
        <v>3665</v>
      </c>
      <c r="F20" s="62">
        <v>3665</v>
      </c>
      <c r="G20" s="62">
        <v>3665</v>
      </c>
      <c r="H20" s="62">
        <v>3665</v>
      </c>
      <c r="I20" s="62">
        <v>3665</v>
      </c>
      <c r="J20" s="62">
        <v>3665</v>
      </c>
      <c r="K20" s="62">
        <v>3665</v>
      </c>
      <c r="L20" s="62">
        <v>3667</v>
      </c>
      <c r="M20" s="62">
        <v>3668</v>
      </c>
      <c r="N20" s="62">
        <v>3668</v>
      </c>
      <c r="O20" s="63">
        <f t="shared" si="0"/>
        <v>43988</v>
      </c>
    </row>
    <row r="21" spans="1:15" s="64" customFormat="1" ht="13.5" customHeight="1">
      <c r="A21" s="61" t="s">
        <v>28</v>
      </c>
      <c r="B21" s="141" t="s">
        <v>158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>
        <f t="shared" si="0"/>
        <v>0</v>
      </c>
    </row>
    <row r="22" spans="1:15" s="64" customFormat="1" ht="15.75">
      <c r="A22" s="61" t="s">
        <v>29</v>
      </c>
      <c r="B22" s="143" t="s">
        <v>138</v>
      </c>
      <c r="C22" s="62"/>
      <c r="D22" s="62"/>
      <c r="E22" s="62"/>
      <c r="F22" s="62"/>
      <c r="G22" s="62"/>
      <c r="H22" s="62"/>
      <c r="I22" s="62"/>
      <c r="J22" s="62">
        <v>40000</v>
      </c>
      <c r="K22" s="62"/>
      <c r="L22" s="62">
        <v>20000</v>
      </c>
      <c r="M22" s="62">
        <v>30000</v>
      </c>
      <c r="N22" s="62">
        <v>20904</v>
      </c>
      <c r="O22" s="63">
        <f t="shared" si="0"/>
        <v>110904</v>
      </c>
    </row>
    <row r="23" spans="1:15" s="64" customFormat="1" ht="13.5" customHeight="1">
      <c r="A23" s="61" t="s">
        <v>30</v>
      </c>
      <c r="B23" s="141" t="s">
        <v>161</v>
      </c>
      <c r="C23" s="62"/>
      <c r="D23" s="62"/>
      <c r="E23" s="62"/>
      <c r="F23" s="62"/>
      <c r="G23" s="62"/>
      <c r="H23" s="62">
        <v>150</v>
      </c>
      <c r="I23" s="62"/>
      <c r="J23" s="62"/>
      <c r="K23" s="62">
        <v>150</v>
      </c>
      <c r="L23" s="62"/>
      <c r="M23" s="62"/>
      <c r="N23" s="62"/>
      <c r="O23" s="63">
        <f t="shared" si="0"/>
        <v>300</v>
      </c>
    </row>
    <row r="24" spans="1:15" s="64" customFormat="1" ht="13.5" customHeight="1" thickBot="1">
      <c r="A24" s="61" t="s">
        <v>31</v>
      </c>
      <c r="B24" s="141" t="s">
        <v>6</v>
      </c>
      <c r="C24" s="62"/>
      <c r="D24" s="62"/>
      <c r="E24" s="62"/>
      <c r="F24" s="62"/>
      <c r="G24" s="62"/>
      <c r="H24" s="62"/>
      <c r="I24" s="62">
        <v>2439</v>
      </c>
      <c r="J24" s="62"/>
      <c r="K24" s="62"/>
      <c r="L24" s="62"/>
      <c r="M24" s="62"/>
      <c r="N24" s="62"/>
      <c r="O24" s="63">
        <f t="shared" si="0"/>
        <v>2439</v>
      </c>
    </row>
    <row r="25" spans="1:15" s="57" customFormat="1" ht="15.75" customHeight="1" thickBot="1">
      <c r="A25" s="70" t="s">
        <v>32</v>
      </c>
      <c r="B25" s="34" t="s">
        <v>94</v>
      </c>
      <c r="C25" s="67">
        <f aca="true" t="shared" si="2" ref="C25:N25">SUM(C16:C24)</f>
        <v>25160</v>
      </c>
      <c r="D25" s="67">
        <f t="shared" si="2"/>
        <v>25160</v>
      </c>
      <c r="E25" s="67">
        <f t="shared" si="2"/>
        <v>25160</v>
      </c>
      <c r="F25" s="67">
        <f t="shared" si="2"/>
        <v>25160</v>
      </c>
      <c r="G25" s="67">
        <f t="shared" si="2"/>
        <v>25160</v>
      </c>
      <c r="H25" s="67">
        <f t="shared" si="2"/>
        <v>25310</v>
      </c>
      <c r="I25" s="67">
        <f t="shared" si="2"/>
        <v>27599</v>
      </c>
      <c r="J25" s="67">
        <f t="shared" si="2"/>
        <v>65160</v>
      </c>
      <c r="K25" s="67">
        <f t="shared" si="2"/>
        <v>25302</v>
      </c>
      <c r="L25" s="67">
        <f t="shared" si="2"/>
        <v>45187</v>
      </c>
      <c r="M25" s="67">
        <f t="shared" si="2"/>
        <v>55168</v>
      </c>
      <c r="N25" s="67">
        <f t="shared" si="2"/>
        <v>46065</v>
      </c>
      <c r="O25" s="68">
        <f t="shared" si="0"/>
        <v>415591</v>
      </c>
    </row>
    <row r="26" spans="1:15" ht="16.5" thickBot="1">
      <c r="A26" s="70" t="s">
        <v>33</v>
      </c>
      <c r="B26" s="145" t="s">
        <v>95</v>
      </c>
      <c r="C26" s="71">
        <f aca="true" t="shared" si="3" ref="C26:O26">C14-C25</f>
        <v>-3883</v>
      </c>
      <c r="D26" s="71">
        <f t="shared" si="3"/>
        <v>-3882</v>
      </c>
      <c r="E26" s="71">
        <f t="shared" si="3"/>
        <v>15448</v>
      </c>
      <c r="F26" s="71">
        <f t="shared" si="3"/>
        <v>-980</v>
      </c>
      <c r="G26" s="71">
        <f t="shared" si="3"/>
        <v>-880</v>
      </c>
      <c r="H26" s="71">
        <f t="shared" si="3"/>
        <v>970</v>
      </c>
      <c r="I26" s="71">
        <f t="shared" si="3"/>
        <v>-3319</v>
      </c>
      <c r="J26" s="71">
        <f t="shared" si="3"/>
        <v>-43880</v>
      </c>
      <c r="K26" s="71">
        <f t="shared" si="3"/>
        <v>50355</v>
      </c>
      <c r="L26" s="71">
        <f t="shared" si="3"/>
        <v>-3107</v>
      </c>
      <c r="M26" s="71">
        <f t="shared" si="3"/>
        <v>-1874</v>
      </c>
      <c r="N26" s="71">
        <f t="shared" si="3"/>
        <v>-4968</v>
      </c>
      <c r="O26" s="72">
        <f t="shared" si="3"/>
        <v>0</v>
      </c>
    </row>
    <row r="27" ht="15.75">
      <c r="A27" s="74"/>
    </row>
    <row r="28" spans="2:15" ht="15.75">
      <c r="B28" s="75"/>
      <c r="C28" s="76"/>
      <c r="D28" s="76"/>
      <c r="O28" s="73"/>
    </row>
    <row r="29" ht="15.75">
      <c r="O29" s="73"/>
    </row>
    <row r="30" ht="15.75">
      <c r="O30" s="73"/>
    </row>
    <row r="31" ht="15.75">
      <c r="O31" s="73"/>
    </row>
    <row r="32" ht="15.75">
      <c r="O32" s="73"/>
    </row>
    <row r="33" ht="15.75">
      <c r="O33" s="73"/>
    </row>
    <row r="34" ht="15.75">
      <c r="O34" s="73"/>
    </row>
    <row r="35" ht="15.75">
      <c r="O35" s="73"/>
    </row>
    <row r="36" ht="15.75">
      <c r="O36" s="73"/>
    </row>
    <row r="37" ht="15.75">
      <c r="O37" s="73"/>
    </row>
    <row r="38" ht="15.75">
      <c r="O38" s="73"/>
    </row>
    <row r="39" ht="15.75">
      <c r="O39" s="73"/>
    </row>
    <row r="40" ht="15.75">
      <c r="O40" s="73"/>
    </row>
    <row r="41" ht="15.75">
      <c r="O41" s="73"/>
    </row>
    <row r="42" ht="15.75">
      <c r="O42" s="73"/>
    </row>
    <row r="43" ht="15.75">
      <c r="O43" s="73"/>
    </row>
    <row r="44" ht="15.75">
      <c r="O44" s="73"/>
    </row>
    <row r="45" ht="15.75">
      <c r="O45" s="73"/>
    </row>
    <row r="46" ht="15.75">
      <c r="O46" s="73"/>
    </row>
    <row r="47" ht="15.75">
      <c r="O47" s="73"/>
    </row>
    <row r="48" ht="15.75">
      <c r="O48" s="73"/>
    </row>
    <row r="49" ht="15.75">
      <c r="O49" s="73"/>
    </row>
    <row r="50" ht="15.75">
      <c r="O50" s="73"/>
    </row>
    <row r="51" ht="15.75">
      <c r="O51" s="73"/>
    </row>
    <row r="52" ht="15.75">
      <c r="O52" s="73"/>
    </row>
    <row r="53" ht="15.75">
      <c r="O53" s="73"/>
    </row>
    <row r="54" ht="15.75">
      <c r="O54" s="73"/>
    </row>
    <row r="55" ht="15.75">
      <c r="O55" s="73"/>
    </row>
    <row r="56" ht="15.75">
      <c r="O56" s="73"/>
    </row>
    <row r="57" ht="15.75">
      <c r="O57" s="73"/>
    </row>
    <row r="58" ht="15.75">
      <c r="O58" s="73"/>
    </row>
    <row r="59" ht="15.75">
      <c r="O59" s="73"/>
    </row>
    <row r="60" ht="15.75">
      <c r="O60" s="73"/>
    </row>
    <row r="61" ht="15.75">
      <c r="O61" s="73"/>
    </row>
    <row r="62" ht="15.75">
      <c r="O62" s="73"/>
    </row>
    <row r="63" ht="15.75">
      <c r="O63" s="73"/>
    </row>
    <row r="64" ht="15.75">
      <c r="O64" s="73"/>
    </row>
    <row r="65" ht="15.75">
      <c r="O65" s="73"/>
    </row>
    <row r="66" ht="15.75">
      <c r="O66" s="73"/>
    </row>
    <row r="67" ht="15.75">
      <c r="O67" s="73"/>
    </row>
    <row r="68" ht="15.75">
      <c r="O68" s="73"/>
    </row>
    <row r="69" ht="15.75">
      <c r="O69" s="73"/>
    </row>
    <row r="70" ht="15.75">
      <c r="O70" s="73"/>
    </row>
    <row r="71" ht="15.75">
      <c r="O71" s="73"/>
    </row>
    <row r="72" ht="15.75">
      <c r="O72" s="73"/>
    </row>
    <row r="73" ht="15.75">
      <c r="O73" s="73"/>
    </row>
    <row r="74" ht="15.75">
      <c r="O74" s="73"/>
    </row>
    <row r="75" ht="15.75">
      <c r="O75" s="73"/>
    </row>
    <row r="76" ht="15.75">
      <c r="O76" s="73"/>
    </row>
    <row r="77" ht="15.75">
      <c r="O77" s="73"/>
    </row>
    <row r="78" ht="15.75">
      <c r="O78" s="73"/>
    </row>
    <row r="79" ht="15.75">
      <c r="O79" s="73"/>
    </row>
    <row r="80" ht="15.75">
      <c r="O80" s="73"/>
    </row>
    <row r="81" ht="15.75">
      <c r="O81" s="73"/>
    </row>
  </sheetData>
  <sheetProtection selectLockedCells="1" selectUnlockedCells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4">
      <selection activeCell="B9" sqref="B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21" t="s">
        <v>352</v>
      </c>
      <c r="B1" s="321"/>
      <c r="C1" s="321"/>
      <c r="D1" s="321"/>
    </row>
    <row r="2" spans="1:4" ht="17.25" customHeight="1">
      <c r="A2" s="221"/>
      <c r="B2" s="221"/>
      <c r="C2" s="221"/>
      <c r="D2" s="221"/>
    </row>
    <row r="3" spans="1:4" ht="13.5" thickBot="1">
      <c r="A3" s="107"/>
      <c r="B3" s="107"/>
      <c r="C3" s="318" t="s">
        <v>46</v>
      </c>
      <c r="D3" s="318"/>
    </row>
    <row r="4" spans="1:4" ht="42.75" customHeight="1" thickBot="1">
      <c r="A4" s="222" t="s">
        <v>58</v>
      </c>
      <c r="B4" s="223" t="s">
        <v>104</v>
      </c>
      <c r="C4" s="223" t="s">
        <v>105</v>
      </c>
      <c r="D4" s="224" t="s">
        <v>7</v>
      </c>
    </row>
    <row r="5" spans="1:4" ht="15.75" customHeight="1">
      <c r="A5" s="108" t="s">
        <v>11</v>
      </c>
      <c r="B5" s="26" t="s">
        <v>389</v>
      </c>
      <c r="C5" s="26" t="s">
        <v>390</v>
      </c>
      <c r="D5" s="27">
        <v>1500</v>
      </c>
    </row>
    <row r="6" spans="1:4" ht="15.75" customHeight="1">
      <c r="A6" s="109" t="s">
        <v>12</v>
      </c>
      <c r="B6" s="28" t="s">
        <v>391</v>
      </c>
      <c r="C6" s="28" t="s">
        <v>390</v>
      </c>
      <c r="D6" s="29">
        <v>2500</v>
      </c>
    </row>
    <row r="7" spans="1:4" ht="15.75" customHeight="1">
      <c r="A7" s="109" t="s">
        <v>13</v>
      </c>
      <c r="B7" s="28" t="s">
        <v>392</v>
      </c>
      <c r="C7" s="28" t="s">
        <v>390</v>
      </c>
      <c r="D7" s="29">
        <v>200</v>
      </c>
    </row>
    <row r="8" spans="1:4" ht="15.75" customHeight="1">
      <c r="A8" s="109" t="s">
        <v>14</v>
      </c>
      <c r="B8" s="28" t="s">
        <v>393</v>
      </c>
      <c r="C8" s="28" t="s">
        <v>390</v>
      </c>
      <c r="D8" s="29">
        <v>100</v>
      </c>
    </row>
    <row r="9" spans="1:4" ht="15.75" customHeight="1">
      <c r="A9" s="109" t="s">
        <v>15</v>
      </c>
      <c r="B9" s="28" t="s">
        <v>394</v>
      </c>
      <c r="C9" s="28" t="s">
        <v>390</v>
      </c>
      <c r="D9" s="29">
        <v>200</v>
      </c>
    </row>
    <row r="10" spans="1:4" ht="15.75" customHeight="1">
      <c r="A10" s="109" t="s">
        <v>16</v>
      </c>
      <c r="B10" s="28" t="s">
        <v>395</v>
      </c>
      <c r="C10" s="28" t="s">
        <v>390</v>
      </c>
      <c r="D10" s="29">
        <v>38338</v>
      </c>
    </row>
    <row r="11" spans="1:4" ht="15.75" customHeight="1">
      <c r="A11" s="109" t="s">
        <v>17</v>
      </c>
      <c r="B11" s="28" t="s">
        <v>396</v>
      </c>
      <c r="C11" s="28" t="s">
        <v>390</v>
      </c>
      <c r="D11" s="29">
        <v>50</v>
      </c>
    </row>
    <row r="12" spans="1:4" ht="15.75" customHeight="1">
      <c r="A12" s="109" t="s">
        <v>18</v>
      </c>
      <c r="B12" s="28" t="s">
        <v>399</v>
      </c>
      <c r="C12" s="28" t="s">
        <v>390</v>
      </c>
      <c r="D12" s="29">
        <v>100</v>
      </c>
    </row>
    <row r="13" spans="1:4" ht="15.75" customHeight="1">
      <c r="A13" s="109" t="s">
        <v>19</v>
      </c>
      <c r="B13" s="28" t="s">
        <v>397</v>
      </c>
      <c r="C13" s="28" t="s">
        <v>398</v>
      </c>
      <c r="D13" s="29">
        <v>300</v>
      </c>
    </row>
    <row r="14" spans="1:4" ht="15.75" customHeight="1">
      <c r="A14" s="109" t="s">
        <v>20</v>
      </c>
      <c r="B14" s="28" t="s">
        <v>406</v>
      </c>
      <c r="C14" s="28" t="s">
        <v>390</v>
      </c>
      <c r="D14" s="29">
        <v>1000</v>
      </c>
    </row>
    <row r="15" spans="1:4" ht="15.75" customHeight="1">
      <c r="A15" s="109" t="s">
        <v>21</v>
      </c>
      <c r="B15" s="28"/>
      <c r="C15" s="28"/>
      <c r="D15" s="29"/>
    </row>
    <row r="16" spans="1:4" ht="15.75" customHeight="1">
      <c r="A16" s="109" t="s">
        <v>22</v>
      </c>
      <c r="B16" s="28"/>
      <c r="C16" s="28"/>
      <c r="D16" s="29"/>
    </row>
    <row r="17" spans="1:4" ht="15.75" customHeight="1">
      <c r="A17" s="109" t="s">
        <v>23</v>
      </c>
      <c r="B17" s="28"/>
      <c r="C17" s="28"/>
      <c r="D17" s="29"/>
    </row>
    <row r="18" spans="1:4" ht="15.75" customHeight="1">
      <c r="A18" s="109" t="s">
        <v>24</v>
      </c>
      <c r="B18" s="28"/>
      <c r="C18" s="28"/>
      <c r="D18" s="29"/>
    </row>
    <row r="19" spans="1:4" ht="15.75" customHeight="1">
      <c r="A19" s="109" t="s">
        <v>25</v>
      </c>
      <c r="B19" s="28"/>
      <c r="C19" s="28"/>
      <c r="D19" s="29"/>
    </row>
    <row r="20" spans="1:4" ht="15.75" customHeight="1">
      <c r="A20" s="109" t="s">
        <v>26</v>
      </c>
      <c r="B20" s="28"/>
      <c r="C20" s="28"/>
      <c r="D20" s="29"/>
    </row>
    <row r="21" spans="1:4" ht="15.75" customHeight="1">
      <c r="A21" s="109" t="s">
        <v>27</v>
      </c>
      <c r="B21" s="28"/>
      <c r="C21" s="28"/>
      <c r="D21" s="29"/>
    </row>
    <row r="22" spans="1:4" ht="15.75" customHeight="1">
      <c r="A22" s="109" t="s">
        <v>28</v>
      </c>
      <c r="B22" s="28"/>
      <c r="C22" s="28"/>
      <c r="D22" s="29"/>
    </row>
    <row r="23" spans="1:4" ht="15.75" customHeight="1">
      <c r="A23" s="109" t="s">
        <v>29</v>
      </c>
      <c r="B23" s="28"/>
      <c r="C23" s="28"/>
      <c r="D23" s="29"/>
    </row>
    <row r="24" spans="1:4" ht="15.75" customHeight="1">
      <c r="A24" s="109" t="s">
        <v>30</v>
      </c>
      <c r="B24" s="28"/>
      <c r="C24" s="28"/>
      <c r="D24" s="29"/>
    </row>
    <row r="25" spans="1:4" ht="15.75" customHeight="1">
      <c r="A25" s="109" t="s">
        <v>31</v>
      </c>
      <c r="B25" s="28"/>
      <c r="C25" s="28"/>
      <c r="D25" s="29"/>
    </row>
    <row r="26" spans="1:4" ht="15.75" customHeight="1">
      <c r="A26" s="109" t="s">
        <v>32</v>
      </c>
      <c r="B26" s="28"/>
      <c r="C26" s="28"/>
      <c r="D26" s="29"/>
    </row>
    <row r="27" spans="1:4" ht="15.75" customHeight="1">
      <c r="A27" s="109" t="s">
        <v>33</v>
      </c>
      <c r="B27" s="28"/>
      <c r="C27" s="28"/>
      <c r="D27" s="29"/>
    </row>
    <row r="28" spans="1:4" ht="15.75" customHeight="1">
      <c r="A28" s="109" t="s">
        <v>34</v>
      </c>
      <c r="B28" s="28"/>
      <c r="C28" s="28"/>
      <c r="D28" s="29"/>
    </row>
    <row r="29" spans="1:4" ht="15.75" customHeight="1">
      <c r="A29" s="109" t="s">
        <v>35</v>
      </c>
      <c r="B29" s="28"/>
      <c r="C29" s="28"/>
      <c r="D29" s="29"/>
    </row>
    <row r="30" spans="1:4" ht="15.75" customHeight="1">
      <c r="A30" s="109" t="s">
        <v>36</v>
      </c>
      <c r="B30" s="28"/>
      <c r="C30" s="28"/>
      <c r="D30" s="29"/>
    </row>
    <row r="31" spans="1:4" ht="15.75" customHeight="1">
      <c r="A31" s="109" t="s">
        <v>37</v>
      </c>
      <c r="B31" s="28"/>
      <c r="C31" s="28"/>
      <c r="D31" s="29"/>
    </row>
    <row r="32" spans="1:4" ht="15.75" customHeight="1">
      <c r="A32" s="109" t="s">
        <v>38</v>
      </c>
      <c r="B32" s="28"/>
      <c r="C32" s="28"/>
      <c r="D32" s="29"/>
    </row>
    <row r="33" spans="1:4" ht="15.75" customHeight="1">
      <c r="A33" s="109" t="s">
        <v>39</v>
      </c>
      <c r="B33" s="28"/>
      <c r="C33" s="28"/>
      <c r="D33" s="29"/>
    </row>
    <row r="34" spans="1:4" ht="15.75" customHeight="1">
      <c r="A34" s="109" t="s">
        <v>106</v>
      </c>
      <c r="B34" s="28"/>
      <c r="C34" s="28"/>
      <c r="D34" s="45"/>
    </row>
    <row r="35" spans="1:4" ht="15.75" customHeight="1">
      <c r="A35" s="109" t="s">
        <v>107</v>
      </c>
      <c r="B35" s="28"/>
      <c r="C35" s="28"/>
      <c r="D35" s="45"/>
    </row>
    <row r="36" spans="1:4" ht="15.75" customHeight="1">
      <c r="A36" s="109" t="s">
        <v>108</v>
      </c>
      <c r="B36" s="28"/>
      <c r="C36" s="28"/>
      <c r="D36" s="45"/>
    </row>
    <row r="37" spans="1:4" ht="15.75" customHeight="1" thickBot="1">
      <c r="A37" s="110" t="s">
        <v>109</v>
      </c>
      <c r="B37" s="30"/>
      <c r="C37" s="30"/>
      <c r="D37" s="46"/>
    </row>
    <row r="38" spans="1:4" ht="15.75" customHeight="1" thickBot="1">
      <c r="A38" s="319" t="s">
        <v>44</v>
      </c>
      <c r="B38" s="320"/>
      <c r="C38" s="111"/>
      <c r="D38" s="112">
        <f>SUM(D5:D37)</f>
        <v>44288</v>
      </c>
    </row>
    <row r="39" ht="12.75">
      <c r="A39" t="s">
        <v>148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tiop07</cp:lastModifiedBy>
  <cp:lastPrinted>2014-12-16T09:18:32Z</cp:lastPrinted>
  <dcterms:created xsi:type="dcterms:W3CDTF">1999-10-30T10:30:45Z</dcterms:created>
  <dcterms:modified xsi:type="dcterms:W3CDTF">2014-12-16T10:50:14Z</dcterms:modified>
  <cp:category/>
  <cp:version/>
  <cp:contentType/>
  <cp:contentStatus/>
</cp:coreProperties>
</file>