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HIVATAL\2019 JEGYZŐKÖNYVEK\ELŐTERJESZTÉSEK\"/>
    </mc:Choice>
  </mc:AlternateContent>
  <xr:revisionPtr revIDLastSave="0" documentId="8_{C0D31580-DA1B-422E-9468-222CBD7B9A93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1.1.melléklet" sheetId="17" r:id="rId1"/>
    <sheet name="2.1.melléklet" sheetId="18" r:id="rId2"/>
    <sheet name="2.2. melléklet" sheetId="26" r:id="rId3"/>
    <sheet name="1.2.melléklet" sheetId="23" r:id="rId4"/>
    <sheet name="3.2.melléklet" sheetId="24" r:id="rId5"/>
    <sheet name="3.1.melléklet" sheetId="25" r:id="rId6"/>
    <sheet name="4.1.melléklet" sheetId="28" r:id="rId7"/>
    <sheet name="4.2.melléklet" sheetId="30" r:id="rId8"/>
  </sheets>
  <definedNames>
    <definedName name="_xlnm.Print_Area" localSheetId="0">'1.1.melléklet'!$A$2:$K$168</definedName>
    <definedName name="_xlnm.Print_Area" localSheetId="3">'1.2.melléklet'!$A$3:$G$104</definedName>
    <definedName name="_xlnm.Print_Area" localSheetId="1">'2.1.melléklet'!$A$5:$H$149</definedName>
    <definedName name="_xlnm.Print_Area" localSheetId="2">'2.2. melléklet'!$A$3:$G$100</definedName>
    <definedName name="_xlnm.Print_Area" localSheetId="5">'3.1.melléklet'!$A$2:$G$101</definedName>
    <definedName name="_xlnm.Print_Area" localSheetId="4">'3.2.melléklet'!$A$2:$G$145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60" i="17" l="1"/>
  <c r="J27" i="17"/>
  <c r="J23" i="17"/>
  <c r="F128" i="18"/>
  <c r="F97" i="18"/>
  <c r="F83" i="18"/>
  <c r="F46" i="18"/>
  <c r="F55" i="18" s="1"/>
  <c r="F98" i="18" s="1"/>
  <c r="F34" i="18"/>
  <c r="F28" i="18"/>
  <c r="F33" i="18" s="1"/>
  <c r="E92" i="26"/>
  <c r="E95" i="26" s="1"/>
  <c r="E23" i="25"/>
  <c r="E68" i="24"/>
  <c r="E79" i="24" s="1"/>
  <c r="F34" i="24"/>
  <c r="E34" i="24"/>
  <c r="E50" i="24" s="1"/>
  <c r="E30" i="24"/>
  <c r="F24" i="24"/>
  <c r="E28" i="24"/>
  <c r="E24" i="24"/>
  <c r="E29" i="24" l="1"/>
  <c r="E95" i="24"/>
  <c r="F143" i="18"/>
  <c r="H153" i="30"/>
  <c r="K144" i="30"/>
  <c r="H144" i="30"/>
  <c r="H139" i="30"/>
  <c r="K138" i="30"/>
  <c r="K139" i="30" s="1"/>
  <c r="I132" i="30"/>
  <c r="I139" i="30" s="1"/>
  <c r="I131" i="30"/>
  <c r="H131" i="30"/>
  <c r="K127" i="30"/>
  <c r="K131" i="30" s="1"/>
  <c r="K114" i="30"/>
  <c r="H114" i="30"/>
  <c r="K94" i="30"/>
  <c r="H94" i="30"/>
  <c r="H100" i="30" s="1"/>
  <c r="K91" i="30"/>
  <c r="K100" i="30" s="1"/>
  <c r="K89" i="30"/>
  <c r="H89" i="30"/>
  <c r="K79" i="30"/>
  <c r="H79" i="30"/>
  <c r="K77" i="30"/>
  <c r="K75" i="30"/>
  <c r="I73" i="30"/>
  <c r="I86" i="30" s="1"/>
  <c r="H73" i="30"/>
  <c r="K64" i="30"/>
  <c r="H64" i="30"/>
  <c r="K61" i="30"/>
  <c r="H61" i="30"/>
  <c r="K55" i="30"/>
  <c r="I55" i="30"/>
  <c r="I63" i="30" s="1"/>
  <c r="H55" i="30"/>
  <c r="I53" i="30"/>
  <c r="I52" i="30" s="1"/>
  <c r="K52" i="30"/>
  <c r="H52" i="30"/>
  <c r="K43" i="30"/>
  <c r="K42" i="30" s="1"/>
  <c r="I42" i="30"/>
  <c r="H42" i="30"/>
  <c r="K38" i="30"/>
  <c r="K35" i="30" s="1"/>
  <c r="I35" i="30"/>
  <c r="H35" i="30"/>
  <c r="K31" i="30"/>
  <c r="K30" i="30" s="1"/>
  <c r="I30" i="30"/>
  <c r="H30" i="30"/>
  <c r="I28" i="30"/>
  <c r="H28" i="30"/>
  <c r="K26" i="30"/>
  <c r="K25" i="30"/>
  <c r="K28" i="30" s="1"/>
  <c r="I24" i="30"/>
  <c r="I29" i="30" s="1"/>
  <c r="H24" i="30"/>
  <c r="H29" i="30" s="1"/>
  <c r="K23" i="30"/>
  <c r="K19" i="30"/>
  <c r="K17" i="30"/>
  <c r="K11" i="30"/>
  <c r="D95" i="28"/>
  <c r="G91" i="28"/>
  <c r="D91" i="28"/>
  <c r="D87" i="28"/>
  <c r="G81" i="28"/>
  <c r="E81" i="28"/>
  <c r="D81" i="28"/>
  <c r="G59" i="28"/>
  <c r="G58" i="28"/>
  <c r="D58" i="28"/>
  <c r="D42" i="28"/>
  <c r="D38" i="28"/>
  <c r="G24" i="28"/>
  <c r="E24" i="28"/>
  <c r="G19" i="28"/>
  <c r="E19" i="28"/>
  <c r="D19" i="28"/>
  <c r="D30" i="28" s="1"/>
  <c r="K24" i="30" l="1"/>
  <c r="H86" i="30"/>
  <c r="G30" i="28"/>
  <c r="D63" i="28"/>
  <c r="D96" i="28" s="1"/>
  <c r="K63" i="30"/>
  <c r="E140" i="24"/>
  <c r="H54" i="30"/>
  <c r="K73" i="30"/>
  <c r="K86" i="30" s="1"/>
  <c r="I54" i="30"/>
  <c r="I101" i="30" s="1"/>
  <c r="E30" i="28"/>
  <c r="E96" i="28" s="1"/>
  <c r="G63" i="28"/>
  <c r="G96" i="28" s="1"/>
  <c r="H63" i="30"/>
  <c r="K54" i="30"/>
  <c r="K29" i="30"/>
  <c r="I154" i="30"/>
  <c r="H101" i="30" l="1"/>
  <c r="H154" i="30" s="1"/>
  <c r="K101" i="30"/>
  <c r="K154" i="30" s="1"/>
  <c r="G128" i="18"/>
  <c r="H128" i="18"/>
  <c r="H91" i="18"/>
  <c r="H97" i="18" s="1"/>
  <c r="G87" i="18"/>
  <c r="G97" i="18" s="1"/>
  <c r="G82" i="18"/>
  <c r="G80" i="18"/>
  <c r="G78" i="18" s="1"/>
  <c r="H78" i="18"/>
  <c r="G74" i="18"/>
  <c r="G75" i="18"/>
  <c r="H72" i="18"/>
  <c r="G70" i="18"/>
  <c r="H64" i="18"/>
  <c r="G65" i="18"/>
  <c r="G64" i="18" s="1"/>
  <c r="H61" i="18"/>
  <c r="H63" i="18" s="1"/>
  <c r="H56" i="18"/>
  <c r="G56" i="18"/>
  <c r="G63" i="18" s="1"/>
  <c r="G52" i="18"/>
  <c r="G51" i="18"/>
  <c r="G48" i="18"/>
  <c r="H46" i="18"/>
  <c r="H39" i="18"/>
  <c r="G45" i="18"/>
  <c r="G39" i="18" s="1"/>
  <c r="G34" i="18"/>
  <c r="H34" i="18"/>
  <c r="H32" i="18"/>
  <c r="G32" i="18"/>
  <c r="G28" i="18"/>
  <c r="H28" i="18"/>
  <c r="G92" i="26"/>
  <c r="F92" i="26"/>
  <c r="G76" i="26"/>
  <c r="G91" i="26" s="1"/>
  <c r="F65" i="26"/>
  <c r="F76" i="26" s="1"/>
  <c r="F91" i="26" s="1"/>
  <c r="G87" i="24"/>
  <c r="G94" i="24" s="1"/>
  <c r="F87" i="24"/>
  <c r="F94" i="24" s="1"/>
  <c r="F74" i="24"/>
  <c r="G74" i="24"/>
  <c r="G68" i="24"/>
  <c r="F68" i="24"/>
  <c r="G79" i="24" l="1"/>
  <c r="H83" i="18"/>
  <c r="G72" i="18"/>
  <c r="G33" i="18"/>
  <c r="G83" i="18"/>
  <c r="H33" i="18"/>
  <c r="H55" i="18"/>
  <c r="H98" i="18" s="1"/>
  <c r="G46" i="18"/>
  <c r="G55" i="18" s="1"/>
  <c r="G95" i="26"/>
  <c r="F95" i="26"/>
  <c r="F79" i="24"/>
  <c r="G41" i="24"/>
  <c r="F50" i="24"/>
  <c r="G34" i="24"/>
  <c r="F30" i="24"/>
  <c r="G30" i="24"/>
  <c r="F28" i="24"/>
  <c r="F29" i="24" s="1"/>
  <c r="G28" i="24"/>
  <c r="G24" i="24"/>
  <c r="G94" i="25"/>
  <c r="G29" i="25"/>
  <c r="G93" i="25" s="1"/>
  <c r="G97" i="25" s="1"/>
  <c r="F94" i="25"/>
  <c r="E94" i="25"/>
  <c r="F23" i="25"/>
  <c r="F29" i="25" s="1"/>
  <c r="F93" i="25" s="1"/>
  <c r="E29" i="25"/>
  <c r="E93" i="25" s="1"/>
  <c r="G96" i="23"/>
  <c r="F96" i="23"/>
  <c r="K160" i="17"/>
  <c r="J160" i="17"/>
  <c r="J28" i="17"/>
  <c r="H143" i="18" l="1"/>
  <c r="G98" i="18"/>
  <c r="G143" i="18" s="1"/>
  <c r="G29" i="24"/>
  <c r="F95" i="24"/>
  <c r="F140" i="24" s="1"/>
  <c r="G50" i="24"/>
  <c r="G95" i="24" s="1"/>
  <c r="G140" i="24" s="1"/>
  <c r="F97" i="25"/>
  <c r="E97" i="25"/>
  <c r="I144" i="17"/>
  <c r="J144" i="17"/>
  <c r="H136" i="17"/>
  <c r="K130" i="17"/>
  <c r="J130" i="17"/>
  <c r="J122" i="17"/>
  <c r="K122" i="17"/>
  <c r="J110" i="17"/>
  <c r="J116" i="17" s="1"/>
  <c r="J136" i="17" l="1"/>
  <c r="K110" i="17"/>
  <c r="K116" i="17" s="1"/>
  <c r="J95" i="17"/>
  <c r="J101" i="17" s="1"/>
  <c r="J80" i="17"/>
  <c r="J73" i="17"/>
  <c r="K73" i="17"/>
  <c r="I64" i="17"/>
  <c r="J64" i="17"/>
  <c r="J55" i="17"/>
  <c r="J63" i="17" s="1"/>
  <c r="J41" i="17"/>
  <c r="J34" i="17"/>
  <c r="I29" i="17"/>
  <c r="J29" i="17"/>
  <c r="E64" i="23"/>
  <c r="D39" i="23"/>
  <c r="E39" i="23"/>
  <c r="G39" i="23"/>
  <c r="F39" i="23"/>
  <c r="E24" i="23"/>
  <c r="F24" i="23"/>
  <c r="F19" i="23"/>
  <c r="J87" i="17" l="1"/>
  <c r="F31" i="23"/>
  <c r="F95" i="23" s="1"/>
  <c r="F99" i="23" s="1"/>
  <c r="J54" i="17"/>
  <c r="J102" i="17" s="1"/>
  <c r="J159" i="17" s="1"/>
  <c r="J163" i="17" s="1"/>
  <c r="K149" i="17"/>
  <c r="H144" i="17"/>
  <c r="K144" i="17"/>
  <c r="I136" i="17"/>
  <c r="K136" i="17"/>
  <c r="K95" i="17"/>
  <c r="K101" i="17" s="1"/>
  <c r="K90" i="17"/>
  <c r="K80" i="17"/>
  <c r="I73" i="17"/>
  <c r="I87" i="17" s="1"/>
  <c r="K64" i="17"/>
  <c r="K61" i="17"/>
  <c r="K55" i="17"/>
  <c r="I55" i="17"/>
  <c r="I63" i="17" s="1"/>
  <c r="K41" i="17"/>
  <c r="I41" i="17"/>
  <c r="K34" i="17"/>
  <c r="K29" i="17"/>
  <c r="I27" i="17"/>
  <c r="K24" i="17"/>
  <c r="K27" i="17" s="1"/>
  <c r="K23" i="17"/>
  <c r="K63" i="17" l="1"/>
  <c r="I54" i="17"/>
  <c r="I102" i="17" s="1"/>
  <c r="K87" i="17"/>
  <c r="K28" i="17"/>
  <c r="K54" i="17"/>
  <c r="I18" i="17"/>
  <c r="E97" i="23"/>
  <c r="E96" i="23" s="1"/>
  <c r="G90" i="23"/>
  <c r="E80" i="23"/>
  <c r="G80" i="23"/>
  <c r="G60" i="23"/>
  <c r="G59" i="23"/>
  <c r="G24" i="23"/>
  <c r="G19" i="23"/>
  <c r="E19" i="23"/>
  <c r="E31" i="23" s="1"/>
  <c r="E95" i="23" s="1"/>
  <c r="D97" i="25"/>
  <c r="E99" i="23" l="1"/>
  <c r="G64" i="23"/>
  <c r="G95" i="23" s="1"/>
  <c r="G99" i="23" s="1"/>
  <c r="K102" i="17"/>
  <c r="K159" i="17" s="1"/>
  <c r="K163" i="17" s="1"/>
  <c r="I23" i="17"/>
  <c r="I28" i="17" s="1"/>
  <c r="I159" i="17" s="1"/>
  <c r="I163" i="17" s="1"/>
  <c r="G31" i="23"/>
  <c r="D92" i="26"/>
  <c r="D76" i="26"/>
  <c r="D91" i="26" s="1"/>
  <c r="D95" i="26" l="1"/>
  <c r="H95" i="17"/>
  <c r="H80" i="17"/>
  <c r="H64" i="17"/>
  <c r="H61" i="17"/>
  <c r="H55" i="17"/>
  <c r="H41" i="17"/>
  <c r="H34" i="17"/>
  <c r="H29" i="17"/>
  <c r="D80" i="23" l="1"/>
  <c r="D94" i="24" l="1"/>
  <c r="D82" i="24"/>
  <c r="D79" i="24"/>
  <c r="D58" i="24"/>
  <c r="D50" i="24"/>
  <c r="D24" i="24"/>
  <c r="D99" i="23"/>
  <c r="D90" i="23"/>
  <c r="D86" i="23"/>
  <c r="D59" i="23"/>
  <c r="D19" i="23"/>
  <c r="D31" i="23" s="1"/>
  <c r="D64" i="23" l="1"/>
  <c r="D95" i="24"/>
  <c r="D140" i="24" s="1"/>
  <c r="E142" i="18" l="1"/>
  <c r="E120" i="18"/>
  <c r="E97" i="18"/>
  <c r="E86" i="18"/>
  <c r="E83" i="18"/>
  <c r="E63" i="18"/>
  <c r="E55" i="18"/>
  <c r="E32" i="18"/>
  <c r="E28" i="18"/>
  <c r="E33" i="18" l="1"/>
  <c r="E98" i="18"/>
  <c r="H158" i="17"/>
  <c r="H149" i="17"/>
  <c r="H116" i="17"/>
  <c r="H101" i="17"/>
  <c r="H90" i="17"/>
  <c r="H87" i="17"/>
  <c r="H63" i="17"/>
  <c r="H54" i="17"/>
  <c r="H27" i="17"/>
  <c r="H23" i="17"/>
  <c r="E143" i="18" l="1"/>
  <c r="H28" i="17"/>
  <c r="H102" i="17"/>
  <c r="H159" i="17" l="1"/>
  <c r="H163" i="17" s="1"/>
</calcChain>
</file>

<file path=xl/sharedStrings.xml><?xml version="1.0" encoding="utf-8"?>
<sst xmlns="http://schemas.openxmlformats.org/spreadsheetml/2006/main" count="1637" uniqueCount="466">
  <si>
    <t>Közvetített szolgáltatások ellenértéke</t>
  </si>
  <si>
    <t>EHO</t>
  </si>
  <si>
    <t>Szociális hozzájárulás adó</t>
  </si>
  <si>
    <t>irodaszer, nyomtatvány</t>
  </si>
  <si>
    <t>gyógyszer</t>
  </si>
  <si>
    <t>vegyszer</t>
  </si>
  <si>
    <t>számítógépes rendszer üzemeltetése</t>
  </si>
  <si>
    <t>telefondíj</t>
  </si>
  <si>
    <t>egyéb szolgáltatások</t>
  </si>
  <si>
    <t>Kifizetői SZJA</t>
  </si>
  <si>
    <t>hajtó- és kenőanyag</t>
  </si>
  <si>
    <t>karbantartási anyag</t>
  </si>
  <si>
    <t>tisztítószer</t>
  </si>
  <si>
    <t>villamos energia</t>
  </si>
  <si>
    <t>postai díjak</t>
  </si>
  <si>
    <t>szállítási költség</t>
  </si>
  <si>
    <t xml:space="preserve">pénzügyi szolgáltatások kiadásai </t>
  </si>
  <si>
    <t>Sor-</t>
  </si>
  <si>
    <t>Rovat megnevezése</t>
  </si>
  <si>
    <t>Rovat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</si>
  <si>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</si>
  <si>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</si>
  <si>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</si>
  <si>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</si>
  <si>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</si>
  <si>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</si>
  <si>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</si>
  <si>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</si>
  <si>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</si>
  <si>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</si>
  <si>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</si>
  <si>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</si>
  <si>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</si>
  <si>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</si>
  <si>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</si>
  <si>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</si>
  <si>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</si>
  <si>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</si>
  <si>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</si>
  <si>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</si>
  <si>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</si>
  <si>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</si>
  <si>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</si>
  <si>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</si>
  <si>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</si>
  <si>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</si>
  <si>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>Foglalkoztatottak személyi juttatásai (=01+…+13)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</si>
  <si>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</si>
  <si>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</si>
  <si>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</si>
  <si>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</si>
  <si>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</si>
  <si>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</si>
  <si>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</si>
  <si>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Külső személyi juttatások (=15+16+17)</t>
  </si>
  <si>
    <t>K12</t>
  </si>
  <si>
    <t>Személyi juttatások (=14+18)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</si>
  <si>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</si>
  <si>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</si>
  <si>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</si>
  <si>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</si>
  <si>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</si>
  <si>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könyv</t>
  </si>
  <si>
    <t>folyóirat</t>
  </si>
  <si>
    <t xml:space="preserve">egyéb információhordozó </t>
  </si>
  <si>
    <t>szakmai feladatokhoz tartozó kis értékű tárgyi eszközök</t>
  </si>
  <si>
    <t>Üzemeltetési anyagok beszerzése</t>
  </si>
  <si>
    <t>K312</t>
  </si>
  <si>
    <t>élelmiszer</t>
  </si>
  <si>
    <t xml:space="preserve">munka- és védőruha </t>
  </si>
  <si>
    <t xml:space="preserve">nem szakmai feladatokhoz tartozó kis értékű tárgyi eszköz </t>
  </si>
  <si>
    <t>Árubeszerzés</t>
  </si>
  <si>
    <t>K313</t>
  </si>
  <si>
    <t>Készletbeszerzés (=21+22+23)</t>
  </si>
  <si>
    <t>K31</t>
  </si>
  <si>
    <t>Informatikai szolgáltatások igénybevétele</t>
  </si>
  <si>
    <t>K321</t>
  </si>
  <si>
    <t>web-es szolgáltatások</t>
  </si>
  <si>
    <t xml:space="preserve">internet </t>
  </si>
  <si>
    <t>számítógépes oktatás</t>
  </si>
  <si>
    <t>Egyéb kommunikációs szolgáltatások</t>
  </si>
  <si>
    <t>K322</t>
  </si>
  <si>
    <t>Kommunikációs szolgáltatások (=25+26)</t>
  </si>
  <si>
    <t>K32</t>
  </si>
  <si>
    <t>Közüzemi díjak</t>
  </si>
  <si>
    <t>K331</t>
  </si>
  <si>
    <t xml:space="preserve">gáz </t>
  </si>
  <si>
    <t>víz és csatornadíj</t>
  </si>
  <si>
    <t xml:space="preserve">szilárd hulladék 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</si>
  <si>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</si>
  <si>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</si>
  <si>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</si>
  <si>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</si>
  <si>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</si>
  <si>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</si>
  <si>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</si>
  <si>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</si>
  <si>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</si>
  <si>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</si>
  <si>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foglalkozás eü. vizsgálat</t>
  </si>
  <si>
    <t xml:space="preserve">tűzvédelem, munkavédelem  </t>
  </si>
  <si>
    <t>továbbképzés</t>
  </si>
  <si>
    <t xml:space="preserve">ügyvédi munkadíj, közjegyző díja </t>
  </si>
  <si>
    <t>közbeszerzés</t>
  </si>
  <si>
    <t>Egyéb szolgáltatások</t>
  </si>
  <si>
    <t>K337</t>
  </si>
  <si>
    <t>biztosítási díjak</t>
  </si>
  <si>
    <t>Szolgáltatási kiadások (=28+…+34)</t>
  </si>
  <si>
    <t>K33</t>
  </si>
  <si>
    <t>Kiküldetések kiadásai</t>
  </si>
  <si>
    <t>K341</t>
  </si>
  <si>
    <t>Reklám- és propagandakiadások</t>
  </si>
  <si>
    <t>K342</t>
  </si>
  <si>
    <t>Kiküldetések, reklám- és propagandakiadások (=36+37)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</si>
  <si>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</si>
  <si>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</si>
  <si>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</si>
  <si>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</si>
  <si>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</si>
  <si>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</si>
  <si>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</si>
  <si>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</si>
  <si>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</si>
  <si>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</si>
  <si>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</si>
  <si>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>működési bevétel visszafizetése</t>
  </si>
  <si>
    <t>e-útdíj, autópálya matrica</t>
  </si>
  <si>
    <t>műszaki vizsgáztatás költsége</t>
  </si>
  <si>
    <t>Különféle befizetések és egyéb dologi kiadások (=39+…+43)</t>
  </si>
  <si>
    <t>K35</t>
  </si>
  <si>
    <t>Dologi kiadások (=24+27+35+38+44)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</si>
  <si>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</si>
  <si>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</si>
  <si>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</si>
  <si>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</si>
  <si>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</si>
  <si>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</si>
  <si>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</si>
  <si>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</si>
  <si>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</si>
  <si>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</si>
  <si>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</si>
  <si>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</si>
  <si>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</si>
  <si>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</si>
  <si>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</si>
  <si>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</si>
  <si>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</si>
  <si>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</si>
  <si>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</si>
  <si>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</si>
  <si>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</si>
  <si>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</si>
  <si>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</si>
  <si>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</si>
  <si>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</si>
  <si>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</si>
  <si>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</si>
  <si>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</si>
  <si>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</si>
  <si>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</si>
  <si>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</si>
  <si>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</si>
  <si>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</si>
  <si>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</si>
  <si>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</si>
  <si>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</si>
  <si>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</si>
  <si>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</si>
  <si>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</si>
  <si>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</si>
  <si>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</t>
  </si>
  <si>
    <t>K512</t>
  </si>
  <si>
    <t>Egyéb működési célú kiadások (=55+…+66)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</si>
  <si>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</si>
  <si>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</si>
  <si>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</si>
  <si>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</si>
  <si>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</si>
  <si>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</si>
  <si>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</si>
  <si>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</si>
  <si>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</si>
  <si>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</si>
  <si>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</si>
  <si>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</si>
  <si>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</si>
  <si>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</si>
  <si>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</si>
  <si>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(=68+…+74)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</si>
  <si>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</si>
  <si>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</si>
  <si>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</si>
  <si>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</si>
  <si>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</si>
  <si>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</si>
  <si>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</si>
  <si>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</si>
  <si>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</si>
  <si>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(=76+..+79)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</si>
  <si>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</si>
  <si>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</si>
  <si>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</si>
  <si>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</si>
  <si>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</si>
  <si>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</si>
  <si>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</si>
  <si>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</si>
  <si>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</si>
  <si>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</si>
  <si>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</si>
  <si>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</si>
  <si>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</si>
  <si>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</si>
  <si>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</si>
  <si>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</si>
  <si>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</si>
  <si>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>Egyéb felhalmozási célú kiadások (=81+…+88)</t>
  </si>
  <si>
    <t>K8</t>
  </si>
  <si>
    <t>Költségvetési kiadások (=19+20+45+54+67+75+80+89)</t>
  </si>
  <si>
    <t>K1-K8</t>
  </si>
  <si>
    <t>munkáltató által fizetett Szja</t>
  </si>
  <si>
    <t>Ellátottak pénzbeli juttatásai (=46+..+53)</t>
  </si>
  <si>
    <t xml:space="preserve">egyéb </t>
  </si>
  <si>
    <t>Bevételek összesen</t>
  </si>
  <si>
    <t>Kiadások összesen</t>
  </si>
  <si>
    <t xml:space="preserve">                                              KIADÁSOK</t>
  </si>
  <si>
    <t>1.</t>
  </si>
  <si>
    <t>2.</t>
  </si>
  <si>
    <t>3.</t>
  </si>
  <si>
    <t>4.</t>
  </si>
  <si>
    <t>Táppénz hozzájárulás</t>
  </si>
  <si>
    <t>szemétszállítási díjak</t>
  </si>
  <si>
    <t>tagdíjak</t>
  </si>
  <si>
    <t>Egyéb, az önk rend. megállapított ellátások</t>
  </si>
  <si>
    <t>Települési támogatás</t>
  </si>
  <si>
    <t>Finanszírozási kiadások</t>
  </si>
  <si>
    <t>K9</t>
  </si>
  <si>
    <t>Irányítószervi támogatás folyósítása</t>
  </si>
  <si>
    <t>K915</t>
  </si>
  <si>
    <t>Államháztartáson belüli megelőlegezések visszafizetése</t>
  </si>
  <si>
    <t>K1-K9</t>
  </si>
  <si>
    <t>Kifizető SZJA</t>
  </si>
  <si>
    <t xml:space="preserve">                                           Eperjeske Község Önkormányzat  2018. évi kiadásairól</t>
  </si>
  <si>
    <t>BEVÉTELEK</t>
  </si>
  <si>
    <t>KIADÁSOK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</si>
  <si>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</si>
  <si>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</si>
  <si>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</si>
  <si>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</si>
  <si>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</si>
  <si>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</si>
  <si>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</si>
  <si>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</si>
  <si>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</si>
  <si>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</si>
  <si>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</si>
  <si>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</si>
  <si>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Önkormányzatok működési támogatásai (=01+…+06)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</si>
  <si>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</si>
  <si>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</si>
  <si>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</si>
  <si>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</si>
  <si>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</si>
  <si>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</si>
  <si>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</si>
  <si>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</si>
  <si>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</si>
  <si>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</si>
  <si>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</si>
  <si>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Nemzeti Foglalkoztatási Alap</t>
  </si>
  <si>
    <t>Nemzeti Egészségbiztosítási Alapkezelő</t>
  </si>
  <si>
    <t>Működési célú támogatás önkormányzattól</t>
  </si>
  <si>
    <t>Működési célú támogatások államháztartáson belülről (=07+…+12)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</si>
  <si>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</si>
  <si>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</si>
  <si>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</si>
  <si>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</si>
  <si>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</si>
  <si>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</si>
  <si>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</si>
  <si>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</si>
  <si>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</si>
  <si>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</si>
  <si>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</si>
  <si>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 kp-i költségvetési szervtől </t>
  </si>
  <si>
    <t xml:space="preserve">Felhalmozási célú támogatás EU-tól </t>
  </si>
  <si>
    <t>Felhalmozási célú támogatások államháztartáson belülről (=14+…+18)</t>
  </si>
  <si>
    <t>B2</t>
  </si>
  <si>
    <t>Magánszemélyek jövedelemadói</t>
  </si>
  <si>
    <t>B311</t>
  </si>
  <si>
    <t xml:space="preserve">termőföld bérbeadásából származó jövedelem utáni személyi jövedelemadó </t>
  </si>
  <si>
    <t xml:space="preserve">Társaságok jövedelemadói </t>
  </si>
  <si>
    <t>B312</t>
  </si>
  <si>
    <t>Jövedelemadók (=20+21)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</si>
  <si>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</si>
  <si>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</si>
  <si>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</si>
  <si>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</si>
  <si>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</si>
  <si>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típusú adók </t>
  </si>
  <si>
    <t>B34</t>
  </si>
  <si>
    <t xml:space="preserve">építményadó </t>
  </si>
  <si>
    <t xml:space="preserve">magánszemélyek kommunális adója </t>
  </si>
  <si>
    <t xml:space="preserve">Értékesítési és forgalmi adók </t>
  </si>
  <si>
    <t>B351</t>
  </si>
  <si>
    <t>általános forgalmi adó</t>
  </si>
  <si>
    <t xml:space="preserve">állandó jelleggel végzett iparűzési adó </t>
  </si>
  <si>
    <t xml:space="preserve">ideiglenes jelleggel végzett iparűzési adó 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</si>
  <si>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</si>
  <si>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</si>
  <si>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</si>
  <si>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</si>
  <si>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</si>
  <si>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</si>
  <si>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>belföldi gépjárművek adójának a helyi önkormányzatot megillető része</t>
  </si>
  <si>
    <t xml:space="preserve">Egyéb áruhasználati és szolgáltatási adók </t>
  </si>
  <si>
    <t>B355</t>
  </si>
  <si>
    <t>talajterhelési díj</t>
  </si>
  <si>
    <t xml:space="preserve">Termékek és szolgáltatások adói (=26+…+30) </t>
  </si>
  <si>
    <t>B35</t>
  </si>
  <si>
    <t xml:space="preserve">Egyéb közhatalmi bevételek </t>
  </si>
  <si>
    <t>B36</t>
  </si>
  <si>
    <t>igazgatási szolgáltatási díj</t>
  </si>
  <si>
    <t xml:space="preserve">bírság helyi önkormányzatot megillető része </t>
  </si>
  <si>
    <t xml:space="preserve">pótlékok </t>
  </si>
  <si>
    <t>Közhatalmi bevételek (=22+..+25+31+32)</t>
  </si>
  <si>
    <t>B3</t>
  </si>
  <si>
    <t>Készletértékesítés ellenértéke</t>
  </si>
  <si>
    <t>B401</t>
  </si>
  <si>
    <t>Szolgáltatások ellenértéke</t>
  </si>
  <si>
    <t>B402</t>
  </si>
  <si>
    <t>vendégebéd</t>
  </si>
  <si>
    <t xml:space="preserve">szociális ebéd </t>
  </si>
  <si>
    <t>B403</t>
  </si>
  <si>
    <t>Tulajdonosi bevételek</t>
  </si>
  <si>
    <t>B404</t>
  </si>
  <si>
    <t>Vagyonkezelésbe, haszonbérbe, üzemeltetésre átadott eszközök bérleti díja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</si>
  <si>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</si>
  <si>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</si>
  <si>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</si>
  <si>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</si>
  <si>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</si>
  <si>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</si>
  <si>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</si>
  <si>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</si>
  <si>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</si>
  <si>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</si>
  <si>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B410</t>
  </si>
  <si>
    <t>Működési bevételek (=34+…+43)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</si>
  <si>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</si>
  <si>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</si>
  <si>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</si>
  <si>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</si>
  <si>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</si>
  <si>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</si>
  <si>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</si>
  <si>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</si>
  <si>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</si>
  <si>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</si>
  <si>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</si>
  <si>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(=45+…+49)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</si>
  <si>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</si>
  <si>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</si>
  <si>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</si>
  <si>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</si>
  <si>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</si>
  <si>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</si>
  <si>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</si>
  <si>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>Működési célú átvett pénzeszközök (=51+52+53)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</si>
  <si>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</si>
  <si>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</si>
  <si>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</si>
  <si>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</si>
  <si>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</si>
  <si>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</si>
  <si>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</si>
  <si>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>Felhalmozási célú átvett pénzeszközök (=55+56+57)</t>
  </si>
  <si>
    <t>B7</t>
  </si>
  <si>
    <t>Költségvetési bevételek (=+13+19+33+44+50+54+58)</t>
  </si>
  <si>
    <t>B1-B7</t>
  </si>
  <si>
    <t>Finanszírozási bevételek</t>
  </si>
  <si>
    <t>B8</t>
  </si>
  <si>
    <t>Előző évi pénzmaradvány igénybevétele</t>
  </si>
  <si>
    <t>B1-B8</t>
  </si>
  <si>
    <t>Munkavégzésre irányuló egyéb jogviszonyban nem saját foglalk. fizetett juttatások</t>
  </si>
  <si>
    <t>Működési célú garancia- és kezességvállalásból származó kifizetés áht. belülre</t>
  </si>
  <si>
    <t>Működési célú visszatérítendő támogatások, kölcsönök nyújtása áht. belülre</t>
  </si>
  <si>
    <t>Működési célú visszatérítendő támogatások, kölcsönök törlesztése áht. belülre</t>
  </si>
  <si>
    <t>Működési célú garancia- és kezességvállalásból származó kifizetés áht. kívülre</t>
  </si>
  <si>
    <t>Működési célú visszatérítendő támogatások, kölcsönök nyújtása áht. kívülre</t>
  </si>
  <si>
    <t>Felhalmozási célú garancia- és kezességvállalásból származó kifizetés áht. belülre</t>
  </si>
  <si>
    <t>Felhalmozási célú visszatérítendő támogatások, kölcsönök nyújtása áht. belülre</t>
  </si>
  <si>
    <t>Felhalmozási célú visszatérítendő támogatások, kölcsönök törlesztése áht. belülre</t>
  </si>
  <si>
    <t>Felhalmozási célú garancia- és kezességvállalásból származó kifizetés áht. kívülre</t>
  </si>
  <si>
    <t>Felhalmozási célú visszatérítendő támogatások, kölcsönök nyújtása áht. kívülre</t>
  </si>
  <si>
    <t>B8131</t>
  </si>
  <si>
    <t>K513</t>
  </si>
  <si>
    <t>B1606</t>
  </si>
  <si>
    <t>B1605</t>
  </si>
  <si>
    <t>Eredeti ei.</t>
  </si>
  <si>
    <t>Módosítás 1.sz.</t>
  </si>
  <si>
    <t xml:space="preserve">Tám. fejezeti kez-ből </t>
  </si>
  <si>
    <t>Kiadások visszatérítései</t>
  </si>
  <si>
    <t>B411</t>
  </si>
  <si>
    <t>Központi kezelésű ei.-tól működési célú támogatás</t>
  </si>
  <si>
    <t>Ei.módosítás 1.sz.</t>
  </si>
  <si>
    <t>5.</t>
  </si>
  <si>
    <t xml:space="preserve">Munkaadókat terhelő járulékok </t>
  </si>
  <si>
    <t>tüzelőanyag költsége</t>
  </si>
  <si>
    <t>beruházási anyag</t>
  </si>
  <si>
    <t>egyéb dologi kiadások</t>
  </si>
  <si>
    <t>egyéb informatikai szolgáltatás</t>
  </si>
  <si>
    <t>Intézményi ellátottak pénzbeli juttatásai (Bursa)</t>
  </si>
  <si>
    <t xml:space="preserve">  - rendkívüli települési támogatás</t>
  </si>
  <si>
    <t xml:space="preserve">  -települési temetési támogatás</t>
  </si>
  <si>
    <t xml:space="preserve">  - étkezési térítési díj átvállalás</t>
  </si>
  <si>
    <t xml:space="preserve">  - települési lakhatási támogatás</t>
  </si>
  <si>
    <t>Egyéb működési célú támogatások államháztartáson belülre ( önkormányzatnak)</t>
  </si>
  <si>
    <t>Egyéb működési célú támogatások államháztartáson belülre (társulásnak és költségvetési szervének)</t>
  </si>
  <si>
    <t>Egyéb működési célú támogatások államháztartáson belülre (térségi fejl.tanácsnak és költségvetési szervének)</t>
  </si>
  <si>
    <t>Egyéb működési célú támogatások államháztartáson kívülre(nem pü-i vállalk.)</t>
  </si>
  <si>
    <t>Egyéb működési célú támogatások államháztartáson kívülre(egyéb civil vagy más nonprofit szerv.)</t>
  </si>
  <si>
    <t>Egyéb működési célú támogatások államháztartáson kívülre(egyházi jogi személynek)</t>
  </si>
  <si>
    <t>Központi irányítószervi támogatás</t>
  </si>
  <si>
    <t>Sorszám</t>
  </si>
  <si>
    <t>Eredeti előirányzat</t>
  </si>
  <si>
    <t>Egyéb működési bevételek (kerekítés)</t>
  </si>
  <si>
    <t>KIADÁS</t>
  </si>
  <si>
    <t>ügyvédi munkadíj, közjegyző díja ,könyvelő díja</t>
  </si>
  <si>
    <t>tagdíj</t>
  </si>
  <si>
    <t>B816</t>
  </si>
  <si>
    <t>Módosított ei.</t>
  </si>
  <si>
    <t>Egyéb fejezeti kezelésű előirányzatok</t>
  </si>
  <si>
    <t>Módosítás 2.sz.</t>
  </si>
  <si>
    <t>Biztosító által fizetett kártérítés</t>
  </si>
  <si>
    <t>Egyéb  működési bevételek Kiadások visszatérítései</t>
  </si>
  <si>
    <t xml:space="preserve">  ebből: kiadások visszatérítései</t>
  </si>
  <si>
    <t>Ei.módosítás 2.sz.</t>
  </si>
  <si>
    <t>nyomtatást segítő anyagok</t>
  </si>
  <si>
    <t>egíéb szakmai segítséget segítő szolgáltats</t>
  </si>
  <si>
    <t>egyéb (cégautó adó)</t>
  </si>
  <si>
    <t xml:space="preserve"> - egyéb pénzbeni és természetbeni támogatás</t>
  </si>
  <si>
    <t xml:space="preserve">Egyéb működési célú támogatások államháztartáson belülre </t>
  </si>
  <si>
    <t>Egyéb működési célú támogatások államháztartáson kívülre  (egyéb vállalkozások)</t>
  </si>
  <si>
    <t>Államháztartáson belűli megelőlegezések</t>
  </si>
  <si>
    <t>egyéb szolgáltatások (eü szolg.,tűzvédelem, munkavédelem, belső ellenőrzés)</t>
  </si>
  <si>
    <t>egyéb dologi kiadás</t>
  </si>
  <si>
    <t>KÖLTSÉGVETÉS MÓDOSÍTÁS                                                                                                                                                                                               EPERJESKEI KÖZÖS ÖNKORMÁNYZATI HIVATAL                                                                                                                                                                                                                                                2018.év</t>
  </si>
  <si>
    <t>KÖLTSÉGVETÉS MÓDOSÍTÁS                                                                                                                                                                                                             EPERJESKEI KÖZÖS ÖNKORMÁNYZATI HIVATAL                                                                                                                                                                                                                                                               2018. év</t>
  </si>
  <si>
    <t>KÖLTSÉGVETÉS MÓDOSÍTÁS                                                                                                                                                                                                     EPERJESKE KÖZSÉG ÖNKORMÁNYZATA                                                                                                                                                                                                                                                                       2018. év</t>
  </si>
  <si>
    <t>KÖLTSÉGVETÉS MÓDOSÍTÁS                                                                                                                                                                                                          EPERJESKEI KASTÉLYKERT ÓVODA ÉS KONYHA                                                                                                                                                                                                                                                                 2018.év</t>
  </si>
  <si>
    <t>KÖLTSÉGVETÉS MÓDOSÍTÁS                                                                                                                                                                                                            EPERJESKEI KASTÉLYKERT ÓVODA ÉS KONYHA                                                                                                                                                                                                                                                                 2018. év</t>
  </si>
  <si>
    <t>6.</t>
  </si>
  <si>
    <t>7.</t>
  </si>
  <si>
    <t xml:space="preserve"> -      </t>
  </si>
  <si>
    <t>Egyéb működési bevételek</t>
  </si>
  <si>
    <t>KÖLTSÉGVETÉS MÓDOSÍTÁS                                                                                                        EPERJESKE KÖZSÉG ÖNKORMÁNYZATA                                                                                                                                             ÖNKORMÁNYZATI SZINTEN                                                                                                                                   2018.I.félév</t>
  </si>
  <si>
    <t>KÖLTSÉGVETÉS MÓDOSÍTÁS                                                                                                                            EPERJESKE KÖZSÉG ÖNKORMÁNYZATA                                                                                                                                                                                                 ÖNKORMÁNYZATI SZINTEN                                                                                                                                                                                                                                                                       2018.I.félév</t>
  </si>
  <si>
    <t>KÖLTSÉGVETÉS MÓDOSÍTÁS                                                                                                                                                                                                                                                                                                                                     EPERJESKE KÖZSÉG ÖNKORMÁNYZATA                                                                                                                                                                           2018.év</t>
  </si>
  <si>
    <t>Működési célú átvett pénzeszközök (=52+53+54)</t>
  </si>
  <si>
    <t>Felhalmozási bevételek (=46+…+50)</t>
  </si>
  <si>
    <t>Működési bevételek (=34+…+44)</t>
  </si>
  <si>
    <t>Felhalmozási célú átvett pénzeszközök (=56+57+58)</t>
  </si>
  <si>
    <t>Költségvetési bevételek (=+13+19+33+45+51+55+59)</t>
  </si>
  <si>
    <t>Sor-szám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</si>
</sst>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27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1"/>
      <color theme="1"/>
      <name val="Albertus Extra Bold"/>
      <family val="2"/>
      <charset val="238"/>
    </font>
    <font>
      <b/>
      <sz val="10"/>
      <color theme="1"/>
      <name val="Albertus Extra Bold"/>
      <family val="2"/>
      <charset val="238"/>
    </font>
    <font>
      <sz val="11"/>
      <color theme="1"/>
      <name val="Albertus Extra Bold"/>
      <family val="2"/>
      <charset val="238"/>
    </font>
    <font>
      <b/>
      <sz val="10"/>
      <color rgb="FF000000"/>
      <name val="Arial Black"/>
      <family val="2"/>
      <charset val="238"/>
    </font>
    <font>
      <sz val="10"/>
      <color theme="1"/>
      <name val="Arial Black"/>
      <family val="2"/>
      <charset val="238"/>
    </font>
    <font>
      <sz val="10"/>
      <color rgb="FF000000"/>
      <name val="Arial Black"/>
      <family val="2"/>
      <charset val="238"/>
    </font>
    <font>
      <b/>
      <sz val="10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1"/>
      <name val="Arial Black"/>
      <family val="2"/>
      <charset val="238"/>
    </font>
    <font>
      <b/>
      <sz val="11"/>
      <color rgb="FF000000"/>
      <name val="Arial Black"/>
      <family val="2"/>
      <charset val="238"/>
    </font>
    <font>
      <b/>
      <sz val="12"/>
      <color theme="1"/>
      <name val="Arial Black"/>
      <family val="2"/>
      <charset val="238"/>
    </font>
    <font>
      <b/>
      <sz val="12"/>
      <color rgb="FF000000"/>
      <name val="Arial Black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40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5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165" fontId="8" fillId="0" borderId="1" xfId="1" applyNumberFormat="1" applyFont="1" applyBorder="1" applyAlignment="1">
      <alignment horizontal="right"/>
    </xf>
    <xf numFmtId="0" fontId="8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165" fontId="6" fillId="0" borderId="1" xfId="1" applyNumberFormat="1" applyFont="1" applyBorder="1" applyAlignment="1">
      <alignment horizontal="right"/>
    </xf>
    <xf numFmtId="165" fontId="10" fillId="0" borderId="1" xfId="1" applyNumberFormat="1" applyFont="1" applyBorder="1" applyAlignment="1">
      <alignment horizontal="right"/>
    </xf>
    <xf numFmtId="0" fontId="11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right"/>
    </xf>
    <xf numFmtId="165" fontId="11" fillId="0" borderId="1" xfId="1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8" fillId="2" borderId="1" xfId="0" applyFont="1" applyFill="1" applyBorder="1" applyAlignment="1">
      <alignment horizontal="left" wrapText="1"/>
    </xf>
    <xf numFmtId="0" fontId="13" fillId="0" borderId="1" xfId="0" applyFont="1" applyBorder="1" applyAlignment="1">
      <alignment horizontal="left" wrapText="1"/>
    </xf>
    <xf numFmtId="0" fontId="13" fillId="2" borderId="1" xfId="0" applyFont="1" applyFill="1" applyBorder="1" applyAlignment="1">
      <alignment horizontal="left" wrapText="1"/>
    </xf>
    <xf numFmtId="0" fontId="13" fillId="0" borderId="1" xfId="0" applyFont="1" applyBorder="1" applyAlignment="1">
      <alignment horizontal="left"/>
    </xf>
    <xf numFmtId="0" fontId="5" fillId="0" borderId="0" xfId="0" applyFont="1" applyAlignment="1"/>
    <xf numFmtId="0" fontId="8" fillId="0" borderId="1" xfId="0" applyFont="1" applyBorder="1" applyAlignment="1">
      <alignment horizontal="left"/>
    </xf>
    <xf numFmtId="0" fontId="0" fillId="0" borderId="1" xfId="0" applyBorder="1"/>
    <xf numFmtId="0" fontId="3" fillId="0" borderId="1" xfId="0" applyFont="1" applyBorder="1"/>
    <xf numFmtId="0" fontId="0" fillId="0" borderId="0" xfId="0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5" xfId="0" applyFont="1" applyBorder="1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/>
    <xf numFmtId="3" fontId="2" fillId="0" borderId="1" xfId="0" applyNumberFormat="1" applyFont="1" applyBorder="1"/>
    <xf numFmtId="0" fontId="14" fillId="0" borderId="0" xfId="0" applyFont="1"/>
    <xf numFmtId="0" fontId="1" fillId="0" borderId="0" xfId="0" applyFont="1"/>
    <xf numFmtId="0" fontId="1" fillId="0" borderId="0" xfId="0" applyFont="1" applyAlignment="1"/>
    <xf numFmtId="0" fontId="1" fillId="0" borderId="5" xfId="0" applyFont="1" applyBorder="1" applyAlignment="1">
      <alignment horizontal="center"/>
    </xf>
    <xf numFmtId="3" fontId="1" fillId="0" borderId="5" xfId="0" applyNumberFormat="1" applyFont="1" applyBorder="1"/>
    <xf numFmtId="0" fontId="1" fillId="0" borderId="1" xfId="0" applyFont="1" applyBorder="1" applyAlignment="1">
      <alignment horizontal="right"/>
    </xf>
    <xf numFmtId="165" fontId="1" fillId="0" borderId="1" xfId="1" applyNumberFormat="1" applyFont="1" applyBorder="1"/>
    <xf numFmtId="165" fontId="1" fillId="0" borderId="1" xfId="1" applyNumberFormat="1" applyFont="1" applyBorder="1" applyAlignment="1">
      <alignment horizontal="right"/>
    </xf>
    <xf numFmtId="165" fontId="2" fillId="0" borderId="1" xfId="1" applyNumberFormat="1" applyFont="1" applyBorder="1" applyAlignment="1">
      <alignment horizontal="right"/>
    </xf>
    <xf numFmtId="165" fontId="2" fillId="0" borderId="1" xfId="1" applyNumberFormat="1" applyFont="1" applyBorder="1"/>
    <xf numFmtId="165" fontId="8" fillId="0" borderId="6" xfId="1" applyNumberFormat="1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0" fillId="0" borderId="0" xfId="0"/>
    <xf numFmtId="3" fontId="0" fillId="0" borderId="1" xfId="0" applyNumberFormat="1" applyBorder="1"/>
    <xf numFmtId="3" fontId="3" fillId="0" borderId="1" xfId="0" applyNumberFormat="1" applyFont="1" applyBorder="1"/>
    <xf numFmtId="0" fontId="8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0" fillId="0" borderId="0" xfId="0"/>
    <xf numFmtId="0" fontId="8" fillId="0" borderId="6" xfId="0" applyFont="1" applyBorder="1" applyAlignment="1">
      <alignment horizontal="center"/>
    </xf>
    <xf numFmtId="165" fontId="10" fillId="0" borderId="6" xfId="1" applyNumberFormat="1" applyFont="1" applyBorder="1" applyAlignment="1">
      <alignment horizontal="right"/>
    </xf>
    <xf numFmtId="165" fontId="6" fillId="3" borderId="6" xfId="1" applyNumberFormat="1" applyFont="1" applyFill="1" applyBorder="1" applyAlignment="1">
      <alignment horizontal="right"/>
    </xf>
    <xf numFmtId="165" fontId="11" fillId="0" borderId="6" xfId="1" applyNumberFormat="1" applyFont="1" applyBorder="1" applyAlignment="1">
      <alignment horizontal="right"/>
    </xf>
    <xf numFmtId="165" fontId="6" fillId="0" borderId="6" xfId="1" applyNumberFormat="1" applyFont="1" applyBorder="1" applyAlignment="1">
      <alignment horizontal="right"/>
    </xf>
    <xf numFmtId="165" fontId="10" fillId="0" borderId="6" xfId="1" applyNumberFormat="1" applyFont="1" applyBorder="1" applyAlignment="1">
      <alignment horizontal="justify"/>
    </xf>
    <xf numFmtId="165" fontId="6" fillId="4" borderId="6" xfId="1" applyNumberFormat="1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0" xfId="0"/>
    <xf numFmtId="0" fontId="0" fillId="6" borderId="1" xfId="0" applyFill="1" applyBorder="1"/>
    <xf numFmtId="3" fontId="3" fillId="6" borderId="1" xfId="0" applyNumberFormat="1" applyFont="1" applyFill="1" applyBorder="1"/>
    <xf numFmtId="0" fontId="3" fillId="6" borderId="1" xfId="0" applyFont="1" applyFill="1" applyBorder="1"/>
    <xf numFmtId="0" fontId="0" fillId="6" borderId="0" xfId="0" applyFill="1"/>
    <xf numFmtId="0" fontId="7" fillId="6" borderId="1" xfId="0" applyFont="1" applyFill="1" applyBorder="1" applyAlignment="1">
      <alignment horizontal="left"/>
    </xf>
    <xf numFmtId="165" fontId="7" fillId="6" borderId="6" xfId="1" applyNumberFormat="1" applyFont="1" applyFill="1" applyBorder="1" applyAlignment="1">
      <alignment horizontal="right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3" fontId="2" fillId="6" borderId="1" xfId="0" applyNumberFormat="1" applyFont="1" applyFill="1" applyBorder="1"/>
    <xf numFmtId="165" fontId="2" fillId="6" borderId="1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center"/>
    </xf>
    <xf numFmtId="165" fontId="2" fillId="6" borderId="1" xfId="1" applyNumberFormat="1" applyFont="1" applyFill="1" applyBorder="1" applyAlignment="1">
      <alignment horizontal="right"/>
    </xf>
    <xf numFmtId="165" fontId="3" fillId="0" borderId="1" xfId="0" applyNumberFormat="1" applyFont="1" applyBorder="1"/>
    <xf numFmtId="0" fontId="0" fillId="0" borderId="0" xfId="0"/>
    <xf numFmtId="0" fontId="14" fillId="6" borderId="1" xfId="0" applyFont="1" applyFill="1" applyBorder="1"/>
    <xf numFmtId="3" fontId="14" fillId="6" borderId="1" xfId="0" applyNumberFormat="1" applyFont="1" applyFill="1" applyBorder="1"/>
    <xf numFmtId="165" fontId="0" fillId="0" borderId="1" xfId="0" applyNumberFormat="1" applyBorder="1"/>
    <xf numFmtId="0" fontId="0" fillId="0" borderId="0" xfId="0"/>
    <xf numFmtId="165" fontId="3" fillId="6" borderId="1" xfId="0" applyNumberFormat="1" applyFont="1" applyFill="1" applyBorder="1"/>
    <xf numFmtId="165" fontId="0" fillId="6" borderId="1" xfId="0" applyNumberFormat="1" applyFill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0" fillId="0" borderId="0" xfId="0"/>
    <xf numFmtId="3" fontId="1" fillId="0" borderId="1" xfId="1" applyNumberFormat="1" applyFont="1" applyBorder="1" applyAlignment="1"/>
    <xf numFmtId="3" fontId="1" fillId="0" borderId="1" xfId="1" applyNumberFormat="1" applyFont="1" applyBorder="1" applyAlignment="1">
      <alignment horizontal="right"/>
    </xf>
    <xf numFmtId="3" fontId="1" fillId="0" borderId="1" xfId="1" applyNumberFormat="1" applyFont="1" applyBorder="1"/>
    <xf numFmtId="165" fontId="1" fillId="0" borderId="6" xfId="1" applyNumberFormat="1" applyFont="1" applyBorder="1"/>
    <xf numFmtId="0" fontId="2" fillId="6" borderId="1" xfId="0" applyNumberFormat="1" applyFont="1" applyFill="1" applyBorder="1" applyAlignment="1">
      <alignment horizontal="right"/>
    </xf>
    <xf numFmtId="0" fontId="0" fillId="0" borderId="0" xfId="0"/>
    <xf numFmtId="165" fontId="7" fillId="3" borderId="6" xfId="1" applyNumberFormat="1" applyFont="1" applyFill="1" applyBorder="1" applyAlignment="1">
      <alignment horizontal="right"/>
    </xf>
    <xf numFmtId="0" fontId="0" fillId="0" borderId="1" xfId="0" applyNumberFormat="1" applyBorder="1"/>
    <xf numFmtId="3" fontId="11" fillId="0" borderId="6" xfId="1" applyNumberFormat="1" applyFont="1" applyBorder="1" applyAlignment="1">
      <alignment horizontal="right"/>
    </xf>
    <xf numFmtId="3" fontId="0" fillId="0" borderId="1" xfId="0" applyNumberFormat="1" applyBorder="1" applyAlignment="1">
      <alignment horizontal="right"/>
    </xf>
    <xf numFmtId="0" fontId="3" fillId="0" borderId="1" xfId="0" applyNumberFormat="1" applyFont="1" applyBorder="1" applyAlignment="1"/>
    <xf numFmtId="0" fontId="3" fillId="6" borderId="1" xfId="0" applyNumberFormat="1" applyFont="1" applyFill="1" applyBorder="1"/>
    <xf numFmtId="165" fontId="7" fillId="0" borderId="6" xfId="1" applyNumberFormat="1" applyFont="1" applyBorder="1" applyAlignment="1">
      <alignment horizontal="right"/>
    </xf>
    <xf numFmtId="0" fontId="8" fillId="0" borderId="6" xfId="0" applyFont="1" applyBorder="1" applyAlignment="1">
      <alignment horizontal="left"/>
    </xf>
    <xf numFmtId="0" fontId="3" fillId="0" borderId="1" xfId="0" applyNumberFormat="1" applyFont="1" applyBorder="1"/>
    <xf numFmtId="0" fontId="3" fillId="0" borderId="0" xfId="0" applyFont="1"/>
    <xf numFmtId="0" fontId="0" fillId="0" borderId="0" xfId="0"/>
    <xf numFmtId="0" fontId="0" fillId="0" borderId="1" xfId="0" applyFont="1" applyBorder="1"/>
    <xf numFmtId="0" fontId="0" fillId="0" borderId="0" xfId="0" applyBorder="1"/>
    <xf numFmtId="3" fontId="0" fillId="0" borderId="0" xfId="0" applyNumberFormat="1"/>
    <xf numFmtId="0" fontId="11" fillId="0" borderId="1" xfId="1" applyNumberFormat="1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/>
    <xf numFmtId="0" fontId="0" fillId="0" borderId="11" xfId="0" applyFill="1" applyBorder="1"/>
    <xf numFmtId="0" fontId="7" fillId="0" borderId="1" xfId="1" applyNumberFormat="1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/>
    <xf numFmtId="0" fontId="6" fillId="6" borderId="1" xfId="0" applyFont="1" applyFill="1" applyBorder="1" applyAlignment="1">
      <alignment horizontal="left"/>
    </xf>
    <xf numFmtId="165" fontId="6" fillId="6" borderId="1" xfId="1" applyNumberFormat="1" applyFont="1" applyFill="1" applyBorder="1" applyAlignment="1">
      <alignment horizontal="right"/>
    </xf>
    <xf numFmtId="165" fontId="1" fillId="0" borderId="1" xfId="1" applyNumberFormat="1" applyFont="1" applyBorder="1" applyAlignment="1"/>
    <xf numFmtId="165" fontId="0" fillId="0" borderId="1" xfId="0" applyNumberFormat="1" applyBorder="1" applyAlignment="1"/>
    <xf numFmtId="3" fontId="0" fillId="0" borderId="1" xfId="0" applyNumberFormat="1" applyBorder="1" applyAlignment="1">
      <alignment horizontal="center"/>
    </xf>
    <xf numFmtId="165" fontId="3" fillId="0" borderId="1" xfId="0" applyNumberFormat="1" applyFont="1" applyBorder="1" applyAlignment="1"/>
    <xf numFmtId="165" fontId="0" fillId="6" borderId="1" xfId="0" applyNumberFormat="1" applyFill="1" applyBorder="1"/>
    <xf numFmtId="3" fontId="0" fillId="0" borderId="11" xfId="0" applyNumberFormat="1" applyBorder="1"/>
    <xf numFmtId="3" fontId="0" fillId="6" borderId="1" xfId="0" applyNumberFormat="1" applyFill="1" applyBorder="1"/>
    <xf numFmtId="0" fontId="3" fillId="0" borderId="1" xfId="0" applyFont="1" applyBorder="1" applyAlignment="1">
      <alignment horizontal="center"/>
    </xf>
    <xf numFmtId="0" fontId="22" fillId="0" borderId="0" xfId="0" applyFont="1"/>
    <xf numFmtId="0" fontId="25" fillId="0" borderId="0" xfId="0" applyFont="1" applyAlignment="1">
      <alignment horizontal="left"/>
    </xf>
    <xf numFmtId="0" fontId="22" fillId="0" borderId="0" xfId="0" applyFont="1" applyBorder="1"/>
    <xf numFmtId="0" fontId="26" fillId="0" borderId="0" xfId="0" applyFont="1" applyAlignment="1"/>
    <xf numFmtId="0" fontId="26" fillId="0" borderId="0" xfId="0" applyFont="1" applyAlignment="1">
      <alignment horizontal="center"/>
    </xf>
    <xf numFmtId="0" fontId="0" fillId="0" borderId="1" xfId="1" applyNumberFormat="1" applyFont="1" applyBorder="1" applyAlignment="1">
      <alignment horizontal="right"/>
    </xf>
    <xf numFmtId="0" fontId="0" fillId="0" borderId="6" xfId="0" applyNumberFormat="1" applyBorder="1"/>
    <xf numFmtId="0" fontId="0" fillId="0" borderId="1" xfId="0" applyNumberFormat="1" applyBorder="1" applyAlignment="1">
      <alignment horizontal="right"/>
    </xf>
    <xf numFmtId="0" fontId="8" fillId="0" borderId="1" xfId="1" applyNumberFormat="1" applyFont="1" applyBorder="1" applyAlignment="1">
      <alignment horizontal="right"/>
    </xf>
    <xf numFmtId="0" fontId="6" fillId="7" borderId="1" xfId="1" applyNumberFormat="1" applyFont="1" applyFill="1" applyBorder="1" applyAlignment="1">
      <alignment horizontal="right"/>
    </xf>
    <xf numFmtId="0" fontId="3" fillId="0" borderId="6" xfId="0" applyNumberFormat="1" applyFont="1" applyBorder="1"/>
    <xf numFmtId="0" fontId="0" fillId="6" borderId="1" xfId="0" applyNumberFormat="1" applyFill="1" applyBorder="1"/>
    <xf numFmtId="0" fontId="0" fillId="6" borderId="1" xfId="0" applyNumberFormat="1" applyFill="1" applyBorder="1" applyAlignment="1">
      <alignment horizontal="right"/>
    </xf>
    <xf numFmtId="3" fontId="0" fillId="0" borderId="10" xfId="0" applyNumberFormat="1" applyBorder="1"/>
    <xf numFmtId="3" fontId="0" fillId="0" borderId="0" xfId="0" applyNumberFormat="1" applyBorder="1"/>
    <xf numFmtId="0" fontId="0" fillId="0" borderId="10" xfId="0" applyBorder="1"/>
    <xf numFmtId="3" fontId="3" fillId="0" borderId="10" xfId="0" applyNumberFormat="1" applyFont="1" applyBorder="1"/>
    <xf numFmtId="0" fontId="3" fillId="0" borderId="10" xfId="0" applyFont="1" applyBorder="1"/>
    <xf numFmtId="3" fontId="3" fillId="5" borderId="10" xfId="0" applyNumberFormat="1" applyFont="1" applyFill="1" applyBorder="1"/>
    <xf numFmtId="0" fontId="6" fillId="5" borderId="1" xfId="0" applyFont="1" applyFill="1" applyBorder="1" applyAlignment="1">
      <alignment horizontal="left" wrapText="1"/>
    </xf>
    <xf numFmtId="0" fontId="6" fillId="5" borderId="1" xfId="0" applyFont="1" applyFill="1" applyBorder="1" applyAlignment="1">
      <alignment horizontal="left"/>
    </xf>
    <xf numFmtId="165" fontId="6" fillId="5" borderId="1" xfId="1" applyNumberFormat="1" applyFont="1" applyFill="1" applyBorder="1" applyAlignment="1">
      <alignment horizontal="right"/>
    </xf>
    <xf numFmtId="0" fontId="3" fillId="5" borderId="1" xfId="0" applyNumberFormat="1" applyFont="1" applyFill="1" applyBorder="1"/>
    <xf numFmtId="165" fontId="10" fillId="5" borderId="1" xfId="1" applyNumberFormat="1" applyFont="1" applyFill="1" applyBorder="1" applyAlignment="1">
      <alignment horizontal="right"/>
    </xf>
    <xf numFmtId="0" fontId="9" fillId="5" borderId="1" xfId="0" applyFont="1" applyFill="1" applyBorder="1" applyAlignment="1">
      <alignment horizontal="left" wrapText="1"/>
    </xf>
    <xf numFmtId="0" fontId="0" fillId="5" borderId="1" xfId="0" applyNumberFormat="1" applyFill="1" applyBorder="1"/>
    <xf numFmtId="165" fontId="1" fillId="0" borderId="10" xfId="1" applyNumberFormat="1" applyFont="1" applyBorder="1" applyAlignment="1">
      <alignment horizontal="right"/>
    </xf>
    <xf numFmtId="0" fontId="6" fillId="7" borderId="8" xfId="0" applyFont="1" applyFill="1" applyBorder="1" applyAlignment="1">
      <alignment horizontal="left"/>
    </xf>
    <xf numFmtId="165" fontId="6" fillId="7" borderId="8" xfId="1" applyNumberFormat="1" applyFont="1" applyFill="1" applyBorder="1" applyAlignment="1">
      <alignment horizontal="right"/>
    </xf>
    <xf numFmtId="165" fontId="3" fillId="7" borderId="8" xfId="0" applyNumberFormat="1" applyFont="1" applyFill="1" applyBorder="1"/>
    <xf numFmtId="3" fontId="3" fillId="7" borderId="8" xfId="0" applyNumberFormat="1" applyFont="1" applyFill="1" applyBorder="1"/>
    <xf numFmtId="0" fontId="8" fillId="7" borderId="0" xfId="0" applyFont="1" applyFill="1" applyBorder="1" applyAlignment="1">
      <alignment horizontal="left"/>
    </xf>
    <xf numFmtId="165" fontId="8" fillId="7" borderId="0" xfId="1" applyNumberFormat="1" applyFont="1" applyFill="1" applyBorder="1" applyAlignment="1">
      <alignment horizontal="right"/>
    </xf>
    <xf numFmtId="165" fontId="0" fillId="7" borderId="0" xfId="0" applyNumberFormat="1" applyFill="1" applyBorder="1"/>
    <xf numFmtId="3" fontId="0" fillId="7" borderId="0" xfId="0" applyNumberFormat="1" applyFill="1" applyBorder="1"/>
    <xf numFmtId="0" fontId="6" fillId="7" borderId="0" xfId="0" applyFont="1" applyFill="1" applyBorder="1" applyAlignment="1">
      <alignment horizontal="left"/>
    </xf>
    <xf numFmtId="165" fontId="6" fillId="7" borderId="0" xfId="1" applyNumberFormat="1" applyFont="1" applyFill="1" applyBorder="1" applyAlignment="1">
      <alignment horizontal="right"/>
    </xf>
    <xf numFmtId="0" fontId="0" fillId="7" borderId="0" xfId="0" applyFill="1" applyBorder="1"/>
    <xf numFmtId="0" fontId="7" fillId="7" borderId="0" xfId="0" applyFont="1" applyFill="1" applyBorder="1" applyAlignment="1">
      <alignment horizontal="left"/>
    </xf>
    <xf numFmtId="165" fontId="7" fillId="7" borderId="0" xfId="1" applyNumberFormat="1" applyFont="1" applyFill="1" applyBorder="1" applyAlignment="1">
      <alignment horizontal="right"/>
    </xf>
    <xf numFmtId="165" fontId="3" fillId="7" borderId="0" xfId="0" applyNumberFormat="1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/>
    <xf numFmtId="3" fontId="1" fillId="7" borderId="0" xfId="0" applyNumberFormat="1" applyFont="1" applyFill="1" applyBorder="1"/>
    <xf numFmtId="3" fontId="0" fillId="7" borderId="0" xfId="0" applyNumberFormat="1" applyFont="1" applyFill="1" applyBorder="1"/>
    <xf numFmtId="0" fontId="1" fillId="7" borderId="8" xfId="0" applyFont="1" applyFill="1" applyBorder="1" applyAlignment="1">
      <alignment horizontal="center"/>
    </xf>
    <xf numFmtId="0" fontId="2" fillId="7" borderId="8" xfId="0" applyFont="1" applyFill="1" applyBorder="1"/>
    <xf numFmtId="3" fontId="2" fillId="7" borderId="8" xfId="0" applyNumberFormat="1" applyFont="1" applyFill="1" applyBorder="1"/>
    <xf numFmtId="0" fontId="2" fillId="7" borderId="0" xfId="0" applyFont="1" applyFill="1" applyBorder="1"/>
    <xf numFmtId="3" fontId="2" fillId="7" borderId="0" xfId="0" applyNumberFormat="1" applyFont="1" applyFill="1" applyBorder="1"/>
    <xf numFmtId="3" fontId="3" fillId="7" borderId="0" xfId="0" applyNumberFormat="1" applyFont="1" applyFill="1" applyBorder="1"/>
    <xf numFmtId="0" fontId="1" fillId="8" borderId="1" xfId="0" applyFont="1" applyFill="1" applyBorder="1" applyAlignment="1">
      <alignment horizontal="center"/>
    </xf>
    <xf numFmtId="0" fontId="2" fillId="8" borderId="1" xfId="0" applyFont="1" applyFill="1" applyBorder="1"/>
    <xf numFmtId="3" fontId="2" fillId="8" borderId="1" xfId="0" applyNumberFormat="1" applyFont="1" applyFill="1" applyBorder="1"/>
    <xf numFmtId="3" fontId="3" fillId="8" borderId="1" xfId="0" applyNumberFormat="1" applyFont="1" applyFill="1" applyBorder="1"/>
    <xf numFmtId="0" fontId="19" fillId="5" borderId="3" xfId="0" applyFont="1" applyFill="1" applyBorder="1" applyAlignment="1">
      <alignment wrapText="1"/>
    </xf>
    <xf numFmtId="0" fontId="22" fillId="0" borderId="5" xfId="0" applyFont="1" applyBorder="1" applyAlignment="1">
      <alignment wrapText="1"/>
    </xf>
    <xf numFmtId="0" fontId="18" fillId="5" borderId="7" xfId="0" applyFont="1" applyFill="1" applyBorder="1" applyAlignment="1">
      <alignment horizontal="center" wrapText="1"/>
    </xf>
    <xf numFmtId="0" fontId="19" fillId="5" borderId="8" xfId="0" applyFont="1" applyFill="1" applyBorder="1" applyAlignment="1">
      <alignment horizontal="center"/>
    </xf>
    <xf numFmtId="0" fontId="19" fillId="5" borderId="10" xfId="0" applyFont="1" applyFill="1" applyBorder="1" applyAlignment="1">
      <alignment horizontal="center"/>
    </xf>
    <xf numFmtId="0" fontId="19" fillId="5" borderId="0" xfId="0" applyFont="1" applyFill="1" applyBorder="1" applyAlignment="1">
      <alignment horizontal="center"/>
    </xf>
    <xf numFmtId="0" fontId="19" fillId="5" borderId="2" xfId="0" applyFont="1" applyFill="1" applyBorder="1" applyAlignment="1">
      <alignment horizontal="center"/>
    </xf>
    <xf numFmtId="0" fontId="19" fillId="5" borderId="12" xfId="0" applyFont="1" applyFill="1" applyBorder="1" applyAlignment="1">
      <alignment horizontal="center"/>
    </xf>
    <xf numFmtId="0" fontId="20" fillId="5" borderId="7" xfId="0" applyFont="1" applyFill="1" applyBorder="1" applyAlignment="1">
      <alignment horizontal="center" wrapText="1"/>
    </xf>
    <xf numFmtId="0" fontId="20" fillId="5" borderId="8" xfId="0" applyFont="1" applyFill="1" applyBorder="1" applyAlignment="1">
      <alignment horizontal="center" wrapText="1"/>
    </xf>
    <xf numFmtId="0" fontId="20" fillId="5" borderId="9" xfId="0" applyFont="1" applyFill="1" applyBorder="1" applyAlignment="1">
      <alignment horizontal="center" wrapText="1"/>
    </xf>
    <xf numFmtId="0" fontId="19" fillId="5" borderId="2" xfId="0" applyFont="1" applyFill="1" applyBorder="1" applyAlignment="1">
      <alignment wrapText="1"/>
    </xf>
    <xf numFmtId="0" fontId="19" fillId="5" borderId="12" xfId="0" applyFont="1" applyFill="1" applyBorder="1" applyAlignment="1">
      <alignment wrapText="1"/>
    </xf>
    <xf numFmtId="0" fontId="19" fillId="5" borderId="13" xfId="0" applyFont="1" applyFill="1" applyBorder="1" applyAlignment="1">
      <alignment wrapText="1"/>
    </xf>
    <xf numFmtId="0" fontId="20" fillId="5" borderId="3" xfId="0" applyFont="1" applyFill="1" applyBorder="1" applyAlignment="1">
      <alignment horizontal="center" wrapText="1"/>
    </xf>
    <xf numFmtId="0" fontId="19" fillId="5" borderId="5" xfId="0" applyFont="1" applyFill="1" applyBorder="1" applyAlignment="1">
      <alignment wrapText="1"/>
    </xf>
    <xf numFmtId="0" fontId="21" fillId="5" borderId="7" xfId="0" applyFont="1" applyFill="1" applyBorder="1" applyAlignment="1">
      <alignment horizontal="center" wrapText="1"/>
    </xf>
    <xf numFmtId="0" fontId="19" fillId="5" borderId="1" xfId="0" applyFont="1" applyFill="1" applyBorder="1" applyAlignment="1">
      <alignment wrapText="1"/>
    </xf>
    <xf numFmtId="0" fontId="18" fillId="5" borderId="6" xfId="0" applyFont="1" applyFill="1" applyBorder="1" applyAlignment="1">
      <alignment horizontal="center" wrapText="1"/>
    </xf>
    <xf numFmtId="0" fontId="19" fillId="5" borderId="14" xfId="0" applyFont="1" applyFill="1" applyBorder="1" applyAlignment="1">
      <alignment horizontal="center" wrapText="1"/>
    </xf>
    <xf numFmtId="0" fontId="11" fillId="0" borderId="6" xfId="0" applyFont="1" applyBorder="1" applyAlignment="1">
      <alignment horizontal="left" wrapText="1"/>
    </xf>
    <xf numFmtId="0" fontId="11" fillId="0" borderId="15" xfId="0" applyFont="1" applyBorder="1" applyAlignment="1">
      <alignment horizontal="left" wrapText="1"/>
    </xf>
    <xf numFmtId="0" fontId="8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7" fillId="6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 wrapText="1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 wrapText="1"/>
    </xf>
    <xf numFmtId="0" fontId="13" fillId="0" borderId="1" xfId="0" applyFont="1" applyBorder="1" applyAlignment="1">
      <alignment horizontal="left"/>
    </xf>
    <xf numFmtId="0" fontId="13" fillId="0" borderId="6" xfId="0" applyFont="1" applyBorder="1" applyAlignment="1">
      <alignment horizontal="left" wrapText="1"/>
    </xf>
    <xf numFmtId="0" fontId="13" fillId="0" borderId="15" xfId="0" applyFont="1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0" fontId="12" fillId="0" borderId="6" xfId="0" applyFont="1" applyBorder="1" applyAlignment="1">
      <alignment horizontal="left" wrapText="1"/>
    </xf>
    <xf numFmtId="0" fontId="12" fillId="0" borderId="15" xfId="0" applyFont="1" applyBorder="1" applyAlignment="1">
      <alignment horizontal="left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wrapText="1"/>
    </xf>
    <xf numFmtId="0" fontId="6" fillId="3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20" fillId="5" borderId="1" xfId="0" applyFont="1" applyFill="1" applyBorder="1" applyAlignment="1">
      <alignment horizontal="center"/>
    </xf>
    <xf numFmtId="0" fontId="25" fillId="0" borderId="0" xfId="0" applyFont="1" applyAlignment="1">
      <alignment horizontal="left"/>
    </xf>
    <xf numFmtId="0" fontId="18" fillId="6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/>
    <xf numFmtId="0" fontId="24" fillId="6" borderId="7" xfId="0" applyFont="1" applyFill="1" applyBorder="1" applyAlignment="1">
      <alignment horizontal="center" wrapText="1"/>
    </xf>
    <xf numFmtId="0" fontId="24" fillId="6" borderId="8" xfId="0" applyFont="1" applyFill="1" applyBorder="1" applyAlignment="1">
      <alignment horizontal="center" wrapText="1"/>
    </xf>
    <xf numFmtId="0" fontId="22" fillId="6" borderId="8" xfId="0" applyFont="1" applyFill="1" applyBorder="1" applyAlignment="1">
      <alignment wrapText="1"/>
    </xf>
    <xf numFmtId="0" fontId="22" fillId="6" borderId="9" xfId="0" applyFont="1" applyFill="1" applyBorder="1" applyAlignment="1">
      <alignment wrapText="1"/>
    </xf>
    <xf numFmtId="0" fontId="22" fillId="6" borderId="10" xfId="0" applyFont="1" applyFill="1" applyBorder="1" applyAlignment="1">
      <alignment wrapText="1"/>
    </xf>
    <xf numFmtId="0" fontId="22" fillId="6" borderId="0" xfId="0" applyFont="1" applyFill="1" applyBorder="1" applyAlignment="1">
      <alignment wrapText="1"/>
    </xf>
    <xf numFmtId="0" fontId="22" fillId="6" borderId="11" xfId="0" applyFont="1" applyFill="1" applyBorder="1" applyAlignment="1">
      <alignment wrapText="1"/>
    </xf>
    <xf numFmtId="0" fontId="22" fillId="6" borderId="2" xfId="0" applyFont="1" applyFill="1" applyBorder="1" applyAlignment="1">
      <alignment wrapText="1"/>
    </xf>
    <xf numFmtId="0" fontId="22" fillId="6" borderId="12" xfId="0" applyFont="1" applyFill="1" applyBorder="1" applyAlignment="1">
      <alignment wrapText="1"/>
    </xf>
    <xf numFmtId="0" fontId="22" fillId="6" borderId="13" xfId="0" applyFont="1" applyFill="1" applyBorder="1" applyAlignment="1">
      <alignment wrapText="1"/>
    </xf>
    <xf numFmtId="0" fontId="23" fillId="6" borderId="3" xfId="0" applyFont="1" applyFill="1" applyBorder="1" applyAlignment="1">
      <alignment wrapText="1"/>
    </xf>
    <xf numFmtId="0" fontId="23" fillId="6" borderId="5" xfId="0" applyFont="1" applyFill="1" applyBorder="1" applyAlignment="1">
      <alignment wrapText="1"/>
    </xf>
    <xf numFmtId="0" fontId="18" fillId="6" borderId="7" xfId="0" applyFont="1" applyFill="1" applyBorder="1" applyAlignment="1">
      <alignment horizontal="center" wrapText="1"/>
    </xf>
    <xf numFmtId="0" fontId="18" fillId="6" borderId="9" xfId="0" applyFont="1" applyFill="1" applyBorder="1" applyAlignment="1">
      <alignment horizontal="center" wrapText="1"/>
    </xf>
    <xf numFmtId="0" fontId="22" fillId="6" borderId="2" xfId="0" applyFont="1" applyFill="1" applyBorder="1" applyAlignment="1">
      <alignment horizontal="center" wrapText="1"/>
    </xf>
    <xf numFmtId="0" fontId="22" fillId="6" borderId="13" xfId="0" applyFont="1" applyFill="1" applyBorder="1" applyAlignment="1">
      <alignment horizontal="center" wrapText="1"/>
    </xf>
    <xf numFmtId="0" fontId="18" fillId="6" borderId="3" xfId="0" applyFont="1" applyFill="1" applyBorder="1" applyAlignment="1">
      <alignment horizontal="center" wrapText="1"/>
    </xf>
    <xf numFmtId="0" fontId="22" fillId="6" borderId="5" xfId="0" applyFont="1" applyFill="1" applyBorder="1" applyAlignment="1">
      <alignment horizontal="center" wrapText="1"/>
    </xf>
    <xf numFmtId="0" fontId="21" fillId="6" borderId="3" xfId="0" applyFont="1" applyFill="1" applyBorder="1" applyAlignment="1">
      <alignment horizontal="center" wrapText="1"/>
    </xf>
    <xf numFmtId="0" fontId="18" fillId="6" borderId="6" xfId="0" applyFont="1" applyFill="1" applyBorder="1" applyAlignment="1">
      <alignment horizontal="center" wrapText="1"/>
    </xf>
    <xf numFmtId="0" fontId="18" fillId="6" borderId="14" xfId="0" applyFont="1" applyFill="1" applyBorder="1" applyAlignment="1">
      <alignment horizontal="center" wrapText="1"/>
    </xf>
    <xf numFmtId="0" fontId="22" fillId="6" borderId="14" xfId="0" applyFont="1" applyFill="1" applyBorder="1" applyAlignment="1">
      <alignment wrapText="1"/>
    </xf>
    <xf numFmtId="0" fontId="6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21" fillId="5" borderId="6" xfId="0" applyFont="1" applyFill="1" applyBorder="1" applyAlignment="1">
      <alignment horizontal="center" wrapText="1"/>
    </xf>
    <xf numFmtId="0" fontId="22" fillId="0" borderId="14" xfId="0" applyFont="1" applyBorder="1" applyAlignment="1">
      <alignment wrapText="1"/>
    </xf>
    <xf numFmtId="0" fontId="21" fillId="5" borderId="3" xfId="0" applyFont="1" applyFill="1" applyBorder="1" applyAlignment="1">
      <alignment wrapText="1"/>
    </xf>
    <xf numFmtId="0" fontId="22" fillId="5" borderId="5" xfId="0" applyFont="1" applyFill="1" applyBorder="1" applyAlignment="1">
      <alignment wrapText="1"/>
    </xf>
    <xf numFmtId="0" fontId="21" fillId="5" borderId="3" xfId="0" applyFont="1" applyFill="1" applyBorder="1" applyAlignment="1">
      <alignment horizontal="center" wrapText="1"/>
    </xf>
    <xf numFmtId="0" fontId="23" fillId="5" borderId="3" xfId="0" applyFont="1" applyFill="1" applyBorder="1" applyAlignment="1">
      <alignment wrapText="1"/>
    </xf>
    <xf numFmtId="0" fontId="23" fillId="5" borderId="5" xfId="0" applyFont="1" applyFill="1" applyBorder="1" applyAlignment="1">
      <alignment wrapText="1"/>
    </xf>
    <xf numFmtId="0" fontId="23" fillId="5" borderId="6" xfId="0" applyFont="1" applyFill="1" applyBorder="1" applyAlignment="1">
      <alignment horizontal="center" wrapText="1"/>
    </xf>
    <xf numFmtId="0" fontId="22" fillId="0" borderId="15" xfId="0" applyFont="1" applyBorder="1" applyAlignment="1">
      <alignment wrapText="1"/>
    </xf>
    <xf numFmtId="0" fontId="23" fillId="5" borderId="7" xfId="0" applyFont="1" applyFill="1" applyBorder="1" applyAlignment="1">
      <alignment horizontal="center" wrapText="1"/>
    </xf>
    <xf numFmtId="0" fontId="22" fillId="5" borderId="8" xfId="0" applyFont="1" applyFill="1" applyBorder="1" applyAlignment="1">
      <alignment wrapText="1"/>
    </xf>
    <xf numFmtId="0" fontId="22" fillId="0" borderId="8" xfId="0" applyFont="1" applyBorder="1" applyAlignment="1">
      <alignment wrapText="1"/>
    </xf>
    <xf numFmtId="0" fontId="22" fillId="0" borderId="9" xfId="0" applyFont="1" applyBorder="1" applyAlignment="1">
      <alignment wrapText="1"/>
    </xf>
    <xf numFmtId="0" fontId="22" fillId="5" borderId="10" xfId="0" applyFont="1" applyFill="1" applyBorder="1" applyAlignment="1">
      <alignment wrapText="1"/>
    </xf>
    <xf numFmtId="0" fontId="22" fillId="5" borderId="0" xfId="0" applyFont="1" applyFill="1" applyBorder="1" applyAlignment="1">
      <alignment wrapText="1"/>
    </xf>
    <xf numFmtId="0" fontId="22" fillId="0" borderId="0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5" borderId="2" xfId="0" applyFont="1" applyFill="1" applyBorder="1" applyAlignment="1">
      <alignment wrapText="1"/>
    </xf>
    <xf numFmtId="0" fontId="22" fillId="5" borderId="12" xfId="0" applyFont="1" applyFill="1" applyBorder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13" xfId="0" applyFont="1" applyBorder="1" applyAlignment="1">
      <alignment wrapText="1"/>
    </xf>
    <xf numFmtId="0" fontId="23" fillId="5" borderId="3" xfId="0" applyFont="1" applyFill="1" applyBorder="1" applyAlignment="1">
      <alignment horizontal="center" wrapText="1"/>
    </xf>
    <xf numFmtId="0" fontId="15" fillId="5" borderId="7" xfId="0" applyFont="1" applyFill="1" applyBorder="1" applyAlignment="1">
      <alignment horizontal="center" wrapText="1"/>
    </xf>
    <xf numFmtId="0" fontId="17" fillId="5" borderId="8" xfId="0" applyFont="1" applyFill="1" applyBorder="1" applyAlignment="1">
      <alignment wrapText="1"/>
    </xf>
    <xf numFmtId="0" fontId="17" fillId="5" borderId="10" xfId="0" applyFont="1" applyFill="1" applyBorder="1" applyAlignment="1">
      <alignment wrapText="1"/>
    </xf>
    <xf numFmtId="0" fontId="17" fillId="5" borderId="0" xfId="0" applyFont="1" applyFill="1" applyBorder="1" applyAlignment="1">
      <alignment wrapText="1"/>
    </xf>
    <xf numFmtId="0" fontId="17" fillId="5" borderId="2" xfId="0" applyFont="1" applyFill="1" applyBorder="1" applyAlignment="1">
      <alignment wrapText="1"/>
    </xf>
    <xf numFmtId="0" fontId="17" fillId="5" borderId="12" xfId="0" applyFont="1" applyFill="1" applyBorder="1" applyAlignment="1">
      <alignment wrapText="1"/>
    </xf>
    <xf numFmtId="0" fontId="15" fillId="5" borderId="3" xfId="0" applyFont="1" applyFill="1" applyBorder="1" applyAlignment="1">
      <alignment horizontal="center" wrapText="1"/>
    </xf>
    <xf numFmtId="0" fontId="15" fillId="5" borderId="5" xfId="0" applyFont="1" applyFill="1" applyBorder="1" applyAlignment="1">
      <alignment wrapText="1"/>
    </xf>
    <xf numFmtId="0" fontId="15" fillId="5" borderId="3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0" borderId="5" xfId="0" applyFont="1" applyBorder="1" applyAlignment="1">
      <alignment wrapText="1"/>
    </xf>
    <xf numFmtId="0" fontId="15" fillId="6" borderId="6" xfId="0" applyFont="1" applyFill="1" applyBorder="1" applyAlignment="1">
      <alignment horizontal="center" wrapText="1"/>
    </xf>
    <xf numFmtId="0" fontId="17" fillId="6" borderId="14" xfId="0" applyFont="1" applyFill="1" applyBorder="1" applyAlignment="1">
      <alignment horizontal="center" wrapText="1"/>
    </xf>
    <xf numFmtId="0" fontId="17" fillId="6" borderId="15" xfId="0" applyFont="1" applyFill="1" applyBorder="1" applyAlignment="1">
      <alignment horizontal="center" wrapText="1"/>
    </xf>
    <xf numFmtId="0" fontId="23" fillId="6" borderId="7" xfId="0" applyNumberFormat="1" applyFont="1" applyFill="1" applyBorder="1" applyAlignment="1">
      <alignment horizontal="center" wrapText="1"/>
    </xf>
    <xf numFmtId="0" fontId="23" fillId="6" borderId="8" xfId="0" applyFont="1" applyFill="1" applyBorder="1" applyAlignment="1">
      <alignment horizontal="center" wrapText="1"/>
    </xf>
    <xf numFmtId="0" fontId="23" fillId="6" borderId="9" xfId="0" applyFont="1" applyFill="1" applyBorder="1" applyAlignment="1">
      <alignment horizontal="center" wrapText="1"/>
    </xf>
    <xf numFmtId="0" fontId="23" fillId="6" borderId="10" xfId="0" applyFont="1" applyFill="1" applyBorder="1" applyAlignment="1">
      <alignment horizontal="center" wrapText="1"/>
    </xf>
    <xf numFmtId="0" fontId="23" fillId="6" borderId="0" xfId="0" applyFont="1" applyFill="1" applyBorder="1" applyAlignment="1">
      <alignment horizontal="center" wrapText="1"/>
    </xf>
    <xf numFmtId="0" fontId="23" fillId="6" borderId="11" xfId="0" applyFont="1" applyFill="1" applyBorder="1" applyAlignment="1">
      <alignment horizontal="center" wrapText="1"/>
    </xf>
    <xf numFmtId="0" fontId="23" fillId="6" borderId="2" xfId="0" applyFont="1" applyFill="1" applyBorder="1" applyAlignment="1">
      <alignment horizontal="center" wrapText="1"/>
    </xf>
    <xf numFmtId="0" fontId="23" fillId="6" borderId="12" xfId="0" applyFont="1" applyFill="1" applyBorder="1" applyAlignment="1">
      <alignment horizontal="center" wrapText="1"/>
    </xf>
    <xf numFmtId="0" fontId="23" fillId="6" borderId="13" xfId="0" applyFont="1" applyFill="1" applyBorder="1" applyAlignment="1">
      <alignment horizontal="center" wrapText="1"/>
    </xf>
    <xf numFmtId="0" fontId="22" fillId="0" borderId="12" xfId="0" applyFont="1" applyBorder="1" applyAlignment="1"/>
    <xf numFmtId="0" fontId="15" fillId="5" borderId="10" xfId="0" applyFont="1" applyFill="1" applyBorder="1" applyAlignment="1">
      <alignment horizontal="center" wrapText="1"/>
    </xf>
    <xf numFmtId="0" fontId="0" fillId="5" borderId="0" xfId="0" applyFill="1" applyBorder="1" applyAlignment="1">
      <alignment wrapText="1"/>
    </xf>
    <xf numFmtId="0" fontId="0" fillId="0" borderId="0" xfId="0" applyAlignment="1">
      <alignment wrapText="1"/>
    </xf>
    <xf numFmtId="0" fontId="0" fillId="5" borderId="10" xfId="0" applyFill="1" applyBorder="1" applyAlignment="1">
      <alignment wrapText="1"/>
    </xf>
    <xf numFmtId="0" fontId="16" fillId="5" borderId="6" xfId="0" applyFont="1" applyFill="1" applyBorder="1" applyAlignment="1">
      <alignment horizontal="center" wrapText="1"/>
    </xf>
    <xf numFmtId="0" fontId="0" fillId="0" borderId="14" xfId="0" applyBorder="1" applyAlignment="1">
      <alignment wrapText="1"/>
    </xf>
    <xf numFmtId="0" fontId="16" fillId="5" borderId="3" xfId="0" applyFont="1" applyFill="1" applyBorder="1" applyAlignment="1">
      <alignment wrapText="1"/>
    </xf>
    <xf numFmtId="0" fontId="17" fillId="5" borderId="5" xfId="0" applyFont="1" applyFill="1" applyBorder="1" applyAlignment="1">
      <alignment wrapText="1"/>
    </xf>
    <xf numFmtId="0" fontId="16" fillId="5" borderId="3" xfId="0" applyFont="1" applyFill="1" applyBorder="1" applyAlignment="1">
      <alignment horizontal="center" wrapText="1"/>
    </xf>
    <xf numFmtId="0" fontId="0" fillId="0" borderId="5" xfId="0" applyBorder="1" applyAlignment="1">
      <alignment wrapText="1"/>
    </xf>
    <xf numFmtId="0" fontId="8" fillId="7" borderId="0" xfId="0" applyFont="1" applyFill="1" applyBorder="1" applyAlignment="1">
      <alignment horizontal="center"/>
    </xf>
    <xf numFmtId="0" fontId="8" fillId="7" borderId="0" xfId="0" applyFont="1" applyFill="1" applyBorder="1" applyAlignment="1">
      <alignment horizontal="left"/>
    </xf>
    <xf numFmtId="0" fontId="7" fillId="7" borderId="0" xfId="0" applyFont="1" applyFill="1" applyBorder="1" applyAlignment="1">
      <alignment horizontal="center"/>
    </xf>
    <xf numFmtId="0" fontId="7" fillId="7" borderId="0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left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7"/>
  <sheetViews>
    <sheetView tabSelected="1" workbookViewId="0">
      <selection activeCell="M168" sqref="M168"/>
    </sheetView>
  </sheetViews>
  <sheetFormatPr defaultRowHeight="15"/>
  <cols>
    <col min="1" max="1" width="5.5703125" customWidth="1"/>
    <col min="2" max="4" width="9.140625" hidden="1" customWidth="1"/>
    <col min="6" max="6" width="32.42578125" customWidth="1"/>
    <col min="7" max="7" width="6.42578125" customWidth="1"/>
    <col min="8" max="8" width="15.28515625" customWidth="1"/>
    <col min="9" max="9" width="15.42578125" customWidth="1"/>
    <col min="10" max="10" width="14.5703125" style="96" customWidth="1"/>
    <col min="11" max="11" width="14.85546875" style="86" customWidth="1"/>
  </cols>
  <sheetData>
    <row r="1" spans="1:11" ht="15.75">
      <c r="B1" s="3"/>
      <c r="C1" s="3"/>
      <c r="D1" s="3"/>
      <c r="E1" s="3"/>
      <c r="F1" s="3"/>
      <c r="G1" s="3"/>
      <c r="H1" s="52"/>
    </row>
    <row r="2" spans="1:11" ht="18.75">
      <c r="A2" s="141"/>
      <c r="B2" s="141"/>
      <c r="C2" s="141"/>
      <c r="D2" s="141"/>
      <c r="E2" s="141"/>
      <c r="F2" s="198" t="s">
        <v>450</v>
      </c>
      <c r="G2" s="199"/>
      <c r="H2" s="199"/>
      <c r="I2" s="199"/>
      <c r="J2" s="199"/>
      <c r="K2" s="199"/>
    </row>
    <row r="3" spans="1:11" ht="15.75" customHeight="1">
      <c r="A3" s="144"/>
      <c r="B3" s="145"/>
      <c r="C3" s="145"/>
      <c r="D3" s="145"/>
      <c r="E3" s="145"/>
      <c r="F3" s="200"/>
      <c r="G3" s="201"/>
      <c r="H3" s="201"/>
      <c r="I3" s="201"/>
      <c r="J3" s="201"/>
      <c r="K3" s="201"/>
    </row>
    <row r="4" spans="1:11" ht="19.5">
      <c r="A4" s="144" t="s">
        <v>243</v>
      </c>
      <c r="B4" s="144"/>
      <c r="C4" s="144"/>
      <c r="D4" s="144"/>
      <c r="E4" s="144"/>
      <c r="F4" s="202"/>
      <c r="G4" s="203"/>
      <c r="H4" s="203"/>
      <c r="I4" s="203"/>
      <c r="J4" s="203"/>
      <c r="K4" s="203"/>
    </row>
    <row r="5" spans="1:11" ht="18.75">
      <c r="A5" s="141"/>
      <c r="B5" s="141"/>
      <c r="C5" s="141"/>
      <c r="D5" s="141"/>
      <c r="E5" s="141"/>
      <c r="F5" s="141"/>
      <c r="G5" s="141"/>
      <c r="H5" s="141"/>
      <c r="I5" s="141"/>
      <c r="J5" s="141"/>
      <c r="K5" s="141"/>
    </row>
    <row r="6" spans="1:11" ht="15.75">
      <c r="A6" s="214" t="s">
        <v>226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</row>
    <row r="7" spans="1:11">
      <c r="A7" s="204" t="s">
        <v>465</v>
      </c>
      <c r="B7" s="205"/>
      <c r="C7" s="205"/>
      <c r="D7" s="206"/>
      <c r="E7" s="246" t="s">
        <v>18</v>
      </c>
      <c r="F7" s="246"/>
      <c r="G7" s="210" t="s">
        <v>19</v>
      </c>
      <c r="H7" s="212" t="s">
        <v>400</v>
      </c>
      <c r="I7" s="213" t="s">
        <v>406</v>
      </c>
      <c r="J7" s="213" t="s">
        <v>438</v>
      </c>
      <c r="K7" s="196" t="s">
        <v>432</v>
      </c>
    </row>
    <row r="8" spans="1:11" ht="19.5" customHeight="1">
      <c r="A8" s="207"/>
      <c r="B8" s="208"/>
      <c r="C8" s="208"/>
      <c r="D8" s="209"/>
      <c r="E8" s="246"/>
      <c r="F8" s="246"/>
      <c r="G8" s="211"/>
      <c r="H8" s="207"/>
      <c r="I8" s="213"/>
      <c r="J8" s="213"/>
      <c r="K8" s="197"/>
    </row>
    <row r="9" spans="1:11">
      <c r="A9" s="218" t="s">
        <v>227</v>
      </c>
      <c r="B9" s="218"/>
      <c r="C9" s="218"/>
      <c r="D9" s="218"/>
      <c r="E9" s="218" t="s">
        <v>228</v>
      </c>
      <c r="F9" s="218"/>
      <c r="G9" s="4" t="s">
        <v>229</v>
      </c>
      <c r="H9" s="64" t="s">
        <v>230</v>
      </c>
      <c r="I9" s="71" t="s">
        <v>407</v>
      </c>
      <c r="J9" s="71" t="s">
        <v>453</v>
      </c>
      <c r="K9" s="71" t="s">
        <v>454</v>
      </c>
    </row>
    <row r="10" spans="1:11">
      <c r="A10" s="218">
        <v>1</v>
      </c>
      <c r="B10" s="218"/>
      <c r="C10" s="218"/>
      <c r="D10" s="218"/>
      <c r="E10" s="223" t="s">
        <v>20</v>
      </c>
      <c r="F10" s="223"/>
      <c r="G10" s="28" t="s">
        <v>21</v>
      </c>
      <c r="H10" s="51">
        <v>155931740</v>
      </c>
      <c r="I10" s="57">
        <v>-6948000</v>
      </c>
      <c r="J10" s="57">
        <v>8794821</v>
      </c>
      <c r="K10" s="104">
        <v>157778561</v>
      </c>
    </row>
    <row r="11" spans="1:11">
      <c r="A11" s="218">
        <v>2</v>
      </c>
      <c r="B11" s="218"/>
      <c r="C11" s="218"/>
      <c r="D11" s="218"/>
      <c r="E11" s="223" t="s">
        <v>22</v>
      </c>
      <c r="F11" s="223"/>
      <c r="G11" s="5" t="s">
        <v>23</v>
      </c>
      <c r="H11" s="51"/>
      <c r="I11" s="104"/>
      <c r="J11" s="104"/>
      <c r="K11" s="104"/>
    </row>
    <row r="12" spans="1:11">
      <c r="A12" s="218">
        <v>3</v>
      </c>
      <c r="B12" s="218"/>
      <c r="C12" s="218"/>
      <c r="D12" s="218"/>
      <c r="E12" s="223" t="s">
        <v>24</v>
      </c>
      <c r="F12" s="223"/>
      <c r="G12" s="5" t="s">
        <v>25</v>
      </c>
      <c r="H12" s="51"/>
      <c r="I12" s="104"/>
      <c r="J12" s="104"/>
      <c r="K12" s="104"/>
    </row>
    <row r="13" spans="1:11">
      <c r="A13" s="218">
        <v>4</v>
      </c>
      <c r="B13" s="218"/>
      <c r="C13" s="218"/>
      <c r="D13" s="218"/>
      <c r="E13" s="243" t="s">
        <v>26</v>
      </c>
      <c r="F13" s="243"/>
      <c r="G13" s="5" t="s">
        <v>27</v>
      </c>
      <c r="H13" s="51"/>
      <c r="I13" s="104"/>
      <c r="J13" s="104"/>
      <c r="K13" s="104"/>
    </row>
    <row r="14" spans="1:11">
      <c r="A14" s="218">
        <v>5</v>
      </c>
      <c r="B14" s="218"/>
      <c r="C14" s="218"/>
      <c r="D14" s="218"/>
      <c r="E14" s="243" t="s">
        <v>28</v>
      </c>
      <c r="F14" s="243"/>
      <c r="G14" s="5" t="s">
        <v>29</v>
      </c>
      <c r="H14" s="51"/>
      <c r="I14" s="104"/>
      <c r="J14" s="104"/>
      <c r="K14" s="104"/>
    </row>
    <row r="15" spans="1:11">
      <c r="A15" s="218">
        <v>6</v>
      </c>
      <c r="B15" s="218"/>
      <c r="C15" s="218"/>
      <c r="D15" s="218"/>
      <c r="E15" s="243" t="s">
        <v>30</v>
      </c>
      <c r="F15" s="243"/>
      <c r="G15" s="5" t="s">
        <v>31</v>
      </c>
      <c r="H15" s="51"/>
      <c r="I15" s="104"/>
      <c r="J15" s="104"/>
      <c r="K15" s="104"/>
    </row>
    <row r="16" spans="1:11">
      <c r="A16" s="218">
        <v>7</v>
      </c>
      <c r="B16" s="218"/>
      <c r="C16" s="218"/>
      <c r="D16" s="218"/>
      <c r="E16" s="243" t="s">
        <v>32</v>
      </c>
      <c r="F16" s="243"/>
      <c r="G16" s="5" t="s">
        <v>33</v>
      </c>
      <c r="H16" s="51"/>
      <c r="I16" s="104"/>
      <c r="J16" s="104"/>
      <c r="K16" s="104"/>
    </row>
    <row r="17" spans="1:11">
      <c r="A17" s="218">
        <v>8</v>
      </c>
      <c r="B17" s="218"/>
      <c r="C17" s="218"/>
      <c r="D17" s="218"/>
      <c r="E17" s="243" t="s">
        <v>34</v>
      </c>
      <c r="F17" s="243"/>
      <c r="G17" s="5" t="s">
        <v>35</v>
      </c>
      <c r="H17" s="51"/>
      <c r="I17" s="104"/>
      <c r="J17" s="104"/>
      <c r="K17" s="104"/>
    </row>
    <row r="18" spans="1:11">
      <c r="A18" s="218">
        <v>9</v>
      </c>
      <c r="B18" s="218"/>
      <c r="C18" s="218"/>
      <c r="D18" s="218"/>
      <c r="E18" s="243" t="s">
        <v>36</v>
      </c>
      <c r="F18" s="243"/>
      <c r="G18" s="5" t="s">
        <v>37</v>
      </c>
      <c r="H18" s="51">
        <v>90000</v>
      </c>
      <c r="I18" s="104">
        <f>SUM(K18-H18)</f>
        <v>150000</v>
      </c>
      <c r="J18" s="104"/>
      <c r="K18" s="104">
        <v>240000</v>
      </c>
    </row>
    <row r="19" spans="1:11">
      <c r="A19" s="218">
        <v>10</v>
      </c>
      <c r="B19" s="218"/>
      <c r="C19" s="218"/>
      <c r="D19" s="218"/>
      <c r="E19" s="243" t="s">
        <v>38</v>
      </c>
      <c r="F19" s="243"/>
      <c r="G19" s="5" t="s">
        <v>39</v>
      </c>
      <c r="H19" s="51"/>
      <c r="I19" s="104"/>
      <c r="J19" s="104"/>
      <c r="K19" s="104"/>
    </row>
    <row r="20" spans="1:11">
      <c r="A20" s="218">
        <v>11</v>
      </c>
      <c r="B20" s="218"/>
      <c r="C20" s="218"/>
      <c r="D20" s="218"/>
      <c r="E20" s="243" t="s">
        <v>40</v>
      </c>
      <c r="F20" s="243"/>
      <c r="G20" s="5" t="s">
        <v>41</v>
      </c>
      <c r="H20" s="51"/>
      <c r="I20" s="104"/>
      <c r="J20" s="104"/>
      <c r="K20" s="104"/>
    </row>
    <row r="21" spans="1:11">
      <c r="A21" s="218">
        <v>12</v>
      </c>
      <c r="B21" s="218"/>
      <c r="C21" s="218"/>
      <c r="D21" s="218"/>
      <c r="E21" s="243" t="s">
        <v>42</v>
      </c>
      <c r="F21" s="243"/>
      <c r="G21" s="5" t="s">
        <v>43</v>
      </c>
      <c r="H21" s="51"/>
      <c r="I21" s="104"/>
      <c r="J21" s="104"/>
      <c r="K21" s="104"/>
    </row>
    <row r="22" spans="1:11">
      <c r="A22" s="218">
        <v>13</v>
      </c>
      <c r="B22" s="218"/>
      <c r="C22" s="218"/>
      <c r="D22" s="218"/>
      <c r="E22" s="243" t="s">
        <v>44</v>
      </c>
      <c r="F22" s="243"/>
      <c r="G22" s="5" t="s">
        <v>45</v>
      </c>
      <c r="H22" s="51"/>
      <c r="I22" s="104">
        <v>1750000</v>
      </c>
      <c r="J22" s="104"/>
      <c r="K22" s="104">
        <v>1750000</v>
      </c>
    </row>
    <row r="23" spans="1:11">
      <c r="A23" s="240">
        <v>14</v>
      </c>
      <c r="B23" s="240"/>
      <c r="C23" s="240"/>
      <c r="D23" s="240"/>
      <c r="E23" s="241" t="s">
        <v>46</v>
      </c>
      <c r="F23" s="241"/>
      <c r="G23" s="6" t="s">
        <v>47</v>
      </c>
      <c r="H23" s="65">
        <f>SUM(H10:H22)</f>
        <v>156021740</v>
      </c>
      <c r="I23" s="111">
        <f>SUM(I10:I22)</f>
        <v>-5048000</v>
      </c>
      <c r="J23" s="58">
        <f>SUM(J10:J22)</f>
        <v>8794821</v>
      </c>
      <c r="K23" s="111">
        <f>SUM(K10:K22)</f>
        <v>159768561</v>
      </c>
    </row>
    <row r="24" spans="1:11">
      <c r="A24" s="218">
        <v>15</v>
      </c>
      <c r="B24" s="218"/>
      <c r="C24" s="218"/>
      <c r="D24" s="218"/>
      <c r="E24" s="243" t="s">
        <v>48</v>
      </c>
      <c r="F24" s="243"/>
      <c r="G24" s="5" t="s">
        <v>49</v>
      </c>
      <c r="H24" s="51">
        <v>11329180</v>
      </c>
      <c r="I24" s="104">
        <v>5000000</v>
      </c>
      <c r="J24" s="104"/>
      <c r="K24" s="146">
        <f>SUM(H24:I24)</f>
        <v>16329180</v>
      </c>
    </row>
    <row r="25" spans="1:11">
      <c r="A25" s="218">
        <v>16</v>
      </c>
      <c r="B25" s="218"/>
      <c r="C25" s="218"/>
      <c r="D25" s="218"/>
      <c r="E25" s="243" t="s">
        <v>50</v>
      </c>
      <c r="F25" s="243"/>
      <c r="G25" s="5" t="s">
        <v>51</v>
      </c>
      <c r="H25" s="51">
        <v>576000</v>
      </c>
      <c r="I25" s="57">
        <v>48000</v>
      </c>
      <c r="J25" s="57">
        <v>2631709</v>
      </c>
      <c r="K25" s="104">
        <v>3255709</v>
      </c>
    </row>
    <row r="26" spans="1:11">
      <c r="A26" s="218">
        <v>17</v>
      </c>
      <c r="B26" s="218"/>
      <c r="C26" s="218"/>
      <c r="D26" s="218"/>
      <c r="E26" s="223" t="s">
        <v>52</v>
      </c>
      <c r="F26" s="223"/>
      <c r="G26" s="5" t="s">
        <v>53</v>
      </c>
      <c r="H26" s="51"/>
      <c r="I26" s="104"/>
      <c r="J26" s="104">
        <v>79029</v>
      </c>
      <c r="K26" s="104">
        <v>79029</v>
      </c>
    </row>
    <row r="27" spans="1:11">
      <c r="A27" s="240">
        <v>18</v>
      </c>
      <c r="B27" s="240"/>
      <c r="C27" s="240"/>
      <c r="D27" s="240"/>
      <c r="E27" s="241" t="s">
        <v>54</v>
      </c>
      <c r="F27" s="241"/>
      <c r="G27" s="6" t="s">
        <v>55</v>
      </c>
      <c r="H27" s="65">
        <f>SUM(H24:H26)</f>
        <v>11905180</v>
      </c>
      <c r="I27" s="111">
        <f>SUM(I24:I26)</f>
        <v>5048000</v>
      </c>
      <c r="J27" s="111">
        <f>SUM(J24:J26)</f>
        <v>2710738</v>
      </c>
      <c r="K27" s="111">
        <f>SUM(K24:K26)</f>
        <v>19663918</v>
      </c>
    </row>
    <row r="28" spans="1:11">
      <c r="A28" s="227">
        <v>19</v>
      </c>
      <c r="B28" s="227"/>
      <c r="C28" s="227"/>
      <c r="D28" s="227"/>
      <c r="E28" s="242" t="s">
        <v>56</v>
      </c>
      <c r="F28" s="242"/>
      <c r="G28" s="7" t="s">
        <v>57</v>
      </c>
      <c r="H28" s="66">
        <f>SUM(H23+H27)</f>
        <v>167926920</v>
      </c>
      <c r="I28" s="108">
        <f>SUM(I23+I27)</f>
        <v>0</v>
      </c>
      <c r="J28" s="108">
        <f>SUM(J23+J27)</f>
        <v>11505559</v>
      </c>
      <c r="K28" s="108">
        <f>SUM(K23+K27)</f>
        <v>179432479</v>
      </c>
    </row>
    <row r="29" spans="1:11">
      <c r="A29" s="227">
        <v>20</v>
      </c>
      <c r="B29" s="227"/>
      <c r="C29" s="227"/>
      <c r="D29" s="227"/>
      <c r="E29" s="242" t="s">
        <v>408</v>
      </c>
      <c r="F29" s="242"/>
      <c r="G29" s="7" t="s">
        <v>59</v>
      </c>
      <c r="H29" s="103">
        <f>SUM(H30:H33)</f>
        <v>17425067</v>
      </c>
      <c r="I29" s="108">
        <f>SUM(I30:I33)</f>
        <v>0</v>
      </c>
      <c r="J29" s="108">
        <f>SUM(J30:J33)</f>
        <v>2000000</v>
      </c>
      <c r="K29" s="108">
        <f>SUM(K30:K33)</f>
        <v>19425067</v>
      </c>
    </row>
    <row r="30" spans="1:11">
      <c r="A30" s="218"/>
      <c r="B30" s="218"/>
      <c r="C30" s="218"/>
      <c r="D30" s="218"/>
      <c r="E30" s="219" t="s">
        <v>2</v>
      </c>
      <c r="F30" s="219"/>
      <c r="G30" s="8"/>
      <c r="H30" s="67">
        <v>17356627</v>
      </c>
      <c r="I30" s="104"/>
      <c r="J30" s="147">
        <v>1771490</v>
      </c>
      <c r="K30" s="117">
        <v>19128117</v>
      </c>
    </row>
    <row r="31" spans="1:11">
      <c r="A31" s="218"/>
      <c r="B31" s="218"/>
      <c r="C31" s="218"/>
      <c r="D31" s="218"/>
      <c r="E31" s="219" t="s">
        <v>1</v>
      </c>
      <c r="F31" s="219"/>
      <c r="G31" s="8"/>
      <c r="H31" s="67">
        <v>33040</v>
      </c>
      <c r="I31" s="104"/>
      <c r="J31" s="147"/>
      <c r="K31" s="117">
        <v>33040</v>
      </c>
    </row>
    <row r="32" spans="1:11">
      <c r="A32" s="218"/>
      <c r="B32" s="218"/>
      <c r="C32" s="218"/>
      <c r="D32" s="218"/>
      <c r="E32" s="219" t="s">
        <v>231</v>
      </c>
      <c r="F32" s="219"/>
      <c r="G32" s="8"/>
      <c r="H32" s="67">
        <v>0</v>
      </c>
      <c r="I32" s="104"/>
      <c r="J32" s="147">
        <v>228510</v>
      </c>
      <c r="K32" s="117">
        <v>228510</v>
      </c>
    </row>
    <row r="33" spans="1:11">
      <c r="A33" s="218"/>
      <c r="B33" s="218"/>
      <c r="C33" s="218"/>
      <c r="D33" s="218"/>
      <c r="E33" s="219" t="s">
        <v>9</v>
      </c>
      <c r="F33" s="219"/>
      <c r="G33" s="8"/>
      <c r="H33" s="67">
        <v>35400</v>
      </c>
      <c r="I33" s="104"/>
      <c r="J33" s="147"/>
      <c r="K33" s="117">
        <v>35400</v>
      </c>
    </row>
    <row r="34" spans="1:11">
      <c r="A34" s="218">
        <v>21</v>
      </c>
      <c r="B34" s="218"/>
      <c r="C34" s="218"/>
      <c r="D34" s="218"/>
      <c r="E34" s="220" t="s">
        <v>60</v>
      </c>
      <c r="F34" s="220"/>
      <c r="G34" s="9" t="s">
        <v>61</v>
      </c>
      <c r="H34" s="68">
        <f>SUM(H35:H40)</f>
        <v>1001000</v>
      </c>
      <c r="I34" s="104"/>
      <c r="J34" s="104">
        <f>SUM(J35:J40)</f>
        <v>0</v>
      </c>
      <c r="K34" s="111">
        <f>SUM(K35:K40)</f>
        <v>1001000</v>
      </c>
    </row>
    <row r="35" spans="1:11">
      <c r="A35" s="218"/>
      <c r="B35" s="218"/>
      <c r="C35" s="218"/>
      <c r="D35" s="218"/>
      <c r="E35" s="219" t="s">
        <v>4</v>
      </c>
      <c r="F35" s="219"/>
      <c r="G35" s="8"/>
      <c r="H35" s="67">
        <v>7000</v>
      </c>
      <c r="I35" s="104"/>
      <c r="J35" s="147">
        <v>83613</v>
      </c>
      <c r="K35" s="117">
        <v>90613</v>
      </c>
    </row>
    <row r="36" spans="1:11">
      <c r="A36" s="218"/>
      <c r="B36" s="218"/>
      <c r="C36" s="218"/>
      <c r="D36" s="218"/>
      <c r="E36" s="219" t="s">
        <v>5</v>
      </c>
      <c r="F36" s="219"/>
      <c r="G36" s="8"/>
      <c r="H36" s="67">
        <v>889000</v>
      </c>
      <c r="I36" s="104"/>
      <c r="J36" s="147">
        <v>-83613</v>
      </c>
      <c r="K36" s="117">
        <v>805387</v>
      </c>
    </row>
    <row r="37" spans="1:11">
      <c r="A37" s="218"/>
      <c r="B37" s="218"/>
      <c r="C37" s="218"/>
      <c r="D37" s="218"/>
      <c r="E37" s="219" t="s">
        <v>62</v>
      </c>
      <c r="F37" s="219"/>
      <c r="G37" s="8"/>
      <c r="H37" s="67">
        <v>40000</v>
      </c>
      <c r="I37" s="104"/>
      <c r="J37" s="147"/>
      <c r="K37" s="117">
        <v>40000</v>
      </c>
    </row>
    <row r="38" spans="1:11">
      <c r="A38" s="218"/>
      <c r="B38" s="218"/>
      <c r="C38" s="218"/>
      <c r="D38" s="218"/>
      <c r="E38" s="219" t="s">
        <v>63</v>
      </c>
      <c r="F38" s="219"/>
      <c r="G38" s="8"/>
      <c r="H38" s="67"/>
      <c r="I38" s="104"/>
      <c r="J38" s="147"/>
      <c r="K38" s="117"/>
    </row>
    <row r="39" spans="1:11">
      <c r="A39" s="218"/>
      <c r="B39" s="218"/>
      <c r="C39" s="218"/>
      <c r="D39" s="218"/>
      <c r="E39" s="219" t="s">
        <v>64</v>
      </c>
      <c r="F39" s="219"/>
      <c r="G39" s="8"/>
      <c r="H39" s="67"/>
      <c r="I39" s="104"/>
      <c r="J39" s="147"/>
      <c r="K39" s="117"/>
    </row>
    <row r="40" spans="1:11">
      <c r="A40" s="218"/>
      <c r="B40" s="218"/>
      <c r="C40" s="218"/>
      <c r="D40" s="218"/>
      <c r="E40" s="219" t="s">
        <v>65</v>
      </c>
      <c r="F40" s="219"/>
      <c r="G40" s="8"/>
      <c r="H40" s="67">
        <v>65000</v>
      </c>
      <c r="I40" s="104"/>
      <c r="J40" s="147"/>
      <c r="K40" s="117">
        <v>65000</v>
      </c>
    </row>
    <row r="41" spans="1:11">
      <c r="A41" s="218">
        <v>22</v>
      </c>
      <c r="B41" s="218"/>
      <c r="C41" s="218"/>
      <c r="D41" s="218"/>
      <c r="E41" s="220" t="s">
        <v>66</v>
      </c>
      <c r="F41" s="220"/>
      <c r="G41" s="9" t="s">
        <v>67</v>
      </c>
      <c r="H41" s="68">
        <f>SUM(H42:H51)</f>
        <v>15231700</v>
      </c>
      <c r="I41" s="111">
        <f>SUM(I42:I52)</f>
        <v>1000000</v>
      </c>
      <c r="J41" s="111">
        <f>SUM(J42:J52)</f>
        <v>7000000</v>
      </c>
      <c r="K41" s="111">
        <f>SUM(K42:K52)</f>
        <v>23231700</v>
      </c>
    </row>
    <row r="42" spans="1:11">
      <c r="A42" s="218"/>
      <c r="B42" s="218"/>
      <c r="C42" s="218"/>
      <c r="D42" s="218"/>
      <c r="E42" s="219" t="s">
        <v>68</v>
      </c>
      <c r="F42" s="219"/>
      <c r="G42" s="8"/>
      <c r="H42" s="67"/>
      <c r="I42" s="104"/>
      <c r="J42" s="104">
        <v>279384</v>
      </c>
      <c r="K42" s="104">
        <v>279384</v>
      </c>
    </row>
    <row r="43" spans="1:11">
      <c r="A43" s="218"/>
      <c r="B43" s="218"/>
      <c r="C43" s="218"/>
      <c r="D43" s="218"/>
      <c r="E43" s="219" t="s">
        <v>3</v>
      </c>
      <c r="F43" s="219"/>
      <c r="G43" s="8"/>
      <c r="H43" s="67">
        <v>1135000</v>
      </c>
      <c r="I43" s="104"/>
      <c r="J43" s="147">
        <v>106861</v>
      </c>
      <c r="K43" s="117">
        <v>1241861</v>
      </c>
    </row>
    <row r="44" spans="1:11" s="96" customFormat="1">
      <c r="A44" s="93"/>
      <c r="B44" s="93"/>
      <c r="C44" s="93"/>
      <c r="D44" s="93"/>
      <c r="E44" s="216" t="s">
        <v>439</v>
      </c>
      <c r="F44" s="234"/>
      <c r="G44" s="8"/>
      <c r="H44" s="67"/>
      <c r="I44" s="104"/>
      <c r="J44" s="147">
        <v>404502</v>
      </c>
      <c r="K44" s="117">
        <v>404502</v>
      </c>
    </row>
    <row r="45" spans="1:11">
      <c r="A45" s="218"/>
      <c r="B45" s="218"/>
      <c r="C45" s="218"/>
      <c r="D45" s="218"/>
      <c r="E45" s="219" t="s">
        <v>10</v>
      </c>
      <c r="F45" s="219"/>
      <c r="G45" s="8"/>
      <c r="H45" s="67">
        <v>4181700</v>
      </c>
      <c r="I45" s="104"/>
      <c r="J45" s="147">
        <v>487373</v>
      </c>
      <c r="K45" s="117">
        <v>4669073</v>
      </c>
    </row>
    <row r="46" spans="1:11">
      <c r="A46" s="218"/>
      <c r="B46" s="218"/>
      <c r="C46" s="218"/>
      <c r="D46" s="218"/>
      <c r="E46" s="219" t="s">
        <v>69</v>
      </c>
      <c r="F46" s="219"/>
      <c r="G46" s="8"/>
      <c r="H46" s="67">
        <v>4000000</v>
      </c>
      <c r="I46" s="104"/>
      <c r="J46" s="147">
        <v>-399941</v>
      </c>
      <c r="K46" s="117">
        <v>3600059</v>
      </c>
    </row>
    <row r="47" spans="1:11" s="56" customFormat="1">
      <c r="A47" s="53"/>
      <c r="B47" s="53"/>
      <c r="C47" s="53"/>
      <c r="D47" s="53"/>
      <c r="E47" s="216" t="s">
        <v>409</v>
      </c>
      <c r="F47" s="217"/>
      <c r="G47" s="8"/>
      <c r="H47" s="67"/>
      <c r="I47" s="57">
        <v>1000000</v>
      </c>
      <c r="J47" s="104">
        <v>2192000</v>
      </c>
      <c r="K47" s="148">
        <v>3192000</v>
      </c>
    </row>
    <row r="48" spans="1:11" s="56" customFormat="1">
      <c r="A48" s="53"/>
      <c r="B48" s="53"/>
      <c r="C48" s="53"/>
      <c r="D48" s="53"/>
      <c r="E48" s="216" t="s">
        <v>12</v>
      </c>
      <c r="F48" s="234"/>
      <c r="G48" s="8"/>
      <c r="H48" s="67"/>
      <c r="I48" s="104"/>
      <c r="J48" s="104">
        <v>769920</v>
      </c>
      <c r="K48" s="104">
        <v>769920</v>
      </c>
    </row>
    <row r="49" spans="1:11" s="56" customFormat="1">
      <c r="A49" s="53"/>
      <c r="B49" s="53"/>
      <c r="C49" s="53"/>
      <c r="D49" s="53"/>
      <c r="E49" s="216" t="s">
        <v>410</v>
      </c>
      <c r="F49" s="234"/>
      <c r="G49" s="8"/>
      <c r="H49" s="67"/>
      <c r="I49" s="104"/>
      <c r="J49" s="104">
        <v>2936000</v>
      </c>
      <c r="K49" s="104">
        <v>2936000</v>
      </c>
    </row>
    <row r="50" spans="1:11" s="96" customFormat="1">
      <c r="A50" s="93"/>
      <c r="B50" s="93"/>
      <c r="C50" s="93"/>
      <c r="D50" s="93"/>
      <c r="E50" s="216" t="s">
        <v>11</v>
      </c>
      <c r="F50" s="234"/>
      <c r="G50" s="8"/>
      <c r="H50" s="67"/>
      <c r="I50" s="104"/>
      <c r="J50" s="147">
        <v>1427858</v>
      </c>
      <c r="K50" s="104">
        <v>1427858</v>
      </c>
    </row>
    <row r="51" spans="1:11">
      <c r="A51" s="218"/>
      <c r="B51" s="218"/>
      <c r="C51" s="218"/>
      <c r="D51" s="218"/>
      <c r="E51" s="219" t="s">
        <v>70</v>
      </c>
      <c r="F51" s="219"/>
      <c r="G51" s="8"/>
      <c r="H51" s="67">
        <v>5915000</v>
      </c>
      <c r="I51" s="104"/>
      <c r="J51" s="147">
        <v>-2412450</v>
      </c>
      <c r="K51" s="117">
        <v>3502550</v>
      </c>
    </row>
    <row r="52" spans="1:11" s="56" customFormat="1">
      <c r="A52" s="53"/>
      <c r="B52" s="53"/>
      <c r="C52" s="53"/>
      <c r="D52" s="53"/>
      <c r="E52" s="216" t="s">
        <v>411</v>
      </c>
      <c r="F52" s="217"/>
      <c r="G52" s="8"/>
      <c r="H52" s="67"/>
      <c r="I52" s="104"/>
      <c r="J52" s="104">
        <v>1208493</v>
      </c>
      <c r="K52" s="104">
        <v>1208493</v>
      </c>
    </row>
    <row r="53" spans="1:11">
      <c r="A53" s="218">
        <v>23</v>
      </c>
      <c r="B53" s="218"/>
      <c r="C53" s="218"/>
      <c r="D53" s="218"/>
      <c r="E53" s="220" t="s">
        <v>71</v>
      </c>
      <c r="F53" s="220"/>
      <c r="G53" s="9" t="s">
        <v>72</v>
      </c>
      <c r="H53" s="68">
        <v>2150000</v>
      </c>
      <c r="I53" s="111">
        <v>-152920</v>
      </c>
      <c r="J53" s="111"/>
      <c r="K53" s="111">
        <v>1997080</v>
      </c>
    </row>
    <row r="54" spans="1:11">
      <c r="A54" s="240">
        <v>24</v>
      </c>
      <c r="B54" s="240"/>
      <c r="C54" s="240"/>
      <c r="D54" s="240"/>
      <c r="E54" s="241" t="s">
        <v>73</v>
      </c>
      <c r="F54" s="241"/>
      <c r="G54" s="6" t="s">
        <v>74</v>
      </c>
      <c r="H54" s="65">
        <f>SUM(H34+H41+H53)</f>
        <v>18382700</v>
      </c>
      <c r="I54" s="111">
        <f>SUM(I34+I41+I53)</f>
        <v>847080</v>
      </c>
      <c r="J54" s="111">
        <f>SUM(J34+J41+J53)</f>
        <v>7000000</v>
      </c>
      <c r="K54" s="107">
        <f>SUM(K34+K41+K53)</f>
        <v>26229780</v>
      </c>
    </row>
    <row r="55" spans="1:11">
      <c r="A55" s="218">
        <v>25</v>
      </c>
      <c r="B55" s="218"/>
      <c r="C55" s="218"/>
      <c r="D55" s="218"/>
      <c r="E55" s="220" t="s">
        <v>75</v>
      </c>
      <c r="F55" s="220"/>
      <c r="G55" s="9" t="s">
        <v>76</v>
      </c>
      <c r="H55" s="68">
        <f>SUM(H56:H59)</f>
        <v>375000</v>
      </c>
      <c r="I55" s="111">
        <f>SUM(I56:I60)</f>
        <v>1700000</v>
      </c>
      <c r="J55" s="111">
        <f>SUM(J56:J60)</f>
        <v>500000</v>
      </c>
      <c r="K55" s="111">
        <f>SUM(K56:K60)</f>
        <v>2575000</v>
      </c>
    </row>
    <row r="56" spans="1:11">
      <c r="A56" s="218"/>
      <c r="B56" s="218"/>
      <c r="C56" s="218"/>
      <c r="D56" s="218"/>
      <c r="E56" s="219" t="s">
        <v>6</v>
      </c>
      <c r="F56" s="219"/>
      <c r="G56" s="8"/>
      <c r="H56" s="51"/>
      <c r="I56" s="104"/>
      <c r="J56" s="104"/>
      <c r="K56" s="104"/>
    </row>
    <row r="57" spans="1:11">
      <c r="A57" s="218"/>
      <c r="B57" s="218"/>
      <c r="C57" s="218"/>
      <c r="D57" s="218"/>
      <c r="E57" s="219" t="s">
        <v>77</v>
      </c>
      <c r="F57" s="219"/>
      <c r="G57" s="8"/>
      <c r="H57" s="51"/>
      <c r="I57" s="104"/>
      <c r="J57" s="104"/>
      <c r="K57" s="104"/>
    </row>
    <row r="58" spans="1:11">
      <c r="A58" s="218"/>
      <c r="B58" s="218"/>
      <c r="C58" s="218"/>
      <c r="D58" s="218"/>
      <c r="E58" s="219" t="s">
        <v>78</v>
      </c>
      <c r="F58" s="219"/>
      <c r="G58" s="8"/>
      <c r="H58" s="67">
        <v>375000</v>
      </c>
      <c r="I58" s="104"/>
      <c r="J58" s="104">
        <v>500000</v>
      </c>
      <c r="K58" s="104">
        <v>875000</v>
      </c>
    </row>
    <row r="59" spans="1:11">
      <c r="A59" s="218"/>
      <c r="B59" s="218"/>
      <c r="C59" s="218"/>
      <c r="D59" s="218"/>
      <c r="E59" s="219" t="s">
        <v>79</v>
      </c>
      <c r="F59" s="219"/>
      <c r="G59" s="8"/>
      <c r="H59" s="67"/>
      <c r="I59" s="104"/>
      <c r="J59" s="104"/>
      <c r="K59" s="104"/>
    </row>
    <row r="60" spans="1:11" s="56" customFormat="1">
      <c r="A60" s="53"/>
      <c r="B60" s="53"/>
      <c r="C60" s="53"/>
      <c r="D60" s="53"/>
      <c r="E60" s="216" t="s">
        <v>412</v>
      </c>
      <c r="F60" s="217"/>
      <c r="G60" s="8"/>
      <c r="H60" s="67"/>
      <c r="I60" s="104">
        <v>1700000</v>
      </c>
      <c r="J60" s="104"/>
      <c r="K60" s="104">
        <v>1700000</v>
      </c>
    </row>
    <row r="61" spans="1:11">
      <c r="A61" s="218">
        <v>26</v>
      </c>
      <c r="B61" s="218"/>
      <c r="C61" s="218"/>
      <c r="D61" s="218"/>
      <c r="E61" s="220" t="s">
        <v>80</v>
      </c>
      <c r="F61" s="220"/>
      <c r="G61" s="9" t="s">
        <v>81</v>
      </c>
      <c r="H61" s="68">
        <f>SUM(H62)</f>
        <v>1300000</v>
      </c>
      <c r="I61" s="104"/>
      <c r="J61" s="104"/>
      <c r="K61" s="104">
        <f>SUM(K62)</f>
        <v>1300000</v>
      </c>
    </row>
    <row r="62" spans="1:11">
      <c r="A62" s="218"/>
      <c r="B62" s="218"/>
      <c r="C62" s="218"/>
      <c r="D62" s="218"/>
      <c r="E62" s="219" t="s">
        <v>7</v>
      </c>
      <c r="F62" s="219"/>
      <c r="G62" s="8"/>
      <c r="H62" s="51">
        <v>1300000</v>
      </c>
      <c r="I62" s="104"/>
      <c r="J62" s="147"/>
      <c r="K62" s="149">
        <v>1300000</v>
      </c>
    </row>
    <row r="63" spans="1:11">
      <c r="A63" s="240">
        <v>27</v>
      </c>
      <c r="B63" s="240"/>
      <c r="C63" s="240"/>
      <c r="D63" s="240"/>
      <c r="E63" s="241" t="s">
        <v>82</v>
      </c>
      <c r="F63" s="241"/>
      <c r="G63" s="6" t="s">
        <v>83</v>
      </c>
      <c r="H63" s="65">
        <f>SUM(H55+H61)</f>
        <v>1675000</v>
      </c>
      <c r="I63" s="111">
        <f>SUM(I55+I61)</f>
        <v>1700000</v>
      </c>
      <c r="J63" s="111">
        <f>SUM(J55+J61)</f>
        <v>500000</v>
      </c>
      <c r="K63" s="111">
        <f>SUM(K55+K61)</f>
        <v>3875000</v>
      </c>
    </row>
    <row r="64" spans="1:11">
      <c r="A64" s="218">
        <v>28</v>
      </c>
      <c r="B64" s="218"/>
      <c r="C64" s="218"/>
      <c r="D64" s="218"/>
      <c r="E64" s="220" t="s">
        <v>84</v>
      </c>
      <c r="F64" s="220"/>
      <c r="G64" s="9" t="s">
        <v>85</v>
      </c>
      <c r="H64" s="68">
        <f>SUM(H65:H68)</f>
        <v>6156000</v>
      </c>
      <c r="I64" s="111">
        <f>SUM(I65:I68)</f>
        <v>0</v>
      </c>
      <c r="J64" s="111">
        <f>SUM(J65:J68)</f>
        <v>4556513</v>
      </c>
      <c r="K64" s="111">
        <f>SUM(K65:K68)</f>
        <v>10712513</v>
      </c>
    </row>
    <row r="65" spans="1:12">
      <c r="A65" s="218"/>
      <c r="B65" s="218"/>
      <c r="C65" s="218"/>
      <c r="D65" s="218"/>
      <c r="E65" s="219" t="s">
        <v>86</v>
      </c>
      <c r="F65" s="219"/>
      <c r="G65" s="8"/>
      <c r="H65" s="67">
        <v>2350000</v>
      </c>
      <c r="I65" s="104"/>
      <c r="J65" s="147">
        <v>2556513</v>
      </c>
      <c r="K65" s="117">
        <v>4906513</v>
      </c>
    </row>
    <row r="66" spans="1:12">
      <c r="A66" s="218"/>
      <c r="B66" s="218"/>
      <c r="C66" s="218"/>
      <c r="D66" s="218"/>
      <c r="E66" s="219" t="s">
        <v>13</v>
      </c>
      <c r="F66" s="219"/>
      <c r="G66" s="8"/>
      <c r="H66" s="67">
        <v>2200000</v>
      </c>
      <c r="I66" s="104"/>
      <c r="J66" s="147">
        <v>2000000</v>
      </c>
      <c r="K66" s="117">
        <v>4200000</v>
      </c>
    </row>
    <row r="67" spans="1:12">
      <c r="A67" s="218"/>
      <c r="B67" s="218"/>
      <c r="C67" s="218"/>
      <c r="D67" s="218"/>
      <c r="E67" s="219" t="s">
        <v>87</v>
      </c>
      <c r="F67" s="219"/>
      <c r="G67" s="8"/>
      <c r="H67" s="67">
        <v>906000</v>
      </c>
      <c r="I67" s="104"/>
      <c r="J67" s="147"/>
      <c r="K67" s="117">
        <v>906000</v>
      </c>
    </row>
    <row r="68" spans="1:12">
      <c r="A68" s="218"/>
      <c r="B68" s="218"/>
      <c r="C68" s="218"/>
      <c r="D68" s="218"/>
      <c r="E68" s="219" t="s">
        <v>88</v>
      </c>
      <c r="F68" s="219"/>
      <c r="G68" s="8"/>
      <c r="H68" s="67">
        <v>700000</v>
      </c>
      <c r="I68" s="104"/>
      <c r="J68" s="147"/>
      <c r="K68" s="117">
        <v>700000</v>
      </c>
    </row>
    <row r="69" spans="1:12">
      <c r="A69" s="218">
        <v>29</v>
      </c>
      <c r="B69" s="218"/>
      <c r="C69" s="218"/>
      <c r="D69" s="218"/>
      <c r="E69" s="220" t="s">
        <v>89</v>
      </c>
      <c r="F69" s="220"/>
      <c r="G69" s="9" t="s">
        <v>90</v>
      </c>
      <c r="H69" s="68"/>
      <c r="I69" s="104"/>
      <c r="J69" s="104"/>
      <c r="K69" s="104"/>
    </row>
    <row r="70" spans="1:12">
      <c r="A70" s="218">
        <v>30</v>
      </c>
      <c r="B70" s="218"/>
      <c r="C70" s="218"/>
      <c r="D70" s="218"/>
      <c r="E70" s="220" t="s">
        <v>91</v>
      </c>
      <c r="F70" s="220"/>
      <c r="G70" s="9" t="s">
        <v>92</v>
      </c>
      <c r="H70" s="68"/>
      <c r="I70" s="111">
        <v>145000</v>
      </c>
      <c r="J70" s="111">
        <v>290957</v>
      </c>
      <c r="K70" s="111">
        <v>435957</v>
      </c>
    </row>
    <row r="71" spans="1:12">
      <c r="A71" s="218">
        <v>31</v>
      </c>
      <c r="B71" s="218"/>
      <c r="C71" s="218"/>
      <c r="D71" s="218"/>
      <c r="E71" s="220" t="s">
        <v>93</v>
      </c>
      <c r="F71" s="220"/>
      <c r="G71" s="9" t="s">
        <v>94</v>
      </c>
      <c r="H71" s="68">
        <v>2350295</v>
      </c>
      <c r="I71" s="104"/>
      <c r="J71" s="111">
        <v>500000</v>
      </c>
      <c r="K71" s="111">
        <v>2850295</v>
      </c>
    </row>
    <row r="72" spans="1:12">
      <c r="A72" s="218">
        <v>32</v>
      </c>
      <c r="B72" s="218"/>
      <c r="C72" s="218"/>
      <c r="D72" s="218"/>
      <c r="E72" s="244" t="s">
        <v>95</v>
      </c>
      <c r="F72" s="244"/>
      <c r="G72" s="9" t="s">
        <v>96</v>
      </c>
      <c r="H72" s="68"/>
      <c r="I72" s="111">
        <v>200000</v>
      </c>
      <c r="J72" s="111">
        <v>100000</v>
      </c>
      <c r="K72" s="111">
        <v>300000</v>
      </c>
    </row>
    <row r="73" spans="1:12">
      <c r="A73" s="218">
        <v>33</v>
      </c>
      <c r="B73" s="218"/>
      <c r="C73" s="218"/>
      <c r="D73" s="218"/>
      <c r="E73" s="245" t="s">
        <v>97</v>
      </c>
      <c r="F73" s="245"/>
      <c r="G73" s="9" t="s">
        <v>98</v>
      </c>
      <c r="H73" s="68">
        <v>1020000</v>
      </c>
      <c r="I73" s="111">
        <f>SUM(I74:I78)</f>
        <v>-137183</v>
      </c>
      <c r="J73" s="111">
        <f>SUM(J74:J79)</f>
        <v>2200000</v>
      </c>
      <c r="K73" s="111">
        <f>SUM(K74:K79)</f>
        <v>3082817</v>
      </c>
    </row>
    <row r="74" spans="1:12">
      <c r="A74" s="218"/>
      <c r="B74" s="218"/>
      <c r="C74" s="218"/>
      <c r="D74" s="218"/>
      <c r="E74" s="219" t="s">
        <v>99</v>
      </c>
      <c r="F74" s="219"/>
      <c r="G74" s="8"/>
      <c r="H74" s="67">
        <v>20000</v>
      </c>
      <c r="I74" s="104"/>
      <c r="J74" s="147"/>
      <c r="K74" s="117">
        <v>20000</v>
      </c>
      <c r="L74" s="126"/>
    </row>
    <row r="75" spans="1:12">
      <c r="A75" s="218"/>
      <c r="B75" s="218"/>
      <c r="C75" s="218"/>
      <c r="D75" s="218"/>
      <c r="E75" s="219" t="s">
        <v>100</v>
      </c>
      <c r="F75" s="219"/>
      <c r="G75" s="8"/>
      <c r="H75" s="67">
        <v>500000</v>
      </c>
      <c r="I75" s="104">
        <v>-137183</v>
      </c>
      <c r="J75" s="104">
        <v>566633</v>
      </c>
      <c r="K75" s="104">
        <v>929450</v>
      </c>
    </row>
    <row r="76" spans="1:12">
      <c r="A76" s="218"/>
      <c r="B76" s="218"/>
      <c r="C76" s="218"/>
      <c r="D76" s="218"/>
      <c r="E76" s="219" t="s">
        <v>101</v>
      </c>
      <c r="F76" s="219"/>
      <c r="G76" s="8"/>
      <c r="H76" s="67"/>
      <c r="I76" s="104"/>
      <c r="J76" s="104"/>
      <c r="K76" s="104"/>
    </row>
    <row r="77" spans="1:12">
      <c r="A77" s="218"/>
      <c r="B77" s="218"/>
      <c r="C77" s="218"/>
      <c r="D77" s="218"/>
      <c r="E77" s="219" t="s">
        <v>102</v>
      </c>
      <c r="F77" s="219"/>
      <c r="G77" s="8"/>
      <c r="H77" s="67">
        <v>500000</v>
      </c>
      <c r="I77" s="104"/>
      <c r="J77" s="147">
        <v>967000</v>
      </c>
      <c r="K77" s="117">
        <v>1467000</v>
      </c>
    </row>
    <row r="78" spans="1:12">
      <c r="A78" s="218"/>
      <c r="B78" s="218"/>
      <c r="C78" s="218"/>
      <c r="D78" s="218"/>
      <c r="E78" s="219" t="s">
        <v>103</v>
      </c>
      <c r="F78" s="219"/>
      <c r="G78" s="8"/>
      <c r="H78" s="67"/>
      <c r="I78" s="104"/>
      <c r="J78" s="104">
        <v>440000</v>
      </c>
      <c r="K78" s="104">
        <v>440000</v>
      </c>
    </row>
    <row r="79" spans="1:12" s="96" customFormat="1">
      <c r="A79" s="93"/>
      <c r="B79" s="93"/>
      <c r="C79" s="93"/>
      <c r="D79" s="93"/>
      <c r="E79" s="216" t="s">
        <v>440</v>
      </c>
      <c r="F79" s="234"/>
      <c r="G79" s="8"/>
      <c r="H79" s="67"/>
      <c r="I79" s="104"/>
      <c r="J79" s="104">
        <v>226367</v>
      </c>
      <c r="K79" s="104">
        <v>226367</v>
      </c>
    </row>
    <row r="80" spans="1:12">
      <c r="A80" s="218">
        <v>34</v>
      </c>
      <c r="B80" s="218"/>
      <c r="C80" s="218"/>
      <c r="D80" s="218"/>
      <c r="E80" s="220" t="s">
        <v>104</v>
      </c>
      <c r="F80" s="220"/>
      <c r="G80" s="9" t="s">
        <v>105</v>
      </c>
      <c r="H80" s="68">
        <f>SUM(H81:H86)</f>
        <v>8838800</v>
      </c>
      <c r="I80" s="104"/>
      <c r="J80" s="111">
        <f>SUM(J81:J86)</f>
        <v>20604043</v>
      </c>
      <c r="K80" s="111">
        <f>SUM(K81:K86)</f>
        <v>29442843</v>
      </c>
    </row>
    <row r="81" spans="1:11">
      <c r="A81" s="218"/>
      <c r="B81" s="218"/>
      <c r="C81" s="218"/>
      <c r="D81" s="218"/>
      <c r="E81" s="219" t="s">
        <v>14</v>
      </c>
      <c r="F81" s="219"/>
      <c r="G81" s="8"/>
      <c r="H81" s="67">
        <v>280000</v>
      </c>
      <c r="I81" s="104"/>
      <c r="J81" s="147"/>
      <c r="K81" s="117">
        <v>280000</v>
      </c>
    </row>
    <row r="82" spans="1:11">
      <c r="A82" s="218"/>
      <c r="B82" s="218"/>
      <c r="C82" s="218"/>
      <c r="D82" s="218"/>
      <c r="E82" s="219" t="s">
        <v>15</v>
      </c>
      <c r="F82" s="219"/>
      <c r="G82" s="8"/>
      <c r="H82" s="67">
        <v>630000</v>
      </c>
      <c r="I82" s="104"/>
      <c r="J82" s="147"/>
      <c r="K82" s="117">
        <v>630000</v>
      </c>
    </row>
    <row r="83" spans="1:11">
      <c r="A83" s="218"/>
      <c r="B83" s="218"/>
      <c r="C83" s="218"/>
      <c r="D83" s="218"/>
      <c r="E83" s="219" t="s">
        <v>106</v>
      </c>
      <c r="F83" s="219"/>
      <c r="G83" s="8"/>
      <c r="H83" s="67">
        <v>1000000</v>
      </c>
      <c r="I83" s="104"/>
      <c r="J83" s="147"/>
      <c r="K83" s="117">
        <v>1000000</v>
      </c>
    </row>
    <row r="84" spans="1:11">
      <c r="A84" s="218"/>
      <c r="B84" s="218"/>
      <c r="C84" s="218"/>
      <c r="D84" s="218"/>
      <c r="E84" s="219" t="s">
        <v>232</v>
      </c>
      <c r="F84" s="219"/>
      <c r="G84" s="8"/>
      <c r="H84" s="67">
        <v>500000</v>
      </c>
      <c r="I84" s="104"/>
      <c r="J84" s="147"/>
      <c r="K84" s="117">
        <v>500000</v>
      </c>
    </row>
    <row r="85" spans="1:11">
      <c r="A85" s="218"/>
      <c r="B85" s="218"/>
      <c r="C85" s="218"/>
      <c r="D85" s="218"/>
      <c r="E85" s="219" t="s">
        <v>16</v>
      </c>
      <c r="F85" s="219"/>
      <c r="G85" s="8"/>
      <c r="H85" s="67">
        <v>1200000</v>
      </c>
      <c r="I85" s="104"/>
      <c r="J85" s="147">
        <v>318566</v>
      </c>
      <c r="K85" s="117">
        <v>1518566</v>
      </c>
    </row>
    <row r="86" spans="1:11">
      <c r="A86" s="218"/>
      <c r="B86" s="218"/>
      <c r="C86" s="218"/>
      <c r="D86" s="218"/>
      <c r="E86" s="219" t="s">
        <v>8</v>
      </c>
      <c r="F86" s="219"/>
      <c r="G86" s="8"/>
      <c r="H86" s="67">
        <v>5228800</v>
      </c>
      <c r="I86" s="104"/>
      <c r="J86" s="147">
        <v>20285477</v>
      </c>
      <c r="K86" s="117">
        <v>25514277</v>
      </c>
    </row>
    <row r="87" spans="1:11">
      <c r="A87" s="240">
        <v>35</v>
      </c>
      <c r="B87" s="240"/>
      <c r="C87" s="240"/>
      <c r="D87" s="240"/>
      <c r="E87" s="241" t="s">
        <v>107</v>
      </c>
      <c r="F87" s="241"/>
      <c r="G87" s="6" t="s">
        <v>108</v>
      </c>
      <c r="H87" s="65">
        <f>SUM(H64+H69+H70+H71+H72+H73+H80)</f>
        <v>18365095</v>
      </c>
      <c r="I87" s="111">
        <f>SUM(I64+I69+I70+I71+I72+I73+I80)</f>
        <v>207817</v>
      </c>
      <c r="J87" s="111">
        <f>SUM(J64+J69+J70+J71+J72+J73+J80)</f>
        <v>28251513</v>
      </c>
      <c r="K87" s="111">
        <f>SUM(K64+K69+K70+K71+K72+K73+K80)</f>
        <v>46824425</v>
      </c>
    </row>
    <row r="88" spans="1:11">
      <c r="A88" s="218">
        <v>36</v>
      </c>
      <c r="B88" s="218"/>
      <c r="C88" s="218"/>
      <c r="D88" s="218"/>
      <c r="E88" s="243" t="s">
        <v>109</v>
      </c>
      <c r="F88" s="243"/>
      <c r="G88" s="5" t="s">
        <v>110</v>
      </c>
      <c r="H88" s="51">
        <v>100000</v>
      </c>
      <c r="I88" s="104"/>
      <c r="J88" s="147"/>
      <c r="K88" s="149">
        <v>100000</v>
      </c>
    </row>
    <row r="89" spans="1:11">
      <c r="A89" s="218">
        <v>37</v>
      </c>
      <c r="B89" s="218"/>
      <c r="C89" s="218"/>
      <c r="D89" s="218"/>
      <c r="E89" s="243" t="s">
        <v>111</v>
      </c>
      <c r="F89" s="243"/>
      <c r="G89" s="5" t="s">
        <v>112</v>
      </c>
      <c r="H89" s="51"/>
      <c r="I89" s="104"/>
      <c r="J89" s="104">
        <v>200000</v>
      </c>
      <c r="K89" s="104">
        <v>200000</v>
      </c>
    </row>
    <row r="90" spans="1:11" ht="24" customHeight="1">
      <c r="A90" s="240">
        <v>38</v>
      </c>
      <c r="B90" s="240"/>
      <c r="C90" s="240"/>
      <c r="D90" s="240"/>
      <c r="E90" s="241" t="s">
        <v>113</v>
      </c>
      <c r="F90" s="241"/>
      <c r="G90" s="6" t="s">
        <v>114</v>
      </c>
      <c r="H90" s="65">
        <f>SUM(H88:H89)</f>
        <v>100000</v>
      </c>
      <c r="I90" s="111"/>
      <c r="J90" s="111">
        <v>200000</v>
      </c>
      <c r="K90" s="111">
        <f>SUM(K88:K89)</f>
        <v>300000</v>
      </c>
    </row>
    <row r="91" spans="1:11" ht="26.25" customHeight="1">
      <c r="A91" s="218">
        <v>39</v>
      </c>
      <c r="B91" s="218"/>
      <c r="C91" s="218"/>
      <c r="D91" s="218"/>
      <c r="E91" s="220" t="s">
        <v>115</v>
      </c>
      <c r="F91" s="220"/>
      <c r="G91" s="9" t="s">
        <v>116</v>
      </c>
      <c r="H91" s="68">
        <v>11033060</v>
      </c>
      <c r="I91" s="104"/>
      <c r="J91" s="147">
        <v>2016940</v>
      </c>
      <c r="K91" s="150">
        <v>13050000</v>
      </c>
    </row>
    <row r="92" spans="1:11">
      <c r="A92" s="218">
        <v>40</v>
      </c>
      <c r="B92" s="218"/>
      <c r="C92" s="218"/>
      <c r="D92" s="218"/>
      <c r="E92" s="243" t="s">
        <v>117</v>
      </c>
      <c r="F92" s="243"/>
      <c r="G92" s="5" t="s">
        <v>118</v>
      </c>
      <c r="H92" s="51"/>
      <c r="I92" s="104"/>
      <c r="J92" s="104"/>
      <c r="K92" s="104"/>
    </row>
    <row r="93" spans="1:11">
      <c r="A93" s="218">
        <v>41</v>
      </c>
      <c r="B93" s="218"/>
      <c r="C93" s="218"/>
      <c r="D93" s="218"/>
      <c r="E93" s="243" t="s">
        <v>119</v>
      </c>
      <c r="F93" s="243"/>
      <c r="G93" s="5" t="s">
        <v>120</v>
      </c>
      <c r="H93" s="51"/>
      <c r="I93" s="104"/>
      <c r="J93" s="104"/>
      <c r="K93" s="104"/>
    </row>
    <row r="94" spans="1:11">
      <c r="A94" s="218">
        <v>42</v>
      </c>
      <c r="B94" s="218"/>
      <c r="C94" s="218"/>
      <c r="D94" s="218"/>
      <c r="E94" s="243" t="s">
        <v>121</v>
      </c>
      <c r="F94" s="243"/>
      <c r="G94" s="5" t="s">
        <v>122</v>
      </c>
      <c r="H94" s="51"/>
      <c r="I94" s="104"/>
      <c r="J94" s="104"/>
      <c r="K94" s="104"/>
    </row>
    <row r="95" spans="1:11">
      <c r="A95" s="218">
        <v>43</v>
      </c>
      <c r="B95" s="218"/>
      <c r="C95" s="218"/>
      <c r="D95" s="218"/>
      <c r="E95" s="220" t="s">
        <v>123</v>
      </c>
      <c r="F95" s="220"/>
      <c r="G95" s="9" t="s">
        <v>124</v>
      </c>
      <c r="H95" s="68">
        <f>SUM(H96:H100)</f>
        <v>7100000</v>
      </c>
      <c r="I95" s="104"/>
      <c r="J95" s="111">
        <f>SUM(J96:J100)</f>
        <v>-6324893</v>
      </c>
      <c r="K95" s="111">
        <f>SUM(K96:K100)</f>
        <v>775107</v>
      </c>
    </row>
    <row r="96" spans="1:11">
      <c r="A96" s="218"/>
      <c r="B96" s="218"/>
      <c r="C96" s="218"/>
      <c r="D96" s="218"/>
      <c r="E96" s="219" t="s">
        <v>233</v>
      </c>
      <c r="F96" s="219"/>
      <c r="G96" s="8"/>
      <c r="H96" s="67">
        <v>600000</v>
      </c>
      <c r="I96" s="104"/>
      <c r="J96" s="147">
        <v>-308890</v>
      </c>
      <c r="K96" s="117">
        <v>291110</v>
      </c>
    </row>
    <row r="97" spans="1:11">
      <c r="A97" s="218"/>
      <c r="B97" s="218"/>
      <c r="C97" s="218"/>
      <c r="D97" s="218"/>
      <c r="E97" s="219" t="s">
        <v>221</v>
      </c>
      <c r="F97" s="219"/>
      <c r="G97" s="8"/>
      <c r="H97" s="67"/>
      <c r="I97" s="104"/>
      <c r="J97" s="147"/>
      <c r="K97" s="117"/>
    </row>
    <row r="98" spans="1:11">
      <c r="A98" s="218"/>
      <c r="B98" s="218"/>
      <c r="C98" s="218"/>
      <c r="D98" s="218"/>
      <c r="E98" s="219" t="s">
        <v>126</v>
      </c>
      <c r="F98" s="219"/>
      <c r="G98" s="8"/>
      <c r="H98" s="67"/>
      <c r="I98" s="104"/>
      <c r="J98" s="147">
        <v>10635</v>
      </c>
      <c r="K98" s="117">
        <v>10635</v>
      </c>
    </row>
    <row r="99" spans="1:11">
      <c r="A99" s="218"/>
      <c r="B99" s="218"/>
      <c r="C99" s="218"/>
      <c r="D99" s="218"/>
      <c r="E99" s="219" t="s">
        <v>127</v>
      </c>
      <c r="F99" s="219"/>
      <c r="G99" s="8"/>
      <c r="H99" s="67"/>
      <c r="I99" s="104"/>
      <c r="J99" s="147"/>
      <c r="K99" s="117"/>
    </row>
    <row r="100" spans="1:11">
      <c r="A100" s="218"/>
      <c r="B100" s="218"/>
      <c r="C100" s="218"/>
      <c r="D100" s="218"/>
      <c r="E100" s="219" t="s">
        <v>441</v>
      </c>
      <c r="F100" s="219"/>
      <c r="G100" s="8"/>
      <c r="H100" s="67">
        <v>6500000</v>
      </c>
      <c r="I100" s="104"/>
      <c r="J100" s="147">
        <v>-6026638</v>
      </c>
      <c r="K100" s="117">
        <v>473362</v>
      </c>
    </row>
    <row r="101" spans="1:11" ht="32.25" customHeight="1">
      <c r="A101" s="240">
        <v>44</v>
      </c>
      <c r="B101" s="240"/>
      <c r="C101" s="240"/>
      <c r="D101" s="240"/>
      <c r="E101" s="241" t="s">
        <v>128</v>
      </c>
      <c r="F101" s="241"/>
      <c r="G101" s="6" t="s">
        <v>129</v>
      </c>
      <c r="H101" s="65">
        <f>SUM(H91:H95)</f>
        <v>18133060</v>
      </c>
      <c r="I101" s="104"/>
      <c r="J101" s="104">
        <f>SUM(J91+J95)</f>
        <v>-4307953</v>
      </c>
      <c r="K101" s="111">
        <f>SUM(K91+K92+K93+K94+K95)</f>
        <v>13825107</v>
      </c>
    </row>
    <row r="102" spans="1:11">
      <c r="A102" s="227">
        <v>45</v>
      </c>
      <c r="B102" s="227"/>
      <c r="C102" s="227"/>
      <c r="D102" s="227"/>
      <c r="E102" s="242" t="s">
        <v>130</v>
      </c>
      <c r="F102" s="242"/>
      <c r="G102" s="7" t="s">
        <v>131</v>
      </c>
      <c r="H102" s="66">
        <f>SUM(H54+H63+H87+H90+H101)</f>
        <v>56655855</v>
      </c>
      <c r="I102" s="108">
        <f>SUM(I54+I63+I87+I90+I101)</f>
        <v>2754897</v>
      </c>
      <c r="J102" s="108">
        <f>SUM(J54+J63+J87+J90+J101)</f>
        <v>31643560</v>
      </c>
      <c r="K102" s="108">
        <f>SUM(K54+K63+K87+K90+K101)</f>
        <v>91054312</v>
      </c>
    </row>
    <row r="103" spans="1:11">
      <c r="A103" s="235">
        <v>46</v>
      </c>
      <c r="B103" s="235"/>
      <c r="C103" s="235"/>
      <c r="D103" s="235"/>
      <c r="E103" s="236" t="s">
        <v>132</v>
      </c>
      <c r="F103" s="236"/>
      <c r="G103" s="6" t="s">
        <v>133</v>
      </c>
      <c r="H103" s="65"/>
      <c r="I103" s="104"/>
      <c r="J103" s="104"/>
      <c r="K103" s="104"/>
    </row>
    <row r="104" spans="1:11">
      <c r="A104" s="235">
        <v>47</v>
      </c>
      <c r="B104" s="235"/>
      <c r="C104" s="235"/>
      <c r="D104" s="235"/>
      <c r="E104" s="236" t="s">
        <v>134</v>
      </c>
      <c r="F104" s="236"/>
      <c r="G104" s="6" t="s">
        <v>135</v>
      </c>
      <c r="H104" s="65"/>
      <c r="I104" s="104"/>
      <c r="J104" s="111">
        <v>2718500</v>
      </c>
      <c r="K104" s="111">
        <v>2718500</v>
      </c>
    </row>
    <row r="105" spans="1:11">
      <c r="A105" s="235">
        <v>48</v>
      </c>
      <c r="B105" s="235"/>
      <c r="C105" s="235"/>
      <c r="D105" s="235"/>
      <c r="E105" s="237" t="s">
        <v>136</v>
      </c>
      <c r="F105" s="237"/>
      <c r="G105" s="6" t="s">
        <v>137</v>
      </c>
      <c r="H105" s="65"/>
      <c r="I105" s="104"/>
      <c r="J105" s="104"/>
      <c r="K105" s="104"/>
    </row>
    <row r="106" spans="1:11">
      <c r="A106" s="235">
        <v>49</v>
      </c>
      <c r="B106" s="235"/>
      <c r="C106" s="235"/>
      <c r="D106" s="235"/>
      <c r="E106" s="237" t="s">
        <v>234</v>
      </c>
      <c r="F106" s="237"/>
      <c r="G106" s="6" t="s">
        <v>139</v>
      </c>
      <c r="H106" s="65"/>
      <c r="I106" s="104"/>
      <c r="J106" s="104"/>
      <c r="K106" s="104"/>
    </row>
    <row r="107" spans="1:11">
      <c r="A107" s="235">
        <v>50</v>
      </c>
      <c r="B107" s="235"/>
      <c r="C107" s="235"/>
      <c r="D107" s="235"/>
      <c r="E107" s="237" t="s">
        <v>140</v>
      </c>
      <c r="F107" s="237"/>
      <c r="G107" s="6" t="s">
        <v>141</v>
      </c>
      <c r="H107" s="65"/>
      <c r="I107" s="104"/>
      <c r="J107" s="104"/>
      <c r="K107" s="104"/>
    </row>
    <row r="108" spans="1:11">
      <c r="A108" s="235">
        <v>51</v>
      </c>
      <c r="B108" s="235"/>
      <c r="C108" s="235"/>
      <c r="D108" s="235"/>
      <c r="E108" s="236" t="s">
        <v>235</v>
      </c>
      <c r="F108" s="236"/>
      <c r="G108" s="6" t="s">
        <v>143</v>
      </c>
      <c r="H108" s="69"/>
      <c r="I108" s="104"/>
      <c r="J108" s="104"/>
      <c r="K108" s="104"/>
    </row>
    <row r="109" spans="1:11">
      <c r="A109" s="235">
        <v>52</v>
      </c>
      <c r="B109" s="235"/>
      <c r="C109" s="235"/>
      <c r="D109" s="235"/>
      <c r="E109" s="236" t="s">
        <v>413</v>
      </c>
      <c r="F109" s="236"/>
      <c r="G109" s="6" t="s">
        <v>145</v>
      </c>
      <c r="H109" s="65"/>
      <c r="I109" s="104"/>
      <c r="J109" s="111">
        <v>1575200</v>
      </c>
      <c r="K109" s="111">
        <v>1575200</v>
      </c>
    </row>
    <row r="110" spans="1:11">
      <c r="A110" s="235">
        <v>53</v>
      </c>
      <c r="B110" s="235"/>
      <c r="C110" s="235"/>
      <c r="D110" s="235"/>
      <c r="E110" s="236" t="s">
        <v>146</v>
      </c>
      <c r="F110" s="236"/>
      <c r="G110" s="6" t="s">
        <v>147</v>
      </c>
      <c r="H110" s="65">
        <v>24674000</v>
      </c>
      <c r="I110" s="104"/>
      <c r="J110" s="151">
        <f>SUM(J111:J115)</f>
        <v>-1375200</v>
      </c>
      <c r="K110" s="127">
        <f>SUM(K111:K115)</f>
        <v>23298800</v>
      </c>
    </row>
    <row r="111" spans="1:11" s="56" customFormat="1">
      <c r="A111" s="55"/>
      <c r="B111" s="55"/>
      <c r="C111" s="55"/>
      <c r="D111" s="55"/>
      <c r="E111" s="238" t="s">
        <v>414</v>
      </c>
      <c r="F111" s="239"/>
      <c r="G111" s="6"/>
      <c r="H111" s="57">
        <v>672000</v>
      </c>
      <c r="I111" s="104"/>
      <c r="J111" s="104"/>
      <c r="K111" s="104">
        <v>672000</v>
      </c>
    </row>
    <row r="112" spans="1:11" s="56" customFormat="1">
      <c r="A112" s="55"/>
      <c r="B112" s="55"/>
      <c r="C112" s="55"/>
      <c r="D112" s="55"/>
      <c r="E112" s="238" t="s">
        <v>415</v>
      </c>
      <c r="F112" s="239"/>
      <c r="G112" s="6"/>
      <c r="H112" s="57">
        <v>325000</v>
      </c>
      <c r="I112" s="104"/>
      <c r="J112" s="104"/>
      <c r="K112" s="104">
        <v>325000</v>
      </c>
    </row>
    <row r="113" spans="1:11" s="56" customFormat="1">
      <c r="A113" s="55"/>
      <c r="B113" s="55"/>
      <c r="C113" s="55"/>
      <c r="D113" s="55"/>
      <c r="E113" s="238" t="s">
        <v>416</v>
      </c>
      <c r="F113" s="239"/>
      <c r="G113" s="6"/>
      <c r="H113" s="105">
        <v>13626800</v>
      </c>
      <c r="I113" s="104"/>
      <c r="J113" s="104">
        <v>-1375200</v>
      </c>
      <c r="K113" s="104">
        <v>12251600</v>
      </c>
    </row>
    <row r="114" spans="1:11" s="56" customFormat="1">
      <c r="A114" s="55"/>
      <c r="B114" s="55"/>
      <c r="C114" s="55"/>
      <c r="D114" s="55"/>
      <c r="E114" s="238" t="s">
        <v>417</v>
      </c>
      <c r="F114" s="239"/>
      <c r="G114" s="6"/>
      <c r="H114" s="57">
        <v>3076000</v>
      </c>
      <c r="I114" s="104"/>
      <c r="J114" s="104"/>
      <c r="K114" s="104">
        <v>3076000</v>
      </c>
    </row>
    <row r="115" spans="1:11" s="96" customFormat="1">
      <c r="A115" s="95"/>
      <c r="B115" s="95"/>
      <c r="C115" s="95"/>
      <c r="D115" s="95"/>
      <c r="E115" s="238" t="s">
        <v>442</v>
      </c>
      <c r="F115" s="234"/>
      <c r="G115" s="6"/>
      <c r="H115" s="57">
        <v>6974200</v>
      </c>
      <c r="I115" s="104"/>
      <c r="J115" s="104"/>
      <c r="K115" s="104">
        <v>6974200</v>
      </c>
    </row>
    <row r="116" spans="1:11">
      <c r="A116" s="227">
        <v>54</v>
      </c>
      <c r="B116" s="227"/>
      <c r="C116" s="227"/>
      <c r="D116" s="227"/>
      <c r="E116" s="230" t="s">
        <v>222</v>
      </c>
      <c r="F116" s="230"/>
      <c r="G116" s="7" t="s">
        <v>148</v>
      </c>
      <c r="H116" s="66">
        <f>SUM(H103:H110)</f>
        <v>24674000</v>
      </c>
      <c r="I116" s="152"/>
      <c r="J116" s="108">
        <f>SUM(J104+J109+J110)</f>
        <v>2918500</v>
      </c>
      <c r="K116" s="108">
        <f>SUM(K103+K104+K105+K106+K107+K108+K109+K110)</f>
        <v>27592500</v>
      </c>
    </row>
    <row r="117" spans="1:11">
      <c r="A117" s="218">
        <v>55</v>
      </c>
      <c r="B117" s="218"/>
      <c r="C117" s="218"/>
      <c r="D117" s="218"/>
      <c r="E117" s="224" t="s">
        <v>149</v>
      </c>
      <c r="F117" s="224"/>
      <c r="G117" s="5" t="s">
        <v>150</v>
      </c>
      <c r="H117" s="51"/>
      <c r="I117" s="104"/>
      <c r="J117" s="104"/>
      <c r="K117" s="104"/>
    </row>
    <row r="118" spans="1:11">
      <c r="A118" s="218">
        <v>56</v>
      </c>
      <c r="B118" s="218"/>
      <c r="C118" s="218"/>
      <c r="D118" s="218"/>
      <c r="E118" s="224" t="s">
        <v>151</v>
      </c>
      <c r="F118" s="224"/>
      <c r="G118" s="5" t="s">
        <v>152</v>
      </c>
      <c r="H118" s="51"/>
      <c r="I118" s="104">
        <v>7920</v>
      </c>
      <c r="J118" s="104"/>
      <c r="K118" s="104">
        <v>7920</v>
      </c>
    </row>
    <row r="119" spans="1:11" ht="27.75" customHeight="1">
      <c r="A119" s="218">
        <v>57</v>
      </c>
      <c r="B119" s="218"/>
      <c r="C119" s="218"/>
      <c r="D119" s="218"/>
      <c r="E119" s="224" t="s">
        <v>153</v>
      </c>
      <c r="F119" s="224"/>
      <c r="G119" s="5" t="s">
        <v>154</v>
      </c>
      <c r="H119" s="51"/>
      <c r="I119" s="104"/>
      <c r="J119" s="104"/>
      <c r="K119" s="104"/>
    </row>
    <row r="120" spans="1:11" ht="27" customHeight="1">
      <c r="A120" s="218">
        <v>58</v>
      </c>
      <c r="B120" s="218"/>
      <c r="C120" s="218"/>
      <c r="D120" s="218"/>
      <c r="E120" s="224" t="s">
        <v>155</v>
      </c>
      <c r="F120" s="224"/>
      <c r="G120" s="5" t="s">
        <v>156</v>
      </c>
      <c r="H120" s="51"/>
      <c r="I120" s="104"/>
      <c r="J120" s="104"/>
      <c r="K120" s="104"/>
    </row>
    <row r="121" spans="1:11" ht="29.25" customHeight="1">
      <c r="A121" s="218">
        <v>59</v>
      </c>
      <c r="B121" s="218"/>
      <c r="C121" s="218"/>
      <c r="D121" s="218"/>
      <c r="E121" s="224" t="s">
        <v>157</v>
      </c>
      <c r="F121" s="224"/>
      <c r="G121" s="5" t="s">
        <v>158</v>
      </c>
      <c r="H121" s="51"/>
      <c r="I121" s="104"/>
      <c r="J121" s="104"/>
      <c r="K121" s="104"/>
    </row>
    <row r="122" spans="1:11" ht="33" customHeight="1">
      <c r="A122" s="218">
        <v>60</v>
      </c>
      <c r="B122" s="218"/>
      <c r="C122" s="218"/>
      <c r="D122" s="218"/>
      <c r="E122" s="224" t="s">
        <v>443</v>
      </c>
      <c r="F122" s="224"/>
      <c r="G122" s="5" t="s">
        <v>160</v>
      </c>
      <c r="H122" s="109">
        <v>3377640</v>
      </c>
      <c r="I122" s="111"/>
      <c r="J122" s="151">
        <f>SUM(J123:J125)</f>
        <v>990000</v>
      </c>
      <c r="K122" s="127">
        <f>SUM(K123:K125)</f>
        <v>4367640</v>
      </c>
    </row>
    <row r="123" spans="1:11" s="96" customFormat="1" ht="33" customHeight="1">
      <c r="A123" s="93"/>
      <c r="B123" s="93"/>
      <c r="C123" s="93"/>
      <c r="D123" s="93"/>
      <c r="E123" s="224" t="s">
        <v>418</v>
      </c>
      <c r="F123" s="224"/>
      <c r="G123" s="94"/>
      <c r="H123" s="51">
        <v>2577640</v>
      </c>
      <c r="I123" s="104"/>
      <c r="J123" s="147">
        <v>968004</v>
      </c>
      <c r="K123" s="104">
        <v>3545644</v>
      </c>
    </row>
    <row r="124" spans="1:11" s="56" customFormat="1" ht="42.75" customHeight="1">
      <c r="A124" s="53"/>
      <c r="B124" s="53"/>
      <c r="C124" s="53"/>
      <c r="D124" s="53"/>
      <c r="E124" s="232" t="s">
        <v>419</v>
      </c>
      <c r="F124" s="233"/>
      <c r="G124" s="54"/>
      <c r="H124" s="51">
        <v>800000</v>
      </c>
      <c r="I124" s="104"/>
      <c r="J124" s="104">
        <v>21996</v>
      </c>
      <c r="K124" s="104">
        <v>821996</v>
      </c>
    </row>
    <row r="125" spans="1:11" s="56" customFormat="1" ht="40.5" customHeight="1">
      <c r="A125" s="53"/>
      <c r="B125" s="53"/>
      <c r="C125" s="53"/>
      <c r="D125" s="53"/>
      <c r="E125" s="232" t="s">
        <v>420</v>
      </c>
      <c r="F125" s="234"/>
      <c r="G125" s="54"/>
      <c r="H125" s="51"/>
      <c r="I125" s="104"/>
      <c r="J125" s="104"/>
      <c r="K125" s="104"/>
    </row>
    <row r="126" spans="1:11" ht="33" customHeight="1">
      <c r="A126" s="218">
        <v>61</v>
      </c>
      <c r="B126" s="218"/>
      <c r="C126" s="218"/>
      <c r="D126" s="218"/>
      <c r="E126" s="224" t="s">
        <v>161</v>
      </c>
      <c r="F126" s="224"/>
      <c r="G126" s="5" t="s">
        <v>162</v>
      </c>
      <c r="H126" s="51"/>
      <c r="I126" s="104"/>
      <c r="J126" s="104"/>
      <c r="K126" s="104"/>
    </row>
    <row r="127" spans="1:11">
      <c r="A127" s="218">
        <v>62</v>
      </c>
      <c r="B127" s="218"/>
      <c r="C127" s="218"/>
      <c r="D127" s="218"/>
      <c r="E127" s="224" t="s">
        <v>163</v>
      </c>
      <c r="F127" s="224"/>
      <c r="G127" s="5" t="s">
        <v>164</v>
      </c>
      <c r="H127" s="51">
        <v>500000</v>
      </c>
      <c r="I127" s="104"/>
      <c r="J127" s="147"/>
      <c r="K127" s="149">
        <v>500000</v>
      </c>
    </row>
    <row r="128" spans="1:11">
      <c r="A128" s="218">
        <v>63</v>
      </c>
      <c r="B128" s="218"/>
      <c r="C128" s="218"/>
      <c r="D128" s="218"/>
      <c r="E128" s="224" t="s">
        <v>165</v>
      </c>
      <c r="F128" s="224"/>
      <c r="G128" s="5" t="s">
        <v>166</v>
      </c>
      <c r="H128" s="51"/>
      <c r="I128" s="104"/>
      <c r="J128" s="104"/>
      <c r="K128" s="104"/>
    </row>
    <row r="129" spans="1:11">
      <c r="A129" s="218">
        <v>64</v>
      </c>
      <c r="B129" s="218"/>
      <c r="C129" s="218"/>
      <c r="D129" s="218"/>
      <c r="E129" s="231" t="s">
        <v>167</v>
      </c>
      <c r="F129" s="231"/>
      <c r="G129" s="5" t="s">
        <v>168</v>
      </c>
      <c r="H129" s="51"/>
      <c r="I129" s="104"/>
      <c r="J129" s="104"/>
      <c r="K129" s="104"/>
    </row>
    <row r="130" spans="1:11" ht="40.5" customHeight="1">
      <c r="A130" s="218">
        <v>65</v>
      </c>
      <c r="B130" s="218"/>
      <c r="C130" s="218"/>
      <c r="D130" s="218"/>
      <c r="E130" s="224" t="s">
        <v>169</v>
      </c>
      <c r="F130" s="224"/>
      <c r="G130" s="5" t="s">
        <v>172</v>
      </c>
      <c r="H130" s="68">
        <v>3414000</v>
      </c>
      <c r="I130" s="111">
        <v>1000000</v>
      </c>
      <c r="J130" s="111">
        <f>SUM(J131:J134)</f>
        <v>0</v>
      </c>
      <c r="K130" s="111">
        <f>SUM(H130:I130)</f>
        <v>4414000</v>
      </c>
    </row>
    <row r="131" spans="1:11" s="96" customFormat="1" ht="40.5" customHeight="1">
      <c r="A131" s="93"/>
      <c r="B131" s="93"/>
      <c r="C131" s="93"/>
      <c r="D131" s="93"/>
      <c r="E131" s="224" t="s">
        <v>421</v>
      </c>
      <c r="F131" s="224"/>
      <c r="G131" s="94"/>
      <c r="H131" s="57">
        <v>50000</v>
      </c>
      <c r="I131" s="104"/>
      <c r="J131" s="104"/>
      <c r="K131" s="104">
        <v>50000</v>
      </c>
    </row>
    <row r="132" spans="1:11" s="96" customFormat="1" ht="40.5" customHeight="1">
      <c r="A132" s="93"/>
      <c r="B132" s="93"/>
      <c r="C132" s="93"/>
      <c r="D132" s="93"/>
      <c r="E132" s="224" t="s">
        <v>444</v>
      </c>
      <c r="F132" s="233"/>
      <c r="G132" s="94"/>
      <c r="H132" s="57">
        <v>362000</v>
      </c>
      <c r="I132" s="104"/>
      <c r="J132" s="104"/>
      <c r="K132" s="104">
        <v>362000</v>
      </c>
    </row>
    <row r="133" spans="1:11" s="56" customFormat="1" ht="40.5" customHeight="1">
      <c r="A133" s="53"/>
      <c r="B133" s="53"/>
      <c r="C133" s="53"/>
      <c r="D133" s="53"/>
      <c r="E133" s="232" t="s">
        <v>422</v>
      </c>
      <c r="F133" s="233"/>
      <c r="G133" s="54"/>
      <c r="H133" s="57">
        <v>736000</v>
      </c>
      <c r="I133" s="104"/>
      <c r="J133" s="104"/>
      <c r="K133" s="104">
        <v>736000</v>
      </c>
    </row>
    <row r="134" spans="1:11" s="56" customFormat="1" ht="40.5" customHeight="1">
      <c r="A134" s="53"/>
      <c r="B134" s="53"/>
      <c r="C134" s="53"/>
      <c r="D134" s="53"/>
      <c r="E134" s="232" t="s">
        <v>423</v>
      </c>
      <c r="F134" s="234"/>
      <c r="G134" s="54"/>
      <c r="H134" s="51">
        <v>2266000</v>
      </c>
      <c r="I134" s="104">
        <v>1000000</v>
      </c>
      <c r="J134" s="104"/>
      <c r="K134" s="104">
        <v>3266000</v>
      </c>
    </row>
    <row r="135" spans="1:11">
      <c r="A135" s="218">
        <v>66</v>
      </c>
      <c r="B135" s="218"/>
      <c r="C135" s="218"/>
      <c r="D135" s="218"/>
      <c r="E135" s="231" t="s">
        <v>171</v>
      </c>
      <c r="F135" s="231"/>
      <c r="G135" s="5" t="s">
        <v>397</v>
      </c>
      <c r="H135" s="68">
        <v>10553020</v>
      </c>
      <c r="I135" s="111">
        <v>-1000000</v>
      </c>
      <c r="J135" s="111">
        <v>-7556513</v>
      </c>
      <c r="K135" s="111">
        <v>1996507</v>
      </c>
    </row>
    <row r="136" spans="1:11">
      <c r="A136" s="227">
        <v>67</v>
      </c>
      <c r="B136" s="227"/>
      <c r="C136" s="227"/>
      <c r="D136" s="227"/>
      <c r="E136" s="230" t="s">
        <v>173</v>
      </c>
      <c r="F136" s="230"/>
      <c r="G136" s="7" t="s">
        <v>174</v>
      </c>
      <c r="H136" s="66">
        <f>SUM(H117+H118+H119+H120+H121+H122+H126+H127+H128+H129+H130+H135)</f>
        <v>17844660</v>
      </c>
      <c r="I136" s="108">
        <f>SUM(I118+I119+I120+I121+I122+I126+I127+I128+I129+I130+I135)</f>
        <v>7920</v>
      </c>
      <c r="J136" s="108">
        <f>SUM(J117+J118+J119+J120+J121+J122+J126+J127+J128+J129+J130+J135)</f>
        <v>-6566513</v>
      </c>
      <c r="K136" s="108">
        <f>SUM(K117+K118+K119+K120+K121+K122+K126+K127+K128+K129+K130+K135)</f>
        <v>11286067</v>
      </c>
    </row>
    <row r="137" spans="1:11">
      <c r="A137" s="218">
        <v>68</v>
      </c>
      <c r="B137" s="218"/>
      <c r="C137" s="218"/>
      <c r="D137" s="218"/>
      <c r="E137" s="223" t="s">
        <v>175</v>
      </c>
      <c r="F137" s="223"/>
      <c r="G137" s="5" t="s">
        <v>176</v>
      </c>
      <c r="H137" s="51">
        <v>49345420</v>
      </c>
      <c r="I137" s="104">
        <v>-781898</v>
      </c>
      <c r="J137" s="104">
        <v>-48563522</v>
      </c>
      <c r="K137" s="104">
        <v>0</v>
      </c>
    </row>
    <row r="138" spans="1:11">
      <c r="A138" s="218">
        <v>69</v>
      </c>
      <c r="B138" s="218"/>
      <c r="C138" s="218"/>
      <c r="D138" s="218"/>
      <c r="E138" s="223" t="s">
        <v>177</v>
      </c>
      <c r="F138" s="223"/>
      <c r="G138" s="5" t="s">
        <v>178</v>
      </c>
      <c r="H138" s="51"/>
      <c r="I138" s="104"/>
      <c r="J138" s="104">
        <v>48563522</v>
      </c>
      <c r="K138" s="104">
        <v>48563522</v>
      </c>
    </row>
    <row r="139" spans="1:11">
      <c r="A139" s="218">
        <v>70</v>
      </c>
      <c r="B139" s="218"/>
      <c r="C139" s="218"/>
      <c r="D139" s="218"/>
      <c r="E139" s="223" t="s">
        <v>179</v>
      </c>
      <c r="F139" s="223"/>
      <c r="G139" s="5" t="s">
        <v>180</v>
      </c>
      <c r="H139" s="51"/>
      <c r="I139" s="104"/>
      <c r="J139" s="104"/>
      <c r="K139" s="104"/>
    </row>
    <row r="140" spans="1:11">
      <c r="A140" s="218">
        <v>71</v>
      </c>
      <c r="B140" s="218"/>
      <c r="C140" s="218"/>
      <c r="D140" s="218"/>
      <c r="E140" s="223" t="s">
        <v>181</v>
      </c>
      <c r="F140" s="223"/>
      <c r="G140" s="110" t="s">
        <v>182</v>
      </c>
      <c r="H140" s="29"/>
      <c r="I140" s="104">
        <v>781898</v>
      </c>
      <c r="J140" s="104">
        <v>9900893</v>
      </c>
      <c r="K140" s="104">
        <v>10682791</v>
      </c>
    </row>
    <row r="141" spans="1:11">
      <c r="A141" s="218">
        <v>72</v>
      </c>
      <c r="B141" s="218"/>
      <c r="C141" s="218"/>
      <c r="D141" s="218"/>
      <c r="E141" s="223" t="s">
        <v>183</v>
      </c>
      <c r="F141" s="223"/>
      <c r="G141" s="5" t="s">
        <v>184</v>
      </c>
      <c r="H141" s="51"/>
      <c r="I141" s="104"/>
      <c r="J141" s="104"/>
      <c r="K141" s="104"/>
    </row>
    <row r="142" spans="1:11">
      <c r="A142" s="218">
        <v>73</v>
      </c>
      <c r="B142" s="218"/>
      <c r="C142" s="218"/>
      <c r="D142" s="218"/>
      <c r="E142" s="223" t="s">
        <v>185</v>
      </c>
      <c r="F142" s="223"/>
      <c r="G142" s="5" t="s">
        <v>186</v>
      </c>
      <c r="H142" s="51"/>
      <c r="I142" s="104"/>
      <c r="J142" s="104"/>
      <c r="K142" s="104"/>
    </row>
    <row r="143" spans="1:11">
      <c r="A143" s="218">
        <v>74</v>
      </c>
      <c r="B143" s="218"/>
      <c r="C143" s="218"/>
      <c r="D143" s="218"/>
      <c r="E143" s="223" t="s">
        <v>187</v>
      </c>
      <c r="F143" s="223"/>
      <c r="G143" s="5" t="s">
        <v>188</v>
      </c>
      <c r="H143" s="51">
        <v>13323264</v>
      </c>
      <c r="I143" s="104"/>
      <c r="J143" s="147"/>
      <c r="K143" s="149">
        <v>13323264</v>
      </c>
    </row>
    <row r="144" spans="1:11">
      <c r="A144" s="227">
        <v>75</v>
      </c>
      <c r="B144" s="227"/>
      <c r="C144" s="227"/>
      <c r="D144" s="227"/>
      <c r="E144" s="228" t="s">
        <v>189</v>
      </c>
      <c r="F144" s="228"/>
      <c r="G144" s="7" t="s">
        <v>190</v>
      </c>
      <c r="H144" s="66">
        <f>SUM(H137:H143)</f>
        <v>62668684</v>
      </c>
      <c r="I144" s="108">
        <f>SUM(I137:I143)</f>
        <v>0</v>
      </c>
      <c r="J144" s="108">
        <f>SUM(J137:J143)</f>
        <v>9900893</v>
      </c>
      <c r="K144" s="108">
        <f>SUM(K137:K143)</f>
        <v>72569577</v>
      </c>
    </row>
    <row r="145" spans="1:11">
      <c r="A145" s="218">
        <v>76</v>
      </c>
      <c r="B145" s="218"/>
      <c r="C145" s="218"/>
      <c r="D145" s="218"/>
      <c r="E145" s="224" t="s">
        <v>191</v>
      </c>
      <c r="F145" s="224"/>
      <c r="G145" s="5" t="s">
        <v>192</v>
      </c>
      <c r="H145" s="51">
        <v>27160352</v>
      </c>
      <c r="I145" s="104"/>
      <c r="J145" s="147"/>
      <c r="K145" s="149">
        <v>27160352</v>
      </c>
    </row>
    <row r="146" spans="1:11">
      <c r="A146" s="218">
        <v>77</v>
      </c>
      <c r="B146" s="218"/>
      <c r="C146" s="218"/>
      <c r="D146" s="218"/>
      <c r="E146" s="224" t="s">
        <v>193</v>
      </c>
      <c r="F146" s="224"/>
      <c r="G146" s="5" t="s">
        <v>194</v>
      </c>
      <c r="H146" s="51"/>
      <c r="I146" s="104"/>
      <c r="J146" s="104"/>
      <c r="K146" s="104"/>
    </row>
    <row r="147" spans="1:11">
      <c r="A147" s="218">
        <v>78</v>
      </c>
      <c r="B147" s="218"/>
      <c r="C147" s="218"/>
      <c r="D147" s="218"/>
      <c r="E147" s="224" t="s">
        <v>195</v>
      </c>
      <c r="F147" s="224"/>
      <c r="G147" s="5" t="s">
        <v>196</v>
      </c>
      <c r="H147" s="51"/>
      <c r="I147" s="104"/>
      <c r="J147" s="104"/>
      <c r="K147" s="104"/>
    </row>
    <row r="148" spans="1:11" ht="27" customHeight="1">
      <c r="A148" s="218">
        <v>79</v>
      </c>
      <c r="B148" s="218"/>
      <c r="C148" s="218"/>
      <c r="D148" s="218"/>
      <c r="E148" s="224" t="s">
        <v>197</v>
      </c>
      <c r="F148" s="224"/>
      <c r="G148" s="5" t="s">
        <v>198</v>
      </c>
      <c r="H148" s="51">
        <v>7333295</v>
      </c>
      <c r="I148" s="104"/>
      <c r="J148" s="147"/>
      <c r="K148" s="149">
        <v>7333295</v>
      </c>
    </row>
    <row r="149" spans="1:11">
      <c r="A149" s="227">
        <v>80</v>
      </c>
      <c r="B149" s="227"/>
      <c r="C149" s="227"/>
      <c r="D149" s="227"/>
      <c r="E149" s="230" t="s">
        <v>199</v>
      </c>
      <c r="F149" s="230"/>
      <c r="G149" s="7" t="s">
        <v>200</v>
      </c>
      <c r="H149" s="66">
        <f>SUM(H145:H148)</f>
        <v>34493647</v>
      </c>
      <c r="I149" s="152"/>
      <c r="J149" s="152"/>
      <c r="K149" s="153">
        <f>SUM(K145:K148)</f>
        <v>34493647</v>
      </c>
    </row>
    <row r="150" spans="1:11" ht="27" customHeight="1">
      <c r="A150" s="218">
        <v>81</v>
      </c>
      <c r="B150" s="218"/>
      <c r="C150" s="218"/>
      <c r="D150" s="218"/>
      <c r="E150" s="224" t="s">
        <v>201</v>
      </c>
      <c r="F150" s="224"/>
      <c r="G150" s="5" t="s">
        <v>202</v>
      </c>
      <c r="H150" s="51"/>
      <c r="I150" s="104"/>
      <c r="J150" s="104"/>
      <c r="K150" s="104"/>
    </row>
    <row r="151" spans="1:11" ht="26.25" customHeight="1">
      <c r="A151" s="218">
        <v>82</v>
      </c>
      <c r="B151" s="218"/>
      <c r="C151" s="218"/>
      <c r="D151" s="218"/>
      <c r="E151" s="224" t="s">
        <v>203</v>
      </c>
      <c r="F151" s="224"/>
      <c r="G151" s="5" t="s">
        <v>204</v>
      </c>
      <c r="H151" s="51"/>
      <c r="I151" s="104"/>
      <c r="J151" s="104"/>
      <c r="K151" s="104"/>
    </row>
    <row r="152" spans="1:11" ht="31.5" customHeight="1">
      <c r="A152" s="218">
        <v>83</v>
      </c>
      <c r="B152" s="218"/>
      <c r="C152" s="218"/>
      <c r="D152" s="218"/>
      <c r="E152" s="224" t="s">
        <v>205</v>
      </c>
      <c r="F152" s="224"/>
      <c r="G152" s="5" t="s">
        <v>206</v>
      </c>
      <c r="H152" s="51"/>
      <c r="I152" s="104"/>
      <c r="J152" s="104"/>
      <c r="K152" s="104"/>
    </row>
    <row r="153" spans="1:11" ht="27" customHeight="1">
      <c r="A153" s="218">
        <v>84</v>
      </c>
      <c r="B153" s="218"/>
      <c r="C153" s="218"/>
      <c r="D153" s="218"/>
      <c r="E153" s="224" t="s">
        <v>207</v>
      </c>
      <c r="F153" s="224"/>
      <c r="G153" s="5" t="s">
        <v>208</v>
      </c>
      <c r="H153" s="51"/>
      <c r="I153" s="104"/>
      <c r="J153" s="104"/>
      <c r="K153" s="104"/>
    </row>
    <row r="154" spans="1:11" ht="26.25" customHeight="1">
      <c r="A154" s="218">
        <v>85</v>
      </c>
      <c r="B154" s="218"/>
      <c r="C154" s="218"/>
      <c r="D154" s="218"/>
      <c r="E154" s="224" t="s">
        <v>209</v>
      </c>
      <c r="F154" s="224"/>
      <c r="G154" s="5" t="s">
        <v>210</v>
      </c>
      <c r="H154" s="51"/>
      <c r="I154" s="104"/>
      <c r="J154" s="104"/>
      <c r="K154" s="104"/>
    </row>
    <row r="155" spans="1:11" ht="27" customHeight="1">
      <c r="A155" s="218">
        <v>86</v>
      </c>
      <c r="B155" s="218"/>
      <c r="C155" s="218"/>
      <c r="D155" s="218"/>
      <c r="E155" s="224" t="s">
        <v>211</v>
      </c>
      <c r="F155" s="224"/>
      <c r="G155" s="5" t="s">
        <v>212</v>
      </c>
      <c r="H155" s="51"/>
      <c r="I155" s="104"/>
      <c r="J155" s="104"/>
      <c r="K155" s="104"/>
    </row>
    <row r="156" spans="1:11">
      <c r="A156" s="218">
        <v>87</v>
      </c>
      <c r="B156" s="218"/>
      <c r="C156" s="218"/>
      <c r="D156" s="218"/>
      <c r="E156" s="224" t="s">
        <v>213</v>
      </c>
      <c r="F156" s="224"/>
      <c r="G156" s="5" t="s">
        <v>214</v>
      </c>
      <c r="H156" s="51"/>
      <c r="I156" s="104"/>
      <c r="J156" s="104"/>
      <c r="K156" s="104"/>
    </row>
    <row r="157" spans="1:11">
      <c r="A157" s="218">
        <v>88</v>
      </c>
      <c r="B157" s="218"/>
      <c r="C157" s="218"/>
      <c r="D157" s="218"/>
      <c r="E157" s="224" t="s">
        <v>215</v>
      </c>
      <c r="F157" s="224"/>
      <c r="G157" s="5" t="s">
        <v>216</v>
      </c>
      <c r="H157" s="51"/>
      <c r="I157" s="104"/>
      <c r="J157" s="104"/>
      <c r="K157" s="104"/>
    </row>
    <row r="158" spans="1:11">
      <c r="A158" s="229">
        <v>89</v>
      </c>
      <c r="B158" s="229"/>
      <c r="C158" s="229"/>
      <c r="D158" s="229"/>
      <c r="E158" s="230" t="s">
        <v>217</v>
      </c>
      <c r="F158" s="230"/>
      <c r="G158" s="7" t="s">
        <v>218</v>
      </c>
      <c r="H158" s="66">
        <f>SUM(H150:H157)</f>
        <v>0</v>
      </c>
      <c r="I158" s="152"/>
      <c r="J158" s="152"/>
      <c r="K158" s="152"/>
    </row>
    <row r="159" spans="1:11">
      <c r="A159" s="225">
        <v>90</v>
      </c>
      <c r="B159" s="225"/>
      <c r="C159" s="225"/>
      <c r="D159" s="225"/>
      <c r="E159" s="226" t="s">
        <v>219</v>
      </c>
      <c r="F159" s="226"/>
      <c r="G159" s="10" t="s">
        <v>220</v>
      </c>
      <c r="H159" s="70">
        <f>SUM(H28+H29+H102+H116+H136+H144+H149+H158)</f>
        <v>381688833</v>
      </c>
      <c r="I159" s="108">
        <f>SUM(I28+I29+I102+I116+I136+I144+I149+I158)</f>
        <v>2762817</v>
      </c>
      <c r="J159" s="108">
        <f>SUM(J28+J29+J102+J116+J136+J144+J149+J158)</f>
        <v>51401999</v>
      </c>
      <c r="K159" s="108">
        <f>SUM(K28+K29+K102+K116+K136+K144+K149+K158)</f>
        <v>435853649</v>
      </c>
    </row>
    <row r="160" spans="1:11">
      <c r="A160" s="227">
        <v>91</v>
      </c>
      <c r="B160" s="227"/>
      <c r="C160" s="227"/>
      <c r="D160" s="227"/>
      <c r="E160" s="228" t="s">
        <v>236</v>
      </c>
      <c r="F160" s="228"/>
      <c r="G160" s="7" t="s">
        <v>237</v>
      </c>
      <c r="H160" s="66">
        <v>100276006</v>
      </c>
      <c r="I160" s="74">
        <f>SUM(I161:I162)</f>
        <v>-271996</v>
      </c>
      <c r="J160" s="108">
        <f>SUM(J161:J162)</f>
        <v>11500000</v>
      </c>
      <c r="K160" s="108">
        <f>SUM(K161:K162)</f>
        <v>116927902</v>
      </c>
    </row>
    <row r="161" spans="1:13">
      <c r="A161" s="218">
        <v>92</v>
      </c>
      <c r="B161" s="218"/>
      <c r="C161" s="218"/>
      <c r="D161" s="218"/>
      <c r="E161" s="223" t="s">
        <v>238</v>
      </c>
      <c r="F161" s="223"/>
      <c r="G161" s="5" t="s">
        <v>239</v>
      </c>
      <c r="H161" s="51">
        <v>100276006</v>
      </c>
      <c r="I161" s="57">
        <v>-271996</v>
      </c>
      <c r="J161" s="57">
        <v>11500000</v>
      </c>
      <c r="K161" s="104">
        <v>111504010</v>
      </c>
      <c r="M161" s="76"/>
    </row>
    <row r="162" spans="1:13">
      <c r="A162" s="218">
        <v>93</v>
      </c>
      <c r="B162" s="218"/>
      <c r="C162" s="218"/>
      <c r="D162" s="218"/>
      <c r="E162" s="223" t="s">
        <v>240</v>
      </c>
      <c r="F162" s="223"/>
      <c r="G162" s="9" t="s">
        <v>237</v>
      </c>
      <c r="H162" s="68">
        <v>5423892</v>
      </c>
      <c r="I162" s="104"/>
      <c r="J162" s="104"/>
      <c r="K162" s="104">
        <v>5423892</v>
      </c>
    </row>
    <row r="163" spans="1:13">
      <c r="A163" s="221">
        <v>94</v>
      </c>
      <c r="B163" s="221"/>
      <c r="C163" s="221"/>
      <c r="D163" s="221"/>
      <c r="E163" s="222" t="s">
        <v>225</v>
      </c>
      <c r="F163" s="222"/>
      <c r="G163" s="77" t="s">
        <v>241</v>
      </c>
      <c r="H163" s="78">
        <f>SUM(H159+H160+H162)</f>
        <v>487388731</v>
      </c>
      <c r="I163" s="108">
        <f>SUM(I159+I160)</f>
        <v>2490821</v>
      </c>
      <c r="J163" s="108">
        <f>SUM(J159+J160)</f>
        <v>62901999</v>
      </c>
      <c r="K163" s="108">
        <f>SUM(K159+K160)</f>
        <v>552781551</v>
      </c>
    </row>
    <row r="164" spans="1:13">
      <c r="A164" s="2"/>
      <c r="B164" s="2"/>
      <c r="C164" s="2"/>
      <c r="D164" s="2"/>
      <c r="E164" s="2"/>
      <c r="F164" s="2"/>
      <c r="G164" s="2"/>
      <c r="H164" s="2"/>
    </row>
    <row r="165" spans="1:13">
      <c r="A165" s="112"/>
    </row>
    <row r="166" spans="1:13">
      <c r="I166" s="112"/>
    </row>
    <row r="167" spans="1:13">
      <c r="I167" s="112"/>
    </row>
  </sheetData>
  <mergeCells count="339">
    <mergeCell ref="J7:J8"/>
    <mergeCell ref="E50:F50"/>
    <mergeCell ref="E44:F44"/>
    <mergeCell ref="E79:F79"/>
    <mergeCell ref="E115:F115"/>
    <mergeCell ref="A10:D10"/>
    <mergeCell ref="E10:F10"/>
    <mergeCell ref="A11:D11"/>
    <mergeCell ref="E11:F11"/>
    <mergeCell ref="E7:F8"/>
    <mergeCell ref="A9:D9"/>
    <mergeCell ref="E9:F9"/>
    <mergeCell ref="A14:D14"/>
    <mergeCell ref="E14:F14"/>
    <mergeCell ref="A15:D15"/>
    <mergeCell ref="E15:F15"/>
    <mergeCell ref="A12:D12"/>
    <mergeCell ref="E12:F12"/>
    <mergeCell ref="A13:D13"/>
    <mergeCell ref="E13:F13"/>
    <mergeCell ref="A18:D18"/>
    <mergeCell ref="E18:F18"/>
    <mergeCell ref="A19:D19"/>
    <mergeCell ref="E19:F19"/>
    <mergeCell ref="A16:D16"/>
    <mergeCell ref="E16:F16"/>
    <mergeCell ref="A17:D17"/>
    <mergeCell ref="E17:F17"/>
    <mergeCell ref="A22:D22"/>
    <mergeCell ref="E22:F22"/>
    <mergeCell ref="A23:D23"/>
    <mergeCell ref="E23:F23"/>
    <mergeCell ref="A20:D20"/>
    <mergeCell ref="E20:F20"/>
    <mergeCell ref="A21:D21"/>
    <mergeCell ref="E21:F21"/>
    <mergeCell ref="A26:D26"/>
    <mergeCell ref="E26:F26"/>
    <mergeCell ref="A27:D27"/>
    <mergeCell ref="E27:F27"/>
    <mergeCell ref="A24:D24"/>
    <mergeCell ref="E24:F24"/>
    <mergeCell ref="A25:D25"/>
    <mergeCell ref="E25:F25"/>
    <mergeCell ref="A28:D28"/>
    <mergeCell ref="E28:F28"/>
    <mergeCell ref="A31:B31"/>
    <mergeCell ref="C31:D31"/>
    <mergeCell ref="E31:F31"/>
    <mergeCell ref="A29:D29"/>
    <mergeCell ref="E29:F29"/>
    <mergeCell ref="A30:B30"/>
    <mergeCell ref="C30:D30"/>
    <mergeCell ref="E30:F30"/>
    <mergeCell ref="A33:B33"/>
    <mergeCell ref="C33:D33"/>
    <mergeCell ref="E33:F33"/>
    <mergeCell ref="A32:B32"/>
    <mergeCell ref="C32:D32"/>
    <mergeCell ref="E32:F32"/>
    <mergeCell ref="A36:B36"/>
    <mergeCell ref="C36:D36"/>
    <mergeCell ref="E36:F36"/>
    <mergeCell ref="A34:D34"/>
    <mergeCell ref="E34:F34"/>
    <mergeCell ref="A35:B35"/>
    <mergeCell ref="C35:D35"/>
    <mergeCell ref="E35:F35"/>
    <mergeCell ref="C38:D38"/>
    <mergeCell ref="E38:F38"/>
    <mergeCell ref="A37:B37"/>
    <mergeCell ref="C37:D37"/>
    <mergeCell ref="E37:F37"/>
    <mergeCell ref="C40:D40"/>
    <mergeCell ref="E40:F40"/>
    <mergeCell ref="A39:B39"/>
    <mergeCell ref="C39:D39"/>
    <mergeCell ref="E39:F39"/>
    <mergeCell ref="A53:D53"/>
    <mergeCell ref="E53:F53"/>
    <mergeCell ref="A51:B51"/>
    <mergeCell ref="C51:D51"/>
    <mergeCell ref="E51:F51"/>
    <mergeCell ref="E48:F48"/>
    <mergeCell ref="E49:F49"/>
    <mergeCell ref="E52:F52"/>
    <mergeCell ref="A54:D54"/>
    <mergeCell ref="E54:F54"/>
    <mergeCell ref="A55:D55"/>
    <mergeCell ref="E55:F55"/>
    <mergeCell ref="A57:B57"/>
    <mergeCell ref="C57:D57"/>
    <mergeCell ref="E57:F57"/>
    <mergeCell ref="A56:B56"/>
    <mergeCell ref="C56:D56"/>
    <mergeCell ref="E56:F56"/>
    <mergeCell ref="A59:B59"/>
    <mergeCell ref="C59:D59"/>
    <mergeCell ref="E59:F59"/>
    <mergeCell ref="A58:B58"/>
    <mergeCell ref="C58:D58"/>
    <mergeCell ref="E58:F58"/>
    <mergeCell ref="A63:D63"/>
    <mergeCell ref="E63:F63"/>
    <mergeCell ref="A61:D61"/>
    <mergeCell ref="E61:F61"/>
    <mergeCell ref="A62:B62"/>
    <mergeCell ref="C62:D62"/>
    <mergeCell ref="E62:F62"/>
    <mergeCell ref="E60:F60"/>
    <mergeCell ref="A66:B66"/>
    <mergeCell ref="C66:D66"/>
    <mergeCell ref="E66:F66"/>
    <mergeCell ref="A64:D64"/>
    <mergeCell ref="E64:F64"/>
    <mergeCell ref="A65:B65"/>
    <mergeCell ref="C65:D65"/>
    <mergeCell ref="E65:F65"/>
    <mergeCell ref="A68:B68"/>
    <mergeCell ref="C68:D68"/>
    <mergeCell ref="E68:F68"/>
    <mergeCell ref="A67:B67"/>
    <mergeCell ref="C67:D67"/>
    <mergeCell ref="E67:F67"/>
    <mergeCell ref="A71:D71"/>
    <mergeCell ref="E71:F71"/>
    <mergeCell ref="A72:D72"/>
    <mergeCell ref="E72:F72"/>
    <mergeCell ref="A69:D69"/>
    <mergeCell ref="E69:F69"/>
    <mergeCell ref="A70:D70"/>
    <mergeCell ref="E70:F70"/>
    <mergeCell ref="A75:B75"/>
    <mergeCell ref="C75:D75"/>
    <mergeCell ref="E75:F75"/>
    <mergeCell ref="A73:D73"/>
    <mergeCell ref="E73:F73"/>
    <mergeCell ref="A74:B74"/>
    <mergeCell ref="C74:D74"/>
    <mergeCell ref="E74:F74"/>
    <mergeCell ref="A77:B77"/>
    <mergeCell ref="C77:D77"/>
    <mergeCell ref="E77:F77"/>
    <mergeCell ref="A76:B76"/>
    <mergeCell ref="C76:D76"/>
    <mergeCell ref="E76:F76"/>
    <mergeCell ref="A80:D80"/>
    <mergeCell ref="E80:F80"/>
    <mergeCell ref="A81:B81"/>
    <mergeCell ref="C81:D81"/>
    <mergeCell ref="E81:F81"/>
    <mergeCell ref="A78:B78"/>
    <mergeCell ref="C78:D78"/>
    <mergeCell ref="E78:F78"/>
    <mergeCell ref="A83:B83"/>
    <mergeCell ref="C83:D83"/>
    <mergeCell ref="E83:F83"/>
    <mergeCell ref="A82:B82"/>
    <mergeCell ref="C82:D82"/>
    <mergeCell ref="E82:F82"/>
    <mergeCell ref="A85:B85"/>
    <mergeCell ref="C85:D85"/>
    <mergeCell ref="E85:F85"/>
    <mergeCell ref="A84:B84"/>
    <mergeCell ref="C84:D84"/>
    <mergeCell ref="E84:F84"/>
    <mergeCell ref="A87:D87"/>
    <mergeCell ref="E87:F87"/>
    <mergeCell ref="A88:D88"/>
    <mergeCell ref="E88:F88"/>
    <mergeCell ref="A86:B86"/>
    <mergeCell ref="C86:D86"/>
    <mergeCell ref="E86:F86"/>
    <mergeCell ref="A91:D91"/>
    <mergeCell ref="E91:F91"/>
    <mergeCell ref="A92:D92"/>
    <mergeCell ref="E92:F92"/>
    <mergeCell ref="A89:D89"/>
    <mergeCell ref="E89:F89"/>
    <mergeCell ref="A90:D90"/>
    <mergeCell ref="E90:F90"/>
    <mergeCell ref="A95:D95"/>
    <mergeCell ref="E95:F95"/>
    <mergeCell ref="A96:B96"/>
    <mergeCell ref="C96:D96"/>
    <mergeCell ref="E96:F96"/>
    <mergeCell ref="A93:D93"/>
    <mergeCell ref="E93:F93"/>
    <mergeCell ref="A94:D94"/>
    <mergeCell ref="E94:F94"/>
    <mergeCell ref="A98:B98"/>
    <mergeCell ref="C98:D98"/>
    <mergeCell ref="E98:F98"/>
    <mergeCell ref="A97:B97"/>
    <mergeCell ref="C97:D97"/>
    <mergeCell ref="E97:F97"/>
    <mergeCell ref="A100:B100"/>
    <mergeCell ref="C100:D100"/>
    <mergeCell ref="E100:F100"/>
    <mergeCell ref="A99:B99"/>
    <mergeCell ref="C99:D99"/>
    <mergeCell ref="E99:F99"/>
    <mergeCell ref="A103:D103"/>
    <mergeCell ref="E103:F103"/>
    <mergeCell ref="A104:D104"/>
    <mergeCell ref="E104:F104"/>
    <mergeCell ref="A101:D101"/>
    <mergeCell ref="E101:F101"/>
    <mergeCell ref="A102:D102"/>
    <mergeCell ref="E102:F102"/>
    <mergeCell ref="A107:D107"/>
    <mergeCell ref="E107:F107"/>
    <mergeCell ref="A108:D108"/>
    <mergeCell ref="E108:F108"/>
    <mergeCell ref="A105:D105"/>
    <mergeCell ref="E105:F105"/>
    <mergeCell ref="A106:D106"/>
    <mergeCell ref="E106:F106"/>
    <mergeCell ref="A116:D116"/>
    <mergeCell ref="E116:F116"/>
    <mergeCell ref="A117:D117"/>
    <mergeCell ref="E117:F117"/>
    <mergeCell ref="A109:D109"/>
    <mergeCell ref="E109:F109"/>
    <mergeCell ref="A110:D110"/>
    <mergeCell ref="E110:F110"/>
    <mergeCell ref="E111:F111"/>
    <mergeCell ref="E112:F112"/>
    <mergeCell ref="E113:F113"/>
    <mergeCell ref="E114:F114"/>
    <mergeCell ref="A120:D120"/>
    <mergeCell ref="E120:F120"/>
    <mergeCell ref="A121:D121"/>
    <mergeCell ref="E121:F121"/>
    <mergeCell ref="A118:D118"/>
    <mergeCell ref="E118:F118"/>
    <mergeCell ref="A119:D119"/>
    <mergeCell ref="E119:F119"/>
    <mergeCell ref="A127:D127"/>
    <mergeCell ref="E127:F127"/>
    <mergeCell ref="E123:F123"/>
    <mergeCell ref="A128:D128"/>
    <mergeCell ref="E128:F128"/>
    <mergeCell ref="A122:D122"/>
    <mergeCell ref="E122:F122"/>
    <mergeCell ref="A126:D126"/>
    <mergeCell ref="E126:F126"/>
    <mergeCell ref="A135:D135"/>
    <mergeCell ref="E135:F135"/>
    <mergeCell ref="A136:D136"/>
    <mergeCell ref="E136:F136"/>
    <mergeCell ref="A129:D129"/>
    <mergeCell ref="E129:F129"/>
    <mergeCell ref="A130:D130"/>
    <mergeCell ref="E130:F130"/>
    <mergeCell ref="E124:F124"/>
    <mergeCell ref="E125:F125"/>
    <mergeCell ref="E133:F133"/>
    <mergeCell ref="E134:F134"/>
    <mergeCell ref="E131:F131"/>
    <mergeCell ref="E132:F132"/>
    <mergeCell ref="A139:D139"/>
    <mergeCell ref="E139:F139"/>
    <mergeCell ref="A140:D140"/>
    <mergeCell ref="E140:F140"/>
    <mergeCell ref="A137:D137"/>
    <mergeCell ref="E137:F137"/>
    <mergeCell ref="A138:D138"/>
    <mergeCell ref="E138:F138"/>
    <mergeCell ref="A143:D143"/>
    <mergeCell ref="E143:F143"/>
    <mergeCell ref="A144:D144"/>
    <mergeCell ref="E144:F144"/>
    <mergeCell ref="A141:D141"/>
    <mergeCell ref="E141:F141"/>
    <mergeCell ref="A142:D142"/>
    <mergeCell ref="E142:F142"/>
    <mergeCell ref="A147:D147"/>
    <mergeCell ref="E147:F147"/>
    <mergeCell ref="A148:D148"/>
    <mergeCell ref="E148:F148"/>
    <mergeCell ref="A145:D145"/>
    <mergeCell ref="E145:F145"/>
    <mergeCell ref="A146:D146"/>
    <mergeCell ref="E146:F146"/>
    <mergeCell ref="A151:D151"/>
    <mergeCell ref="E151:F151"/>
    <mergeCell ref="A152:D152"/>
    <mergeCell ref="E152:F152"/>
    <mergeCell ref="A149:D149"/>
    <mergeCell ref="E149:F149"/>
    <mergeCell ref="A150:D150"/>
    <mergeCell ref="E150:F150"/>
    <mergeCell ref="A155:D155"/>
    <mergeCell ref="E155:F155"/>
    <mergeCell ref="A163:D163"/>
    <mergeCell ref="E163:F163"/>
    <mergeCell ref="A161:D161"/>
    <mergeCell ref="E161:F161"/>
    <mergeCell ref="A162:D162"/>
    <mergeCell ref="E162:F162"/>
    <mergeCell ref="A156:D156"/>
    <mergeCell ref="E156:F156"/>
    <mergeCell ref="A153:D153"/>
    <mergeCell ref="E153:F153"/>
    <mergeCell ref="A154:D154"/>
    <mergeCell ref="E154:F154"/>
    <mergeCell ref="A159:D159"/>
    <mergeCell ref="E159:F159"/>
    <mergeCell ref="A160:D160"/>
    <mergeCell ref="E160:F160"/>
    <mergeCell ref="A157:D157"/>
    <mergeCell ref="E157:F157"/>
    <mergeCell ref="A158:D158"/>
    <mergeCell ref="E158:F158"/>
    <mergeCell ref="K7:K8"/>
    <mergeCell ref="F2:K4"/>
    <mergeCell ref="A7:D8"/>
    <mergeCell ref="G7:G8"/>
    <mergeCell ref="H7:H8"/>
    <mergeCell ref="I7:I8"/>
    <mergeCell ref="A6:K6"/>
    <mergeCell ref="E47:F47"/>
    <mergeCell ref="A43:B43"/>
    <mergeCell ref="C43:D43"/>
    <mergeCell ref="E43:F43"/>
    <mergeCell ref="A41:D41"/>
    <mergeCell ref="E41:F41"/>
    <mergeCell ref="A42:B42"/>
    <mergeCell ref="C42:D42"/>
    <mergeCell ref="E42:F42"/>
    <mergeCell ref="A46:B46"/>
    <mergeCell ref="C46:D46"/>
    <mergeCell ref="E46:F46"/>
    <mergeCell ref="A45:B45"/>
    <mergeCell ref="C45:D45"/>
    <mergeCell ref="E45:F45"/>
    <mergeCell ref="A38:B38"/>
    <mergeCell ref="A40:B40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7"/>
  <sheetViews>
    <sheetView topLeftCell="A125" workbookViewId="0">
      <selection activeCell="C145" sqref="C145"/>
    </sheetView>
  </sheetViews>
  <sheetFormatPr defaultRowHeight="15"/>
  <cols>
    <col min="1" max="1" width="5.42578125" customWidth="1"/>
    <col min="2" max="2" width="9.140625" hidden="1" customWidth="1"/>
    <col min="3" max="3" width="48.5703125" customWidth="1"/>
    <col min="4" max="4" width="6.5703125" customWidth="1"/>
    <col min="5" max="5" width="16.5703125" customWidth="1"/>
    <col min="6" max="6" width="15.5703125" style="130" customWidth="1"/>
    <col min="7" max="7" width="13.7109375" customWidth="1"/>
    <col min="8" max="8" width="13.85546875" style="113" customWidth="1"/>
  </cols>
  <sheetData>
    <row r="1" spans="1:8" ht="15.75">
      <c r="A1" s="249"/>
      <c r="B1" s="249"/>
      <c r="C1" s="249"/>
      <c r="D1" s="249"/>
      <c r="E1" s="249"/>
      <c r="F1" s="129"/>
    </row>
    <row r="2" spans="1:8" ht="8.25" customHeight="1">
      <c r="A2" s="1"/>
      <c r="B2" s="1"/>
      <c r="C2" s="1"/>
      <c r="D2" s="1"/>
      <c r="E2" s="1"/>
    </row>
    <row r="3" spans="1:8" ht="7.5" hidden="1" customHeight="1">
      <c r="B3" s="11"/>
      <c r="C3" s="11"/>
      <c r="D3" s="11"/>
      <c r="E3" s="12"/>
      <c r="F3" s="12"/>
    </row>
    <row r="4" spans="1:8" hidden="1">
      <c r="A4" s="250"/>
      <c r="B4" s="250"/>
      <c r="C4" s="250"/>
      <c r="D4" s="250"/>
      <c r="E4" s="250"/>
    </row>
    <row r="5" spans="1:8">
      <c r="A5" s="251" t="s">
        <v>452</v>
      </c>
      <c r="B5" s="252"/>
      <c r="C5" s="252"/>
      <c r="D5" s="252"/>
      <c r="E5" s="252"/>
      <c r="F5" s="252"/>
      <c r="G5" s="253"/>
      <c r="H5" s="254"/>
    </row>
    <row r="6" spans="1:8">
      <c r="A6" s="255"/>
      <c r="B6" s="256"/>
      <c r="C6" s="256"/>
      <c r="D6" s="256"/>
      <c r="E6" s="256"/>
      <c r="F6" s="256"/>
      <c r="G6" s="256"/>
      <c r="H6" s="257"/>
    </row>
    <row r="7" spans="1:8" ht="26.25" customHeight="1">
      <c r="A7" s="258"/>
      <c r="B7" s="259"/>
      <c r="C7" s="259"/>
      <c r="D7" s="259"/>
      <c r="E7" s="259"/>
      <c r="F7" s="259"/>
      <c r="G7" s="259"/>
      <c r="H7" s="260"/>
    </row>
    <row r="8" spans="1:8" ht="19.5">
      <c r="A8" s="247"/>
      <c r="B8" s="247"/>
      <c r="C8" s="247"/>
      <c r="D8" s="247"/>
      <c r="E8" s="247"/>
      <c r="F8" s="142"/>
      <c r="G8" s="141"/>
      <c r="H8" s="141"/>
    </row>
    <row r="9" spans="1:8" s="63" customFormat="1" ht="19.5">
      <c r="A9" s="142"/>
      <c r="B9" s="142"/>
      <c r="C9" s="142"/>
      <c r="D9" s="142"/>
      <c r="E9" s="142"/>
      <c r="F9" s="142"/>
      <c r="G9" s="141"/>
      <c r="H9" s="141"/>
    </row>
    <row r="10" spans="1:8" s="63" customFormat="1" ht="19.5">
      <c r="A10" s="142"/>
      <c r="B10" s="142"/>
      <c r="C10" s="142"/>
      <c r="D10" s="142"/>
      <c r="E10" s="142"/>
      <c r="F10" s="142"/>
      <c r="G10" s="141"/>
      <c r="H10" s="141"/>
    </row>
    <row r="11" spans="1:8" ht="23.25" customHeight="1">
      <c r="A11" s="270" t="s">
        <v>245</v>
      </c>
      <c r="B11" s="271"/>
      <c r="C11" s="271"/>
      <c r="D11" s="271"/>
      <c r="E11" s="271"/>
      <c r="F11" s="271"/>
      <c r="G11" s="272"/>
      <c r="H11" s="272"/>
    </row>
    <row r="12" spans="1:8" ht="15" customHeight="1">
      <c r="A12" s="263" t="s">
        <v>425</v>
      </c>
      <c r="B12" s="264"/>
      <c r="C12" s="248" t="s">
        <v>18</v>
      </c>
      <c r="D12" s="267" t="s">
        <v>19</v>
      </c>
      <c r="E12" s="269" t="s">
        <v>426</v>
      </c>
      <c r="F12" s="261" t="s">
        <v>401</v>
      </c>
      <c r="G12" s="261" t="s">
        <v>434</v>
      </c>
      <c r="H12" s="261" t="s">
        <v>432</v>
      </c>
    </row>
    <row r="13" spans="1:8" ht="30.75" customHeight="1">
      <c r="A13" s="265"/>
      <c r="B13" s="266"/>
      <c r="C13" s="248"/>
      <c r="D13" s="268"/>
      <c r="E13" s="268"/>
      <c r="F13" s="262"/>
      <c r="G13" s="262"/>
      <c r="H13" s="197"/>
    </row>
    <row r="14" spans="1:8">
      <c r="A14" s="218" t="s">
        <v>227</v>
      </c>
      <c r="B14" s="218"/>
      <c r="C14" s="4" t="s">
        <v>228</v>
      </c>
      <c r="D14" s="4" t="s">
        <v>229</v>
      </c>
      <c r="E14" s="4" t="s">
        <v>230</v>
      </c>
      <c r="F14" s="128"/>
      <c r="G14" s="29"/>
      <c r="H14" s="29"/>
    </row>
    <row r="15" spans="1:8">
      <c r="A15" s="218">
        <v>1</v>
      </c>
      <c r="B15" s="218"/>
      <c r="C15" s="5" t="s">
        <v>20</v>
      </c>
      <c r="D15" s="5" t="s">
        <v>21</v>
      </c>
      <c r="E15" s="13">
        <v>29609771</v>
      </c>
      <c r="F15" s="89">
        <v>-1100000</v>
      </c>
      <c r="G15" s="89">
        <v>717100</v>
      </c>
      <c r="H15" s="104">
        <v>29226871</v>
      </c>
    </row>
    <row r="16" spans="1:8">
      <c r="A16" s="218">
        <v>2</v>
      </c>
      <c r="B16" s="218"/>
      <c r="C16" s="5" t="s">
        <v>22</v>
      </c>
      <c r="D16" s="5" t="s">
        <v>23</v>
      </c>
      <c r="E16" s="13"/>
      <c r="F16" s="13"/>
      <c r="G16" s="104">
        <v>397200</v>
      </c>
      <c r="H16" s="104">
        <v>397200</v>
      </c>
    </row>
    <row r="17" spans="1:8">
      <c r="A17" s="218">
        <v>3</v>
      </c>
      <c r="B17" s="218"/>
      <c r="C17" s="5" t="s">
        <v>24</v>
      </c>
      <c r="D17" s="5" t="s">
        <v>25</v>
      </c>
      <c r="E17" s="13"/>
      <c r="F17" s="13"/>
      <c r="G17" s="104"/>
      <c r="H17" s="104"/>
    </row>
    <row r="18" spans="1:8">
      <c r="A18" s="218">
        <v>4</v>
      </c>
      <c r="B18" s="218"/>
      <c r="C18" s="14" t="s">
        <v>26</v>
      </c>
      <c r="D18" s="5" t="s">
        <v>27</v>
      </c>
      <c r="E18" s="13"/>
      <c r="F18" s="13"/>
      <c r="G18" s="104"/>
      <c r="H18" s="104"/>
    </row>
    <row r="19" spans="1:8">
      <c r="A19" s="218">
        <v>5</v>
      </c>
      <c r="B19" s="218"/>
      <c r="C19" s="14" t="s">
        <v>28</v>
      </c>
      <c r="D19" s="5" t="s">
        <v>29</v>
      </c>
      <c r="E19" s="13"/>
      <c r="F19" s="13"/>
      <c r="G19" s="104"/>
      <c r="H19" s="104"/>
    </row>
    <row r="20" spans="1:8">
      <c r="A20" s="218">
        <v>6</v>
      </c>
      <c r="B20" s="218"/>
      <c r="C20" s="14" t="s">
        <v>30</v>
      </c>
      <c r="D20" s="5" t="s">
        <v>31</v>
      </c>
      <c r="E20" s="13"/>
      <c r="F20" s="13"/>
      <c r="G20" s="104"/>
      <c r="H20" s="104"/>
    </row>
    <row r="21" spans="1:8">
      <c r="A21" s="218">
        <v>7</v>
      </c>
      <c r="B21" s="218"/>
      <c r="C21" s="14" t="s">
        <v>32</v>
      </c>
      <c r="D21" s="5" t="s">
        <v>33</v>
      </c>
      <c r="E21" s="13">
        <v>1000000</v>
      </c>
      <c r="F21" s="13"/>
      <c r="G21" s="104">
        <v>9507</v>
      </c>
      <c r="H21" s="104">
        <v>1009507</v>
      </c>
    </row>
    <row r="22" spans="1:8">
      <c r="A22" s="218">
        <v>8</v>
      </c>
      <c r="B22" s="218"/>
      <c r="C22" s="14" t="s">
        <v>34</v>
      </c>
      <c r="D22" s="5" t="s">
        <v>35</v>
      </c>
      <c r="E22" s="13"/>
      <c r="F22" s="13"/>
      <c r="G22" s="104"/>
      <c r="H22" s="104"/>
    </row>
    <row r="23" spans="1:8">
      <c r="A23" s="218">
        <v>9</v>
      </c>
      <c r="B23" s="218"/>
      <c r="C23" s="14" t="s">
        <v>36</v>
      </c>
      <c r="D23" s="5" t="s">
        <v>37</v>
      </c>
      <c r="E23" s="13">
        <v>81800</v>
      </c>
      <c r="F23" s="13"/>
      <c r="G23" s="104"/>
      <c r="H23" s="104">
        <v>81800</v>
      </c>
    </row>
    <row r="24" spans="1:8">
      <c r="A24" s="218">
        <v>10</v>
      </c>
      <c r="B24" s="218"/>
      <c r="C24" s="14" t="s">
        <v>38</v>
      </c>
      <c r="D24" s="5" t="s">
        <v>39</v>
      </c>
      <c r="E24" s="13"/>
      <c r="F24" s="13"/>
      <c r="G24" s="104"/>
      <c r="H24" s="104"/>
    </row>
    <row r="25" spans="1:8">
      <c r="A25" s="218">
        <v>11</v>
      </c>
      <c r="B25" s="218"/>
      <c r="C25" s="14" t="s">
        <v>40</v>
      </c>
      <c r="D25" s="5" t="s">
        <v>41</v>
      </c>
      <c r="E25" s="13"/>
      <c r="F25" s="13"/>
      <c r="G25" s="104"/>
      <c r="H25" s="104"/>
    </row>
    <row r="26" spans="1:8">
      <c r="A26" s="218">
        <v>12</v>
      </c>
      <c r="B26" s="218"/>
      <c r="C26" s="14" t="s">
        <v>42</v>
      </c>
      <c r="D26" s="5" t="s">
        <v>43</v>
      </c>
      <c r="E26" s="13"/>
      <c r="F26" s="13"/>
      <c r="G26" s="104"/>
      <c r="H26" s="104"/>
    </row>
    <row r="27" spans="1:8">
      <c r="A27" s="218">
        <v>13</v>
      </c>
      <c r="B27" s="218"/>
      <c r="C27" s="14" t="s">
        <v>44</v>
      </c>
      <c r="D27" s="5" t="s">
        <v>45</v>
      </c>
      <c r="E27" s="13"/>
      <c r="F27" s="13"/>
      <c r="G27" s="104">
        <v>1800</v>
      </c>
      <c r="H27" s="104">
        <v>1800</v>
      </c>
    </row>
    <row r="28" spans="1:8">
      <c r="A28" s="218">
        <v>14</v>
      </c>
      <c r="B28" s="218"/>
      <c r="C28" s="15" t="s">
        <v>46</v>
      </c>
      <c r="D28" s="9" t="s">
        <v>47</v>
      </c>
      <c r="E28" s="16">
        <f>SUM(E15:E27)</f>
        <v>30691571</v>
      </c>
      <c r="F28" s="16">
        <f>SUM(F15:F27)</f>
        <v>-1100000</v>
      </c>
      <c r="G28" s="111">
        <f>SUM(G15:G27)</f>
        <v>1125607</v>
      </c>
      <c r="H28" s="111">
        <f>SUM(H15:H27)</f>
        <v>30717178</v>
      </c>
    </row>
    <row r="29" spans="1:8">
      <c r="A29" s="218">
        <v>15</v>
      </c>
      <c r="B29" s="218"/>
      <c r="C29" s="14" t="s">
        <v>48</v>
      </c>
      <c r="D29" s="5" t="s">
        <v>49</v>
      </c>
      <c r="E29" s="13"/>
      <c r="F29" s="13"/>
      <c r="G29" s="104"/>
      <c r="H29" s="104"/>
    </row>
    <row r="30" spans="1:8" ht="26.25">
      <c r="A30" s="218">
        <v>16</v>
      </c>
      <c r="B30" s="218"/>
      <c r="C30" s="14" t="s">
        <v>50</v>
      </c>
      <c r="D30" s="5" t="s">
        <v>51</v>
      </c>
      <c r="E30" s="13"/>
      <c r="F30" s="13"/>
      <c r="G30" s="104"/>
      <c r="H30" s="104"/>
    </row>
    <row r="31" spans="1:8">
      <c r="A31" s="218">
        <v>17</v>
      </c>
      <c r="B31" s="218"/>
      <c r="C31" s="5" t="s">
        <v>52</v>
      </c>
      <c r="D31" s="5" t="s">
        <v>53</v>
      </c>
      <c r="E31" s="13"/>
      <c r="F31" s="13"/>
      <c r="G31" s="104">
        <v>390430</v>
      </c>
      <c r="H31" s="104">
        <v>390430</v>
      </c>
    </row>
    <row r="32" spans="1:8">
      <c r="A32" s="218">
        <v>18</v>
      </c>
      <c r="B32" s="218"/>
      <c r="C32" s="15" t="s">
        <v>54</v>
      </c>
      <c r="D32" s="9" t="s">
        <v>55</v>
      </c>
      <c r="E32" s="16">
        <f>SUM(E29:E31)</f>
        <v>0</v>
      </c>
      <c r="F32" s="16"/>
      <c r="G32" s="111">
        <f>SUM(G29:G31)</f>
        <v>390430</v>
      </c>
      <c r="H32" s="111">
        <f>SUM(H29:H31)</f>
        <v>390430</v>
      </c>
    </row>
    <row r="33" spans="1:8">
      <c r="A33" s="273">
        <v>19</v>
      </c>
      <c r="B33" s="273"/>
      <c r="C33" s="160" t="s">
        <v>56</v>
      </c>
      <c r="D33" s="161" t="s">
        <v>57</v>
      </c>
      <c r="E33" s="162">
        <f>SUM(E28+E32)</f>
        <v>30691571</v>
      </c>
      <c r="F33" s="162">
        <f>SUM(F28+F32)</f>
        <v>-1100000</v>
      </c>
      <c r="G33" s="163">
        <f>SUM(G28+G32)</f>
        <v>1516037</v>
      </c>
      <c r="H33" s="163">
        <f>SUM(H28+H32)</f>
        <v>31107608</v>
      </c>
    </row>
    <row r="34" spans="1:8" ht="26.25">
      <c r="A34" s="273">
        <v>20</v>
      </c>
      <c r="B34" s="273"/>
      <c r="C34" s="160" t="s">
        <v>58</v>
      </c>
      <c r="D34" s="161" t="s">
        <v>59</v>
      </c>
      <c r="E34" s="164">
        <v>6116009</v>
      </c>
      <c r="F34" s="164">
        <f>SUM(F35:F38)</f>
        <v>300000</v>
      </c>
      <c r="G34" s="163">
        <f>SUM(G35:G38)</f>
        <v>-100537</v>
      </c>
      <c r="H34" s="163">
        <f>SUM(H35:H38)</f>
        <v>6315472</v>
      </c>
    </row>
    <row r="35" spans="1:8">
      <c r="A35" s="4"/>
      <c r="B35" s="4"/>
      <c r="C35" s="18" t="s">
        <v>2</v>
      </c>
      <c r="D35" s="19"/>
      <c r="E35" s="20">
        <v>5773905</v>
      </c>
      <c r="F35" s="20">
        <v>300000</v>
      </c>
      <c r="G35" s="89">
        <v>-242093</v>
      </c>
      <c r="H35" s="104">
        <v>5831812</v>
      </c>
    </row>
    <row r="36" spans="1:8">
      <c r="A36" s="4"/>
      <c r="B36" s="4"/>
      <c r="C36" s="18" t="s">
        <v>1</v>
      </c>
      <c r="D36" s="19"/>
      <c r="E36" s="20">
        <v>342104</v>
      </c>
      <c r="F36" s="20"/>
      <c r="G36" s="104">
        <v>-42091</v>
      </c>
      <c r="H36" s="104">
        <v>300013</v>
      </c>
    </row>
    <row r="37" spans="1:8">
      <c r="A37" s="4"/>
      <c r="B37" s="4"/>
      <c r="C37" s="18" t="s">
        <v>231</v>
      </c>
      <c r="D37" s="19"/>
      <c r="E37" s="20"/>
      <c r="F37" s="20"/>
      <c r="G37" s="104"/>
      <c r="H37" s="104"/>
    </row>
    <row r="38" spans="1:8">
      <c r="A38" s="4"/>
      <c r="B38" s="4"/>
      <c r="C38" s="18" t="s">
        <v>242</v>
      </c>
      <c r="D38" s="21"/>
      <c r="E38" s="20">
        <v>0</v>
      </c>
      <c r="F38" s="20"/>
      <c r="G38" s="104">
        <v>183647</v>
      </c>
      <c r="H38" s="104">
        <v>183647</v>
      </c>
    </row>
    <row r="39" spans="1:8">
      <c r="A39" s="218">
        <v>21</v>
      </c>
      <c r="B39" s="218"/>
      <c r="C39" s="15" t="s">
        <v>60</v>
      </c>
      <c r="D39" s="9" t="s">
        <v>61</v>
      </c>
      <c r="E39" s="16">
        <v>1703000</v>
      </c>
      <c r="F39" s="16"/>
      <c r="G39" s="111">
        <f>SUM(G40:G45)</f>
        <v>-1097808</v>
      </c>
      <c r="H39" s="111">
        <f>SUM(H40:H45)</f>
        <v>605192</v>
      </c>
    </row>
    <row r="40" spans="1:8">
      <c r="A40" s="4"/>
      <c r="B40" s="4"/>
      <c r="C40" s="18" t="s">
        <v>4</v>
      </c>
      <c r="D40" s="19"/>
      <c r="E40" s="20">
        <v>13000</v>
      </c>
      <c r="F40" s="20"/>
      <c r="G40" s="104"/>
      <c r="H40" s="104">
        <v>13000</v>
      </c>
    </row>
    <row r="41" spans="1:8">
      <c r="A41" s="4"/>
      <c r="B41" s="4"/>
      <c r="C41" s="18" t="s">
        <v>5</v>
      </c>
      <c r="D41" s="19"/>
      <c r="E41" s="20"/>
      <c r="F41" s="20"/>
      <c r="G41" s="104"/>
      <c r="H41" s="104"/>
    </row>
    <row r="42" spans="1:8">
      <c r="A42" s="4"/>
      <c r="B42" s="4"/>
      <c r="C42" s="18" t="s">
        <v>62</v>
      </c>
      <c r="D42" s="19"/>
      <c r="E42" s="20">
        <v>190000</v>
      </c>
      <c r="F42" s="20"/>
      <c r="G42" s="104"/>
      <c r="H42" s="104">
        <v>190000</v>
      </c>
    </row>
    <row r="43" spans="1:8">
      <c r="A43" s="4"/>
      <c r="B43" s="4"/>
      <c r="C43" s="18" t="s">
        <v>63</v>
      </c>
      <c r="D43" s="19"/>
      <c r="E43" s="20"/>
      <c r="F43" s="20"/>
      <c r="G43" s="104"/>
      <c r="H43" s="104"/>
    </row>
    <row r="44" spans="1:8">
      <c r="A44" s="4"/>
      <c r="B44" s="4"/>
      <c r="C44" s="18" t="s">
        <v>64</v>
      </c>
      <c r="D44" s="19"/>
      <c r="E44" s="20"/>
      <c r="F44" s="20"/>
      <c r="G44" s="104"/>
      <c r="H44" s="104"/>
    </row>
    <row r="45" spans="1:8">
      <c r="A45" s="4"/>
      <c r="B45" s="4"/>
      <c r="C45" s="18" t="s">
        <v>65</v>
      </c>
      <c r="D45" s="21"/>
      <c r="E45" s="20">
        <v>1500000</v>
      </c>
      <c r="F45" s="20"/>
      <c r="G45" s="104">
        <f>SUM(H45-E45)</f>
        <v>-1097808</v>
      </c>
      <c r="H45" s="104">
        <v>402192</v>
      </c>
    </row>
    <row r="46" spans="1:8">
      <c r="A46" s="274">
        <v>22</v>
      </c>
      <c r="B46" s="274"/>
      <c r="C46" s="61" t="s">
        <v>66</v>
      </c>
      <c r="D46" s="62" t="s">
        <v>67</v>
      </c>
      <c r="E46" s="16">
        <v>28725000</v>
      </c>
      <c r="F46" s="16">
        <f>SUM(F47:F52)</f>
        <v>-300000</v>
      </c>
      <c r="G46" s="111">
        <f>SUM(G47:G52)</f>
        <v>10662983</v>
      </c>
      <c r="H46" s="111">
        <f>SUM(H47:H52)</f>
        <v>39087983</v>
      </c>
    </row>
    <row r="47" spans="1:8">
      <c r="A47" s="4"/>
      <c r="B47" s="4"/>
      <c r="C47" s="18" t="s">
        <v>68</v>
      </c>
      <c r="D47" s="19"/>
      <c r="E47" s="20">
        <v>28000000</v>
      </c>
      <c r="F47" s="20">
        <v>-300000</v>
      </c>
      <c r="G47" s="57">
        <v>7966390</v>
      </c>
      <c r="H47" s="104">
        <v>35666390</v>
      </c>
    </row>
    <row r="48" spans="1:8">
      <c r="A48" s="4"/>
      <c r="B48" s="4"/>
      <c r="C48" s="18" t="s">
        <v>3</v>
      </c>
      <c r="D48" s="19"/>
      <c r="E48" s="20">
        <v>125000</v>
      </c>
      <c r="F48" s="20"/>
      <c r="G48" s="104">
        <f>SUM(H48-E48)</f>
        <v>19370</v>
      </c>
      <c r="H48" s="104">
        <v>144370</v>
      </c>
    </row>
    <row r="49" spans="1:9">
      <c r="A49" s="4"/>
      <c r="B49" s="4"/>
      <c r="C49" s="18" t="s">
        <v>10</v>
      </c>
      <c r="D49" s="19"/>
      <c r="E49" s="20">
        <v>0</v>
      </c>
      <c r="F49" s="20"/>
      <c r="G49" s="104"/>
      <c r="H49" s="104"/>
    </row>
    <row r="50" spans="1:9">
      <c r="A50" s="4"/>
      <c r="B50" s="4"/>
      <c r="C50" s="18" t="s">
        <v>69</v>
      </c>
      <c r="D50" s="19"/>
      <c r="E50" s="20">
        <v>100000</v>
      </c>
      <c r="F50" s="20"/>
      <c r="G50" s="104"/>
      <c r="H50" s="104">
        <v>100000</v>
      </c>
    </row>
    <row r="51" spans="1:9" s="63" customFormat="1">
      <c r="A51" s="59"/>
      <c r="B51" s="59"/>
      <c r="C51" s="60" t="s">
        <v>12</v>
      </c>
      <c r="D51" s="19"/>
      <c r="E51" s="20"/>
      <c r="F51" s="20"/>
      <c r="G51" s="104">
        <f>SUM(H51-E51)</f>
        <v>2317263</v>
      </c>
      <c r="H51" s="104">
        <v>2317263</v>
      </c>
    </row>
    <row r="52" spans="1:9">
      <c r="A52" s="4"/>
      <c r="B52" s="4"/>
      <c r="C52" s="18" t="s">
        <v>70</v>
      </c>
      <c r="D52" s="21"/>
      <c r="E52" s="20">
        <v>500000</v>
      </c>
      <c r="F52" s="20"/>
      <c r="G52" s="104">
        <f>SUM(H52-E52)</f>
        <v>359960</v>
      </c>
      <c r="H52" s="104">
        <v>859960</v>
      </c>
    </row>
    <row r="53" spans="1:9">
      <c r="A53" s="218">
        <v>23</v>
      </c>
      <c r="B53" s="218"/>
      <c r="C53" s="15" t="s">
        <v>71</v>
      </c>
      <c r="D53" s="9" t="s">
        <v>72</v>
      </c>
      <c r="E53" s="17"/>
      <c r="F53" s="17"/>
      <c r="G53" s="104"/>
      <c r="H53" s="104"/>
    </row>
    <row r="54" spans="1:9">
      <c r="A54" s="4"/>
      <c r="B54" s="4"/>
      <c r="C54" s="18" t="s">
        <v>11</v>
      </c>
      <c r="D54" s="19"/>
      <c r="E54" s="20"/>
      <c r="F54" s="20"/>
      <c r="G54" s="104"/>
      <c r="H54" s="104"/>
    </row>
    <row r="55" spans="1:9">
      <c r="A55" s="218">
        <v>24</v>
      </c>
      <c r="B55" s="218"/>
      <c r="C55" s="15" t="s">
        <v>73</v>
      </c>
      <c r="D55" s="9" t="s">
        <v>74</v>
      </c>
      <c r="E55" s="16">
        <f>SUM(E39+E46+E53)</f>
        <v>30428000</v>
      </c>
      <c r="F55" s="16">
        <f>SUM(F39+F46+F53)</f>
        <v>-300000</v>
      </c>
      <c r="G55" s="111">
        <f>SUM(G39+G46+G53)</f>
        <v>9565175</v>
      </c>
      <c r="H55" s="111">
        <f>SUM(H39+H46+H53)</f>
        <v>39693175</v>
      </c>
    </row>
    <row r="56" spans="1:9">
      <c r="A56" s="218">
        <v>25</v>
      </c>
      <c r="B56" s="218"/>
      <c r="C56" s="15" t="s">
        <v>75</v>
      </c>
      <c r="D56" s="9" t="s">
        <v>76</v>
      </c>
      <c r="E56" s="16">
        <v>80000</v>
      </c>
      <c r="F56" s="16"/>
      <c r="G56" s="111">
        <f>SUM(G57:G60)</f>
        <v>58846</v>
      </c>
      <c r="H56" s="111">
        <f>SUM(H57:H60)</f>
        <v>138846</v>
      </c>
    </row>
    <row r="57" spans="1:9">
      <c r="A57" s="4"/>
      <c r="B57" s="4"/>
      <c r="C57" s="18" t="s">
        <v>6</v>
      </c>
      <c r="D57" s="19"/>
      <c r="E57" s="20">
        <v>0</v>
      </c>
      <c r="F57" s="20"/>
      <c r="G57" s="104">
        <v>31833</v>
      </c>
      <c r="H57" s="104">
        <v>31833</v>
      </c>
      <c r="I57" s="63"/>
    </row>
    <row r="58" spans="1:9">
      <c r="A58" s="4"/>
      <c r="B58" s="4"/>
      <c r="C58" s="18" t="s">
        <v>77</v>
      </c>
      <c r="D58" s="19"/>
      <c r="E58" s="20"/>
      <c r="F58" s="20"/>
      <c r="G58" s="104"/>
      <c r="H58" s="104"/>
    </row>
    <row r="59" spans="1:9">
      <c r="A59" s="4"/>
      <c r="B59" s="4"/>
      <c r="C59" s="18" t="s">
        <v>78</v>
      </c>
      <c r="D59" s="19"/>
      <c r="E59" s="20">
        <v>80000</v>
      </c>
      <c r="F59" s="20"/>
      <c r="G59" s="104">
        <v>27013</v>
      </c>
      <c r="H59" s="104">
        <v>107013</v>
      </c>
    </row>
    <row r="60" spans="1:9">
      <c r="A60" s="4"/>
      <c r="B60" s="4"/>
      <c r="C60" s="18" t="s">
        <v>79</v>
      </c>
      <c r="D60" s="21"/>
      <c r="E60" s="17"/>
      <c r="F60" s="17"/>
      <c r="G60" s="104"/>
      <c r="H60" s="104"/>
    </row>
    <row r="61" spans="1:9">
      <c r="A61" s="218">
        <v>26</v>
      </c>
      <c r="B61" s="218"/>
      <c r="C61" s="15" t="s">
        <v>80</v>
      </c>
      <c r="D61" s="9" t="s">
        <v>81</v>
      </c>
      <c r="E61" s="16">
        <v>100000</v>
      </c>
      <c r="F61" s="16"/>
      <c r="G61" s="111"/>
      <c r="H61" s="111">
        <f>SUM(H62)</f>
        <v>100000</v>
      </c>
    </row>
    <row r="62" spans="1:9">
      <c r="A62" s="4"/>
      <c r="B62" s="4"/>
      <c r="C62" s="18" t="s">
        <v>7</v>
      </c>
      <c r="D62" s="22"/>
      <c r="E62" s="20">
        <v>100000</v>
      </c>
      <c r="F62" s="20"/>
      <c r="G62" s="104"/>
      <c r="H62" s="104">
        <v>100000</v>
      </c>
    </row>
    <row r="63" spans="1:9">
      <c r="A63" s="218">
        <v>27</v>
      </c>
      <c r="B63" s="218"/>
      <c r="C63" s="15" t="s">
        <v>82</v>
      </c>
      <c r="D63" s="9" t="s">
        <v>83</v>
      </c>
      <c r="E63" s="16">
        <f>SUM(E56+E61)</f>
        <v>180000</v>
      </c>
      <c r="F63" s="16"/>
      <c r="G63" s="111">
        <f>SUM(G56+G61)</f>
        <v>58846</v>
      </c>
      <c r="H63" s="111">
        <f>SUM(H56+H61)</f>
        <v>238846</v>
      </c>
    </row>
    <row r="64" spans="1:9">
      <c r="A64" s="218">
        <v>28</v>
      </c>
      <c r="B64" s="218"/>
      <c r="C64" s="15" t="s">
        <v>84</v>
      </c>
      <c r="D64" s="9" t="s">
        <v>85</v>
      </c>
      <c r="E64" s="16">
        <v>2100000</v>
      </c>
      <c r="F64" s="16"/>
      <c r="G64" s="111">
        <f>SUM(G65:G67)</f>
        <v>441544</v>
      </c>
      <c r="H64" s="111">
        <f>SUM(H65:H67)</f>
        <v>2541544</v>
      </c>
    </row>
    <row r="65" spans="1:8">
      <c r="A65" s="4"/>
      <c r="B65" s="4"/>
      <c r="C65" s="18" t="s">
        <v>86</v>
      </c>
      <c r="D65" s="19"/>
      <c r="E65" s="20">
        <v>1600000</v>
      </c>
      <c r="F65" s="20"/>
      <c r="G65" s="104">
        <f>SUM(H65-E65)</f>
        <v>441544</v>
      </c>
      <c r="H65" s="104">
        <v>2041544</v>
      </c>
    </row>
    <row r="66" spans="1:8">
      <c r="A66" s="4"/>
      <c r="B66" s="4"/>
      <c r="C66" s="18" t="s">
        <v>13</v>
      </c>
      <c r="D66" s="19"/>
      <c r="E66" s="20">
        <v>300000</v>
      </c>
      <c r="F66" s="20"/>
      <c r="G66" s="104"/>
      <c r="H66" s="117">
        <v>300000</v>
      </c>
    </row>
    <row r="67" spans="1:8">
      <c r="A67" s="4"/>
      <c r="B67" s="4"/>
      <c r="C67" s="18" t="s">
        <v>87</v>
      </c>
      <c r="D67" s="19"/>
      <c r="E67" s="20">
        <v>200000</v>
      </c>
      <c r="F67" s="20"/>
      <c r="G67" s="104"/>
      <c r="H67" s="117">
        <v>200000</v>
      </c>
    </row>
    <row r="68" spans="1:8">
      <c r="A68" s="218">
        <v>29</v>
      </c>
      <c r="B68" s="218"/>
      <c r="C68" s="14" t="s">
        <v>89</v>
      </c>
      <c r="D68" s="5" t="s">
        <v>90</v>
      </c>
      <c r="E68" s="13"/>
      <c r="F68" s="13">
        <v>22000</v>
      </c>
      <c r="G68" s="111"/>
      <c r="H68" s="111">
        <v>22000</v>
      </c>
    </row>
    <row r="69" spans="1:8">
      <c r="A69" s="218">
        <v>30</v>
      </c>
      <c r="B69" s="218"/>
      <c r="C69" s="14" t="s">
        <v>91</v>
      </c>
      <c r="D69" s="5" t="s">
        <v>92</v>
      </c>
      <c r="E69" s="13"/>
      <c r="F69" s="13"/>
      <c r="G69" s="104"/>
      <c r="H69" s="104"/>
    </row>
    <row r="70" spans="1:8">
      <c r="A70" s="218">
        <v>31</v>
      </c>
      <c r="B70" s="218"/>
      <c r="C70" s="15" t="s">
        <v>93</v>
      </c>
      <c r="D70" s="9" t="s">
        <v>94</v>
      </c>
      <c r="E70" s="16">
        <v>240000</v>
      </c>
      <c r="F70" s="16"/>
      <c r="G70" s="111">
        <f>SUM(H70-E70)</f>
        <v>83918</v>
      </c>
      <c r="H70" s="111">
        <v>323918</v>
      </c>
    </row>
    <row r="71" spans="1:8">
      <c r="A71" s="218">
        <v>32</v>
      </c>
      <c r="B71" s="218"/>
      <c r="C71" s="23" t="s">
        <v>95</v>
      </c>
      <c r="D71" s="5" t="s">
        <v>96</v>
      </c>
      <c r="E71" s="13"/>
      <c r="F71" s="13"/>
      <c r="G71" s="104"/>
      <c r="H71" s="104"/>
    </row>
    <row r="72" spans="1:8">
      <c r="A72" s="218">
        <v>33</v>
      </c>
      <c r="B72" s="218"/>
      <c r="C72" s="9" t="s">
        <v>97</v>
      </c>
      <c r="D72" s="9" t="s">
        <v>98</v>
      </c>
      <c r="E72" s="16">
        <v>350000</v>
      </c>
      <c r="F72" s="16"/>
      <c r="G72" s="111">
        <f>SUM(G73:G77)</f>
        <v>-170000</v>
      </c>
      <c r="H72" s="111">
        <f>SUM(H73:H77)</f>
        <v>180000</v>
      </c>
    </row>
    <row r="73" spans="1:8">
      <c r="A73" s="4"/>
      <c r="B73" s="4"/>
      <c r="C73" s="18" t="s">
        <v>99</v>
      </c>
      <c r="D73" s="19"/>
      <c r="E73" s="20"/>
      <c r="F73" s="20"/>
      <c r="G73" s="104"/>
      <c r="H73" s="104"/>
    </row>
    <row r="74" spans="1:8">
      <c r="A74" s="4"/>
      <c r="B74" s="4"/>
      <c r="C74" s="18" t="s">
        <v>100</v>
      </c>
      <c r="D74" s="19"/>
      <c r="E74" s="20"/>
      <c r="F74" s="20"/>
      <c r="G74" s="104">
        <f>SUM(H74-E74)</f>
        <v>45000</v>
      </c>
      <c r="H74" s="104">
        <v>45000</v>
      </c>
    </row>
    <row r="75" spans="1:8">
      <c r="A75" s="4"/>
      <c r="B75" s="4"/>
      <c r="C75" s="18" t="s">
        <v>101</v>
      </c>
      <c r="D75" s="19"/>
      <c r="E75" s="20">
        <v>350000</v>
      </c>
      <c r="F75" s="20"/>
      <c r="G75" s="104">
        <f>SUM(H75-E75)</f>
        <v>-215000</v>
      </c>
      <c r="H75" s="104">
        <v>135000</v>
      </c>
    </row>
    <row r="76" spans="1:8">
      <c r="A76" s="4"/>
      <c r="B76" s="4"/>
      <c r="C76" s="18" t="s">
        <v>102</v>
      </c>
      <c r="D76" s="19"/>
      <c r="E76" s="20"/>
      <c r="F76" s="20"/>
      <c r="G76" s="104"/>
      <c r="H76" s="104"/>
    </row>
    <row r="77" spans="1:8">
      <c r="A77" s="4"/>
      <c r="B77" s="4"/>
      <c r="C77" s="18" t="s">
        <v>103</v>
      </c>
      <c r="D77" s="21"/>
      <c r="E77" s="20"/>
      <c r="F77" s="20"/>
      <c r="G77" s="104"/>
      <c r="H77" s="104"/>
    </row>
    <row r="78" spans="1:8">
      <c r="A78" s="218">
        <v>34</v>
      </c>
      <c r="B78" s="218"/>
      <c r="C78" s="15" t="s">
        <v>104</v>
      </c>
      <c r="D78" s="9" t="s">
        <v>105</v>
      </c>
      <c r="E78" s="17">
        <v>1340000</v>
      </c>
      <c r="F78" s="17"/>
      <c r="G78" s="111">
        <f>SUM(G79:G82)</f>
        <v>778926</v>
      </c>
      <c r="H78" s="111">
        <f>SUM(H79:H82)</f>
        <v>2118926</v>
      </c>
    </row>
    <row r="79" spans="1:8">
      <c r="A79" s="4"/>
      <c r="B79" s="4"/>
      <c r="C79" s="18" t="s">
        <v>14</v>
      </c>
      <c r="D79" s="19"/>
      <c r="E79" s="20">
        <v>10000</v>
      </c>
      <c r="F79" s="20"/>
      <c r="G79" s="104"/>
      <c r="H79" s="104">
        <v>10000</v>
      </c>
    </row>
    <row r="80" spans="1:8">
      <c r="A80" s="4"/>
      <c r="B80" s="4"/>
      <c r="C80" s="18" t="s">
        <v>15</v>
      </c>
      <c r="D80" s="19"/>
      <c r="E80" s="20">
        <v>580000</v>
      </c>
      <c r="F80" s="20"/>
      <c r="G80" s="104">
        <f>SUM(H80-E80)</f>
        <v>-443995</v>
      </c>
      <c r="H80" s="104">
        <v>136005</v>
      </c>
    </row>
    <row r="81" spans="1:8">
      <c r="A81" s="4"/>
      <c r="B81" s="4"/>
      <c r="C81" s="18" t="s">
        <v>16</v>
      </c>
      <c r="D81" s="19"/>
      <c r="E81" s="20">
        <v>300000</v>
      </c>
      <c r="F81" s="20"/>
      <c r="G81" s="104"/>
      <c r="H81" s="104">
        <v>300000</v>
      </c>
    </row>
    <row r="82" spans="1:8">
      <c r="A82" s="4"/>
      <c r="B82" s="4"/>
      <c r="C82" s="18" t="s">
        <v>8</v>
      </c>
      <c r="D82" s="22"/>
      <c r="E82" s="20">
        <v>450000</v>
      </c>
      <c r="F82" s="20"/>
      <c r="G82" s="104">
        <f>SUM(H82-E82)</f>
        <v>1222921</v>
      </c>
      <c r="H82" s="104">
        <v>1672921</v>
      </c>
    </row>
    <row r="83" spans="1:8">
      <c r="A83" s="218">
        <v>35</v>
      </c>
      <c r="B83" s="218"/>
      <c r="C83" s="15" t="s">
        <v>107</v>
      </c>
      <c r="D83" s="9" t="s">
        <v>108</v>
      </c>
      <c r="E83" s="16">
        <f>SUM(E64+E68+E69+E70+E71+E72+E78)</f>
        <v>4030000</v>
      </c>
      <c r="F83" s="16">
        <f>SUM(F64+F68+F69+F70+F71+F72+F78)</f>
        <v>22000</v>
      </c>
      <c r="G83" s="111">
        <f>SUM(G64+G68+G69+G70+G71+G72+G78)</f>
        <v>1134388</v>
      </c>
      <c r="H83" s="111">
        <f>SUM(H64+H68+H69+H70+H71+H72+H78)</f>
        <v>5186388</v>
      </c>
    </row>
    <row r="84" spans="1:8">
      <c r="A84" s="218">
        <v>36</v>
      </c>
      <c r="B84" s="218"/>
      <c r="C84" s="14" t="s">
        <v>109</v>
      </c>
      <c r="D84" s="5" t="s">
        <v>110</v>
      </c>
      <c r="E84" s="13"/>
      <c r="F84" s="13"/>
      <c r="G84" s="104"/>
      <c r="H84" s="104"/>
    </row>
    <row r="85" spans="1:8">
      <c r="A85" s="218">
        <v>37</v>
      </c>
      <c r="B85" s="218"/>
      <c r="C85" s="14" t="s">
        <v>111</v>
      </c>
      <c r="D85" s="5" t="s">
        <v>112</v>
      </c>
      <c r="E85" s="13"/>
      <c r="F85" s="13"/>
      <c r="G85" s="104"/>
      <c r="H85" s="104"/>
    </row>
    <row r="86" spans="1:8">
      <c r="A86" s="218">
        <v>38</v>
      </c>
      <c r="B86" s="218"/>
      <c r="C86" s="15" t="s">
        <v>113</v>
      </c>
      <c r="D86" s="9" t="s">
        <v>114</v>
      </c>
      <c r="E86" s="16">
        <f>SUM(E84:E85)</f>
        <v>0</v>
      </c>
      <c r="F86" s="16"/>
      <c r="G86" s="104"/>
      <c r="H86" s="104"/>
    </row>
    <row r="87" spans="1:8" ht="26.25">
      <c r="A87" s="218">
        <v>39</v>
      </c>
      <c r="B87" s="218"/>
      <c r="C87" s="15" t="s">
        <v>115</v>
      </c>
      <c r="D87" s="9" t="s">
        <v>116</v>
      </c>
      <c r="E87" s="16">
        <v>8637230</v>
      </c>
      <c r="F87" s="16"/>
      <c r="G87" s="111">
        <f>SUM(H87-E87)</f>
        <v>426091</v>
      </c>
      <c r="H87" s="111">
        <v>9063321</v>
      </c>
    </row>
    <row r="88" spans="1:8">
      <c r="A88" s="218">
        <v>40</v>
      </c>
      <c r="B88" s="218"/>
      <c r="C88" s="14" t="s">
        <v>117</v>
      </c>
      <c r="D88" s="5" t="s">
        <v>118</v>
      </c>
      <c r="E88" s="13">
        <v>100000</v>
      </c>
      <c r="F88" s="13">
        <v>1100000</v>
      </c>
      <c r="G88" s="104"/>
      <c r="H88" s="104">
        <v>1200000</v>
      </c>
    </row>
    <row r="89" spans="1:8">
      <c r="A89" s="218">
        <v>41</v>
      </c>
      <c r="B89" s="218"/>
      <c r="C89" s="14" t="s">
        <v>119</v>
      </c>
      <c r="D89" s="5" t="s">
        <v>120</v>
      </c>
      <c r="E89" s="13"/>
      <c r="F89" s="13"/>
      <c r="G89" s="104"/>
      <c r="H89" s="104"/>
    </row>
    <row r="90" spans="1:8">
      <c r="A90" s="218">
        <v>42</v>
      </c>
      <c r="B90" s="218"/>
      <c r="C90" s="14" t="s">
        <v>121</v>
      </c>
      <c r="D90" s="5" t="s">
        <v>122</v>
      </c>
      <c r="E90" s="13"/>
      <c r="F90" s="13"/>
      <c r="G90" s="104"/>
      <c r="H90" s="104"/>
    </row>
    <row r="91" spans="1:8">
      <c r="A91" s="218">
        <v>43</v>
      </c>
      <c r="B91" s="218"/>
      <c r="C91" s="15" t="s">
        <v>123</v>
      </c>
      <c r="D91" s="9" t="s">
        <v>124</v>
      </c>
      <c r="E91" s="16">
        <v>68770</v>
      </c>
      <c r="F91" s="16"/>
      <c r="G91" s="111"/>
      <c r="H91" s="111">
        <f>SUM(H92:H96)</f>
        <v>68770</v>
      </c>
    </row>
    <row r="92" spans="1:8">
      <c r="A92" s="4"/>
      <c r="B92" s="4"/>
      <c r="C92" s="18" t="s">
        <v>125</v>
      </c>
      <c r="D92" s="19"/>
      <c r="E92" s="20"/>
      <c r="F92" s="20"/>
      <c r="G92" s="104"/>
      <c r="H92" s="104"/>
    </row>
    <row r="93" spans="1:8">
      <c r="A93" s="4"/>
      <c r="B93" s="4"/>
      <c r="C93" s="18" t="s">
        <v>221</v>
      </c>
      <c r="D93" s="19"/>
      <c r="E93" s="20"/>
      <c r="F93" s="20"/>
      <c r="G93" s="104"/>
      <c r="H93" s="104"/>
    </row>
    <row r="94" spans="1:8">
      <c r="A94" s="4"/>
      <c r="B94" s="4"/>
      <c r="C94" s="18" t="s">
        <v>126</v>
      </c>
      <c r="D94" s="19"/>
      <c r="E94" s="20"/>
      <c r="F94" s="20"/>
      <c r="G94" s="104"/>
      <c r="H94" s="104"/>
    </row>
    <row r="95" spans="1:8">
      <c r="A95" s="4"/>
      <c r="B95" s="4"/>
      <c r="C95" s="18" t="s">
        <v>127</v>
      </c>
      <c r="D95" s="19"/>
      <c r="E95" s="20"/>
      <c r="F95" s="20"/>
      <c r="G95" s="104"/>
      <c r="H95" s="104"/>
    </row>
    <row r="96" spans="1:8">
      <c r="A96" s="4"/>
      <c r="B96" s="4"/>
      <c r="C96" s="18" t="s">
        <v>223</v>
      </c>
      <c r="D96" s="22"/>
      <c r="E96" s="20">
        <v>68770</v>
      </c>
      <c r="F96" s="20"/>
      <c r="G96" s="104"/>
      <c r="H96" s="104">
        <v>68770</v>
      </c>
    </row>
    <row r="97" spans="1:8">
      <c r="A97" s="218">
        <v>44</v>
      </c>
      <c r="B97" s="218"/>
      <c r="C97" s="15" t="s">
        <v>128</v>
      </c>
      <c r="D97" s="9" t="s">
        <v>129</v>
      </c>
      <c r="E97" s="16">
        <f>SUM(E87:E91)</f>
        <v>8806000</v>
      </c>
      <c r="F97" s="16">
        <f>SUM(F87+F88+F89+F90+F91)</f>
        <v>1100000</v>
      </c>
      <c r="G97" s="111">
        <f>SUM(G87+G88+G89+G90+G91)</f>
        <v>426091</v>
      </c>
      <c r="H97" s="111">
        <f>SUM(H87+H88+H89+H90+H91)</f>
        <v>10332091</v>
      </c>
    </row>
    <row r="98" spans="1:8">
      <c r="A98" s="275">
        <v>45</v>
      </c>
      <c r="B98" s="275"/>
      <c r="C98" s="160" t="s">
        <v>130</v>
      </c>
      <c r="D98" s="161" t="s">
        <v>131</v>
      </c>
      <c r="E98" s="162">
        <f>SUM(E55+E63+E97+E86+E83)</f>
        <v>43444000</v>
      </c>
      <c r="F98" s="162">
        <f>SUM(F55+F63+F83+F86+F97)</f>
        <v>822000</v>
      </c>
      <c r="G98" s="163">
        <f>SUM(G55+G63+G83+G86+G97)</f>
        <v>11184500</v>
      </c>
      <c r="H98" s="163">
        <f>SUM(H55+H63+H83+H86+H97)</f>
        <v>55450500</v>
      </c>
    </row>
    <row r="99" spans="1:8">
      <c r="A99" s="218">
        <v>46</v>
      </c>
      <c r="B99" s="218"/>
      <c r="C99" s="24" t="s">
        <v>132</v>
      </c>
      <c r="D99" s="5" t="s">
        <v>133</v>
      </c>
      <c r="E99" s="13"/>
      <c r="F99" s="13"/>
      <c r="G99" s="104"/>
      <c r="H99" s="104"/>
    </row>
    <row r="100" spans="1:8">
      <c r="A100" s="218">
        <v>47</v>
      </c>
      <c r="B100" s="218"/>
      <c r="C100" s="24" t="s">
        <v>134</v>
      </c>
      <c r="D100" s="5" t="s">
        <v>135</v>
      </c>
      <c r="E100" s="13"/>
      <c r="F100" s="13"/>
      <c r="G100" s="104"/>
      <c r="H100" s="104"/>
    </row>
    <row r="101" spans="1:8">
      <c r="A101" s="218">
        <v>48</v>
      </c>
      <c r="B101" s="218"/>
      <c r="C101" s="25" t="s">
        <v>136</v>
      </c>
      <c r="D101" s="5" t="s">
        <v>137</v>
      </c>
      <c r="E101" s="13"/>
      <c r="F101" s="13"/>
      <c r="G101" s="104"/>
      <c r="H101" s="104"/>
    </row>
    <row r="102" spans="1:8" ht="26.25">
      <c r="A102" s="218">
        <v>49</v>
      </c>
      <c r="B102" s="218"/>
      <c r="C102" s="25" t="s">
        <v>138</v>
      </c>
      <c r="D102" s="5" t="s">
        <v>139</v>
      </c>
      <c r="E102" s="13"/>
      <c r="F102" s="13"/>
      <c r="G102" s="104"/>
      <c r="H102" s="104"/>
    </row>
    <row r="103" spans="1:8" ht="26.25">
      <c r="A103" s="218">
        <v>50</v>
      </c>
      <c r="B103" s="218"/>
      <c r="C103" s="25" t="s">
        <v>140</v>
      </c>
      <c r="D103" s="5" t="s">
        <v>141</v>
      </c>
      <c r="E103" s="13"/>
      <c r="F103" s="13"/>
      <c r="G103" s="104"/>
      <c r="H103" s="104"/>
    </row>
    <row r="104" spans="1:8">
      <c r="A104" s="218">
        <v>51</v>
      </c>
      <c r="B104" s="218"/>
      <c r="C104" s="24" t="s">
        <v>142</v>
      </c>
      <c r="D104" s="5" t="s">
        <v>143</v>
      </c>
      <c r="E104" s="13"/>
      <c r="F104" s="13"/>
      <c r="G104" s="104"/>
      <c r="H104" s="104"/>
    </row>
    <row r="105" spans="1:8">
      <c r="A105" s="218">
        <v>52</v>
      </c>
      <c r="B105" s="218"/>
      <c r="C105" s="24" t="s">
        <v>144</v>
      </c>
      <c r="D105" s="5" t="s">
        <v>145</v>
      </c>
      <c r="E105" s="13"/>
      <c r="F105" s="13"/>
      <c r="G105" s="104"/>
      <c r="H105" s="104"/>
    </row>
    <row r="106" spans="1:8">
      <c r="A106" s="218">
        <v>53</v>
      </c>
      <c r="B106" s="218"/>
      <c r="C106" s="24" t="s">
        <v>146</v>
      </c>
      <c r="D106" s="5" t="s">
        <v>147</v>
      </c>
      <c r="E106" s="13"/>
      <c r="F106" s="13"/>
      <c r="G106" s="104"/>
      <c r="H106" s="104"/>
    </row>
    <row r="107" spans="1:8">
      <c r="A107" s="275">
        <v>54</v>
      </c>
      <c r="B107" s="275"/>
      <c r="C107" s="165" t="s">
        <v>222</v>
      </c>
      <c r="D107" s="161" t="s">
        <v>148</v>
      </c>
      <c r="E107" s="162"/>
      <c r="F107" s="162"/>
      <c r="G107" s="166"/>
      <c r="H107" s="166"/>
    </row>
    <row r="108" spans="1:8">
      <c r="A108" s="218">
        <v>55</v>
      </c>
      <c r="B108" s="218"/>
      <c r="C108" s="24" t="s">
        <v>149</v>
      </c>
      <c r="D108" s="5" t="s">
        <v>150</v>
      </c>
      <c r="E108" s="13"/>
      <c r="F108" s="13"/>
      <c r="G108" s="104"/>
      <c r="H108" s="104"/>
    </row>
    <row r="109" spans="1:8">
      <c r="A109" s="218">
        <v>56</v>
      </c>
      <c r="B109" s="218"/>
      <c r="C109" s="24" t="s">
        <v>151</v>
      </c>
      <c r="D109" s="5" t="s">
        <v>152</v>
      </c>
      <c r="E109" s="13"/>
      <c r="F109" s="13"/>
      <c r="G109" s="104"/>
      <c r="H109" s="104"/>
    </row>
    <row r="110" spans="1:8" ht="26.25">
      <c r="A110" s="218">
        <v>57</v>
      </c>
      <c r="B110" s="218"/>
      <c r="C110" s="24" t="s">
        <v>153</v>
      </c>
      <c r="D110" s="5" t="s">
        <v>154</v>
      </c>
      <c r="E110" s="13"/>
      <c r="F110" s="13"/>
      <c r="G110" s="104"/>
      <c r="H110" s="104"/>
    </row>
    <row r="111" spans="1:8" ht="26.25">
      <c r="A111" s="218">
        <v>58</v>
      </c>
      <c r="B111" s="218"/>
      <c r="C111" s="24" t="s">
        <v>155</v>
      </c>
      <c r="D111" s="5" t="s">
        <v>156</v>
      </c>
      <c r="E111" s="13"/>
      <c r="F111" s="13"/>
      <c r="G111" s="104"/>
      <c r="H111" s="104"/>
    </row>
    <row r="112" spans="1:8" ht="26.25">
      <c r="A112" s="218">
        <v>59</v>
      </c>
      <c r="B112" s="218"/>
      <c r="C112" s="24" t="s">
        <v>157</v>
      </c>
      <c r="D112" s="5" t="s">
        <v>158</v>
      </c>
      <c r="E112" s="16"/>
      <c r="F112" s="16"/>
      <c r="G112" s="104"/>
      <c r="H112" s="104"/>
    </row>
    <row r="113" spans="1:8" ht="26.25">
      <c r="A113" s="218">
        <v>60</v>
      </c>
      <c r="B113" s="218"/>
      <c r="C113" s="24" t="s">
        <v>159</v>
      </c>
      <c r="D113" s="5" t="s">
        <v>160</v>
      </c>
      <c r="E113" s="16"/>
      <c r="F113" s="16"/>
      <c r="G113" s="104"/>
      <c r="H113" s="104"/>
    </row>
    <row r="114" spans="1:8" ht="26.25">
      <c r="A114" s="218">
        <v>61</v>
      </c>
      <c r="B114" s="218"/>
      <c r="C114" s="24" t="s">
        <v>161</v>
      </c>
      <c r="D114" s="5" t="s">
        <v>162</v>
      </c>
      <c r="E114" s="16"/>
      <c r="F114" s="16"/>
      <c r="G114" s="104"/>
      <c r="H114" s="104"/>
    </row>
    <row r="115" spans="1:8" ht="26.25">
      <c r="A115" s="218">
        <v>62</v>
      </c>
      <c r="B115" s="218"/>
      <c r="C115" s="24" t="s">
        <v>163</v>
      </c>
      <c r="D115" s="5" t="s">
        <v>164</v>
      </c>
      <c r="E115" s="16"/>
      <c r="F115" s="16"/>
      <c r="G115" s="104"/>
      <c r="H115" s="104"/>
    </row>
    <row r="116" spans="1:8">
      <c r="A116" s="218">
        <v>63</v>
      </c>
      <c r="B116" s="218"/>
      <c r="C116" s="24" t="s">
        <v>165</v>
      </c>
      <c r="D116" s="5" t="s">
        <v>166</v>
      </c>
      <c r="E116" s="16"/>
      <c r="F116" s="16"/>
      <c r="G116" s="104"/>
      <c r="H116" s="104"/>
    </row>
    <row r="117" spans="1:8">
      <c r="A117" s="218">
        <v>64</v>
      </c>
      <c r="B117" s="218"/>
      <c r="C117" s="26" t="s">
        <v>167</v>
      </c>
      <c r="D117" s="5" t="s">
        <v>168</v>
      </c>
      <c r="E117" s="16"/>
      <c r="F117" s="16"/>
      <c r="G117" s="104"/>
      <c r="H117" s="104"/>
    </row>
    <row r="118" spans="1:8" ht="26.25">
      <c r="A118" s="218">
        <v>65</v>
      </c>
      <c r="B118" s="218"/>
      <c r="C118" s="24" t="s">
        <v>169</v>
      </c>
      <c r="D118" s="5" t="s">
        <v>170</v>
      </c>
      <c r="E118" s="16"/>
      <c r="F118" s="16"/>
      <c r="G118" s="104"/>
      <c r="H118" s="104"/>
    </row>
    <row r="119" spans="1:8">
      <c r="A119" s="218">
        <v>66</v>
      </c>
      <c r="B119" s="218"/>
      <c r="C119" s="26" t="s">
        <v>171</v>
      </c>
      <c r="D119" s="5" t="s">
        <v>172</v>
      </c>
      <c r="E119" s="13"/>
      <c r="F119" s="13"/>
      <c r="G119" s="104"/>
      <c r="H119" s="104"/>
    </row>
    <row r="120" spans="1:8">
      <c r="A120" s="275">
        <v>67</v>
      </c>
      <c r="B120" s="275"/>
      <c r="C120" s="165" t="s">
        <v>173</v>
      </c>
      <c r="D120" s="161" t="s">
        <v>174</v>
      </c>
      <c r="E120" s="162">
        <f>SUM(E108:E119)</f>
        <v>0</v>
      </c>
      <c r="F120" s="162"/>
      <c r="G120" s="166"/>
      <c r="H120" s="166"/>
    </row>
    <row r="121" spans="1:8">
      <c r="A121" s="218">
        <v>68</v>
      </c>
      <c r="B121" s="218"/>
      <c r="C121" s="5" t="s">
        <v>175</v>
      </c>
      <c r="D121" s="5" t="s">
        <v>176</v>
      </c>
      <c r="E121" s="16"/>
      <c r="F121" s="16"/>
      <c r="G121" s="104"/>
      <c r="H121" s="104"/>
    </row>
    <row r="122" spans="1:8">
      <c r="A122" s="218">
        <v>69</v>
      </c>
      <c r="B122" s="218"/>
      <c r="C122" s="9" t="s">
        <v>177</v>
      </c>
      <c r="D122" s="9" t="s">
        <v>178</v>
      </c>
      <c r="E122" s="16">
        <v>0</v>
      </c>
      <c r="F122" s="16"/>
      <c r="G122" s="104"/>
      <c r="H122" s="104"/>
    </row>
    <row r="123" spans="1:8">
      <c r="A123" s="218">
        <v>70</v>
      </c>
      <c r="B123" s="218"/>
      <c r="C123" s="5" t="s">
        <v>179</v>
      </c>
      <c r="D123" s="5" t="s">
        <v>180</v>
      </c>
      <c r="E123" s="16"/>
      <c r="F123" s="16"/>
      <c r="G123" s="104"/>
      <c r="H123" s="104"/>
    </row>
    <row r="124" spans="1:8">
      <c r="A124" s="218">
        <v>71</v>
      </c>
      <c r="B124" s="218"/>
      <c r="C124" s="5" t="s">
        <v>181</v>
      </c>
      <c r="D124" s="5" t="s">
        <v>182</v>
      </c>
      <c r="E124" s="16"/>
      <c r="F124" s="57">
        <v>178677</v>
      </c>
      <c r="G124" s="57">
        <v>314961</v>
      </c>
      <c r="H124" s="104">
        <v>493638</v>
      </c>
    </row>
    <row r="125" spans="1:8">
      <c r="A125" s="218">
        <v>72</v>
      </c>
      <c r="B125" s="218"/>
      <c r="C125" s="5" t="s">
        <v>183</v>
      </c>
      <c r="D125" s="5" t="s">
        <v>184</v>
      </c>
      <c r="E125" s="16"/>
      <c r="F125" s="29"/>
      <c r="G125" s="29"/>
      <c r="H125" s="104"/>
    </row>
    <row r="126" spans="1:8">
      <c r="A126" s="218">
        <v>73</v>
      </c>
      <c r="B126" s="218"/>
      <c r="C126" s="5" t="s">
        <v>185</v>
      </c>
      <c r="D126" s="5" t="s">
        <v>186</v>
      </c>
      <c r="E126" s="16"/>
      <c r="F126" s="29"/>
      <c r="G126" s="29"/>
      <c r="H126" s="104"/>
    </row>
    <row r="127" spans="1:8">
      <c r="A127" s="218">
        <v>74</v>
      </c>
      <c r="B127" s="218"/>
      <c r="C127" s="5" t="s">
        <v>187</v>
      </c>
      <c r="D127" s="5" t="s">
        <v>188</v>
      </c>
      <c r="E127" s="16"/>
      <c r="F127" s="57">
        <v>48243</v>
      </c>
      <c r="G127" s="57">
        <v>85039</v>
      </c>
      <c r="H127" s="104">
        <v>133282</v>
      </c>
    </row>
    <row r="128" spans="1:8">
      <c r="A128" s="275">
        <v>75</v>
      </c>
      <c r="B128" s="275"/>
      <c r="C128" s="161" t="s">
        <v>189</v>
      </c>
      <c r="D128" s="161" t="s">
        <v>190</v>
      </c>
      <c r="E128" s="162"/>
      <c r="F128" s="162">
        <f>SUM(F123:F127)</f>
        <v>226920</v>
      </c>
      <c r="G128" s="163">
        <f>SUM(G124:G127)</f>
        <v>400000</v>
      </c>
      <c r="H128" s="163">
        <f>SUM(H124:H127)</f>
        <v>626920</v>
      </c>
    </row>
    <row r="129" spans="1:8">
      <c r="A129" s="218">
        <v>76</v>
      </c>
      <c r="B129" s="218"/>
      <c r="C129" s="24" t="s">
        <v>191</v>
      </c>
      <c r="D129" s="5" t="s">
        <v>192</v>
      </c>
      <c r="E129" s="16"/>
      <c r="F129" s="16"/>
      <c r="G129" s="104"/>
      <c r="H129" s="104"/>
    </row>
    <row r="130" spans="1:8">
      <c r="A130" s="218">
        <v>77</v>
      </c>
      <c r="B130" s="218"/>
      <c r="C130" s="24" t="s">
        <v>193</v>
      </c>
      <c r="D130" s="5" t="s">
        <v>194</v>
      </c>
      <c r="E130" s="16"/>
      <c r="F130" s="16"/>
      <c r="G130" s="104"/>
      <c r="H130" s="104"/>
    </row>
    <row r="131" spans="1:8">
      <c r="A131" s="218">
        <v>78</v>
      </c>
      <c r="B131" s="218"/>
      <c r="C131" s="24" t="s">
        <v>195</v>
      </c>
      <c r="D131" s="5" t="s">
        <v>196</v>
      </c>
      <c r="E131" s="16"/>
      <c r="F131" s="16"/>
      <c r="G131" s="104"/>
      <c r="H131" s="104"/>
    </row>
    <row r="132" spans="1:8" ht="26.25">
      <c r="A132" s="218">
        <v>79</v>
      </c>
      <c r="B132" s="218"/>
      <c r="C132" s="24" t="s">
        <v>197</v>
      </c>
      <c r="D132" s="5" t="s">
        <v>198</v>
      </c>
      <c r="E132" s="13"/>
      <c r="F132" s="13"/>
      <c r="G132" s="104"/>
      <c r="H132" s="104"/>
    </row>
    <row r="133" spans="1:8">
      <c r="A133" s="275">
        <v>80</v>
      </c>
      <c r="B133" s="275"/>
      <c r="C133" s="165" t="s">
        <v>199</v>
      </c>
      <c r="D133" s="161" t="s">
        <v>200</v>
      </c>
      <c r="E133" s="162"/>
      <c r="F133" s="162"/>
      <c r="G133" s="166"/>
      <c r="H133" s="166"/>
    </row>
    <row r="134" spans="1:8" ht="26.25">
      <c r="A134" s="218">
        <v>81</v>
      </c>
      <c r="B134" s="218"/>
      <c r="C134" s="24" t="s">
        <v>201</v>
      </c>
      <c r="D134" s="5" t="s">
        <v>202</v>
      </c>
      <c r="E134" s="16"/>
      <c r="F134" s="16"/>
      <c r="G134" s="104"/>
      <c r="H134" s="104"/>
    </row>
    <row r="135" spans="1:8" ht="26.25">
      <c r="A135" s="218">
        <v>82</v>
      </c>
      <c r="B135" s="218"/>
      <c r="C135" s="24" t="s">
        <v>203</v>
      </c>
      <c r="D135" s="5" t="s">
        <v>204</v>
      </c>
      <c r="E135" s="16"/>
      <c r="F135" s="16"/>
      <c r="G135" s="104"/>
      <c r="H135" s="104"/>
    </row>
    <row r="136" spans="1:8" ht="26.25">
      <c r="A136" s="218">
        <v>83</v>
      </c>
      <c r="B136" s="218"/>
      <c r="C136" s="24" t="s">
        <v>205</v>
      </c>
      <c r="D136" s="5" t="s">
        <v>206</v>
      </c>
      <c r="E136" s="16"/>
      <c r="F136" s="16"/>
      <c r="G136" s="104"/>
      <c r="H136" s="104"/>
    </row>
    <row r="137" spans="1:8" ht="26.25">
      <c r="A137" s="218">
        <v>84</v>
      </c>
      <c r="B137" s="218"/>
      <c r="C137" s="24" t="s">
        <v>207</v>
      </c>
      <c r="D137" s="5" t="s">
        <v>208</v>
      </c>
      <c r="E137" s="16"/>
      <c r="F137" s="16"/>
      <c r="G137" s="104"/>
      <c r="H137" s="104"/>
    </row>
    <row r="138" spans="1:8" ht="26.25">
      <c r="A138" s="218">
        <v>85</v>
      </c>
      <c r="B138" s="218"/>
      <c r="C138" s="24" t="s">
        <v>209</v>
      </c>
      <c r="D138" s="5" t="s">
        <v>210</v>
      </c>
      <c r="E138" s="16"/>
      <c r="F138" s="16"/>
      <c r="G138" s="104"/>
      <c r="H138" s="104"/>
    </row>
    <row r="139" spans="1:8" ht="26.25">
      <c r="A139" s="218">
        <v>86</v>
      </c>
      <c r="B139" s="218"/>
      <c r="C139" s="24" t="s">
        <v>211</v>
      </c>
      <c r="D139" s="5" t="s">
        <v>212</v>
      </c>
      <c r="E139" s="16"/>
      <c r="F139" s="16"/>
      <c r="G139" s="104"/>
      <c r="H139" s="104"/>
    </row>
    <row r="140" spans="1:8">
      <c r="A140" s="218">
        <v>87</v>
      </c>
      <c r="B140" s="218"/>
      <c r="C140" s="24" t="s">
        <v>213</v>
      </c>
      <c r="D140" s="5" t="s">
        <v>214</v>
      </c>
      <c r="E140" s="16"/>
      <c r="F140" s="16"/>
      <c r="G140" s="104"/>
      <c r="H140" s="104"/>
    </row>
    <row r="141" spans="1:8" ht="26.25">
      <c r="A141" s="218">
        <v>88</v>
      </c>
      <c r="B141" s="218"/>
      <c r="C141" s="24" t="s">
        <v>215</v>
      </c>
      <c r="D141" s="5" t="s">
        <v>216</v>
      </c>
      <c r="E141" s="13"/>
      <c r="F141" s="13"/>
      <c r="G141" s="104"/>
      <c r="H141" s="104"/>
    </row>
    <row r="142" spans="1:8">
      <c r="A142" s="275">
        <v>89</v>
      </c>
      <c r="B142" s="275"/>
      <c r="C142" s="165" t="s">
        <v>217</v>
      </c>
      <c r="D142" s="161" t="s">
        <v>218</v>
      </c>
      <c r="E142" s="162">
        <f>SUM(E134:E141)</f>
        <v>0</v>
      </c>
      <c r="F142" s="162"/>
      <c r="G142" s="166"/>
      <c r="H142" s="166"/>
    </row>
    <row r="143" spans="1:8">
      <c r="A143" s="276">
        <v>90</v>
      </c>
      <c r="B143" s="276"/>
      <c r="C143" s="131" t="s">
        <v>219</v>
      </c>
      <c r="D143" s="131" t="s">
        <v>220</v>
      </c>
      <c r="E143" s="132">
        <f>SUM(E33+E34+E98+E107+E120+E128+E133)</f>
        <v>80251580</v>
      </c>
      <c r="F143" s="132">
        <f>SUM(F33+F34+F98+F107+F120+F128+F133+F142)</f>
        <v>248920</v>
      </c>
      <c r="G143" s="108">
        <f>SUM(G33+G34+G98+G107+G120+G128+G133+G142)</f>
        <v>13000000</v>
      </c>
      <c r="H143" s="108">
        <f>SUM(H33+H34+H98+H107+H120+H128+H133+H142)</f>
        <v>93500500</v>
      </c>
    </row>
    <row r="145" spans="3:7">
      <c r="C145" s="112"/>
      <c r="D145" s="112"/>
      <c r="E145" s="112"/>
      <c r="F145" s="112"/>
      <c r="G145" s="112"/>
    </row>
    <row r="146" spans="3:7">
      <c r="C146" s="112"/>
      <c r="D146" s="112"/>
      <c r="E146" s="112"/>
      <c r="F146" s="112"/>
      <c r="G146" s="112"/>
    </row>
    <row r="147" spans="3:7">
      <c r="C147" s="112"/>
      <c r="D147" s="112"/>
      <c r="E147" s="112"/>
      <c r="F147" s="112"/>
      <c r="G147" s="112"/>
    </row>
  </sheetData>
  <mergeCells count="103">
    <mergeCell ref="A143:B143"/>
    <mergeCell ref="A137:B137"/>
    <mergeCell ref="A138:B138"/>
    <mergeCell ref="A139:B139"/>
    <mergeCell ref="A140:B140"/>
    <mergeCell ref="A141:B141"/>
    <mergeCell ref="A142:B142"/>
    <mergeCell ref="A131:B131"/>
    <mergeCell ref="A132:B132"/>
    <mergeCell ref="A133:B133"/>
    <mergeCell ref="A134:B134"/>
    <mergeCell ref="A135:B135"/>
    <mergeCell ref="A136:B136"/>
    <mergeCell ref="A125:B125"/>
    <mergeCell ref="A126:B126"/>
    <mergeCell ref="A127:B127"/>
    <mergeCell ref="A128:B128"/>
    <mergeCell ref="A129:B129"/>
    <mergeCell ref="A130:B130"/>
    <mergeCell ref="A119:B119"/>
    <mergeCell ref="A120:B120"/>
    <mergeCell ref="A121:B121"/>
    <mergeCell ref="A122:B122"/>
    <mergeCell ref="A123:B123"/>
    <mergeCell ref="A124:B124"/>
    <mergeCell ref="A113:B113"/>
    <mergeCell ref="A114:B114"/>
    <mergeCell ref="A115:B115"/>
    <mergeCell ref="A116:B116"/>
    <mergeCell ref="A117:B117"/>
    <mergeCell ref="A118:B118"/>
    <mergeCell ref="A107:B107"/>
    <mergeCell ref="A108:B108"/>
    <mergeCell ref="A109:B109"/>
    <mergeCell ref="A110:B110"/>
    <mergeCell ref="A111:B111"/>
    <mergeCell ref="A112:B112"/>
    <mergeCell ref="A101:B101"/>
    <mergeCell ref="A102:B102"/>
    <mergeCell ref="A103:B103"/>
    <mergeCell ref="A104:B104"/>
    <mergeCell ref="A105:B105"/>
    <mergeCell ref="A106:B106"/>
    <mergeCell ref="A90:B90"/>
    <mergeCell ref="A91:B91"/>
    <mergeCell ref="A97:B97"/>
    <mergeCell ref="A98:B98"/>
    <mergeCell ref="A99:B99"/>
    <mergeCell ref="A100:B100"/>
    <mergeCell ref="A84:B84"/>
    <mergeCell ref="A85:B85"/>
    <mergeCell ref="A86:B86"/>
    <mergeCell ref="A87:B87"/>
    <mergeCell ref="A88:B88"/>
    <mergeCell ref="A89:B89"/>
    <mergeCell ref="A69:B69"/>
    <mergeCell ref="A70:B70"/>
    <mergeCell ref="A71:B71"/>
    <mergeCell ref="A72:B72"/>
    <mergeCell ref="A78:B78"/>
    <mergeCell ref="A83:B83"/>
    <mergeCell ref="A55:B55"/>
    <mergeCell ref="A56:B56"/>
    <mergeCell ref="A61:B61"/>
    <mergeCell ref="A63:B63"/>
    <mergeCell ref="A64:B64"/>
    <mergeCell ref="A68:B68"/>
    <mergeCell ref="A32:B32"/>
    <mergeCell ref="A33:B33"/>
    <mergeCell ref="A34:B34"/>
    <mergeCell ref="A39:B39"/>
    <mergeCell ref="A46:B46"/>
    <mergeCell ref="A53:B53"/>
    <mergeCell ref="A26:B26"/>
    <mergeCell ref="A27:B27"/>
    <mergeCell ref="A28:B28"/>
    <mergeCell ref="A29:B29"/>
    <mergeCell ref="A30:B30"/>
    <mergeCell ref="A31:B31"/>
    <mergeCell ref="A20:B20"/>
    <mergeCell ref="A21:B21"/>
    <mergeCell ref="A22:B22"/>
    <mergeCell ref="A23:B23"/>
    <mergeCell ref="A24:B24"/>
    <mergeCell ref="A25:B25"/>
    <mergeCell ref="A19:B19"/>
    <mergeCell ref="A8:E8"/>
    <mergeCell ref="C12:C13"/>
    <mergeCell ref="A1:E1"/>
    <mergeCell ref="A4:E4"/>
    <mergeCell ref="A14:B14"/>
    <mergeCell ref="A15:B15"/>
    <mergeCell ref="A16:B16"/>
    <mergeCell ref="A17:B17"/>
    <mergeCell ref="A18:B18"/>
    <mergeCell ref="A5:H7"/>
    <mergeCell ref="G12:G13"/>
    <mergeCell ref="A12:B13"/>
    <mergeCell ref="D12:D13"/>
    <mergeCell ref="E12:E13"/>
    <mergeCell ref="A11:H11"/>
    <mergeCell ref="H12:H13"/>
    <mergeCell ref="F12:F13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H99"/>
  <sheetViews>
    <sheetView topLeftCell="A70" workbookViewId="0">
      <selection activeCell="B97" sqref="B97:G100"/>
    </sheetView>
  </sheetViews>
  <sheetFormatPr defaultRowHeight="15"/>
  <cols>
    <col min="1" max="1" width="5.85546875" customWidth="1"/>
    <col min="2" max="2" width="63.28515625" customWidth="1"/>
    <col min="3" max="3" width="6.140625" customWidth="1"/>
    <col min="4" max="4" width="13.42578125" customWidth="1"/>
    <col min="5" max="5" width="13.42578125" style="130" customWidth="1"/>
    <col min="6" max="6" width="13.42578125" customWidth="1"/>
    <col min="7" max="7" width="13.85546875" style="86" customWidth="1"/>
    <col min="8" max="8" width="32.85546875" customWidth="1"/>
  </cols>
  <sheetData>
    <row r="3" spans="1:7" ht="18.75">
      <c r="A3" s="141"/>
      <c r="B3" s="198" t="s">
        <v>451</v>
      </c>
      <c r="C3" s="199"/>
      <c r="D3" s="199"/>
      <c r="E3" s="199"/>
      <c r="F3" s="199"/>
      <c r="G3" s="199"/>
    </row>
    <row r="4" spans="1:7" ht="18.75">
      <c r="A4" s="141"/>
      <c r="B4" s="200"/>
      <c r="C4" s="201"/>
      <c r="D4" s="201"/>
      <c r="E4" s="201"/>
      <c r="F4" s="201"/>
      <c r="G4" s="201"/>
    </row>
    <row r="5" spans="1:7" ht="18.75">
      <c r="A5" s="141"/>
      <c r="B5" s="202"/>
      <c r="C5" s="203"/>
      <c r="D5" s="203"/>
      <c r="E5" s="203"/>
      <c r="F5" s="203"/>
      <c r="G5" s="203"/>
    </row>
    <row r="6" spans="1:7" ht="18.75">
      <c r="A6" s="141"/>
      <c r="B6" s="141"/>
      <c r="C6" s="141"/>
      <c r="D6" s="141"/>
      <c r="E6" s="141"/>
      <c r="F6" s="141"/>
      <c r="G6" s="141"/>
    </row>
    <row r="7" spans="1:7" ht="18.75">
      <c r="A7" s="141"/>
      <c r="B7" s="141"/>
      <c r="C7" s="141"/>
      <c r="D7" s="141"/>
      <c r="E7" s="141"/>
      <c r="F7" s="141"/>
      <c r="G7" s="141"/>
    </row>
    <row r="8" spans="1:7" ht="18.75">
      <c r="A8" s="141"/>
      <c r="B8" s="141"/>
      <c r="C8" s="141"/>
      <c r="D8" s="141"/>
      <c r="E8" s="141"/>
      <c r="F8" s="141"/>
      <c r="G8" s="141"/>
    </row>
    <row r="9" spans="1:7" ht="18.75">
      <c r="A9" s="277" t="s">
        <v>244</v>
      </c>
      <c r="B9" s="278"/>
      <c r="C9" s="278"/>
      <c r="D9" s="278"/>
      <c r="E9" s="278"/>
      <c r="F9" s="278"/>
      <c r="G9" s="278"/>
    </row>
    <row r="10" spans="1:7">
      <c r="A10" s="279" t="s">
        <v>17</v>
      </c>
      <c r="B10" s="281" t="s">
        <v>18</v>
      </c>
      <c r="C10" s="281" t="s">
        <v>19</v>
      </c>
      <c r="D10" s="281" t="s">
        <v>400</v>
      </c>
      <c r="E10" s="282" t="s">
        <v>401</v>
      </c>
      <c r="F10" s="282" t="s">
        <v>434</v>
      </c>
      <c r="G10" s="282" t="s">
        <v>432</v>
      </c>
    </row>
    <row r="11" spans="1:7" ht="24.75" customHeight="1">
      <c r="A11" s="280"/>
      <c r="B11" s="280"/>
      <c r="C11" s="280"/>
      <c r="D11" s="280"/>
      <c r="E11" s="283"/>
      <c r="F11" s="283"/>
      <c r="G11" s="197"/>
    </row>
    <row r="12" spans="1:7">
      <c r="A12" s="38" t="s">
        <v>227</v>
      </c>
      <c r="B12" s="38" t="s">
        <v>228</v>
      </c>
      <c r="C12" s="38" t="s">
        <v>229</v>
      </c>
      <c r="D12" s="38" t="s">
        <v>230</v>
      </c>
      <c r="E12" s="38"/>
      <c r="F12" s="29" t="s">
        <v>407</v>
      </c>
      <c r="G12" s="29" t="s">
        <v>453</v>
      </c>
    </row>
    <row r="13" spans="1:7">
      <c r="A13" s="38">
        <v>1</v>
      </c>
      <c r="B13" s="36" t="s">
        <v>246</v>
      </c>
      <c r="C13" s="36" t="s">
        <v>247</v>
      </c>
      <c r="D13" s="39"/>
      <c r="E13" s="39"/>
      <c r="F13" s="29"/>
      <c r="G13" s="29"/>
    </row>
    <row r="14" spans="1:7">
      <c r="A14" s="38">
        <v>2</v>
      </c>
      <c r="B14" s="36" t="s">
        <v>248</v>
      </c>
      <c r="C14" s="36" t="s">
        <v>249</v>
      </c>
      <c r="D14" s="39"/>
      <c r="E14" s="39"/>
      <c r="F14" s="29"/>
      <c r="G14" s="29"/>
    </row>
    <row r="15" spans="1:7">
      <c r="A15" s="38">
        <v>3</v>
      </c>
      <c r="B15" s="36" t="s">
        <v>250</v>
      </c>
      <c r="C15" s="36" t="s">
        <v>251</v>
      </c>
      <c r="D15" s="39"/>
      <c r="E15" s="39"/>
      <c r="F15" s="29"/>
      <c r="G15" s="29"/>
    </row>
    <row r="16" spans="1:7">
      <c r="A16" s="38">
        <v>4</v>
      </c>
      <c r="B16" s="36" t="s">
        <v>252</v>
      </c>
      <c r="C16" s="36" t="s">
        <v>253</v>
      </c>
      <c r="D16" s="39"/>
      <c r="E16" s="39"/>
      <c r="F16" s="29"/>
      <c r="G16" s="29"/>
    </row>
    <row r="17" spans="1:7">
      <c r="A17" s="38">
        <v>5</v>
      </c>
      <c r="B17" s="36" t="s">
        <v>254</v>
      </c>
      <c r="C17" s="36" t="s">
        <v>255</v>
      </c>
      <c r="D17" s="46"/>
      <c r="E17" s="46"/>
      <c r="F17" s="29"/>
      <c r="G17" s="29"/>
    </row>
    <row r="18" spans="1:7">
      <c r="A18" s="38">
        <v>6</v>
      </c>
      <c r="B18" s="36" t="s">
        <v>256</v>
      </c>
      <c r="C18" s="36" t="s">
        <v>257</v>
      </c>
      <c r="D18" s="46"/>
      <c r="E18" s="46"/>
      <c r="F18" s="29"/>
      <c r="G18" s="29"/>
    </row>
    <row r="19" spans="1:7">
      <c r="A19" s="35">
        <v>7</v>
      </c>
      <c r="B19" s="34" t="s">
        <v>258</v>
      </c>
      <c r="C19" s="34" t="s">
        <v>259</v>
      </c>
      <c r="D19" s="40"/>
      <c r="E19" s="40"/>
      <c r="F19" s="29"/>
      <c r="G19" s="29"/>
    </row>
    <row r="20" spans="1:7">
      <c r="A20" s="38">
        <v>8</v>
      </c>
      <c r="B20" s="36" t="s">
        <v>260</v>
      </c>
      <c r="C20" s="36" t="s">
        <v>261</v>
      </c>
      <c r="D20" s="47"/>
      <c r="E20" s="47"/>
      <c r="F20" s="29"/>
      <c r="G20" s="29"/>
    </row>
    <row r="21" spans="1:7" ht="19.5" customHeight="1">
      <c r="A21" s="38">
        <v>9</v>
      </c>
      <c r="B21" s="36" t="s">
        <v>262</v>
      </c>
      <c r="C21" s="36" t="s">
        <v>263</v>
      </c>
      <c r="D21" s="47"/>
      <c r="E21" s="47"/>
      <c r="F21" s="29"/>
      <c r="G21" s="29"/>
    </row>
    <row r="22" spans="1:7">
      <c r="A22" s="38">
        <v>10</v>
      </c>
      <c r="B22" s="36" t="s">
        <v>264</v>
      </c>
      <c r="C22" s="36" t="s">
        <v>265</v>
      </c>
      <c r="D22" s="47"/>
      <c r="E22" s="47"/>
      <c r="F22" s="29"/>
      <c r="G22" s="29"/>
    </row>
    <row r="23" spans="1:7">
      <c r="A23" s="38">
        <v>11</v>
      </c>
      <c r="B23" s="36" t="s">
        <v>266</v>
      </c>
      <c r="C23" s="36" t="s">
        <v>267</v>
      </c>
      <c r="D23" s="47"/>
      <c r="E23" s="47"/>
      <c r="F23" s="29"/>
      <c r="G23" s="29"/>
    </row>
    <row r="24" spans="1:7">
      <c r="A24" s="35">
        <v>12</v>
      </c>
      <c r="B24" s="34" t="s">
        <v>268</v>
      </c>
      <c r="C24" s="34" t="s">
        <v>269</v>
      </c>
      <c r="D24" s="40"/>
      <c r="E24" s="40"/>
      <c r="F24" s="29"/>
      <c r="G24" s="29"/>
    </row>
    <row r="25" spans="1:7">
      <c r="A25" s="38"/>
      <c r="B25" s="36" t="s">
        <v>270</v>
      </c>
      <c r="C25" s="36" t="s">
        <v>398</v>
      </c>
      <c r="D25" s="39"/>
      <c r="E25" s="39"/>
      <c r="F25" s="29"/>
      <c r="G25" s="29"/>
    </row>
    <row r="26" spans="1:7">
      <c r="A26" s="38"/>
      <c r="B26" s="36" t="s">
        <v>402</v>
      </c>
      <c r="C26" s="36"/>
      <c r="D26" s="48"/>
      <c r="E26" s="48"/>
      <c r="F26" s="29"/>
      <c r="G26" s="29"/>
    </row>
    <row r="27" spans="1:7">
      <c r="A27" s="38"/>
      <c r="B27" s="36" t="s">
        <v>271</v>
      </c>
      <c r="C27" s="36" t="s">
        <v>399</v>
      </c>
      <c r="D27" s="39"/>
      <c r="E27" s="39"/>
      <c r="F27" s="29"/>
      <c r="G27" s="29"/>
    </row>
    <row r="28" spans="1:7">
      <c r="A28" s="38"/>
      <c r="B28" s="36" t="s">
        <v>272</v>
      </c>
      <c r="C28" s="36"/>
      <c r="D28" s="47"/>
      <c r="E28" s="47"/>
      <c r="F28" s="29"/>
      <c r="G28" s="29"/>
    </row>
    <row r="29" spans="1:7">
      <c r="A29" s="38"/>
      <c r="B29" s="36" t="s">
        <v>405</v>
      </c>
      <c r="C29" s="36"/>
      <c r="D29" s="47"/>
      <c r="E29" s="47"/>
      <c r="F29" s="29"/>
      <c r="G29" s="29"/>
    </row>
    <row r="30" spans="1:7">
      <c r="A30" s="79">
        <v>13</v>
      </c>
      <c r="B30" s="80" t="s">
        <v>273</v>
      </c>
      <c r="C30" s="80" t="s">
        <v>274</v>
      </c>
      <c r="D30" s="81"/>
      <c r="E30" s="81"/>
      <c r="F30" s="73"/>
      <c r="G30" s="73"/>
    </row>
    <row r="31" spans="1:7">
      <c r="A31" s="38">
        <v>14</v>
      </c>
      <c r="B31" s="36" t="s">
        <v>275</v>
      </c>
      <c r="C31" s="36" t="s">
        <v>276</v>
      </c>
      <c r="D31" s="47"/>
      <c r="E31" s="47"/>
      <c r="F31" s="29"/>
      <c r="G31" s="29"/>
    </row>
    <row r="32" spans="1:7">
      <c r="A32" s="38">
        <v>15</v>
      </c>
      <c r="B32" s="36" t="s">
        <v>277</v>
      </c>
      <c r="C32" s="36" t="s">
        <v>278</v>
      </c>
      <c r="D32" s="47"/>
      <c r="E32" s="47"/>
      <c r="F32" s="29"/>
      <c r="G32" s="29"/>
    </row>
    <row r="33" spans="1:7">
      <c r="A33" s="38">
        <v>16</v>
      </c>
      <c r="B33" s="36" t="s">
        <v>279</v>
      </c>
      <c r="C33" s="36" t="s">
        <v>280</v>
      </c>
      <c r="D33" s="47"/>
      <c r="E33" s="47"/>
      <c r="F33" s="29"/>
      <c r="G33" s="29"/>
    </row>
    <row r="34" spans="1:7">
      <c r="A34" s="38">
        <v>17</v>
      </c>
      <c r="B34" s="36" t="s">
        <v>281</v>
      </c>
      <c r="C34" s="36" t="s">
        <v>282</v>
      </c>
      <c r="D34" s="47"/>
      <c r="E34" s="47"/>
      <c r="F34" s="29"/>
      <c r="G34" s="29"/>
    </row>
    <row r="35" spans="1:7">
      <c r="A35" s="38">
        <v>18</v>
      </c>
      <c r="B35" s="36" t="s">
        <v>283</v>
      </c>
      <c r="C35" s="36" t="s">
        <v>284</v>
      </c>
      <c r="D35" s="48"/>
      <c r="E35" s="48"/>
      <c r="F35" s="29"/>
      <c r="G35" s="29"/>
    </row>
    <row r="36" spans="1:7">
      <c r="A36" s="38"/>
      <c r="B36" s="36" t="s">
        <v>285</v>
      </c>
      <c r="C36" s="36"/>
      <c r="D36" s="48"/>
      <c r="E36" s="48"/>
      <c r="F36" s="29"/>
      <c r="G36" s="29"/>
    </row>
    <row r="37" spans="1:7">
      <c r="A37" s="38"/>
      <c r="B37" s="36" t="s">
        <v>286</v>
      </c>
      <c r="C37" s="36"/>
      <c r="D37" s="47"/>
      <c r="E37" s="47"/>
      <c r="F37" s="29"/>
      <c r="G37" s="29"/>
    </row>
    <row r="38" spans="1:7">
      <c r="A38" s="79">
        <v>19</v>
      </c>
      <c r="B38" s="80" t="s">
        <v>287</v>
      </c>
      <c r="C38" s="80" t="s">
        <v>288</v>
      </c>
      <c r="D38" s="82"/>
      <c r="E38" s="82"/>
      <c r="F38" s="73"/>
      <c r="G38" s="73"/>
    </row>
    <row r="39" spans="1:7">
      <c r="A39" s="38">
        <v>20</v>
      </c>
      <c r="B39" s="36" t="s">
        <v>289</v>
      </c>
      <c r="C39" s="36" t="s">
        <v>290</v>
      </c>
      <c r="D39" s="48"/>
      <c r="E39" s="48"/>
      <c r="F39" s="29"/>
      <c r="G39" s="29"/>
    </row>
    <row r="40" spans="1:7">
      <c r="A40" s="38"/>
      <c r="B40" s="36" t="s">
        <v>291</v>
      </c>
      <c r="C40" s="36"/>
      <c r="D40" s="47"/>
      <c r="E40" s="47"/>
      <c r="F40" s="29"/>
      <c r="G40" s="29"/>
    </row>
    <row r="41" spans="1:7">
      <c r="A41" s="38">
        <v>21</v>
      </c>
      <c r="B41" s="36" t="s">
        <v>292</v>
      </c>
      <c r="C41" s="36" t="s">
        <v>293</v>
      </c>
      <c r="D41" s="47"/>
      <c r="E41" s="47"/>
      <c r="F41" s="29"/>
      <c r="G41" s="29"/>
    </row>
    <row r="42" spans="1:7">
      <c r="A42" s="35">
        <v>22</v>
      </c>
      <c r="B42" s="34" t="s">
        <v>294</v>
      </c>
      <c r="C42" s="34" t="s">
        <v>295</v>
      </c>
      <c r="D42" s="49"/>
      <c r="E42" s="49"/>
      <c r="F42" s="29"/>
      <c r="G42" s="29"/>
    </row>
    <row r="43" spans="1:7">
      <c r="A43" s="38">
        <v>23</v>
      </c>
      <c r="B43" s="36" t="s">
        <v>296</v>
      </c>
      <c r="C43" s="36" t="s">
        <v>297</v>
      </c>
      <c r="D43" s="47"/>
      <c r="E43" s="47"/>
      <c r="F43" s="29"/>
      <c r="G43" s="29"/>
    </row>
    <row r="44" spans="1:7">
      <c r="A44" s="38">
        <v>24</v>
      </c>
      <c r="B44" s="36" t="s">
        <v>298</v>
      </c>
      <c r="C44" s="36" t="s">
        <v>299</v>
      </c>
      <c r="D44" s="47"/>
      <c r="E44" s="47"/>
      <c r="F44" s="29"/>
      <c r="G44" s="29"/>
    </row>
    <row r="45" spans="1:7">
      <c r="A45" s="35">
        <v>25</v>
      </c>
      <c r="B45" s="34" t="s">
        <v>300</v>
      </c>
      <c r="C45" s="34" t="s">
        <v>301</v>
      </c>
      <c r="D45" s="40"/>
      <c r="E45" s="40"/>
      <c r="F45" s="29"/>
      <c r="G45" s="29"/>
    </row>
    <row r="46" spans="1:7">
      <c r="A46" s="38"/>
      <c r="B46" s="36" t="s">
        <v>302</v>
      </c>
      <c r="C46" s="36"/>
      <c r="D46" s="47"/>
      <c r="E46" s="47"/>
      <c r="F46" s="29"/>
      <c r="G46" s="29"/>
    </row>
    <row r="47" spans="1:7">
      <c r="A47" s="38"/>
      <c r="B47" s="36" t="s">
        <v>303</v>
      </c>
      <c r="C47" s="36"/>
      <c r="D47" s="39"/>
      <c r="E47" s="39"/>
      <c r="F47" s="29"/>
      <c r="G47" s="29"/>
    </row>
    <row r="48" spans="1:7">
      <c r="A48" s="35">
        <v>26</v>
      </c>
      <c r="B48" s="34" t="s">
        <v>304</v>
      </c>
      <c r="C48" s="34" t="s">
        <v>305</v>
      </c>
      <c r="D48" s="40"/>
      <c r="E48" s="40"/>
      <c r="F48" s="29"/>
      <c r="G48" s="29"/>
    </row>
    <row r="49" spans="1:7">
      <c r="A49" s="38"/>
      <c r="B49" s="36" t="s">
        <v>306</v>
      </c>
      <c r="C49" s="36"/>
      <c r="D49" s="47"/>
      <c r="E49" s="47"/>
      <c r="F49" s="29"/>
      <c r="G49" s="29"/>
    </row>
    <row r="50" spans="1:7">
      <c r="A50" s="38"/>
      <c r="B50" s="36" t="s">
        <v>307</v>
      </c>
      <c r="C50" s="36"/>
      <c r="D50" s="39"/>
      <c r="E50" s="39"/>
      <c r="F50" s="29"/>
      <c r="G50" s="29"/>
    </row>
    <row r="51" spans="1:7">
      <c r="A51" s="38"/>
      <c r="B51" s="36" t="s">
        <v>308</v>
      </c>
      <c r="C51" s="36"/>
      <c r="D51" s="47"/>
      <c r="E51" s="47"/>
      <c r="F51" s="29"/>
      <c r="G51" s="29"/>
    </row>
    <row r="52" spans="1:7">
      <c r="A52" s="38">
        <v>27</v>
      </c>
      <c r="B52" s="36" t="s">
        <v>309</v>
      </c>
      <c r="C52" s="36" t="s">
        <v>310</v>
      </c>
      <c r="D52" s="47"/>
      <c r="E52" s="47"/>
      <c r="F52" s="29"/>
      <c r="G52" s="29"/>
    </row>
    <row r="53" spans="1:7">
      <c r="A53" s="38">
        <v>28</v>
      </c>
      <c r="B53" s="36" t="s">
        <v>311</v>
      </c>
      <c r="C53" s="36" t="s">
        <v>312</v>
      </c>
      <c r="D53" s="47"/>
      <c r="E53" s="47"/>
      <c r="F53" s="29"/>
      <c r="G53" s="29"/>
    </row>
    <row r="54" spans="1:7">
      <c r="A54" s="35">
        <v>29</v>
      </c>
      <c r="B54" s="34" t="s">
        <v>313</v>
      </c>
      <c r="C54" s="34" t="s">
        <v>314</v>
      </c>
      <c r="D54" s="40"/>
      <c r="E54" s="40"/>
      <c r="F54" s="29"/>
      <c r="G54" s="29"/>
    </row>
    <row r="55" spans="1:7">
      <c r="A55" s="38"/>
      <c r="B55" s="36" t="s">
        <v>315</v>
      </c>
      <c r="C55" s="36"/>
      <c r="D55" s="39"/>
      <c r="E55" s="39"/>
      <c r="F55" s="29"/>
      <c r="G55" s="29"/>
    </row>
    <row r="56" spans="1:7">
      <c r="A56" s="38">
        <v>30</v>
      </c>
      <c r="B56" s="36" t="s">
        <v>316</v>
      </c>
      <c r="C56" s="36" t="s">
        <v>317</v>
      </c>
      <c r="D56" s="47"/>
      <c r="E56" s="47"/>
      <c r="F56" s="29"/>
      <c r="G56" s="29"/>
    </row>
    <row r="57" spans="1:7">
      <c r="A57" s="38"/>
      <c r="B57" s="36" t="s">
        <v>318</v>
      </c>
      <c r="C57" s="36"/>
      <c r="D57" s="47"/>
      <c r="E57" s="47"/>
      <c r="F57" s="29"/>
      <c r="G57" s="29"/>
    </row>
    <row r="58" spans="1:7">
      <c r="A58" s="35">
        <v>31</v>
      </c>
      <c r="B58" s="34" t="s">
        <v>319</v>
      </c>
      <c r="C58" s="34" t="s">
        <v>320</v>
      </c>
      <c r="D58" s="40"/>
      <c r="E58" s="40"/>
      <c r="F58" s="29"/>
      <c r="G58" s="29"/>
    </row>
    <row r="59" spans="1:7">
      <c r="A59" s="35">
        <v>32</v>
      </c>
      <c r="B59" s="34" t="s">
        <v>321</v>
      </c>
      <c r="C59" s="34" t="s">
        <v>322</v>
      </c>
      <c r="D59" s="40"/>
      <c r="E59" s="40"/>
      <c r="F59" s="29"/>
      <c r="G59" s="29"/>
    </row>
    <row r="60" spans="1:7">
      <c r="A60" s="38"/>
      <c r="B60" s="36" t="s">
        <v>323</v>
      </c>
      <c r="C60" s="36"/>
      <c r="D60" s="47"/>
      <c r="E60" s="47"/>
      <c r="F60" s="29"/>
      <c r="G60" s="29"/>
    </row>
    <row r="61" spans="1:7">
      <c r="A61" s="38"/>
      <c r="B61" s="36" t="s">
        <v>324</v>
      </c>
      <c r="C61" s="36"/>
      <c r="D61" s="47"/>
      <c r="E61" s="47"/>
      <c r="F61" s="29"/>
      <c r="G61" s="29"/>
    </row>
    <row r="62" spans="1:7">
      <c r="A62" s="38"/>
      <c r="B62" s="36" t="s">
        <v>325</v>
      </c>
      <c r="C62" s="36"/>
      <c r="D62" s="39"/>
      <c r="E62" s="39"/>
      <c r="F62" s="29"/>
      <c r="G62" s="29"/>
    </row>
    <row r="63" spans="1:7">
      <c r="A63" s="79">
        <v>33</v>
      </c>
      <c r="B63" s="80" t="s">
        <v>326</v>
      </c>
      <c r="C63" s="80" t="s">
        <v>327</v>
      </c>
      <c r="D63" s="81"/>
      <c r="E63" s="81"/>
      <c r="F63" s="73"/>
      <c r="G63" s="73"/>
    </row>
    <row r="64" spans="1:7">
      <c r="A64" s="38">
        <v>34</v>
      </c>
      <c r="B64" s="36" t="s">
        <v>328</v>
      </c>
      <c r="C64" s="36" t="s">
        <v>329</v>
      </c>
      <c r="D64" s="48"/>
      <c r="E64" s="48"/>
      <c r="F64" s="29"/>
      <c r="G64" s="29"/>
    </row>
    <row r="65" spans="1:8">
      <c r="A65" s="38">
        <v>35</v>
      </c>
      <c r="B65" s="36" t="s">
        <v>330</v>
      </c>
      <c r="C65" s="36" t="s">
        <v>331</v>
      </c>
      <c r="D65" s="49">
        <v>9305255</v>
      </c>
      <c r="E65" s="49"/>
      <c r="F65" s="85">
        <f>SUM(G65-D65)</f>
        <v>1500000</v>
      </c>
      <c r="G65" s="58">
        <v>10805255</v>
      </c>
    </row>
    <row r="66" spans="1:8">
      <c r="A66" s="38">
        <v>36</v>
      </c>
      <c r="B66" s="36" t="s">
        <v>0</v>
      </c>
      <c r="C66" s="36" t="s">
        <v>334</v>
      </c>
      <c r="D66" s="47"/>
      <c r="E66" s="47"/>
      <c r="F66" s="29"/>
      <c r="G66" s="29"/>
    </row>
    <row r="67" spans="1:8">
      <c r="A67" s="38">
        <v>37</v>
      </c>
      <c r="B67" s="36" t="s">
        <v>335</v>
      </c>
      <c r="C67" s="36" t="s">
        <v>336</v>
      </c>
      <c r="D67" s="47"/>
      <c r="E67" s="47"/>
      <c r="F67" s="29"/>
      <c r="G67" s="29"/>
    </row>
    <row r="68" spans="1:8">
      <c r="A68" s="38"/>
      <c r="B68" s="36" t="s">
        <v>337</v>
      </c>
      <c r="C68" s="36"/>
      <c r="D68" s="47"/>
      <c r="E68" s="47"/>
      <c r="F68" s="29"/>
      <c r="G68" s="29"/>
    </row>
    <row r="69" spans="1:8">
      <c r="A69" s="38">
        <v>38</v>
      </c>
      <c r="B69" s="36" t="s">
        <v>338</v>
      </c>
      <c r="C69" s="36" t="s">
        <v>339</v>
      </c>
      <c r="D69" s="47"/>
      <c r="E69" s="47"/>
      <c r="F69" s="29"/>
      <c r="G69" s="29"/>
    </row>
    <row r="70" spans="1:8">
      <c r="A70" s="38">
        <v>39</v>
      </c>
      <c r="B70" s="36" t="s">
        <v>340</v>
      </c>
      <c r="C70" s="36" t="s">
        <v>341</v>
      </c>
      <c r="D70" s="49">
        <v>2512419</v>
      </c>
      <c r="E70" s="49"/>
      <c r="F70" s="30"/>
      <c r="G70" s="49">
        <v>2512419</v>
      </c>
    </row>
    <row r="71" spans="1:8">
      <c r="A71" s="38">
        <v>40</v>
      </c>
      <c r="B71" s="36" t="s">
        <v>342</v>
      </c>
      <c r="C71" s="36" t="s">
        <v>343</v>
      </c>
      <c r="D71" s="47"/>
      <c r="E71" s="47"/>
      <c r="F71" s="29"/>
      <c r="G71" s="29"/>
      <c r="H71" s="167"/>
    </row>
    <row r="72" spans="1:8">
      <c r="A72" s="38">
        <v>41</v>
      </c>
      <c r="B72" s="36" t="s">
        <v>344</v>
      </c>
      <c r="C72" s="36" t="s">
        <v>345</v>
      </c>
      <c r="D72" s="39"/>
      <c r="E72" s="39"/>
      <c r="F72" s="29"/>
      <c r="G72" s="29"/>
    </row>
    <row r="73" spans="1:8">
      <c r="A73" s="38">
        <v>42</v>
      </c>
      <c r="B73" s="36" t="s">
        <v>346</v>
      </c>
      <c r="C73" s="36" t="s">
        <v>347</v>
      </c>
      <c r="D73" s="47"/>
      <c r="E73" s="47"/>
      <c r="F73" s="29"/>
      <c r="G73" s="29"/>
    </row>
    <row r="74" spans="1:8">
      <c r="A74" s="38">
        <v>43</v>
      </c>
      <c r="B74" s="36" t="s">
        <v>427</v>
      </c>
      <c r="C74" s="36" t="s">
        <v>348</v>
      </c>
      <c r="D74" s="47"/>
      <c r="E74" s="47"/>
      <c r="F74" s="29"/>
      <c r="G74" s="29"/>
    </row>
    <row r="75" spans="1:8">
      <c r="A75" s="38">
        <v>44</v>
      </c>
      <c r="B75" s="36" t="s">
        <v>403</v>
      </c>
      <c r="C75" s="36" t="s">
        <v>404</v>
      </c>
      <c r="D75" s="47"/>
      <c r="E75" s="47"/>
      <c r="F75" s="29"/>
      <c r="G75" s="29"/>
    </row>
    <row r="76" spans="1:8">
      <c r="A76" s="83">
        <v>45</v>
      </c>
      <c r="B76" s="80" t="s">
        <v>349</v>
      </c>
      <c r="C76" s="80" t="s">
        <v>350</v>
      </c>
      <c r="D76" s="81">
        <f>SUM(D65+D70)</f>
        <v>11817674</v>
      </c>
      <c r="E76" s="81"/>
      <c r="F76" s="91">
        <f>SUM(F64+F65+F66+F67+F69+F70+F71+F72+F73+F74+F75)</f>
        <v>1500000</v>
      </c>
      <c r="G76" s="91">
        <f>SUM(G64+G65+G66+G67+G69+G70+G71+G72+G73+G74+G75)</f>
        <v>13317674</v>
      </c>
    </row>
    <row r="77" spans="1:8">
      <c r="A77" s="38">
        <v>46</v>
      </c>
      <c r="B77" s="36" t="s">
        <v>351</v>
      </c>
      <c r="C77" s="36" t="s">
        <v>352</v>
      </c>
      <c r="D77" s="47"/>
      <c r="E77" s="47"/>
      <c r="F77" s="29"/>
      <c r="G77" s="29"/>
    </row>
    <row r="78" spans="1:8">
      <c r="A78" s="38">
        <v>47</v>
      </c>
      <c r="B78" s="36" t="s">
        <v>353</v>
      </c>
      <c r="C78" s="36" t="s">
        <v>354</v>
      </c>
      <c r="D78" s="47"/>
      <c r="E78" s="47"/>
      <c r="F78" s="29"/>
      <c r="G78" s="29"/>
    </row>
    <row r="79" spans="1:8">
      <c r="A79" s="38">
        <v>48</v>
      </c>
      <c r="B79" s="36" t="s">
        <v>355</v>
      </c>
      <c r="C79" s="36" t="s">
        <v>356</v>
      </c>
      <c r="D79" s="48"/>
      <c r="E79" s="48"/>
      <c r="F79" s="29"/>
      <c r="G79" s="29"/>
    </row>
    <row r="80" spans="1:8">
      <c r="A80" s="38">
        <v>49</v>
      </c>
      <c r="B80" s="36" t="s">
        <v>357</v>
      </c>
      <c r="C80" s="36" t="s">
        <v>358</v>
      </c>
      <c r="D80" s="47"/>
      <c r="E80" s="47"/>
      <c r="F80" s="29"/>
      <c r="G80" s="29"/>
    </row>
    <row r="81" spans="1:7">
      <c r="A81" s="38">
        <v>50</v>
      </c>
      <c r="B81" s="36" t="s">
        <v>359</v>
      </c>
      <c r="C81" s="36" t="s">
        <v>360</v>
      </c>
      <c r="D81" s="47"/>
      <c r="E81" s="47"/>
      <c r="F81" s="29"/>
      <c r="G81" s="29"/>
    </row>
    <row r="82" spans="1:7">
      <c r="A82" s="83">
        <v>51</v>
      </c>
      <c r="B82" s="80" t="s">
        <v>361</v>
      </c>
      <c r="C82" s="80" t="s">
        <v>362</v>
      </c>
      <c r="D82" s="84"/>
      <c r="E82" s="84"/>
      <c r="F82" s="73"/>
      <c r="G82" s="73"/>
    </row>
    <row r="83" spans="1:7">
      <c r="A83" s="38">
        <v>52</v>
      </c>
      <c r="B83" s="36" t="s">
        <v>363</v>
      </c>
      <c r="C83" s="36" t="s">
        <v>364</v>
      </c>
      <c r="D83" s="47"/>
      <c r="E83" s="47"/>
      <c r="F83" s="29"/>
      <c r="G83" s="29"/>
    </row>
    <row r="84" spans="1:7">
      <c r="A84" s="38">
        <v>53</v>
      </c>
      <c r="B84" s="36" t="s">
        <v>365</v>
      </c>
      <c r="C84" s="36" t="s">
        <v>366</v>
      </c>
      <c r="D84" s="39"/>
      <c r="E84" s="39"/>
      <c r="F84" s="29"/>
      <c r="G84" s="29"/>
    </row>
    <row r="85" spans="1:7">
      <c r="A85" s="38">
        <v>54</v>
      </c>
      <c r="B85" s="36" t="s">
        <v>367</v>
      </c>
      <c r="C85" s="36" t="s">
        <v>368</v>
      </c>
      <c r="D85" s="47"/>
      <c r="E85" s="47"/>
      <c r="F85" s="29"/>
      <c r="G85" s="29"/>
    </row>
    <row r="86" spans="1:7">
      <c r="A86" s="83">
        <v>55</v>
      </c>
      <c r="B86" s="80" t="s">
        <v>369</v>
      </c>
      <c r="C86" s="80" t="s">
        <v>370</v>
      </c>
      <c r="D86" s="81"/>
      <c r="E86" s="81"/>
      <c r="F86" s="73"/>
      <c r="G86" s="73"/>
    </row>
    <row r="87" spans="1:7">
      <c r="A87" s="38">
        <v>56</v>
      </c>
      <c r="B87" s="36" t="s">
        <v>371</v>
      </c>
      <c r="C87" s="36" t="s">
        <v>372</v>
      </c>
      <c r="D87" s="47"/>
      <c r="E87" s="47"/>
      <c r="F87" s="29"/>
      <c r="G87" s="29"/>
    </row>
    <row r="88" spans="1:7">
      <c r="A88" s="38">
        <v>57</v>
      </c>
      <c r="B88" s="36" t="s">
        <v>373</v>
      </c>
      <c r="C88" s="36" t="s">
        <v>374</v>
      </c>
      <c r="D88" s="47"/>
      <c r="E88" s="47"/>
      <c r="F88" s="29"/>
      <c r="G88" s="29"/>
    </row>
    <row r="89" spans="1:7">
      <c r="A89" s="38">
        <v>58</v>
      </c>
      <c r="B89" s="36" t="s">
        <v>375</v>
      </c>
      <c r="C89" s="36" t="s">
        <v>376</v>
      </c>
      <c r="D89" s="47"/>
      <c r="E89" s="47"/>
      <c r="F89" s="29"/>
      <c r="G89" s="29"/>
    </row>
    <row r="90" spans="1:7">
      <c r="A90" s="83">
        <v>59</v>
      </c>
      <c r="B90" s="80" t="s">
        <v>377</v>
      </c>
      <c r="C90" s="80" t="s">
        <v>378</v>
      </c>
      <c r="D90" s="84"/>
      <c r="E90" s="84"/>
      <c r="F90" s="73"/>
      <c r="G90" s="73"/>
    </row>
    <row r="91" spans="1:7">
      <c r="A91" s="38">
        <v>60</v>
      </c>
      <c r="B91" s="34" t="s">
        <v>379</v>
      </c>
      <c r="C91" s="34" t="s">
        <v>380</v>
      </c>
      <c r="D91" s="40">
        <f>SUM(D30+D38+D63+D76+D82+D86+D90)</f>
        <v>11817674</v>
      </c>
      <c r="E91" s="40"/>
      <c r="F91" s="89">
        <f>SUM(F30+F38+F63+F76+F82+F86+F90)</f>
        <v>1500000</v>
      </c>
      <c r="G91" s="89">
        <f>SUM(G30+G38+G63+G76+G82+G86+G90)</f>
        <v>13317674</v>
      </c>
    </row>
    <row r="92" spans="1:7">
      <c r="A92" s="83">
        <v>61</v>
      </c>
      <c r="B92" s="80" t="s">
        <v>381</v>
      </c>
      <c r="C92" s="80" t="s">
        <v>382</v>
      </c>
      <c r="D92" s="81">
        <f>SUM(D93:D94)</f>
        <v>68433906</v>
      </c>
      <c r="E92" s="81">
        <f>SUM(E93:E94)</f>
        <v>248920</v>
      </c>
      <c r="F92" s="74">
        <f>SUM(F93:F94)</f>
        <v>11500000</v>
      </c>
      <c r="G92" s="74">
        <f>SUM(G93:G94)</f>
        <v>80182826</v>
      </c>
    </row>
    <row r="93" spans="1:7">
      <c r="A93" s="38">
        <v>62</v>
      </c>
      <c r="B93" s="36" t="s">
        <v>383</v>
      </c>
      <c r="C93" s="36" t="s">
        <v>396</v>
      </c>
      <c r="D93" s="39"/>
      <c r="E93" s="57">
        <v>2160916</v>
      </c>
      <c r="F93" s="57"/>
      <c r="G93" s="57">
        <v>2160916</v>
      </c>
    </row>
    <row r="94" spans="1:7" s="63" customFormat="1">
      <c r="A94" s="38">
        <v>63</v>
      </c>
      <c r="B94" s="36" t="s">
        <v>424</v>
      </c>
      <c r="C94" s="36"/>
      <c r="D94" s="39">
        <v>68433906</v>
      </c>
      <c r="E94" s="57">
        <v>-1911996</v>
      </c>
      <c r="F94" s="57">
        <v>11500000</v>
      </c>
      <c r="G94" s="57">
        <v>78021910</v>
      </c>
    </row>
    <row r="95" spans="1:7">
      <c r="A95" s="83">
        <v>64</v>
      </c>
      <c r="B95" s="80" t="s">
        <v>224</v>
      </c>
      <c r="C95" s="80" t="s">
        <v>384</v>
      </c>
      <c r="D95" s="81">
        <f>SUM(D91+D92)</f>
        <v>80251580</v>
      </c>
      <c r="E95" s="81">
        <f>SUM(E91+E92)</f>
        <v>248920</v>
      </c>
      <c r="F95" s="74">
        <f>SUM(F91+F92)</f>
        <v>13000000</v>
      </c>
      <c r="G95" s="74">
        <f>SUM(G91+G92)</f>
        <v>93500500</v>
      </c>
    </row>
    <row r="97" spans="2:7">
      <c r="B97" s="112"/>
      <c r="C97" s="112"/>
      <c r="D97" s="112"/>
      <c r="E97" s="112"/>
      <c r="F97" s="112"/>
      <c r="G97" s="112"/>
    </row>
    <row r="98" spans="2:7">
      <c r="B98" s="112"/>
      <c r="C98" s="112"/>
      <c r="D98" s="112"/>
      <c r="E98" s="112"/>
      <c r="F98" s="112"/>
      <c r="G98" s="112"/>
    </row>
    <row r="99" spans="2:7">
      <c r="B99" s="112"/>
      <c r="C99" s="112"/>
      <c r="D99" s="112"/>
      <c r="E99" s="112"/>
      <c r="F99" s="112"/>
      <c r="G99" s="112"/>
    </row>
  </sheetData>
  <mergeCells count="9">
    <mergeCell ref="B3:G5"/>
    <mergeCell ref="A9:G9"/>
    <mergeCell ref="A10:A11"/>
    <mergeCell ref="B10:B11"/>
    <mergeCell ref="C10:C11"/>
    <mergeCell ref="D10:D11"/>
    <mergeCell ref="F10:F11"/>
    <mergeCell ref="G10:G11"/>
    <mergeCell ref="E10:E11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04"/>
  <sheetViews>
    <sheetView topLeftCell="A82" workbookViewId="0">
      <selection activeCell="B101" sqref="B101:G105"/>
    </sheetView>
  </sheetViews>
  <sheetFormatPr defaultRowHeight="15"/>
  <cols>
    <col min="1" max="1" width="6.140625" customWidth="1"/>
    <col min="2" max="2" width="67.140625" customWidth="1"/>
    <col min="3" max="3" width="6.28515625" customWidth="1"/>
    <col min="4" max="4" width="12.42578125" customWidth="1"/>
    <col min="5" max="5" width="14.28515625" customWidth="1"/>
    <col min="6" max="6" width="13.85546875" style="90" customWidth="1"/>
    <col min="7" max="7" width="13.7109375" style="86" customWidth="1"/>
    <col min="8" max="9" width="10" bestFit="1" customWidth="1"/>
  </cols>
  <sheetData>
    <row r="1" spans="1:7">
      <c r="A1" s="32"/>
      <c r="B1" s="32"/>
      <c r="C1" s="32"/>
      <c r="D1" s="32"/>
    </row>
    <row r="2" spans="1:7">
      <c r="A2" s="32"/>
      <c r="B2" s="32"/>
      <c r="C2" s="32"/>
      <c r="D2" s="33"/>
    </row>
    <row r="3" spans="1:7" ht="18.75">
      <c r="A3" s="143"/>
      <c r="B3" s="286" t="s">
        <v>459</v>
      </c>
      <c r="C3" s="287"/>
      <c r="D3" s="287"/>
      <c r="E3" s="287"/>
      <c r="F3" s="288"/>
      <c r="G3" s="289"/>
    </row>
    <row r="4" spans="1:7" ht="18.75">
      <c r="A4" s="143"/>
      <c r="B4" s="290"/>
      <c r="C4" s="291"/>
      <c r="D4" s="291"/>
      <c r="E4" s="291"/>
      <c r="F4" s="292"/>
      <c r="G4" s="293"/>
    </row>
    <row r="5" spans="1:7" ht="18.75">
      <c r="A5" s="143"/>
      <c r="B5" s="294"/>
      <c r="C5" s="295"/>
      <c r="D5" s="295"/>
      <c r="E5" s="295"/>
      <c r="F5" s="296"/>
      <c r="G5" s="297"/>
    </row>
    <row r="6" spans="1:7" ht="18.75">
      <c r="A6" s="143"/>
      <c r="B6" s="143"/>
      <c r="C6" s="143"/>
      <c r="D6" s="143"/>
      <c r="E6" s="141"/>
      <c r="F6" s="141"/>
      <c r="G6" s="141"/>
    </row>
    <row r="7" spans="1:7" ht="18.75">
      <c r="A7" s="143"/>
      <c r="B7" s="143"/>
      <c r="C7" s="143"/>
      <c r="D7" s="143"/>
      <c r="E7" s="141"/>
      <c r="F7" s="141"/>
      <c r="G7" s="141"/>
    </row>
    <row r="8" spans="1:7" ht="18.75">
      <c r="A8" s="143"/>
      <c r="B8" s="143"/>
      <c r="C8" s="143"/>
      <c r="D8" s="143"/>
      <c r="E8" s="141"/>
      <c r="F8" s="141"/>
      <c r="G8" s="141"/>
    </row>
    <row r="9" spans="1:7" ht="18.75">
      <c r="A9" s="284" t="s">
        <v>244</v>
      </c>
      <c r="B9" s="278"/>
      <c r="C9" s="278"/>
      <c r="D9" s="278"/>
      <c r="E9" s="278"/>
      <c r="F9" s="278"/>
      <c r="G9" s="285"/>
    </row>
    <row r="10" spans="1:7">
      <c r="A10" s="282" t="s">
        <v>17</v>
      </c>
      <c r="B10" s="298" t="s">
        <v>18</v>
      </c>
      <c r="C10" s="298" t="s">
        <v>19</v>
      </c>
      <c r="D10" s="298" t="s">
        <v>400</v>
      </c>
      <c r="E10" s="282" t="s">
        <v>401</v>
      </c>
      <c r="F10" s="282" t="s">
        <v>434</v>
      </c>
      <c r="G10" s="282" t="s">
        <v>432</v>
      </c>
    </row>
    <row r="11" spans="1:7" ht="23.25" customHeight="1">
      <c r="A11" s="280"/>
      <c r="B11" s="280"/>
      <c r="C11" s="280"/>
      <c r="D11" s="280"/>
      <c r="E11" s="283"/>
      <c r="F11" s="283"/>
      <c r="G11" s="197"/>
    </row>
    <row r="12" spans="1:7">
      <c r="A12" s="38" t="s">
        <v>227</v>
      </c>
      <c r="B12" s="38" t="s">
        <v>228</v>
      </c>
      <c r="C12" s="38" t="s">
        <v>229</v>
      </c>
      <c r="D12" s="38" t="s">
        <v>230</v>
      </c>
      <c r="E12" s="71" t="s">
        <v>407</v>
      </c>
      <c r="F12" s="71" t="s">
        <v>453</v>
      </c>
      <c r="G12" s="71" t="s">
        <v>454</v>
      </c>
    </row>
    <row r="13" spans="1:7">
      <c r="A13" s="38">
        <v>1</v>
      </c>
      <c r="B13" s="36" t="s">
        <v>246</v>
      </c>
      <c r="C13" s="36" t="s">
        <v>247</v>
      </c>
      <c r="D13" s="39">
        <v>51060605</v>
      </c>
      <c r="E13" s="29"/>
      <c r="F13" s="29"/>
      <c r="G13" s="39">
        <v>51060605</v>
      </c>
    </row>
    <row r="14" spans="1:7">
      <c r="A14" s="38">
        <v>2</v>
      </c>
      <c r="B14" s="36" t="s">
        <v>248</v>
      </c>
      <c r="C14" s="36" t="s">
        <v>249</v>
      </c>
      <c r="D14" s="39">
        <v>31113600</v>
      </c>
      <c r="E14" s="29"/>
      <c r="F14" s="29"/>
      <c r="G14" s="39">
        <v>31113600</v>
      </c>
    </row>
    <row r="15" spans="1:7">
      <c r="A15" s="38">
        <v>3</v>
      </c>
      <c r="B15" s="36" t="s">
        <v>250</v>
      </c>
      <c r="C15" s="36" t="s">
        <v>251</v>
      </c>
      <c r="D15" s="39">
        <v>61994306</v>
      </c>
      <c r="E15" s="29"/>
      <c r="F15" s="29"/>
      <c r="G15" s="39">
        <v>61994306</v>
      </c>
    </row>
    <row r="16" spans="1:7">
      <c r="A16" s="38">
        <v>4</v>
      </c>
      <c r="B16" s="36" t="s">
        <v>252</v>
      </c>
      <c r="C16" s="36" t="s">
        <v>253</v>
      </c>
      <c r="D16" s="39">
        <v>1800000</v>
      </c>
      <c r="E16" s="29"/>
      <c r="F16" s="29"/>
      <c r="G16" s="39">
        <v>1800000</v>
      </c>
    </row>
    <row r="17" spans="1:12">
      <c r="A17" s="38">
        <v>5</v>
      </c>
      <c r="B17" s="36" t="s">
        <v>254</v>
      </c>
      <c r="C17" s="36" t="s">
        <v>255</v>
      </c>
      <c r="D17" s="46"/>
      <c r="E17" s="57">
        <v>1368688</v>
      </c>
      <c r="F17" s="57"/>
      <c r="G17" s="57">
        <v>1368688</v>
      </c>
    </row>
    <row r="18" spans="1:12">
      <c r="A18" s="38">
        <v>6</v>
      </c>
      <c r="B18" s="36" t="s">
        <v>256</v>
      </c>
      <c r="C18" s="36" t="s">
        <v>257</v>
      </c>
      <c r="D18" s="46"/>
      <c r="E18" s="29"/>
      <c r="F18" s="29"/>
      <c r="G18" s="29"/>
    </row>
    <row r="19" spans="1:12">
      <c r="A19" s="35">
        <v>7</v>
      </c>
      <c r="B19" s="34" t="s">
        <v>258</v>
      </c>
      <c r="C19" s="34" t="s">
        <v>259</v>
      </c>
      <c r="D19" s="40">
        <f>SUM(D13:D18)</f>
        <v>145968511</v>
      </c>
      <c r="E19" s="30">
        <f>SUM(E13:E18)</f>
        <v>1368688</v>
      </c>
      <c r="F19" s="30">
        <f>SUM(F13:F18)</f>
        <v>0</v>
      </c>
      <c r="G19" s="30">
        <f>SUM(G13:G18)</f>
        <v>147337199</v>
      </c>
    </row>
    <row r="20" spans="1:12">
      <c r="A20" s="38">
        <v>8</v>
      </c>
      <c r="B20" s="36" t="s">
        <v>260</v>
      </c>
      <c r="C20" s="36" t="s">
        <v>261</v>
      </c>
      <c r="D20" s="47"/>
      <c r="E20" s="29"/>
      <c r="F20" s="29"/>
      <c r="G20" s="29"/>
    </row>
    <row r="21" spans="1:12">
      <c r="A21" s="38">
        <v>9</v>
      </c>
      <c r="B21" s="36" t="s">
        <v>262</v>
      </c>
      <c r="C21" s="36" t="s">
        <v>263</v>
      </c>
      <c r="D21" s="47"/>
      <c r="E21" s="29"/>
      <c r="F21" s="29"/>
      <c r="G21" s="29"/>
      <c r="L21" s="31"/>
    </row>
    <row r="22" spans="1:12">
      <c r="A22" s="38">
        <v>10</v>
      </c>
      <c r="B22" s="36" t="s">
        <v>264</v>
      </c>
      <c r="C22" s="36" t="s">
        <v>265</v>
      </c>
      <c r="D22" s="47"/>
      <c r="E22" s="29"/>
      <c r="F22" s="29"/>
      <c r="G22" s="29"/>
    </row>
    <row r="23" spans="1:12">
      <c r="A23" s="38">
        <v>11</v>
      </c>
      <c r="B23" s="36" t="s">
        <v>266</v>
      </c>
      <c r="C23" s="36" t="s">
        <v>267</v>
      </c>
      <c r="D23" s="47"/>
      <c r="E23" s="29"/>
      <c r="F23" s="29"/>
      <c r="G23" s="29"/>
    </row>
    <row r="24" spans="1:12">
      <c r="A24" s="35">
        <v>12</v>
      </c>
      <c r="B24" s="34" t="s">
        <v>268</v>
      </c>
      <c r="C24" s="34" t="s">
        <v>269</v>
      </c>
      <c r="D24" s="40">
        <v>201755708</v>
      </c>
      <c r="E24" s="30">
        <f>SUM(E25:E30)</f>
        <v>0</v>
      </c>
      <c r="F24" s="30">
        <f>SUM(F25:F30)</f>
        <v>26371426</v>
      </c>
      <c r="G24" s="58">
        <f>SUM(G25:G30)</f>
        <v>228127134</v>
      </c>
    </row>
    <row r="25" spans="1:12">
      <c r="A25" s="38"/>
      <c r="B25" s="36" t="s">
        <v>270</v>
      </c>
      <c r="C25" s="36" t="s">
        <v>398</v>
      </c>
      <c r="D25" s="39">
        <v>196605008</v>
      </c>
      <c r="E25" s="29"/>
      <c r="F25" s="29">
        <v>-51559139</v>
      </c>
      <c r="G25" s="39">
        <v>145045869</v>
      </c>
    </row>
    <row r="26" spans="1:12">
      <c r="A26" s="38"/>
      <c r="B26" s="36" t="s">
        <v>402</v>
      </c>
      <c r="C26" s="36"/>
      <c r="D26" s="48"/>
      <c r="E26" s="29"/>
      <c r="F26" s="29">
        <v>74420317</v>
      </c>
      <c r="G26" s="97">
        <v>74420317</v>
      </c>
    </row>
    <row r="27" spans="1:12" s="90" customFormat="1">
      <c r="A27" s="38"/>
      <c r="B27" s="36" t="s">
        <v>433</v>
      </c>
      <c r="C27" s="36"/>
      <c r="D27" s="48"/>
      <c r="E27" s="29"/>
      <c r="F27" s="98">
        <v>3453266</v>
      </c>
      <c r="G27" s="98">
        <v>3453266</v>
      </c>
    </row>
    <row r="28" spans="1:12">
      <c r="A28" s="38"/>
      <c r="B28" s="36" t="s">
        <v>271</v>
      </c>
      <c r="C28" s="36" t="s">
        <v>399</v>
      </c>
      <c r="D28" s="39">
        <v>5150700</v>
      </c>
      <c r="E28" s="29"/>
      <c r="F28" s="39"/>
      <c r="G28" s="39">
        <v>5150700</v>
      </c>
    </row>
    <row r="29" spans="1:12">
      <c r="A29" s="38"/>
      <c r="B29" s="36" t="s">
        <v>272</v>
      </c>
      <c r="C29" s="36"/>
      <c r="D29" s="47"/>
      <c r="E29" s="29"/>
      <c r="F29" s="99">
        <v>44442</v>
      </c>
      <c r="G29" s="99">
        <v>44442</v>
      </c>
    </row>
    <row r="30" spans="1:12" s="56" customFormat="1">
      <c r="A30" s="38"/>
      <c r="B30" s="36" t="s">
        <v>405</v>
      </c>
      <c r="C30" s="36"/>
      <c r="D30" s="47"/>
      <c r="E30" s="29"/>
      <c r="F30" s="99">
        <v>12540</v>
      </c>
      <c r="G30" s="99">
        <v>12540</v>
      </c>
    </row>
    <row r="31" spans="1:12">
      <c r="A31" s="79">
        <v>13</v>
      </c>
      <c r="B31" s="80" t="s">
        <v>273</v>
      </c>
      <c r="C31" s="80" t="s">
        <v>274</v>
      </c>
      <c r="D31" s="81">
        <f>SUM(D19+D24)</f>
        <v>347724219</v>
      </c>
      <c r="E31" s="87">
        <f>SUM(E19+E24)</f>
        <v>1368688</v>
      </c>
      <c r="F31" s="87">
        <f>SUM(F19+F24)</f>
        <v>26371426</v>
      </c>
      <c r="G31" s="88">
        <f>SUM(G19+G24)</f>
        <v>375464333</v>
      </c>
    </row>
    <row r="32" spans="1:12">
      <c r="A32" s="38">
        <v>14</v>
      </c>
      <c r="B32" s="36" t="s">
        <v>275</v>
      </c>
      <c r="C32" s="36" t="s">
        <v>276</v>
      </c>
      <c r="D32" s="47"/>
      <c r="E32" s="29"/>
      <c r="F32" s="29">
        <v>29926530</v>
      </c>
      <c r="G32" s="29">
        <v>29926530</v>
      </c>
    </row>
    <row r="33" spans="1:7">
      <c r="A33" s="38">
        <v>15</v>
      </c>
      <c r="B33" s="36" t="s">
        <v>277</v>
      </c>
      <c r="C33" s="36" t="s">
        <v>278</v>
      </c>
      <c r="D33" s="47"/>
      <c r="E33" s="29"/>
      <c r="F33" s="29"/>
      <c r="G33" s="29"/>
    </row>
    <row r="34" spans="1:7">
      <c r="A34" s="38">
        <v>16</v>
      </c>
      <c r="B34" s="36" t="s">
        <v>279</v>
      </c>
      <c r="C34" s="36" t="s">
        <v>280</v>
      </c>
      <c r="D34" s="47"/>
      <c r="E34" s="29"/>
      <c r="F34" s="29"/>
      <c r="G34" s="29"/>
    </row>
    <row r="35" spans="1:7">
      <c r="A35" s="38">
        <v>17</v>
      </c>
      <c r="B35" s="36" t="s">
        <v>281</v>
      </c>
      <c r="C35" s="36" t="s">
        <v>282</v>
      </c>
      <c r="D35" s="47"/>
      <c r="E35" s="29"/>
      <c r="F35" s="29"/>
      <c r="G35" s="29"/>
    </row>
    <row r="36" spans="1:7">
      <c r="A36" s="38">
        <v>18</v>
      </c>
      <c r="B36" s="36" t="s">
        <v>283</v>
      </c>
      <c r="C36" s="36" t="s">
        <v>284</v>
      </c>
      <c r="D36" s="48"/>
      <c r="E36" s="29"/>
      <c r="F36" s="57">
        <v>6604043</v>
      </c>
      <c r="G36" s="57">
        <v>6604043</v>
      </c>
    </row>
    <row r="37" spans="1:7">
      <c r="A37" s="38"/>
      <c r="B37" s="36" t="s">
        <v>285</v>
      </c>
      <c r="C37" s="36"/>
      <c r="D37" s="48"/>
      <c r="E37" s="29"/>
      <c r="F37" s="29"/>
      <c r="G37" s="29"/>
    </row>
    <row r="38" spans="1:7">
      <c r="A38" s="38"/>
      <c r="B38" s="36" t="s">
        <v>286</v>
      </c>
      <c r="C38" s="36"/>
      <c r="D38" s="47"/>
      <c r="E38" s="29"/>
      <c r="F38" s="29"/>
      <c r="G38" s="29"/>
    </row>
    <row r="39" spans="1:7">
      <c r="A39" s="79">
        <v>19</v>
      </c>
      <c r="B39" s="80" t="s">
        <v>287</v>
      </c>
      <c r="C39" s="80" t="s">
        <v>288</v>
      </c>
      <c r="D39" s="101">
        <f>SUM(D32:D38)</f>
        <v>0</v>
      </c>
      <c r="E39" s="75">
        <f>SUM(E32:E38)</f>
        <v>0</v>
      </c>
      <c r="F39" s="75">
        <f>SUM(F32:F38)</f>
        <v>36530573</v>
      </c>
      <c r="G39" s="75">
        <f>SUM(G32:G38)</f>
        <v>36530573</v>
      </c>
    </row>
    <row r="40" spans="1:7">
      <c r="A40" s="38">
        <v>20</v>
      </c>
      <c r="B40" s="36" t="s">
        <v>289</v>
      </c>
      <c r="C40" s="36" t="s">
        <v>290</v>
      </c>
      <c r="D40" s="48"/>
      <c r="E40" s="29"/>
      <c r="F40" s="29"/>
      <c r="G40" s="29"/>
    </row>
    <row r="41" spans="1:7">
      <c r="A41" s="38"/>
      <c r="B41" s="36" t="s">
        <v>291</v>
      </c>
      <c r="C41" s="36"/>
      <c r="D41" s="47"/>
      <c r="E41" s="29"/>
      <c r="F41" s="29"/>
      <c r="G41" s="29"/>
    </row>
    <row r="42" spans="1:7">
      <c r="A42" s="38">
        <v>21</v>
      </c>
      <c r="B42" s="36" t="s">
        <v>292</v>
      </c>
      <c r="C42" s="36" t="s">
        <v>293</v>
      </c>
      <c r="D42" s="47"/>
      <c r="E42" s="29"/>
      <c r="F42" s="29"/>
      <c r="G42" s="29"/>
    </row>
    <row r="43" spans="1:7">
      <c r="A43" s="35">
        <v>22</v>
      </c>
      <c r="B43" s="34" t="s">
        <v>294</v>
      </c>
      <c r="C43" s="34" t="s">
        <v>295</v>
      </c>
      <c r="D43" s="49"/>
      <c r="E43" s="29"/>
      <c r="F43" s="29"/>
      <c r="G43" s="29"/>
    </row>
    <row r="44" spans="1:7">
      <c r="A44" s="38">
        <v>23</v>
      </c>
      <c r="B44" s="36" t="s">
        <v>296</v>
      </c>
      <c r="C44" s="36" t="s">
        <v>297</v>
      </c>
      <c r="D44" s="47"/>
      <c r="E44" s="29"/>
      <c r="F44" s="29"/>
      <c r="G44" s="29"/>
    </row>
    <row r="45" spans="1:7">
      <c r="A45" s="38">
        <v>24</v>
      </c>
      <c r="B45" s="36" t="s">
        <v>298</v>
      </c>
      <c r="C45" s="36" t="s">
        <v>299</v>
      </c>
      <c r="D45" s="47"/>
      <c r="E45" s="29"/>
      <c r="F45" s="29"/>
      <c r="G45" s="29"/>
    </row>
    <row r="46" spans="1:7">
      <c r="A46" s="35">
        <v>25</v>
      </c>
      <c r="B46" s="34" t="s">
        <v>300</v>
      </c>
      <c r="C46" s="34" t="s">
        <v>301</v>
      </c>
      <c r="D46" s="40">
        <v>1000000</v>
      </c>
      <c r="E46" s="29"/>
      <c r="F46" s="29"/>
      <c r="G46" s="40">
        <v>1000000</v>
      </c>
    </row>
    <row r="47" spans="1:7">
      <c r="A47" s="38"/>
      <c r="B47" s="36" t="s">
        <v>302</v>
      </c>
      <c r="C47" s="36"/>
      <c r="D47" s="47"/>
      <c r="E47" s="29"/>
      <c r="F47" s="29"/>
      <c r="G47" s="29"/>
    </row>
    <row r="48" spans="1:7">
      <c r="A48" s="38"/>
      <c r="B48" s="36" t="s">
        <v>303</v>
      </c>
      <c r="C48" s="36"/>
      <c r="D48" s="39">
        <v>1000000</v>
      </c>
      <c r="E48" s="29"/>
      <c r="F48" s="29"/>
      <c r="G48" s="39">
        <v>1000000</v>
      </c>
    </row>
    <row r="49" spans="1:7">
      <c r="A49" s="35">
        <v>26</v>
      </c>
      <c r="B49" s="34" t="s">
        <v>304</v>
      </c>
      <c r="C49" s="34" t="s">
        <v>305</v>
      </c>
      <c r="D49" s="40">
        <v>15000000</v>
      </c>
      <c r="E49" s="29"/>
      <c r="F49" s="29"/>
      <c r="G49" s="40">
        <v>15000000</v>
      </c>
    </row>
    <row r="50" spans="1:7">
      <c r="A50" s="38"/>
      <c r="B50" s="36" t="s">
        <v>306</v>
      </c>
      <c r="C50" s="36"/>
      <c r="D50" s="47"/>
      <c r="E50" s="29"/>
      <c r="F50" s="29"/>
      <c r="G50" s="29"/>
    </row>
    <row r="51" spans="1:7">
      <c r="A51" s="38"/>
      <c r="B51" s="36" t="s">
        <v>307</v>
      </c>
      <c r="C51" s="36"/>
      <c r="D51" s="39">
        <v>15000000</v>
      </c>
      <c r="E51" s="29"/>
      <c r="F51" s="29"/>
      <c r="G51" s="39">
        <v>15000000</v>
      </c>
    </row>
    <row r="52" spans="1:7">
      <c r="A52" s="38"/>
      <c r="B52" s="36" t="s">
        <v>308</v>
      </c>
      <c r="C52" s="36"/>
      <c r="D52" s="47">
        <v>0</v>
      </c>
      <c r="E52" s="29"/>
      <c r="F52" s="29"/>
      <c r="G52" s="29"/>
    </row>
    <row r="53" spans="1:7">
      <c r="A53" s="38">
        <v>27</v>
      </c>
      <c r="B53" s="36" t="s">
        <v>309</v>
      </c>
      <c r="C53" s="36" t="s">
        <v>310</v>
      </c>
      <c r="D53" s="47">
        <v>0</v>
      </c>
      <c r="E53" s="29"/>
      <c r="F53" s="29"/>
      <c r="G53" s="29"/>
    </row>
    <row r="54" spans="1:7">
      <c r="A54" s="38">
        <v>28</v>
      </c>
      <c r="B54" s="36" t="s">
        <v>311</v>
      </c>
      <c r="C54" s="36" t="s">
        <v>312</v>
      </c>
      <c r="D54" s="47">
        <v>0</v>
      </c>
      <c r="E54" s="29"/>
      <c r="F54" s="29"/>
      <c r="G54" s="29"/>
    </row>
    <row r="55" spans="1:7">
      <c r="A55" s="35">
        <v>29</v>
      </c>
      <c r="B55" s="34" t="s">
        <v>313</v>
      </c>
      <c r="C55" s="34" t="s">
        <v>314</v>
      </c>
      <c r="D55" s="40">
        <v>1400000</v>
      </c>
      <c r="E55" s="29"/>
      <c r="F55" s="29"/>
      <c r="G55" s="40">
        <v>1400000</v>
      </c>
    </row>
    <row r="56" spans="1:7">
      <c r="A56" s="38"/>
      <c r="B56" s="36" t="s">
        <v>315</v>
      </c>
      <c r="C56" s="36"/>
      <c r="D56" s="39">
        <v>1400000</v>
      </c>
      <c r="E56" s="29"/>
      <c r="F56" s="29"/>
      <c r="G56" s="39">
        <v>1400000</v>
      </c>
    </row>
    <row r="57" spans="1:7">
      <c r="A57" s="38">
        <v>30</v>
      </c>
      <c r="B57" s="36" t="s">
        <v>316</v>
      </c>
      <c r="C57" s="36" t="s">
        <v>317</v>
      </c>
      <c r="D57" s="47">
        <v>0</v>
      </c>
      <c r="E57" s="29"/>
      <c r="F57" s="29"/>
      <c r="G57" s="29"/>
    </row>
    <row r="58" spans="1:7">
      <c r="A58" s="38"/>
      <c r="B58" s="36" t="s">
        <v>318</v>
      </c>
      <c r="C58" s="36"/>
      <c r="D58" s="47">
        <v>0</v>
      </c>
      <c r="E58" s="29"/>
      <c r="F58" s="29"/>
      <c r="G58" s="29"/>
    </row>
    <row r="59" spans="1:7">
      <c r="A59" s="35">
        <v>31</v>
      </c>
      <c r="B59" s="34" t="s">
        <v>319</v>
      </c>
      <c r="C59" s="34" t="s">
        <v>320</v>
      </c>
      <c r="D59" s="40">
        <f>SUM(D49+D53+D54+D55+D57)</f>
        <v>16400000</v>
      </c>
      <c r="E59" s="29"/>
      <c r="F59" s="29"/>
      <c r="G59" s="58">
        <f>SUM(G49+G53+G54+G55)</f>
        <v>16400000</v>
      </c>
    </row>
    <row r="60" spans="1:7">
      <c r="A60" s="35">
        <v>32</v>
      </c>
      <c r="B60" s="34" t="s">
        <v>321</v>
      </c>
      <c r="C60" s="34" t="s">
        <v>322</v>
      </c>
      <c r="D60" s="40">
        <v>300000</v>
      </c>
      <c r="E60" s="29"/>
      <c r="F60" s="29"/>
      <c r="G60" s="30">
        <f>SUM(G61:G63)</f>
        <v>300000</v>
      </c>
    </row>
    <row r="61" spans="1:7">
      <c r="A61" s="38"/>
      <c r="B61" s="36" t="s">
        <v>323</v>
      </c>
      <c r="C61" s="36"/>
      <c r="D61" s="47">
        <v>0</v>
      </c>
      <c r="E61" s="29"/>
      <c r="F61" s="29"/>
      <c r="G61" s="29"/>
    </row>
    <row r="62" spans="1:7">
      <c r="A62" s="38"/>
      <c r="B62" s="36" t="s">
        <v>324</v>
      </c>
      <c r="C62" s="36"/>
      <c r="D62" s="47">
        <v>0</v>
      </c>
      <c r="E62" s="29"/>
      <c r="F62" s="29"/>
      <c r="G62" s="29"/>
    </row>
    <row r="63" spans="1:7">
      <c r="A63" s="38"/>
      <c r="B63" s="36" t="s">
        <v>325</v>
      </c>
      <c r="C63" s="36"/>
      <c r="D63" s="39">
        <v>300000</v>
      </c>
      <c r="E63" s="29"/>
      <c r="F63" s="29"/>
      <c r="G63" s="39">
        <v>300000</v>
      </c>
    </row>
    <row r="64" spans="1:7">
      <c r="A64" s="79">
        <v>33</v>
      </c>
      <c r="B64" s="80" t="s">
        <v>326</v>
      </c>
      <c r="C64" s="80" t="s">
        <v>327</v>
      </c>
      <c r="D64" s="81">
        <f>SUM(D43+D44+D45+D46+D59+D60)</f>
        <v>17700000</v>
      </c>
      <c r="E64" s="75">
        <f>SUM(E43+E46+E59+E60)</f>
        <v>0</v>
      </c>
      <c r="F64" s="75">
        <v>0</v>
      </c>
      <c r="G64" s="74">
        <f>SUM(G43+G44+G45+G46+G59+G60)</f>
        <v>17700000</v>
      </c>
    </row>
    <row r="65" spans="1:7">
      <c r="A65" s="38">
        <v>34</v>
      </c>
      <c r="B65" s="36" t="s">
        <v>328</v>
      </c>
      <c r="C65" s="36" t="s">
        <v>329</v>
      </c>
      <c r="D65" s="48"/>
      <c r="E65" s="29"/>
      <c r="F65" s="29"/>
      <c r="G65" s="29"/>
    </row>
    <row r="66" spans="1:7">
      <c r="A66" s="38">
        <v>35</v>
      </c>
      <c r="B66" s="36" t="s">
        <v>330</v>
      </c>
      <c r="C66" s="36" t="s">
        <v>331</v>
      </c>
      <c r="D66" s="48"/>
      <c r="E66" s="29"/>
      <c r="F66" s="29"/>
      <c r="G66" s="29"/>
    </row>
    <row r="67" spans="1:7">
      <c r="A67" s="38"/>
      <c r="B67" s="36" t="s">
        <v>332</v>
      </c>
      <c r="C67" s="36"/>
      <c r="D67" s="48"/>
      <c r="E67" s="29"/>
      <c r="F67" s="29"/>
      <c r="G67" s="29"/>
    </row>
    <row r="68" spans="1:7">
      <c r="A68" s="38"/>
      <c r="B68" s="36" t="s">
        <v>333</v>
      </c>
      <c r="C68" s="36"/>
      <c r="D68" s="47"/>
      <c r="E68" s="29"/>
      <c r="F68" s="29"/>
      <c r="G68" s="29"/>
    </row>
    <row r="69" spans="1:7">
      <c r="A69" s="38">
        <v>36</v>
      </c>
      <c r="B69" s="36" t="s">
        <v>0</v>
      </c>
      <c r="C69" s="36" t="s">
        <v>334</v>
      </c>
      <c r="D69" s="47"/>
      <c r="E69" s="29"/>
      <c r="F69" s="29"/>
      <c r="G69" s="29"/>
    </row>
    <row r="70" spans="1:7">
      <c r="A70" s="38">
        <v>37</v>
      </c>
      <c r="B70" s="36" t="s">
        <v>335</v>
      </c>
      <c r="C70" s="36" t="s">
        <v>336</v>
      </c>
      <c r="D70" s="47"/>
      <c r="E70" s="29"/>
      <c r="F70" s="29"/>
      <c r="G70" s="29"/>
    </row>
    <row r="71" spans="1:7">
      <c r="A71" s="38"/>
      <c r="B71" s="36" t="s">
        <v>337</v>
      </c>
      <c r="C71" s="36"/>
      <c r="D71" s="47"/>
      <c r="E71" s="29"/>
      <c r="F71" s="29"/>
      <c r="G71" s="29"/>
    </row>
    <row r="72" spans="1:7">
      <c r="A72" s="38">
        <v>38</v>
      </c>
      <c r="B72" s="36" t="s">
        <v>338</v>
      </c>
      <c r="C72" s="36" t="s">
        <v>339</v>
      </c>
      <c r="D72" s="47"/>
      <c r="E72" s="29"/>
      <c r="F72" s="29"/>
      <c r="G72" s="29"/>
    </row>
    <row r="73" spans="1:7">
      <c r="A73" s="38">
        <v>39</v>
      </c>
      <c r="B73" s="36" t="s">
        <v>340</v>
      </c>
      <c r="C73" s="36" t="s">
        <v>341</v>
      </c>
      <c r="D73" s="48"/>
      <c r="E73" s="29"/>
      <c r="F73" s="29"/>
      <c r="G73" s="29"/>
    </row>
    <row r="74" spans="1:7">
      <c r="A74" s="38">
        <v>40</v>
      </c>
      <c r="B74" s="36" t="s">
        <v>342</v>
      </c>
      <c r="C74" s="36" t="s">
        <v>343</v>
      </c>
      <c r="D74" s="47"/>
      <c r="E74" s="29"/>
      <c r="F74" s="29"/>
      <c r="G74" s="29"/>
    </row>
    <row r="75" spans="1:7">
      <c r="A75" s="38">
        <v>41</v>
      </c>
      <c r="B75" s="36" t="s">
        <v>344</v>
      </c>
      <c r="C75" s="36" t="s">
        <v>345</v>
      </c>
      <c r="D75" s="39">
        <v>200000</v>
      </c>
      <c r="E75" s="29"/>
      <c r="F75" s="29"/>
      <c r="G75" s="39">
        <v>200000</v>
      </c>
    </row>
    <row r="76" spans="1:7">
      <c r="A76" s="38">
        <v>42</v>
      </c>
      <c r="B76" s="36" t="s">
        <v>346</v>
      </c>
      <c r="C76" s="36" t="s">
        <v>347</v>
      </c>
      <c r="D76" s="47"/>
      <c r="E76" s="29"/>
      <c r="F76" s="29"/>
      <c r="G76" s="29"/>
    </row>
    <row r="77" spans="1:7">
      <c r="A77" s="38">
        <v>43</v>
      </c>
      <c r="B77" s="36" t="s">
        <v>435</v>
      </c>
      <c r="C77" s="36" t="s">
        <v>348</v>
      </c>
      <c r="D77" s="47"/>
      <c r="E77" s="29"/>
      <c r="F77" s="29"/>
      <c r="G77" s="29"/>
    </row>
    <row r="78" spans="1:7" s="56" customFormat="1">
      <c r="A78" s="38">
        <v>44</v>
      </c>
      <c r="B78" s="36" t="s">
        <v>436</v>
      </c>
      <c r="C78" s="36" t="s">
        <v>404</v>
      </c>
      <c r="D78" s="100"/>
      <c r="E78" s="29"/>
      <c r="F78" s="29"/>
      <c r="G78" s="29"/>
    </row>
    <row r="79" spans="1:7" s="90" customFormat="1">
      <c r="A79" s="38"/>
      <c r="B79" s="36" t="s">
        <v>437</v>
      </c>
      <c r="C79" s="36"/>
      <c r="D79" s="47"/>
      <c r="E79" s="57">
        <v>248920</v>
      </c>
      <c r="F79" s="57"/>
      <c r="G79" s="57">
        <v>248920</v>
      </c>
    </row>
    <row r="80" spans="1:7">
      <c r="A80" s="83">
        <v>45</v>
      </c>
      <c r="B80" s="80" t="s">
        <v>462</v>
      </c>
      <c r="C80" s="80" t="s">
        <v>350</v>
      </c>
      <c r="D80" s="81">
        <f>SUM(D65:D77)</f>
        <v>200000</v>
      </c>
      <c r="E80" s="74">
        <f>SUM(E79)</f>
        <v>248920</v>
      </c>
      <c r="F80" s="74"/>
      <c r="G80" s="74">
        <f>SUM(G75:G79)</f>
        <v>448920</v>
      </c>
    </row>
    <row r="81" spans="1:7">
      <c r="A81" s="38">
        <v>46</v>
      </c>
      <c r="B81" s="36" t="s">
        <v>351</v>
      </c>
      <c r="C81" s="36" t="s">
        <v>352</v>
      </c>
      <c r="D81" s="47"/>
      <c r="E81" s="29"/>
      <c r="F81" s="29"/>
      <c r="G81" s="29"/>
    </row>
    <row r="82" spans="1:7">
      <c r="A82" s="38">
        <v>47</v>
      </c>
      <c r="B82" s="36" t="s">
        <v>353</v>
      </c>
      <c r="C82" s="36" t="s">
        <v>354</v>
      </c>
      <c r="D82" s="47"/>
      <c r="E82" s="29"/>
      <c r="F82" s="29"/>
      <c r="G82" s="29"/>
    </row>
    <row r="83" spans="1:7">
      <c r="A83" s="38">
        <v>48</v>
      </c>
      <c r="B83" s="36" t="s">
        <v>355</v>
      </c>
      <c r="C83" s="36" t="s">
        <v>356</v>
      </c>
      <c r="D83" s="48"/>
      <c r="E83" s="29"/>
      <c r="F83" s="29"/>
      <c r="G83" s="29"/>
    </row>
    <row r="84" spans="1:7">
      <c r="A84" s="38">
        <v>49</v>
      </c>
      <c r="B84" s="36" t="s">
        <v>357</v>
      </c>
      <c r="C84" s="36" t="s">
        <v>358</v>
      </c>
      <c r="D84" s="47"/>
      <c r="E84" s="29"/>
      <c r="F84" s="29"/>
      <c r="G84" s="29"/>
    </row>
    <row r="85" spans="1:7">
      <c r="A85" s="38">
        <v>50</v>
      </c>
      <c r="B85" s="36" t="s">
        <v>359</v>
      </c>
      <c r="C85" s="36" t="s">
        <v>360</v>
      </c>
      <c r="D85" s="47"/>
      <c r="E85" s="29"/>
      <c r="F85" s="29"/>
      <c r="G85" s="29"/>
    </row>
    <row r="86" spans="1:7">
      <c r="A86" s="83">
        <v>51</v>
      </c>
      <c r="B86" s="80" t="s">
        <v>461</v>
      </c>
      <c r="C86" s="80" t="s">
        <v>362</v>
      </c>
      <c r="D86" s="84">
        <f>SUM(D81:D85)</f>
        <v>0</v>
      </c>
      <c r="E86" s="73"/>
      <c r="F86" s="73"/>
      <c r="G86" s="73"/>
    </row>
    <row r="87" spans="1:7">
      <c r="A87" s="38">
        <v>52</v>
      </c>
      <c r="B87" s="36" t="s">
        <v>363</v>
      </c>
      <c r="C87" s="36" t="s">
        <v>364</v>
      </c>
      <c r="D87" s="47"/>
      <c r="E87" s="29"/>
      <c r="F87" s="29"/>
      <c r="G87" s="29"/>
    </row>
    <row r="88" spans="1:7">
      <c r="A88" s="38">
        <v>53</v>
      </c>
      <c r="B88" s="36" t="s">
        <v>365</v>
      </c>
      <c r="C88" s="36" t="s">
        <v>366</v>
      </c>
      <c r="D88" s="39">
        <v>500000</v>
      </c>
      <c r="E88" s="29"/>
      <c r="F88" s="29"/>
      <c r="G88" s="39">
        <v>500000</v>
      </c>
    </row>
    <row r="89" spans="1:7">
      <c r="A89" s="38">
        <v>54</v>
      </c>
      <c r="B89" s="36" t="s">
        <v>367</v>
      </c>
      <c r="C89" s="36" t="s">
        <v>368</v>
      </c>
      <c r="D89" s="47"/>
      <c r="E89" s="29"/>
      <c r="F89" s="29"/>
      <c r="G89" s="29"/>
    </row>
    <row r="90" spans="1:7">
      <c r="A90" s="83">
        <v>55</v>
      </c>
      <c r="B90" s="80" t="s">
        <v>460</v>
      </c>
      <c r="C90" s="80" t="s">
        <v>370</v>
      </c>
      <c r="D90" s="81">
        <f>SUM(D87:D89)</f>
        <v>500000</v>
      </c>
      <c r="E90" s="73"/>
      <c r="F90" s="73"/>
      <c r="G90" s="73">
        <f>SUM(G87:G89)</f>
        <v>500000</v>
      </c>
    </row>
    <row r="91" spans="1:7">
      <c r="A91" s="38">
        <v>56</v>
      </c>
      <c r="B91" s="36" t="s">
        <v>371</v>
      </c>
      <c r="C91" s="36" t="s">
        <v>372</v>
      </c>
      <c r="D91" s="47"/>
      <c r="E91" s="29"/>
      <c r="F91" s="29"/>
      <c r="G91" s="29"/>
    </row>
    <row r="92" spans="1:7">
      <c r="A92" s="38">
        <v>57</v>
      </c>
      <c r="B92" s="36" t="s">
        <v>373</v>
      </c>
      <c r="C92" s="36" t="s">
        <v>374</v>
      </c>
      <c r="D92" s="47"/>
      <c r="E92" s="29"/>
      <c r="F92" s="29"/>
      <c r="G92" s="29"/>
    </row>
    <row r="93" spans="1:7">
      <c r="A93" s="38">
        <v>58</v>
      </c>
      <c r="B93" s="36" t="s">
        <v>375</v>
      </c>
      <c r="C93" s="36" t="s">
        <v>376</v>
      </c>
      <c r="D93" s="47"/>
      <c r="E93" s="29"/>
      <c r="F93" s="29"/>
      <c r="G93" s="29"/>
    </row>
    <row r="94" spans="1:7">
      <c r="A94" s="83">
        <v>59</v>
      </c>
      <c r="B94" s="80" t="s">
        <v>463</v>
      </c>
      <c r="C94" s="80" t="s">
        <v>378</v>
      </c>
      <c r="D94" s="84"/>
      <c r="E94" s="73"/>
      <c r="F94" s="73"/>
      <c r="G94" s="73"/>
    </row>
    <row r="95" spans="1:7">
      <c r="A95" s="38">
        <v>60</v>
      </c>
      <c r="B95" s="34" t="s">
        <v>464</v>
      </c>
      <c r="C95" s="34" t="s">
        <v>380</v>
      </c>
      <c r="D95" s="40">
        <v>366124219</v>
      </c>
      <c r="E95" s="58">
        <f>SUM(E31+E39+E64+E80+E86+E90+E94)</f>
        <v>1617608</v>
      </c>
      <c r="F95" s="58">
        <f>SUM(F31+F39+F64+F80+F86+F90+F94)</f>
        <v>62901999</v>
      </c>
      <c r="G95" s="58">
        <f>SUM(G31+G39+G64+G80+G86+G90+G94)</f>
        <v>430643826</v>
      </c>
    </row>
    <row r="96" spans="1:7">
      <c r="A96" s="83">
        <v>61</v>
      </c>
      <c r="B96" s="80" t="s">
        <v>381</v>
      </c>
      <c r="C96" s="80" t="s">
        <v>382</v>
      </c>
      <c r="D96" s="81">
        <v>121264512</v>
      </c>
      <c r="E96" s="74">
        <f>SUM(E97)</f>
        <v>873213</v>
      </c>
      <c r="F96" s="74">
        <f>SUM(F97:F98)</f>
        <v>0</v>
      </c>
      <c r="G96" s="74">
        <f>SUM(G97:G98)</f>
        <v>122137725</v>
      </c>
    </row>
    <row r="97" spans="1:7">
      <c r="A97" s="38">
        <v>62</v>
      </c>
      <c r="B97" s="36" t="s">
        <v>383</v>
      </c>
      <c r="C97" s="36" t="s">
        <v>396</v>
      </c>
      <c r="D97" s="39">
        <v>121264512</v>
      </c>
      <c r="E97" s="57">
        <f>SUM(G97-D97)</f>
        <v>873213</v>
      </c>
      <c r="F97" s="57"/>
      <c r="G97" s="57">
        <v>122137725</v>
      </c>
    </row>
    <row r="98" spans="1:7" s="102" customFormat="1">
      <c r="A98" s="38">
        <v>63</v>
      </c>
      <c r="B98" s="36" t="s">
        <v>445</v>
      </c>
      <c r="C98" s="36"/>
      <c r="D98" s="39"/>
      <c r="E98" s="57"/>
      <c r="F98" s="57"/>
      <c r="G98" s="57"/>
    </row>
    <row r="99" spans="1:7">
      <c r="A99" s="83">
        <v>64</v>
      </c>
      <c r="B99" s="80" t="s">
        <v>224</v>
      </c>
      <c r="C99" s="80" t="s">
        <v>384</v>
      </c>
      <c r="D99" s="81">
        <f>SUM(D95+D96)</f>
        <v>487388731</v>
      </c>
      <c r="E99" s="74">
        <f>SUM(E95+E96)</f>
        <v>2490821</v>
      </c>
      <c r="F99" s="74">
        <f>SUM(F95+F96)</f>
        <v>62901999</v>
      </c>
      <c r="G99" s="74">
        <f>SUM(G95+G96)</f>
        <v>552781551</v>
      </c>
    </row>
    <row r="102" spans="1:7">
      <c r="B102" s="112"/>
    </row>
    <row r="103" spans="1:7">
      <c r="F103" s="112"/>
    </row>
    <row r="104" spans="1:7">
      <c r="F104" s="112"/>
    </row>
  </sheetData>
  <mergeCells count="9">
    <mergeCell ref="A9:G9"/>
    <mergeCell ref="G10:G11"/>
    <mergeCell ref="F10:F11"/>
    <mergeCell ref="B3:G5"/>
    <mergeCell ref="A10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45"/>
  <sheetViews>
    <sheetView topLeftCell="A124" workbookViewId="0">
      <selection activeCell="A143" sqref="A143:E146"/>
    </sheetView>
  </sheetViews>
  <sheetFormatPr defaultRowHeight="15"/>
  <cols>
    <col min="1" max="1" width="6.7109375" customWidth="1"/>
    <col min="2" max="2" width="57.5703125" customWidth="1"/>
    <col min="3" max="3" width="6.28515625" customWidth="1"/>
    <col min="4" max="4" width="16.140625" customWidth="1"/>
    <col min="5" max="5" width="15.7109375" customWidth="1"/>
    <col min="6" max="7" width="15.7109375" style="102" customWidth="1"/>
    <col min="8" max="8" width="16.42578125" customWidth="1"/>
    <col min="9" max="9" width="14.7109375" customWidth="1"/>
  </cols>
  <sheetData>
    <row r="1" spans="1:9">
      <c r="A1" s="42"/>
      <c r="B1" s="42"/>
      <c r="C1" s="42"/>
      <c r="D1" s="41"/>
    </row>
    <row r="2" spans="1:9">
      <c r="A2" s="42"/>
      <c r="B2" s="299" t="s">
        <v>449</v>
      </c>
      <c r="C2" s="300"/>
      <c r="D2" s="300"/>
      <c r="E2" s="300"/>
      <c r="F2" s="300"/>
      <c r="G2" s="300"/>
    </row>
    <row r="3" spans="1:9">
      <c r="A3" s="43"/>
      <c r="B3" s="301"/>
      <c r="C3" s="302"/>
      <c r="D3" s="302"/>
      <c r="E3" s="302"/>
      <c r="F3" s="302"/>
      <c r="G3" s="302"/>
    </row>
    <row r="4" spans="1:9">
      <c r="A4" s="42"/>
      <c r="B4" s="303"/>
      <c r="C4" s="304"/>
      <c r="D4" s="304"/>
      <c r="E4" s="304"/>
      <c r="F4" s="304"/>
      <c r="G4" s="304"/>
    </row>
    <row r="5" spans="1:9">
      <c r="A5" s="42"/>
      <c r="B5" s="42"/>
      <c r="C5" s="42"/>
      <c r="D5" s="42"/>
    </row>
    <row r="6" spans="1:9">
      <c r="A6" s="41"/>
      <c r="B6" s="308"/>
      <c r="C6" s="309"/>
      <c r="D6" s="309"/>
      <c r="E6" s="309"/>
      <c r="F6" s="309"/>
      <c r="G6" s="309"/>
    </row>
    <row r="7" spans="1:9">
      <c r="A7" s="311" t="s">
        <v>428</v>
      </c>
      <c r="B7" s="312"/>
      <c r="C7" s="312"/>
      <c r="D7" s="312"/>
      <c r="E7" s="312"/>
      <c r="F7" s="312"/>
      <c r="G7" s="313"/>
    </row>
    <row r="8" spans="1:9">
      <c r="A8" s="305" t="s">
        <v>17</v>
      </c>
      <c r="B8" s="305" t="s">
        <v>18</v>
      </c>
      <c r="C8" s="305" t="s">
        <v>19</v>
      </c>
      <c r="D8" s="305" t="s">
        <v>426</v>
      </c>
      <c r="E8" s="307" t="s">
        <v>401</v>
      </c>
      <c r="F8" s="307" t="s">
        <v>434</v>
      </c>
      <c r="G8" s="307" t="s">
        <v>432</v>
      </c>
    </row>
    <row r="9" spans="1:9">
      <c r="A9" s="306"/>
      <c r="B9" s="306"/>
      <c r="C9" s="306"/>
      <c r="D9" s="306"/>
      <c r="E9" s="306"/>
      <c r="F9" s="306"/>
      <c r="G9" s="310"/>
    </row>
    <row r="10" spans="1:9">
      <c r="A10" s="35" t="s">
        <v>227</v>
      </c>
      <c r="B10" s="35" t="s">
        <v>228</v>
      </c>
      <c r="C10" s="35" t="s">
        <v>229</v>
      </c>
      <c r="D10" s="35" t="s">
        <v>230</v>
      </c>
      <c r="E10" s="140" t="s">
        <v>407</v>
      </c>
      <c r="F10" s="140" t="s">
        <v>453</v>
      </c>
      <c r="G10" s="140" t="s">
        <v>454</v>
      </c>
    </row>
    <row r="11" spans="1:9">
      <c r="A11" s="44">
        <v>1</v>
      </c>
      <c r="B11" s="37" t="s">
        <v>20</v>
      </c>
      <c r="C11" s="37" t="s">
        <v>21</v>
      </c>
      <c r="D11" s="45">
        <v>19433000</v>
      </c>
      <c r="E11" s="57">
        <v>-426570</v>
      </c>
      <c r="F11" s="57">
        <v>-1867623</v>
      </c>
      <c r="G11" s="57">
        <v>17138807</v>
      </c>
      <c r="H11" s="154"/>
      <c r="I11" s="155"/>
    </row>
    <row r="12" spans="1:9">
      <c r="A12" s="38">
        <v>2</v>
      </c>
      <c r="B12" s="36" t="s">
        <v>22</v>
      </c>
      <c r="C12" s="36" t="s">
        <v>23</v>
      </c>
      <c r="D12" s="47"/>
      <c r="E12" s="57">
        <v>1640000</v>
      </c>
      <c r="F12" s="57">
        <v>-1638580</v>
      </c>
      <c r="G12" s="57">
        <v>1420</v>
      </c>
      <c r="H12" s="154"/>
      <c r="I12" s="155"/>
    </row>
    <row r="13" spans="1:9">
      <c r="A13" s="38">
        <v>3</v>
      </c>
      <c r="B13" s="36" t="s">
        <v>24</v>
      </c>
      <c r="C13" s="36" t="s">
        <v>25</v>
      </c>
      <c r="D13" s="47"/>
      <c r="E13" s="57"/>
      <c r="F13" s="57">
        <v>2725800</v>
      </c>
      <c r="G13" s="57">
        <v>2725800</v>
      </c>
      <c r="H13" s="156"/>
      <c r="I13" s="115"/>
    </row>
    <row r="14" spans="1:9">
      <c r="A14" s="38">
        <v>4</v>
      </c>
      <c r="B14" s="36" t="s">
        <v>26</v>
      </c>
      <c r="C14" s="36" t="s">
        <v>27</v>
      </c>
      <c r="D14" s="47"/>
      <c r="E14" s="29"/>
      <c r="F14" s="29"/>
      <c r="G14" s="29"/>
      <c r="H14" s="156"/>
      <c r="I14" s="115"/>
    </row>
    <row r="15" spans="1:9">
      <c r="A15" s="38">
        <v>5</v>
      </c>
      <c r="B15" s="36" t="s">
        <v>28</v>
      </c>
      <c r="C15" s="36" t="s">
        <v>29</v>
      </c>
      <c r="D15" s="47"/>
      <c r="E15" s="29"/>
      <c r="F15" s="29"/>
      <c r="G15" s="29"/>
      <c r="H15" s="156"/>
      <c r="I15" s="115"/>
    </row>
    <row r="16" spans="1:9">
      <c r="A16" s="38">
        <v>6</v>
      </c>
      <c r="B16" s="36" t="s">
        <v>30</v>
      </c>
      <c r="C16" s="36" t="s">
        <v>31</v>
      </c>
      <c r="D16" s="47"/>
      <c r="E16" s="29"/>
      <c r="F16" s="29"/>
      <c r="G16" s="29"/>
      <c r="H16" s="156"/>
      <c r="I16" s="115"/>
    </row>
    <row r="17" spans="1:9">
      <c r="A17" s="38">
        <v>7</v>
      </c>
      <c r="B17" s="36" t="s">
        <v>32</v>
      </c>
      <c r="C17" s="36" t="s">
        <v>33</v>
      </c>
      <c r="D17" s="39">
        <v>1043063</v>
      </c>
      <c r="E17" s="57">
        <v>466712</v>
      </c>
      <c r="F17" s="57">
        <v>-358677</v>
      </c>
      <c r="G17" s="29">
        <v>1151098</v>
      </c>
      <c r="H17" s="154"/>
      <c r="I17" s="155"/>
    </row>
    <row r="18" spans="1:9">
      <c r="A18" s="38">
        <v>8</v>
      </c>
      <c r="B18" s="36" t="s">
        <v>34</v>
      </c>
      <c r="C18" s="36" t="s">
        <v>35</v>
      </c>
      <c r="D18" s="47"/>
      <c r="E18" s="29"/>
      <c r="F18" s="29"/>
      <c r="G18" s="29"/>
      <c r="H18" s="156"/>
      <c r="I18" s="115"/>
    </row>
    <row r="19" spans="1:9">
      <c r="A19" s="38">
        <v>9</v>
      </c>
      <c r="B19" s="36" t="s">
        <v>36</v>
      </c>
      <c r="C19" s="36" t="s">
        <v>37</v>
      </c>
      <c r="D19" s="39">
        <v>300000</v>
      </c>
      <c r="E19" s="57">
        <v>126570</v>
      </c>
      <c r="F19" s="29"/>
      <c r="G19" s="29">
        <v>426570</v>
      </c>
      <c r="H19" s="154"/>
      <c r="I19" s="155"/>
    </row>
    <row r="20" spans="1:9">
      <c r="A20" s="38">
        <v>10</v>
      </c>
      <c r="B20" s="36" t="s">
        <v>38</v>
      </c>
      <c r="C20" s="36" t="s">
        <v>39</v>
      </c>
      <c r="D20" s="47"/>
      <c r="E20" s="29"/>
      <c r="F20" s="29"/>
      <c r="G20" s="29"/>
      <c r="H20" s="156"/>
      <c r="I20" s="115"/>
    </row>
    <row r="21" spans="1:9">
      <c r="A21" s="38">
        <v>11</v>
      </c>
      <c r="B21" s="36" t="s">
        <v>40</v>
      </c>
      <c r="C21" s="36" t="s">
        <v>41</v>
      </c>
      <c r="D21" s="47"/>
      <c r="E21" s="29"/>
      <c r="F21" s="29"/>
      <c r="G21" s="29"/>
      <c r="H21" s="156"/>
      <c r="I21" s="115"/>
    </row>
    <row r="22" spans="1:9">
      <c r="A22" s="38">
        <v>12</v>
      </c>
      <c r="B22" s="36" t="s">
        <v>42</v>
      </c>
      <c r="C22" s="36" t="s">
        <v>43</v>
      </c>
      <c r="D22" s="47"/>
      <c r="E22" s="29"/>
      <c r="F22" s="29"/>
      <c r="G22" s="29"/>
      <c r="H22" s="156"/>
      <c r="I22" s="115"/>
    </row>
    <row r="23" spans="1:9">
      <c r="A23" s="38">
        <v>13</v>
      </c>
      <c r="B23" s="36" t="s">
        <v>44</v>
      </c>
      <c r="C23" s="36" t="s">
        <v>45</v>
      </c>
      <c r="D23" s="39">
        <v>2000000</v>
      </c>
      <c r="E23" s="57">
        <v>-1000000</v>
      </c>
      <c r="F23" s="57">
        <v>-1000000</v>
      </c>
      <c r="G23" s="29">
        <v>0</v>
      </c>
      <c r="H23" s="154"/>
      <c r="I23" s="155"/>
    </row>
    <row r="24" spans="1:9">
      <c r="A24" s="35">
        <v>14</v>
      </c>
      <c r="B24" s="34" t="s">
        <v>46</v>
      </c>
      <c r="C24" s="34" t="s">
        <v>47</v>
      </c>
      <c r="D24" s="40">
        <f>SUM(D11:D23)</f>
        <v>22776063</v>
      </c>
      <c r="E24" s="58">
        <f>SUM(E11:E23)</f>
        <v>806712</v>
      </c>
      <c r="F24" s="58">
        <f>SUM(F11:F23)</f>
        <v>-2139080</v>
      </c>
      <c r="G24" s="58">
        <f>SUM(G11:G23)</f>
        <v>21443695</v>
      </c>
      <c r="H24" s="157"/>
      <c r="I24" s="115"/>
    </row>
    <row r="25" spans="1:9">
      <c r="A25" s="38">
        <v>15</v>
      </c>
      <c r="B25" s="36" t="s">
        <v>48</v>
      </c>
      <c r="C25" s="36" t="s">
        <v>49</v>
      </c>
      <c r="D25" s="47"/>
      <c r="E25" s="29"/>
      <c r="F25" s="29"/>
      <c r="G25" s="29"/>
      <c r="H25" s="156"/>
    </row>
    <row r="26" spans="1:9">
      <c r="A26" s="38">
        <v>16</v>
      </c>
      <c r="B26" s="36" t="s">
        <v>385</v>
      </c>
      <c r="C26" s="36" t="s">
        <v>51</v>
      </c>
      <c r="D26" s="47"/>
      <c r="E26" s="57">
        <v>105000</v>
      </c>
      <c r="F26" s="57">
        <v>350000</v>
      </c>
      <c r="G26" s="57">
        <v>455000</v>
      </c>
      <c r="H26" s="154"/>
    </row>
    <row r="27" spans="1:9">
      <c r="A27" s="38">
        <v>17</v>
      </c>
      <c r="B27" s="36" t="s">
        <v>52</v>
      </c>
      <c r="C27" s="36" t="s">
        <v>53</v>
      </c>
      <c r="D27" s="47"/>
      <c r="E27" s="57">
        <v>600000</v>
      </c>
      <c r="F27" s="57"/>
      <c r="G27" s="57">
        <v>600000</v>
      </c>
      <c r="H27" s="154"/>
    </row>
    <row r="28" spans="1:9">
      <c r="A28" s="35">
        <v>18</v>
      </c>
      <c r="B28" s="34" t="s">
        <v>54</v>
      </c>
      <c r="C28" s="34" t="s">
        <v>55</v>
      </c>
      <c r="D28" s="50"/>
      <c r="E28" s="30">
        <f>SUM(E25:E27)</f>
        <v>705000</v>
      </c>
      <c r="F28" s="58">
        <f>SUM(F26:F27)</f>
        <v>350000</v>
      </c>
      <c r="G28" s="58">
        <f>SUM(G26:G27)</f>
        <v>1055000</v>
      </c>
      <c r="H28" s="158"/>
    </row>
    <row r="29" spans="1:9">
      <c r="A29" s="35">
        <v>19</v>
      </c>
      <c r="B29" s="34" t="s">
        <v>56</v>
      </c>
      <c r="C29" s="34" t="s">
        <v>57</v>
      </c>
      <c r="D29" s="40">
        <v>22776063</v>
      </c>
      <c r="E29" s="58">
        <f>SUM(E24+E28)</f>
        <v>1511712</v>
      </c>
      <c r="F29" s="58">
        <f>SUM(F24+F28)</f>
        <v>-1789080</v>
      </c>
      <c r="G29" s="58">
        <f>SUM(G24+G28)</f>
        <v>22498695</v>
      </c>
    </row>
    <row r="30" spans="1:9">
      <c r="A30" s="35">
        <v>20</v>
      </c>
      <c r="B30" s="34" t="s">
        <v>58</v>
      </c>
      <c r="C30" s="34" t="s">
        <v>59</v>
      </c>
      <c r="D30" s="40">
        <v>4481037</v>
      </c>
      <c r="E30" s="58">
        <f>SUM(E31:E33)</f>
        <v>500000</v>
      </c>
      <c r="F30" s="30">
        <f>SUM(F31:F33)</f>
        <v>0</v>
      </c>
      <c r="G30" s="30">
        <f>SUM(G31:G33)</f>
        <v>4981037</v>
      </c>
    </row>
    <row r="31" spans="1:9">
      <c r="A31" s="38"/>
      <c r="B31" s="36" t="s">
        <v>2</v>
      </c>
      <c r="C31" s="36"/>
      <c r="D31" s="39">
        <v>3993120</v>
      </c>
      <c r="E31" s="57">
        <v>500000</v>
      </c>
      <c r="F31" s="29"/>
      <c r="G31" s="57">
        <v>4493120</v>
      </c>
    </row>
    <row r="32" spans="1:9">
      <c r="A32" s="38"/>
      <c r="B32" s="36" t="s">
        <v>1</v>
      </c>
      <c r="C32" s="36"/>
      <c r="D32" s="39">
        <v>250194</v>
      </c>
      <c r="E32" s="29"/>
      <c r="F32" s="29"/>
      <c r="G32" s="57">
        <v>250194</v>
      </c>
    </row>
    <row r="33" spans="1:8">
      <c r="A33" s="38"/>
      <c r="B33" s="36" t="s">
        <v>9</v>
      </c>
      <c r="C33" s="36"/>
      <c r="D33" s="39">
        <v>237723</v>
      </c>
      <c r="E33" s="29"/>
      <c r="F33" s="29"/>
      <c r="G33" s="57">
        <v>237723</v>
      </c>
    </row>
    <row r="34" spans="1:8">
      <c r="A34" s="35">
        <v>21</v>
      </c>
      <c r="B34" s="34" t="s">
        <v>60</v>
      </c>
      <c r="C34" s="34" t="s">
        <v>61</v>
      </c>
      <c r="D34" s="40">
        <v>230000</v>
      </c>
      <c r="E34" s="30">
        <f>SUM(E35:E40)</f>
        <v>224390</v>
      </c>
      <c r="F34" s="30">
        <f>SUM(F35:F40)</f>
        <v>-74552</v>
      </c>
      <c r="G34" s="30">
        <f>SUM(G35:G40)</f>
        <v>379838</v>
      </c>
    </row>
    <row r="35" spans="1:8">
      <c r="A35" s="38"/>
      <c r="B35" s="36" t="s">
        <v>4</v>
      </c>
      <c r="C35" s="36"/>
      <c r="D35" s="47"/>
      <c r="E35" s="29"/>
      <c r="F35" s="29"/>
      <c r="G35" s="29"/>
      <c r="H35" s="154"/>
    </row>
    <row r="36" spans="1:8">
      <c r="A36" s="38"/>
      <c r="B36" s="36" t="s">
        <v>5</v>
      </c>
      <c r="C36" s="36"/>
      <c r="D36" s="47"/>
      <c r="E36" s="29"/>
      <c r="F36" s="29"/>
      <c r="G36" s="29"/>
      <c r="H36" s="156"/>
    </row>
    <row r="37" spans="1:8">
      <c r="A37" s="38"/>
      <c r="B37" s="36" t="s">
        <v>62</v>
      </c>
      <c r="C37" s="36"/>
      <c r="D37" s="39">
        <v>200000</v>
      </c>
      <c r="E37" s="57">
        <v>224390</v>
      </c>
      <c r="F37" s="57">
        <v>-424390</v>
      </c>
      <c r="G37" s="29">
        <v>0</v>
      </c>
      <c r="H37" s="156"/>
    </row>
    <row r="38" spans="1:8">
      <c r="A38" s="38"/>
      <c r="B38" s="36" t="s">
        <v>63</v>
      </c>
      <c r="C38" s="36"/>
      <c r="D38" s="47"/>
      <c r="E38" s="29"/>
      <c r="F38" s="29"/>
      <c r="G38" s="29"/>
      <c r="H38" s="156"/>
    </row>
    <row r="39" spans="1:8">
      <c r="A39" s="38"/>
      <c r="B39" s="36" t="s">
        <v>64</v>
      </c>
      <c r="C39" s="36"/>
      <c r="D39" s="39">
        <v>30000</v>
      </c>
      <c r="E39" s="57"/>
      <c r="F39" s="57">
        <v>349838</v>
      </c>
      <c r="G39" s="29">
        <v>379838</v>
      </c>
      <c r="H39" s="156"/>
    </row>
    <row r="40" spans="1:8">
      <c r="A40" s="38"/>
      <c r="B40" s="36" t="s">
        <v>65</v>
      </c>
      <c r="C40" s="36"/>
      <c r="D40" s="47"/>
      <c r="E40" s="29"/>
      <c r="F40" s="29"/>
      <c r="G40" s="29"/>
      <c r="H40" s="156"/>
    </row>
    <row r="41" spans="1:8">
      <c r="A41" s="35">
        <v>22</v>
      </c>
      <c r="B41" s="34" t="s">
        <v>66</v>
      </c>
      <c r="C41" s="34" t="s">
        <v>67</v>
      </c>
      <c r="D41" s="40">
        <v>700000</v>
      </c>
      <c r="E41" s="30"/>
      <c r="F41" s="30">
        <v>-13850</v>
      </c>
      <c r="G41" s="58">
        <f>SUM(G42:G46)</f>
        <v>686150</v>
      </c>
      <c r="H41" s="154"/>
    </row>
    <row r="42" spans="1:8">
      <c r="A42" s="38"/>
      <c r="B42" s="36" t="s">
        <v>68</v>
      </c>
      <c r="C42" s="36"/>
      <c r="D42" s="47"/>
      <c r="E42" s="29"/>
      <c r="F42" s="57">
        <v>39152</v>
      </c>
      <c r="G42" s="57">
        <v>39152</v>
      </c>
      <c r="H42" s="156"/>
    </row>
    <row r="43" spans="1:8">
      <c r="A43" s="38"/>
      <c r="B43" s="36" t="s">
        <v>3</v>
      </c>
      <c r="C43" s="36"/>
      <c r="D43" s="39">
        <v>10000</v>
      </c>
      <c r="E43" s="29"/>
      <c r="F43" s="29">
        <v>108558</v>
      </c>
      <c r="G43" s="57">
        <v>118558</v>
      </c>
      <c r="H43" s="156"/>
    </row>
    <row r="44" spans="1:8">
      <c r="A44" s="38"/>
      <c r="B44" s="36" t="s">
        <v>10</v>
      </c>
      <c r="C44" s="36"/>
      <c r="D44" s="47"/>
      <c r="E44" s="29"/>
      <c r="F44" s="29">
        <v>19684</v>
      </c>
      <c r="G44" s="57">
        <v>19684</v>
      </c>
      <c r="H44" s="156"/>
    </row>
    <row r="45" spans="1:8">
      <c r="A45" s="38"/>
      <c r="B45" s="36" t="s">
        <v>69</v>
      </c>
      <c r="C45" s="36"/>
      <c r="D45" s="47"/>
      <c r="E45" s="29"/>
      <c r="F45" s="29"/>
      <c r="G45" s="71"/>
      <c r="H45" s="156"/>
    </row>
    <row r="46" spans="1:8">
      <c r="A46" s="38"/>
      <c r="B46" s="36" t="s">
        <v>70</v>
      </c>
      <c r="C46" s="36"/>
      <c r="D46" s="39">
        <v>690000</v>
      </c>
      <c r="E46" s="29"/>
      <c r="F46" s="57">
        <v>-181244</v>
      </c>
      <c r="G46" s="106">
        <v>508756</v>
      </c>
      <c r="H46" s="156"/>
    </row>
    <row r="47" spans="1:8">
      <c r="A47" s="35">
        <v>23</v>
      </c>
      <c r="B47" s="34" t="s">
        <v>71</v>
      </c>
      <c r="C47" s="34" t="s">
        <v>72</v>
      </c>
      <c r="D47" s="47"/>
      <c r="E47" s="114"/>
      <c r="F47" s="114"/>
      <c r="G47" s="114"/>
      <c r="H47" s="156"/>
    </row>
    <row r="48" spans="1:8">
      <c r="A48" s="38"/>
      <c r="B48" s="36" t="s">
        <v>11</v>
      </c>
      <c r="C48" s="36"/>
      <c r="D48" s="47"/>
      <c r="E48" s="29"/>
      <c r="F48" s="29"/>
      <c r="G48" s="29"/>
      <c r="H48" s="156"/>
    </row>
    <row r="49" spans="1:8">
      <c r="A49" s="38"/>
      <c r="B49" s="36" t="s">
        <v>12</v>
      </c>
      <c r="C49" s="36"/>
      <c r="D49" s="47"/>
      <c r="E49" s="29"/>
      <c r="F49" s="29"/>
      <c r="G49" s="29"/>
      <c r="H49" s="156"/>
    </row>
    <row r="50" spans="1:8">
      <c r="A50" s="35">
        <v>24</v>
      </c>
      <c r="B50" s="34" t="s">
        <v>73</v>
      </c>
      <c r="C50" s="34" t="s">
        <v>74</v>
      </c>
      <c r="D50" s="40">
        <f>SUM(D34+D41+D47)</f>
        <v>930000</v>
      </c>
      <c r="E50" s="30">
        <f>SUM(E34+E41+E47)</f>
        <v>224390</v>
      </c>
      <c r="F50" s="30">
        <f>SUM(F34+F41+F47)</f>
        <v>-88402</v>
      </c>
      <c r="G50" s="58">
        <f>SUM(G34+G41+G47)</f>
        <v>1065988</v>
      </c>
      <c r="H50" s="156"/>
    </row>
    <row r="51" spans="1:8">
      <c r="A51" s="35">
        <v>25</v>
      </c>
      <c r="B51" s="34" t="s">
        <v>75</v>
      </c>
      <c r="C51" s="34" t="s">
        <v>76</v>
      </c>
      <c r="D51" s="40">
        <v>435000</v>
      </c>
      <c r="E51" s="30"/>
      <c r="F51" s="30"/>
      <c r="G51" s="58">
        <v>435000</v>
      </c>
      <c r="H51" s="156"/>
    </row>
    <row r="52" spans="1:8">
      <c r="A52" s="38"/>
      <c r="B52" s="36" t="s">
        <v>6</v>
      </c>
      <c r="C52" s="36"/>
      <c r="D52" s="39">
        <v>235000</v>
      </c>
      <c r="E52" s="29"/>
      <c r="F52" s="29"/>
      <c r="G52" s="29">
        <v>235000</v>
      </c>
      <c r="H52" s="156"/>
    </row>
    <row r="53" spans="1:8">
      <c r="A53" s="38"/>
      <c r="B53" s="36" t="s">
        <v>77</v>
      </c>
      <c r="C53" s="36"/>
      <c r="D53" s="47"/>
      <c r="E53" s="29"/>
      <c r="F53" s="29"/>
      <c r="G53" s="29"/>
      <c r="H53" s="156"/>
    </row>
    <row r="54" spans="1:8">
      <c r="A54" s="38"/>
      <c r="B54" s="36" t="s">
        <v>78</v>
      </c>
      <c r="C54" s="36"/>
      <c r="D54" s="39">
        <v>200000</v>
      </c>
      <c r="E54" s="29"/>
      <c r="F54" s="29"/>
      <c r="G54" s="57">
        <v>200000</v>
      </c>
      <c r="H54" s="158"/>
    </row>
    <row r="55" spans="1:8">
      <c r="A55" s="38"/>
      <c r="B55" s="36" t="s">
        <v>79</v>
      </c>
      <c r="C55" s="36"/>
      <c r="D55" s="47"/>
      <c r="E55" s="29"/>
      <c r="F55" s="29"/>
      <c r="G55" s="29"/>
      <c r="H55" s="158"/>
    </row>
    <row r="56" spans="1:8">
      <c r="A56" s="35">
        <v>26</v>
      </c>
      <c r="B56" s="34" t="s">
        <v>80</v>
      </c>
      <c r="C56" s="34" t="s">
        <v>81</v>
      </c>
      <c r="D56" s="50"/>
      <c r="E56" s="29"/>
      <c r="F56" s="29"/>
      <c r="G56" s="29"/>
      <c r="H56" s="156"/>
    </row>
    <row r="57" spans="1:8">
      <c r="A57" s="38"/>
      <c r="B57" s="36" t="s">
        <v>7</v>
      </c>
      <c r="C57" s="36"/>
      <c r="D57" s="47"/>
      <c r="E57" s="29"/>
      <c r="F57" s="29"/>
      <c r="G57" s="29"/>
      <c r="H57" s="156"/>
    </row>
    <row r="58" spans="1:8">
      <c r="A58" s="35">
        <v>27</v>
      </c>
      <c r="B58" s="34" t="s">
        <v>82</v>
      </c>
      <c r="C58" s="34" t="s">
        <v>83</v>
      </c>
      <c r="D58" s="40">
        <f>SUM(D51+D56)</f>
        <v>435000</v>
      </c>
      <c r="E58" s="30"/>
      <c r="F58" s="30"/>
      <c r="G58" s="58">
        <v>435000</v>
      </c>
      <c r="H58" s="156"/>
    </row>
    <row r="59" spans="1:8">
      <c r="A59" s="35">
        <v>28</v>
      </c>
      <c r="B59" s="34" t="s">
        <v>84</v>
      </c>
      <c r="C59" s="34" t="s">
        <v>85</v>
      </c>
      <c r="D59" s="50"/>
      <c r="E59" s="29"/>
      <c r="F59" s="30">
        <v>12780</v>
      </c>
      <c r="G59" s="30">
        <v>12780</v>
      </c>
      <c r="H59" s="156"/>
    </row>
    <row r="60" spans="1:8">
      <c r="A60" s="38"/>
      <c r="B60" s="36" t="s">
        <v>86</v>
      </c>
      <c r="C60" s="36"/>
      <c r="D60" s="47"/>
      <c r="E60" s="29"/>
      <c r="F60" s="29"/>
      <c r="G60" s="29"/>
      <c r="H60" s="156"/>
    </row>
    <row r="61" spans="1:8">
      <c r="A61" s="38"/>
      <c r="B61" s="36" t="s">
        <v>13</v>
      </c>
      <c r="C61" s="36"/>
      <c r="D61" s="47"/>
      <c r="E61" s="29"/>
      <c r="F61" s="29"/>
      <c r="G61" s="29"/>
      <c r="H61" s="156"/>
    </row>
    <row r="62" spans="1:8">
      <c r="A62" s="38"/>
      <c r="B62" s="36" t="s">
        <v>87</v>
      </c>
      <c r="C62" s="36"/>
      <c r="D62" s="47"/>
      <c r="E62" s="29"/>
      <c r="F62" s="29"/>
      <c r="G62" s="29"/>
      <c r="H62" s="156"/>
    </row>
    <row r="63" spans="1:8">
      <c r="A63" s="38"/>
      <c r="B63" s="36" t="s">
        <v>88</v>
      </c>
      <c r="C63" s="36"/>
      <c r="D63" s="47"/>
      <c r="E63" s="29"/>
      <c r="F63" s="29"/>
      <c r="G63" s="29"/>
      <c r="H63" s="156"/>
    </row>
    <row r="64" spans="1:8">
      <c r="A64" s="38">
        <v>29</v>
      </c>
      <c r="B64" s="36" t="s">
        <v>89</v>
      </c>
      <c r="C64" s="36" t="s">
        <v>90</v>
      </c>
      <c r="D64" s="47"/>
      <c r="E64" s="29"/>
      <c r="F64" s="29"/>
      <c r="G64" s="29"/>
      <c r="H64" s="156"/>
    </row>
    <row r="65" spans="1:8">
      <c r="A65" s="38">
        <v>30</v>
      </c>
      <c r="B65" s="36" t="s">
        <v>91</v>
      </c>
      <c r="C65" s="36" t="s">
        <v>92</v>
      </c>
      <c r="D65" s="47"/>
      <c r="E65" s="29"/>
      <c r="F65" s="29"/>
      <c r="G65" s="29"/>
      <c r="H65" s="156"/>
    </row>
    <row r="66" spans="1:8">
      <c r="A66" s="38">
        <v>31</v>
      </c>
      <c r="B66" s="36" t="s">
        <v>93</v>
      </c>
      <c r="C66" s="36" t="s">
        <v>94</v>
      </c>
      <c r="D66" s="50"/>
      <c r="E66" s="30"/>
      <c r="F66" s="58">
        <v>825000</v>
      </c>
      <c r="G66" s="58">
        <v>825000</v>
      </c>
      <c r="H66" s="156"/>
    </row>
    <row r="67" spans="1:8">
      <c r="A67" s="38">
        <v>32</v>
      </c>
      <c r="B67" s="36" t="s">
        <v>95</v>
      </c>
      <c r="C67" s="36" t="s">
        <v>96</v>
      </c>
      <c r="D67" s="47"/>
      <c r="E67" s="29"/>
      <c r="F67" s="29"/>
      <c r="G67" s="29"/>
      <c r="H67" s="156"/>
    </row>
    <row r="68" spans="1:8">
      <c r="A68" s="35">
        <v>33</v>
      </c>
      <c r="B68" s="34" t="s">
        <v>97</v>
      </c>
      <c r="C68" s="34" t="s">
        <v>98</v>
      </c>
      <c r="D68" s="40">
        <v>900000</v>
      </c>
      <c r="E68" s="30">
        <f>SUM(E69:E73)</f>
        <v>1000000</v>
      </c>
      <c r="F68" s="30">
        <f>SUM(F69:F73)</f>
        <v>981070</v>
      </c>
      <c r="G68" s="30">
        <f>SUM(G69:G73)</f>
        <v>2881070</v>
      </c>
      <c r="H68" s="156"/>
    </row>
    <row r="69" spans="1:8">
      <c r="A69" s="38"/>
      <c r="B69" s="36" t="s">
        <v>99</v>
      </c>
      <c r="C69" s="36"/>
      <c r="D69" s="39">
        <v>100000</v>
      </c>
      <c r="E69" s="29"/>
      <c r="F69" s="29">
        <v>-100000</v>
      </c>
      <c r="G69" s="29">
        <v>0</v>
      </c>
      <c r="H69" s="156"/>
    </row>
    <row r="70" spans="1:8">
      <c r="A70" s="38"/>
      <c r="B70" s="36" t="s">
        <v>100</v>
      </c>
      <c r="C70" s="36"/>
      <c r="D70" s="47"/>
      <c r="E70" s="29"/>
      <c r="F70" s="29"/>
      <c r="G70" s="29"/>
      <c r="H70" s="156"/>
    </row>
    <row r="71" spans="1:8">
      <c r="A71" s="38"/>
      <c r="B71" s="36" t="s">
        <v>101</v>
      </c>
      <c r="C71" s="36"/>
      <c r="D71" s="39">
        <v>100000</v>
      </c>
      <c r="E71" s="29"/>
      <c r="F71" s="29">
        <v>41070</v>
      </c>
      <c r="G71" s="29">
        <v>141070</v>
      </c>
      <c r="H71" s="156"/>
    </row>
    <row r="72" spans="1:8">
      <c r="A72" s="38"/>
      <c r="B72" s="36" t="s">
        <v>429</v>
      </c>
      <c r="C72" s="36"/>
      <c r="D72" s="39">
        <v>700000</v>
      </c>
      <c r="E72" s="57">
        <v>1000000</v>
      </c>
      <c r="F72" s="57">
        <v>1040000</v>
      </c>
      <c r="G72" s="29">
        <v>2740000</v>
      </c>
      <c r="H72" s="157"/>
    </row>
    <row r="73" spans="1:8">
      <c r="A73" s="38"/>
      <c r="B73" s="36" t="s">
        <v>103</v>
      </c>
      <c r="C73" s="36"/>
      <c r="D73" s="47"/>
      <c r="E73" s="29"/>
      <c r="F73" s="29"/>
      <c r="G73" s="29"/>
      <c r="H73" s="156"/>
    </row>
    <row r="74" spans="1:8">
      <c r="A74" s="35">
        <v>34</v>
      </c>
      <c r="B74" s="34" t="s">
        <v>104</v>
      </c>
      <c r="C74" s="34" t="s">
        <v>105</v>
      </c>
      <c r="D74" s="40">
        <v>700000</v>
      </c>
      <c r="E74" s="30"/>
      <c r="F74" s="30">
        <f>SUM(F75:F78)</f>
        <v>120665</v>
      </c>
      <c r="G74" s="30">
        <f>SUM(G75:G78)</f>
        <v>820665</v>
      </c>
      <c r="H74" s="156"/>
    </row>
    <row r="75" spans="1:8">
      <c r="A75" s="38"/>
      <c r="B75" s="36" t="s">
        <v>14</v>
      </c>
      <c r="C75" s="36"/>
      <c r="D75" s="47"/>
      <c r="E75" s="29"/>
      <c r="F75" s="29"/>
      <c r="G75" s="29"/>
      <c r="H75" s="156"/>
    </row>
    <row r="76" spans="1:8">
      <c r="A76" s="38"/>
      <c r="B76" s="36" t="s">
        <v>15</v>
      </c>
      <c r="C76" s="36"/>
      <c r="D76" s="39">
        <v>10000</v>
      </c>
      <c r="E76" s="29"/>
      <c r="F76" s="57"/>
      <c r="G76" s="57">
        <v>10000</v>
      </c>
      <c r="H76" s="156"/>
    </row>
    <row r="77" spans="1:8">
      <c r="A77" s="38"/>
      <c r="B77" s="36" t="s">
        <v>16</v>
      </c>
      <c r="C77" s="36"/>
      <c r="D77" s="39">
        <v>100000</v>
      </c>
      <c r="E77" s="29"/>
      <c r="F77" s="57"/>
      <c r="G77" s="57">
        <v>100000</v>
      </c>
      <c r="H77" s="156"/>
    </row>
    <row r="78" spans="1:8">
      <c r="A78" s="38"/>
      <c r="B78" s="36" t="s">
        <v>446</v>
      </c>
      <c r="C78" s="36"/>
      <c r="D78" s="39">
        <v>590000</v>
      </c>
      <c r="E78" s="29"/>
      <c r="F78" s="57">
        <v>120665</v>
      </c>
      <c r="G78" s="57">
        <v>710665</v>
      </c>
      <c r="H78" s="156"/>
    </row>
    <row r="79" spans="1:8">
      <c r="A79" s="35">
        <v>35</v>
      </c>
      <c r="B79" s="34" t="s">
        <v>107</v>
      </c>
      <c r="C79" s="34" t="s">
        <v>108</v>
      </c>
      <c r="D79" s="40">
        <f>SUM(D59+D64+D65+D66+D67+D68+D74)</f>
        <v>1600000</v>
      </c>
      <c r="E79" s="30">
        <f>SUM(E59+E64+E65+E66+E67+E68+E74)</f>
        <v>1000000</v>
      </c>
      <c r="F79" s="58">
        <f>SUM(F59+F64+F65+F66+F67+F68+F74)</f>
        <v>1939515</v>
      </c>
      <c r="G79" s="58">
        <f>SUM(G64+G65+G66+G67+G68+G74+G59)</f>
        <v>4539515</v>
      </c>
      <c r="H79" s="156"/>
    </row>
    <row r="80" spans="1:8">
      <c r="A80" s="38">
        <v>36</v>
      </c>
      <c r="B80" s="36" t="s">
        <v>109</v>
      </c>
      <c r="C80" s="36" t="s">
        <v>110</v>
      </c>
      <c r="D80" s="39">
        <v>745000</v>
      </c>
      <c r="E80" s="29"/>
      <c r="F80" s="29"/>
      <c r="G80" s="57">
        <v>745000</v>
      </c>
      <c r="H80" s="156"/>
    </row>
    <row r="81" spans="1:8">
      <c r="A81" s="38">
        <v>37</v>
      </c>
      <c r="B81" s="36" t="s">
        <v>111</v>
      </c>
      <c r="C81" s="36" t="s">
        <v>112</v>
      </c>
      <c r="D81" s="47"/>
      <c r="E81" s="29"/>
      <c r="F81" s="29"/>
      <c r="G81" s="29"/>
      <c r="H81" s="156"/>
    </row>
    <row r="82" spans="1:8">
      <c r="A82" s="35">
        <v>38</v>
      </c>
      <c r="B82" s="34" t="s">
        <v>113</v>
      </c>
      <c r="C82" s="34" t="s">
        <v>114</v>
      </c>
      <c r="D82" s="40">
        <f>SUM(D80:D81)</f>
        <v>745000</v>
      </c>
      <c r="E82" s="29"/>
      <c r="F82" s="29"/>
      <c r="G82" s="57">
        <v>745000</v>
      </c>
      <c r="H82" s="156"/>
    </row>
    <row r="83" spans="1:8">
      <c r="A83" s="38">
        <v>39</v>
      </c>
      <c r="B83" s="36" t="s">
        <v>115</v>
      </c>
      <c r="C83" s="36" t="s">
        <v>116</v>
      </c>
      <c r="D83" s="39">
        <v>795000</v>
      </c>
      <c r="E83" s="29"/>
      <c r="F83" s="29">
        <v>-346365</v>
      </c>
      <c r="G83" s="57">
        <v>448635</v>
      </c>
      <c r="H83" s="157"/>
    </row>
    <row r="84" spans="1:8">
      <c r="A84" s="38">
        <v>40</v>
      </c>
      <c r="B84" s="36" t="s">
        <v>117</v>
      </c>
      <c r="C84" s="36" t="s">
        <v>118</v>
      </c>
      <c r="D84" s="47"/>
      <c r="E84" s="29"/>
      <c r="F84" s="29"/>
      <c r="G84" s="29"/>
      <c r="H84" s="156"/>
    </row>
    <row r="85" spans="1:8">
      <c r="A85" s="38">
        <v>41</v>
      </c>
      <c r="B85" s="36" t="s">
        <v>119</v>
      </c>
      <c r="C85" s="36" t="s">
        <v>120</v>
      </c>
      <c r="D85" s="47"/>
      <c r="E85" s="29"/>
      <c r="F85" s="29"/>
      <c r="G85" s="29"/>
      <c r="H85" s="156"/>
    </row>
    <row r="86" spans="1:8">
      <c r="A86" s="38">
        <v>42</v>
      </c>
      <c r="B86" s="36" t="s">
        <v>121</v>
      </c>
      <c r="C86" s="36" t="s">
        <v>122</v>
      </c>
      <c r="D86" s="47"/>
      <c r="E86" s="29"/>
      <c r="F86" s="29"/>
      <c r="G86" s="29"/>
      <c r="H86" s="156"/>
    </row>
    <row r="87" spans="1:8">
      <c r="A87" s="35">
        <v>43</v>
      </c>
      <c r="B87" s="34" t="s">
        <v>123</v>
      </c>
      <c r="C87" s="34" t="s">
        <v>124</v>
      </c>
      <c r="D87" s="40">
        <v>80000</v>
      </c>
      <c r="E87" s="29"/>
      <c r="F87" s="30">
        <f>SUM(F88:F93)</f>
        <v>284332</v>
      </c>
      <c r="G87" s="30">
        <f>SUM(G88:G93)</f>
        <v>364332</v>
      </c>
      <c r="H87" s="156"/>
    </row>
    <row r="88" spans="1:8">
      <c r="A88" s="38"/>
      <c r="B88" s="36" t="s">
        <v>125</v>
      </c>
      <c r="C88" s="36"/>
      <c r="D88" s="47"/>
      <c r="E88" s="29"/>
      <c r="F88" s="29"/>
      <c r="G88" s="29"/>
      <c r="H88" s="156"/>
    </row>
    <row r="89" spans="1:8">
      <c r="A89" s="38"/>
      <c r="B89" s="36" t="s">
        <v>221</v>
      </c>
      <c r="C89" s="36"/>
      <c r="D89" s="47"/>
      <c r="E89" s="29"/>
      <c r="F89" s="29"/>
      <c r="G89" s="29"/>
      <c r="H89" s="156"/>
    </row>
    <row r="90" spans="1:8">
      <c r="A90" s="38"/>
      <c r="B90" s="36" t="s">
        <v>126</v>
      </c>
      <c r="C90" s="36"/>
      <c r="D90" s="47"/>
      <c r="E90" s="29"/>
      <c r="F90" s="29"/>
      <c r="G90" s="29"/>
      <c r="H90" s="156"/>
    </row>
    <row r="91" spans="1:8">
      <c r="A91" s="38"/>
      <c r="B91" s="36" t="s">
        <v>127</v>
      </c>
      <c r="C91" s="36"/>
      <c r="D91" s="47"/>
      <c r="E91" s="29"/>
      <c r="F91" s="29"/>
      <c r="G91" s="29"/>
      <c r="H91" s="156"/>
    </row>
    <row r="92" spans="1:8" s="72" customFormat="1">
      <c r="A92" s="38"/>
      <c r="B92" s="36" t="s">
        <v>430</v>
      </c>
      <c r="C92" s="36"/>
      <c r="D92" s="47"/>
      <c r="E92" s="29"/>
      <c r="F92" s="29">
        <v>10000</v>
      </c>
      <c r="G92" s="29">
        <v>10000</v>
      </c>
      <c r="H92" s="156"/>
    </row>
    <row r="93" spans="1:8">
      <c r="A93" s="38"/>
      <c r="B93" s="36" t="s">
        <v>447</v>
      </c>
      <c r="C93" s="36"/>
      <c r="D93" s="39">
        <v>80000</v>
      </c>
      <c r="E93" s="29"/>
      <c r="F93" s="57">
        <v>274332</v>
      </c>
      <c r="G93" s="57">
        <v>354332</v>
      </c>
      <c r="H93" s="156"/>
    </row>
    <row r="94" spans="1:8">
      <c r="A94" s="35">
        <v>44</v>
      </c>
      <c r="B94" s="34" t="s">
        <v>128</v>
      </c>
      <c r="C94" s="34" t="s">
        <v>129</v>
      </c>
      <c r="D94" s="40">
        <f>SUM(D83:D87)</f>
        <v>875000</v>
      </c>
      <c r="E94" s="30"/>
      <c r="F94" s="30">
        <f>SUM(F83+F84+F85+F86+F87)</f>
        <v>-62033</v>
      </c>
      <c r="G94" s="58">
        <f>SUM(G83+G84+G85+G86+G87)</f>
        <v>812967</v>
      </c>
      <c r="H94" s="156"/>
    </row>
    <row r="95" spans="1:8">
      <c r="A95" s="35">
        <v>45</v>
      </c>
      <c r="B95" s="34" t="s">
        <v>130</v>
      </c>
      <c r="C95" s="34" t="s">
        <v>131</v>
      </c>
      <c r="D95" s="40">
        <f>SUM(D50+D58+D79+D82+D94)</f>
        <v>4585000</v>
      </c>
      <c r="E95" s="30">
        <f>SUM(E50+E58+E79)</f>
        <v>1224390</v>
      </c>
      <c r="F95" s="58">
        <f>SUM(F50+F58+F79+F82+F94)</f>
        <v>1789080</v>
      </c>
      <c r="G95" s="58">
        <f>SUM(G50+G58+G79+G82+G94)</f>
        <v>7598470</v>
      </c>
      <c r="H95" s="156"/>
    </row>
    <row r="96" spans="1:8">
      <c r="A96" s="38">
        <v>46</v>
      </c>
      <c r="B96" s="36" t="s">
        <v>132</v>
      </c>
      <c r="C96" s="36" t="s">
        <v>133</v>
      </c>
      <c r="D96" s="47"/>
      <c r="E96" s="29"/>
      <c r="F96" s="29"/>
      <c r="G96" s="29"/>
      <c r="H96" s="156"/>
    </row>
    <row r="97" spans="1:8">
      <c r="A97" s="38">
        <v>47</v>
      </c>
      <c r="B97" s="36" t="s">
        <v>134</v>
      </c>
      <c r="C97" s="36" t="s">
        <v>135</v>
      </c>
      <c r="D97" s="47"/>
      <c r="E97" s="29"/>
      <c r="F97" s="29"/>
      <c r="G97" s="29"/>
      <c r="H97" s="156"/>
    </row>
    <row r="98" spans="1:8">
      <c r="A98" s="38">
        <v>48</v>
      </c>
      <c r="B98" s="36" t="s">
        <v>136</v>
      </c>
      <c r="C98" s="36" t="s">
        <v>137</v>
      </c>
      <c r="D98" s="47"/>
      <c r="E98" s="29"/>
      <c r="F98" s="29"/>
      <c r="G98" s="29"/>
      <c r="H98" s="156"/>
    </row>
    <row r="99" spans="1:8">
      <c r="A99" s="38">
        <v>49</v>
      </c>
      <c r="B99" s="36" t="s">
        <v>138</v>
      </c>
      <c r="C99" s="36" t="s">
        <v>139</v>
      </c>
      <c r="D99" s="47"/>
      <c r="E99" s="29"/>
      <c r="F99" s="29"/>
      <c r="G99" s="29"/>
      <c r="H99" s="159"/>
    </row>
    <row r="100" spans="1:8">
      <c r="A100" s="38">
        <v>50</v>
      </c>
      <c r="B100" s="36" t="s">
        <v>140</v>
      </c>
      <c r="C100" s="36" t="s">
        <v>141</v>
      </c>
      <c r="D100" s="47"/>
      <c r="E100" s="29"/>
      <c r="F100" s="29"/>
      <c r="G100" s="29"/>
      <c r="H100" s="156"/>
    </row>
    <row r="101" spans="1:8">
      <c r="A101" s="38">
        <v>51</v>
      </c>
      <c r="B101" s="36" t="s">
        <v>142</v>
      </c>
      <c r="C101" s="36" t="s">
        <v>143</v>
      </c>
      <c r="D101" s="47"/>
      <c r="E101" s="29"/>
      <c r="F101" s="29"/>
      <c r="G101" s="29"/>
      <c r="H101" s="156"/>
    </row>
    <row r="102" spans="1:8">
      <c r="A102" s="38">
        <v>52</v>
      </c>
      <c r="B102" s="36" t="s">
        <v>144</v>
      </c>
      <c r="C102" s="36" t="s">
        <v>145</v>
      </c>
      <c r="D102" s="47"/>
      <c r="E102" s="29"/>
      <c r="F102" s="29"/>
      <c r="G102" s="29"/>
      <c r="H102" s="156"/>
    </row>
    <row r="103" spans="1:8">
      <c r="A103" s="38">
        <v>53</v>
      </c>
      <c r="B103" s="36" t="s">
        <v>146</v>
      </c>
      <c r="C103" s="36" t="s">
        <v>147</v>
      </c>
      <c r="D103" s="47"/>
      <c r="E103" s="29"/>
      <c r="F103" s="29"/>
      <c r="G103" s="29"/>
      <c r="H103" s="156"/>
    </row>
    <row r="104" spans="1:8">
      <c r="A104" s="35">
        <v>54</v>
      </c>
      <c r="B104" s="34" t="s">
        <v>222</v>
      </c>
      <c r="C104" s="34" t="s">
        <v>148</v>
      </c>
      <c r="D104" s="50"/>
      <c r="E104" s="29"/>
      <c r="F104" s="29"/>
      <c r="G104" s="29"/>
      <c r="H104" s="156"/>
    </row>
    <row r="105" spans="1:8">
      <c r="A105" s="38">
        <v>55</v>
      </c>
      <c r="B105" s="36" t="s">
        <v>149</v>
      </c>
      <c r="C105" s="36" t="s">
        <v>150</v>
      </c>
      <c r="D105" s="47"/>
      <c r="E105" s="29"/>
      <c r="F105" s="29"/>
      <c r="G105" s="29"/>
      <c r="H105" s="156"/>
    </row>
    <row r="106" spans="1:8">
      <c r="A106" s="38">
        <v>56</v>
      </c>
      <c r="B106" s="36" t="s">
        <v>151</v>
      </c>
      <c r="C106" s="36" t="s">
        <v>152</v>
      </c>
      <c r="D106" s="47"/>
      <c r="E106" s="29"/>
      <c r="F106" s="29"/>
      <c r="G106" s="29"/>
      <c r="H106" s="156"/>
    </row>
    <row r="107" spans="1:8">
      <c r="A107" s="38">
        <v>57</v>
      </c>
      <c r="B107" s="36" t="s">
        <v>386</v>
      </c>
      <c r="C107" s="36" t="s">
        <v>154</v>
      </c>
      <c r="D107" s="47"/>
      <c r="E107" s="29"/>
      <c r="F107" s="29"/>
      <c r="G107" s="29"/>
      <c r="H107" s="156"/>
    </row>
    <row r="108" spans="1:8">
      <c r="A108" s="38">
        <v>58</v>
      </c>
      <c r="B108" s="36" t="s">
        <v>387</v>
      </c>
      <c r="C108" s="36" t="s">
        <v>156</v>
      </c>
      <c r="D108" s="47"/>
      <c r="E108" s="29"/>
      <c r="F108" s="29"/>
      <c r="G108" s="29"/>
      <c r="H108" s="156"/>
    </row>
    <row r="109" spans="1:8">
      <c r="A109" s="38">
        <v>59</v>
      </c>
      <c r="B109" s="36" t="s">
        <v>388</v>
      </c>
      <c r="C109" s="36" t="s">
        <v>158</v>
      </c>
      <c r="D109" s="47"/>
      <c r="E109" s="29"/>
      <c r="F109" s="29"/>
      <c r="G109" s="29"/>
      <c r="H109" s="156"/>
    </row>
    <row r="110" spans="1:8">
      <c r="A110" s="38">
        <v>60</v>
      </c>
      <c r="B110" s="36" t="s">
        <v>159</v>
      </c>
      <c r="C110" s="36" t="s">
        <v>160</v>
      </c>
      <c r="D110" s="47"/>
      <c r="E110" s="29"/>
      <c r="F110" s="29"/>
      <c r="G110" s="29"/>
      <c r="H110" s="156"/>
    </row>
    <row r="111" spans="1:8">
      <c r="A111" s="38">
        <v>61</v>
      </c>
      <c r="B111" s="36" t="s">
        <v>389</v>
      </c>
      <c r="C111" s="36" t="s">
        <v>162</v>
      </c>
      <c r="D111" s="47"/>
      <c r="E111" s="29"/>
      <c r="F111" s="29"/>
      <c r="G111" s="29"/>
      <c r="H111" s="156"/>
    </row>
    <row r="112" spans="1:8">
      <c r="A112" s="38">
        <v>62</v>
      </c>
      <c r="B112" s="36" t="s">
        <v>390</v>
      </c>
      <c r="C112" s="36" t="s">
        <v>164</v>
      </c>
      <c r="D112" s="47"/>
      <c r="E112" s="29"/>
      <c r="F112" s="29"/>
      <c r="G112" s="29"/>
      <c r="H112" s="156"/>
    </row>
    <row r="113" spans="1:8">
      <c r="A113" s="38">
        <v>63</v>
      </c>
      <c r="B113" s="36" t="s">
        <v>165</v>
      </c>
      <c r="C113" s="36" t="s">
        <v>166</v>
      </c>
      <c r="D113" s="47"/>
      <c r="E113" s="29"/>
      <c r="F113" s="29"/>
      <c r="G113" s="29"/>
      <c r="H113" s="156"/>
    </row>
    <row r="114" spans="1:8">
      <c r="A114" s="38">
        <v>64</v>
      </c>
      <c r="B114" s="36" t="s">
        <v>167</v>
      </c>
      <c r="C114" s="36" t="s">
        <v>168</v>
      </c>
      <c r="D114" s="47"/>
      <c r="E114" s="29"/>
      <c r="F114" s="29"/>
      <c r="G114" s="29"/>
      <c r="H114" s="156"/>
    </row>
    <row r="115" spans="1:8">
      <c r="A115" s="38">
        <v>65</v>
      </c>
      <c r="B115" s="36" t="s">
        <v>169</v>
      </c>
      <c r="C115" s="36" t="s">
        <v>170</v>
      </c>
      <c r="D115" s="47"/>
      <c r="E115" s="29"/>
      <c r="F115" s="29"/>
      <c r="G115" s="29"/>
      <c r="H115" s="156"/>
    </row>
    <row r="116" spans="1:8">
      <c r="A116" s="38">
        <v>66</v>
      </c>
      <c r="B116" s="36" t="s">
        <v>171</v>
      </c>
      <c r="C116" s="36" t="s">
        <v>172</v>
      </c>
      <c r="D116" s="47"/>
      <c r="E116" s="29"/>
      <c r="F116" s="29"/>
      <c r="G116" s="29"/>
      <c r="H116" s="156"/>
    </row>
    <row r="117" spans="1:8">
      <c r="A117" s="35">
        <v>67</v>
      </c>
      <c r="B117" s="34" t="s">
        <v>173</v>
      </c>
      <c r="C117" s="34" t="s">
        <v>174</v>
      </c>
      <c r="D117" s="50"/>
      <c r="E117" s="29"/>
      <c r="F117" s="29"/>
      <c r="G117" s="29"/>
      <c r="H117" s="156"/>
    </row>
    <row r="118" spans="1:8">
      <c r="A118" s="38">
        <v>68</v>
      </c>
      <c r="B118" s="36" t="s">
        <v>175</v>
      </c>
      <c r="C118" s="36" t="s">
        <v>176</v>
      </c>
      <c r="D118" s="47"/>
      <c r="E118" s="29"/>
      <c r="F118" s="29"/>
      <c r="G118" s="29"/>
      <c r="H118" s="156"/>
    </row>
    <row r="119" spans="1:8">
      <c r="A119" s="38">
        <v>69</v>
      </c>
      <c r="B119" s="36" t="s">
        <v>177</v>
      </c>
      <c r="C119" s="36" t="s">
        <v>178</v>
      </c>
      <c r="D119" s="47"/>
      <c r="E119" s="29"/>
      <c r="F119" s="29"/>
      <c r="G119" s="29"/>
      <c r="H119" s="156"/>
    </row>
    <row r="120" spans="1:8">
      <c r="A120" s="38">
        <v>70</v>
      </c>
      <c r="B120" s="36" t="s">
        <v>179</v>
      </c>
      <c r="C120" s="36" t="s">
        <v>180</v>
      </c>
      <c r="D120" s="47"/>
      <c r="E120" s="29"/>
      <c r="F120" s="29"/>
      <c r="G120" s="29"/>
      <c r="H120" s="156"/>
    </row>
    <row r="121" spans="1:8">
      <c r="A121" s="38">
        <v>71</v>
      </c>
      <c r="B121" s="36" t="s">
        <v>181</v>
      </c>
      <c r="C121" s="36" t="s">
        <v>182</v>
      </c>
      <c r="D121" s="47"/>
      <c r="E121" s="29"/>
      <c r="F121" s="29"/>
      <c r="G121" s="29"/>
      <c r="H121" s="156"/>
    </row>
    <row r="122" spans="1:8">
      <c r="A122" s="38">
        <v>72</v>
      </c>
      <c r="B122" s="36" t="s">
        <v>183</v>
      </c>
      <c r="C122" s="36" t="s">
        <v>184</v>
      </c>
      <c r="D122" s="47"/>
      <c r="E122" s="29"/>
      <c r="F122" s="29"/>
      <c r="G122" s="29"/>
      <c r="H122" s="156"/>
    </row>
    <row r="123" spans="1:8">
      <c r="A123" s="38">
        <v>73</v>
      </c>
      <c r="B123" s="36" t="s">
        <v>185</v>
      </c>
      <c r="C123" s="36" t="s">
        <v>186</v>
      </c>
      <c r="D123" s="47"/>
      <c r="E123" s="29"/>
      <c r="F123" s="29"/>
      <c r="G123" s="29"/>
      <c r="H123" s="156"/>
    </row>
    <row r="124" spans="1:8">
      <c r="A124" s="38">
        <v>74</v>
      </c>
      <c r="B124" s="36" t="s">
        <v>187</v>
      </c>
      <c r="C124" s="36" t="s">
        <v>188</v>
      </c>
      <c r="D124" s="47"/>
      <c r="E124" s="29"/>
      <c r="F124" s="29"/>
      <c r="G124" s="29"/>
      <c r="H124" s="156"/>
    </row>
    <row r="125" spans="1:8">
      <c r="A125" s="35">
        <v>75</v>
      </c>
      <c r="B125" s="34" t="s">
        <v>189</v>
      </c>
      <c r="C125" s="34" t="s">
        <v>190</v>
      </c>
      <c r="D125" s="50"/>
      <c r="E125" s="29"/>
      <c r="F125" s="29"/>
      <c r="G125" s="29"/>
      <c r="H125" s="156"/>
    </row>
    <row r="126" spans="1:8">
      <c r="A126" s="38">
        <v>76</v>
      </c>
      <c r="B126" s="36" t="s">
        <v>191</v>
      </c>
      <c r="C126" s="36" t="s">
        <v>192</v>
      </c>
      <c r="D126" s="47"/>
      <c r="E126" s="29"/>
      <c r="F126" s="29"/>
      <c r="G126" s="29"/>
      <c r="H126" s="156"/>
    </row>
    <row r="127" spans="1:8">
      <c r="A127" s="38">
        <v>77</v>
      </c>
      <c r="B127" s="36" t="s">
        <v>193</v>
      </c>
      <c r="C127" s="36" t="s">
        <v>194</v>
      </c>
      <c r="D127" s="47"/>
      <c r="E127" s="29"/>
      <c r="F127" s="29"/>
      <c r="G127" s="29"/>
      <c r="H127" s="156"/>
    </row>
    <row r="128" spans="1:8">
      <c r="A128" s="38">
        <v>78</v>
      </c>
      <c r="B128" s="36" t="s">
        <v>195</v>
      </c>
      <c r="C128" s="36" t="s">
        <v>196</v>
      </c>
      <c r="D128" s="47"/>
      <c r="E128" s="29"/>
      <c r="F128" s="29"/>
      <c r="G128" s="29"/>
      <c r="H128" s="156"/>
    </row>
    <row r="129" spans="1:8">
      <c r="A129" s="38">
        <v>79</v>
      </c>
      <c r="B129" s="36" t="s">
        <v>197</v>
      </c>
      <c r="C129" s="36" t="s">
        <v>198</v>
      </c>
      <c r="D129" s="47"/>
      <c r="E129" s="29"/>
      <c r="F129" s="29"/>
      <c r="G129" s="29"/>
      <c r="H129" s="156"/>
    </row>
    <row r="130" spans="1:8">
      <c r="A130" s="35">
        <v>80</v>
      </c>
      <c r="B130" s="34" t="s">
        <v>199</v>
      </c>
      <c r="C130" s="34" t="s">
        <v>200</v>
      </c>
      <c r="D130" s="50"/>
      <c r="E130" s="29"/>
      <c r="F130" s="29"/>
      <c r="G130" s="29"/>
      <c r="H130" s="156"/>
    </row>
    <row r="131" spans="1:8">
      <c r="A131" s="38">
        <v>81</v>
      </c>
      <c r="B131" s="36" t="s">
        <v>391</v>
      </c>
      <c r="C131" s="36" t="s">
        <v>202</v>
      </c>
      <c r="D131" s="47"/>
      <c r="E131" s="29"/>
      <c r="F131" s="29"/>
      <c r="G131" s="29"/>
      <c r="H131" s="156"/>
    </row>
    <row r="132" spans="1:8">
      <c r="A132" s="38">
        <v>82</v>
      </c>
      <c r="B132" s="36" t="s">
        <v>392</v>
      </c>
      <c r="C132" s="36" t="s">
        <v>204</v>
      </c>
      <c r="D132" s="47"/>
      <c r="E132" s="29"/>
      <c r="F132" s="29"/>
      <c r="G132" s="29"/>
      <c r="H132" s="156"/>
    </row>
    <row r="133" spans="1:8">
      <c r="A133" s="38">
        <v>83</v>
      </c>
      <c r="B133" s="36" t="s">
        <v>393</v>
      </c>
      <c r="C133" s="36" t="s">
        <v>206</v>
      </c>
      <c r="D133" s="47"/>
      <c r="E133" s="29"/>
      <c r="F133" s="29"/>
      <c r="G133" s="29"/>
      <c r="H133" s="156"/>
    </row>
    <row r="134" spans="1:8">
      <c r="A134" s="38">
        <v>84</v>
      </c>
      <c r="B134" s="36" t="s">
        <v>207</v>
      </c>
      <c r="C134" s="36" t="s">
        <v>208</v>
      </c>
      <c r="D134" s="47"/>
      <c r="E134" s="29"/>
      <c r="F134" s="29"/>
      <c r="G134" s="29"/>
      <c r="H134" s="156"/>
    </row>
    <row r="135" spans="1:8">
      <c r="A135" s="38">
        <v>85</v>
      </c>
      <c r="B135" s="36" t="s">
        <v>394</v>
      </c>
      <c r="C135" s="36" t="s">
        <v>210</v>
      </c>
      <c r="D135" s="47"/>
      <c r="E135" s="29"/>
      <c r="F135" s="29"/>
      <c r="G135" s="29"/>
      <c r="H135" s="156"/>
    </row>
    <row r="136" spans="1:8">
      <c r="A136" s="38">
        <v>86</v>
      </c>
      <c r="B136" s="36" t="s">
        <v>395</v>
      </c>
      <c r="C136" s="36" t="s">
        <v>212</v>
      </c>
      <c r="D136" s="47"/>
      <c r="E136" s="29"/>
      <c r="F136" s="29"/>
      <c r="G136" s="29"/>
    </row>
    <row r="137" spans="1:8">
      <c r="A137" s="38">
        <v>87</v>
      </c>
      <c r="B137" s="36" t="s">
        <v>213</v>
      </c>
      <c r="C137" s="36" t="s">
        <v>214</v>
      </c>
      <c r="D137" s="47"/>
      <c r="E137" s="29"/>
      <c r="F137" s="29"/>
      <c r="G137" s="29"/>
    </row>
    <row r="138" spans="1:8">
      <c r="A138" s="38">
        <v>88</v>
      </c>
      <c r="B138" s="36" t="s">
        <v>215</v>
      </c>
      <c r="C138" s="36" t="s">
        <v>216</v>
      </c>
      <c r="D138" s="47"/>
      <c r="E138" s="29"/>
      <c r="F138" s="29"/>
      <c r="G138" s="29"/>
    </row>
    <row r="139" spans="1:8">
      <c r="A139" s="35">
        <v>89</v>
      </c>
      <c r="B139" s="34" t="s">
        <v>217</v>
      </c>
      <c r="C139" s="34" t="s">
        <v>218</v>
      </c>
      <c r="D139" s="50"/>
      <c r="E139" s="29"/>
      <c r="F139" s="29"/>
      <c r="G139" s="29"/>
    </row>
    <row r="140" spans="1:8">
      <c r="A140" s="79">
        <v>90</v>
      </c>
      <c r="B140" s="80" t="s">
        <v>219</v>
      </c>
      <c r="C140" s="80" t="s">
        <v>220</v>
      </c>
      <c r="D140" s="81">
        <f>SUM(D29+D30+D95+D104+D117+D125+D130+D139)</f>
        <v>31842100</v>
      </c>
      <c r="E140" s="74">
        <f>SUM(E29+E30+E95+E104+E117+E125+E130+E139)</f>
        <v>3236102</v>
      </c>
      <c r="F140" s="74">
        <f>SUM(F29+F30+F95+F104+F117+F125+F130+F139)</f>
        <v>0</v>
      </c>
      <c r="G140" s="74">
        <f>SUM(G29+G30+G95+G104+G117+G125+G130+G139)</f>
        <v>35078202</v>
      </c>
    </row>
    <row r="143" spans="1:8">
      <c r="A143" s="112"/>
    </row>
    <row r="144" spans="1:8">
      <c r="D144" s="112"/>
    </row>
    <row r="145" spans="4:4">
      <c r="D145" s="112"/>
    </row>
  </sheetData>
  <mergeCells count="10">
    <mergeCell ref="B2:G4"/>
    <mergeCell ref="A8:A9"/>
    <mergeCell ref="B8:B9"/>
    <mergeCell ref="C8:C9"/>
    <mergeCell ref="D8:D9"/>
    <mergeCell ref="E8:E9"/>
    <mergeCell ref="B6:G6"/>
    <mergeCell ref="F8:F9"/>
    <mergeCell ref="G8:G9"/>
    <mergeCell ref="A7:G7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G101"/>
  <sheetViews>
    <sheetView topLeftCell="A76" workbookViewId="0">
      <selection activeCell="A100" sqref="A100:F101"/>
    </sheetView>
  </sheetViews>
  <sheetFormatPr defaultRowHeight="15"/>
  <cols>
    <col min="1" max="1" width="6.85546875" customWidth="1"/>
    <col min="2" max="2" width="66.140625" customWidth="1"/>
    <col min="4" max="4" width="12.7109375" customWidth="1"/>
    <col min="5" max="5" width="13.28515625" customWidth="1"/>
    <col min="6" max="6" width="13.28515625" style="102" customWidth="1"/>
    <col min="7" max="7" width="14" style="102" customWidth="1"/>
  </cols>
  <sheetData>
    <row r="2" spans="1:7" ht="18.75">
      <c r="A2" s="141"/>
      <c r="B2" s="314" t="s">
        <v>448</v>
      </c>
      <c r="C2" s="315"/>
      <c r="D2" s="315"/>
      <c r="E2" s="315"/>
      <c r="F2" s="315"/>
      <c r="G2" s="316"/>
    </row>
    <row r="3" spans="1:7" ht="18.75">
      <c r="A3" s="141"/>
      <c r="B3" s="317"/>
      <c r="C3" s="318"/>
      <c r="D3" s="318"/>
      <c r="E3" s="318"/>
      <c r="F3" s="318"/>
      <c r="G3" s="319"/>
    </row>
    <row r="4" spans="1:7" ht="18.75">
      <c r="A4" s="141"/>
      <c r="B4" s="317"/>
      <c r="C4" s="318"/>
      <c r="D4" s="318"/>
      <c r="E4" s="318"/>
      <c r="F4" s="318"/>
      <c r="G4" s="319"/>
    </row>
    <row r="5" spans="1:7" ht="18.75">
      <c r="A5" s="141"/>
      <c r="B5" s="320"/>
      <c r="C5" s="321"/>
      <c r="D5" s="321"/>
      <c r="E5" s="321"/>
      <c r="F5" s="321"/>
      <c r="G5" s="322"/>
    </row>
    <row r="6" spans="1:7" ht="18.75">
      <c r="A6" s="141"/>
      <c r="B6" s="141"/>
      <c r="C6" s="141"/>
      <c r="D6" s="141"/>
      <c r="E6" s="141"/>
      <c r="F6" s="141"/>
      <c r="G6" s="141"/>
    </row>
    <row r="7" spans="1:7" ht="18.75">
      <c r="A7" s="141"/>
      <c r="B7" s="323"/>
      <c r="C7" s="323"/>
      <c r="D7" s="323"/>
      <c r="E7" s="323"/>
      <c r="F7" s="323"/>
      <c r="G7" s="323"/>
    </row>
    <row r="8" spans="1:7" ht="18.75">
      <c r="A8" s="277" t="s">
        <v>244</v>
      </c>
      <c r="B8" s="278"/>
      <c r="C8" s="278"/>
      <c r="D8" s="278"/>
      <c r="E8" s="278"/>
      <c r="F8" s="278"/>
      <c r="G8" s="285"/>
    </row>
    <row r="9" spans="1:7">
      <c r="A9" s="279" t="s">
        <v>17</v>
      </c>
      <c r="B9" s="281" t="s">
        <v>18</v>
      </c>
      <c r="C9" s="281" t="s">
        <v>19</v>
      </c>
      <c r="D9" s="281" t="s">
        <v>400</v>
      </c>
      <c r="E9" s="282" t="s">
        <v>401</v>
      </c>
      <c r="F9" s="282" t="s">
        <v>434</v>
      </c>
      <c r="G9" s="282" t="s">
        <v>432</v>
      </c>
    </row>
    <row r="10" spans="1:7" ht="21" customHeight="1">
      <c r="A10" s="283"/>
      <c r="B10" s="283"/>
      <c r="C10" s="283"/>
      <c r="D10" s="283"/>
      <c r="E10" s="283"/>
      <c r="F10" s="283"/>
      <c r="G10" s="197"/>
    </row>
    <row r="11" spans="1:7">
      <c r="A11" s="38" t="s">
        <v>227</v>
      </c>
      <c r="B11" s="38" t="s">
        <v>228</v>
      </c>
      <c r="C11" s="38" t="s">
        <v>229</v>
      </c>
      <c r="D11" s="38" t="s">
        <v>230</v>
      </c>
      <c r="E11" s="71" t="s">
        <v>407</v>
      </c>
      <c r="F11" s="71" t="s">
        <v>453</v>
      </c>
      <c r="G11" s="71" t="s">
        <v>454</v>
      </c>
    </row>
    <row r="12" spans="1:7">
      <c r="A12" s="38">
        <v>1</v>
      </c>
      <c r="B12" s="36" t="s">
        <v>246</v>
      </c>
      <c r="C12" s="36" t="s">
        <v>247</v>
      </c>
      <c r="D12" s="39"/>
      <c r="E12" s="29"/>
      <c r="F12" s="29"/>
      <c r="G12" s="29"/>
    </row>
    <row r="13" spans="1:7">
      <c r="A13" s="38">
        <v>2</v>
      </c>
      <c r="B13" s="36" t="s">
        <v>248</v>
      </c>
      <c r="C13" s="36" t="s">
        <v>249</v>
      </c>
      <c r="D13" s="39"/>
      <c r="E13" s="29"/>
      <c r="F13" s="29"/>
      <c r="G13" s="29"/>
    </row>
    <row r="14" spans="1:7" ht="19.5" customHeight="1">
      <c r="A14" s="38">
        <v>3</v>
      </c>
      <c r="B14" s="36" t="s">
        <v>250</v>
      </c>
      <c r="C14" s="36" t="s">
        <v>251</v>
      </c>
      <c r="D14" s="39"/>
      <c r="E14" s="29"/>
      <c r="F14" s="29"/>
      <c r="G14" s="29"/>
    </row>
    <row r="15" spans="1:7">
      <c r="A15" s="38">
        <v>4</v>
      </c>
      <c r="B15" s="36" t="s">
        <v>252</v>
      </c>
      <c r="C15" s="36" t="s">
        <v>253</v>
      </c>
      <c r="D15" s="39"/>
      <c r="E15" s="29"/>
      <c r="F15" s="29"/>
      <c r="G15" s="29"/>
    </row>
    <row r="16" spans="1:7">
      <c r="A16" s="38">
        <v>5</v>
      </c>
      <c r="B16" s="36" t="s">
        <v>254</v>
      </c>
      <c r="C16" s="36" t="s">
        <v>255</v>
      </c>
      <c r="D16" s="46"/>
      <c r="E16" s="29"/>
      <c r="F16" s="29"/>
      <c r="G16" s="29"/>
    </row>
    <row r="17" spans="1:7">
      <c r="A17" s="38">
        <v>6</v>
      </c>
      <c r="B17" s="36" t="s">
        <v>256</v>
      </c>
      <c r="C17" s="36" t="s">
        <v>257</v>
      </c>
      <c r="D17" s="46"/>
      <c r="E17" s="29"/>
      <c r="F17" s="29"/>
      <c r="G17" s="29"/>
    </row>
    <row r="18" spans="1:7">
      <c r="A18" s="35">
        <v>7</v>
      </c>
      <c r="B18" s="34" t="s">
        <v>258</v>
      </c>
      <c r="C18" s="34" t="s">
        <v>259</v>
      </c>
      <c r="D18" s="40"/>
      <c r="E18" s="29"/>
      <c r="F18" s="29"/>
      <c r="G18" s="29"/>
    </row>
    <row r="19" spans="1:7">
      <c r="A19" s="38">
        <v>8</v>
      </c>
      <c r="B19" s="36" t="s">
        <v>260</v>
      </c>
      <c r="C19" s="36" t="s">
        <v>261</v>
      </c>
      <c r="D19" s="47"/>
      <c r="E19" s="29"/>
      <c r="F19" s="29"/>
      <c r="G19" s="29"/>
    </row>
    <row r="20" spans="1:7" ht="19.5" customHeight="1">
      <c r="A20" s="38">
        <v>9</v>
      </c>
      <c r="B20" s="36" t="s">
        <v>262</v>
      </c>
      <c r="C20" s="36" t="s">
        <v>263</v>
      </c>
      <c r="D20" s="47"/>
      <c r="E20" s="29"/>
      <c r="F20" s="29"/>
      <c r="G20" s="29"/>
    </row>
    <row r="21" spans="1:7">
      <c r="A21" s="38">
        <v>10</v>
      </c>
      <c r="B21" s="36" t="s">
        <v>264</v>
      </c>
      <c r="C21" s="36" t="s">
        <v>265</v>
      </c>
      <c r="D21" s="47"/>
      <c r="E21" s="29"/>
      <c r="F21" s="29"/>
      <c r="G21" s="29"/>
    </row>
    <row r="22" spans="1:7">
      <c r="A22" s="38">
        <v>11</v>
      </c>
      <c r="B22" s="36" t="s">
        <v>266</v>
      </c>
      <c r="C22" s="36" t="s">
        <v>267</v>
      </c>
      <c r="D22" s="47"/>
      <c r="E22" s="29"/>
      <c r="F22" s="29"/>
      <c r="G22" s="29"/>
    </row>
    <row r="23" spans="1:7">
      <c r="A23" s="35">
        <v>12</v>
      </c>
      <c r="B23" s="34" t="s">
        <v>268</v>
      </c>
      <c r="C23" s="34" t="s">
        <v>269</v>
      </c>
      <c r="D23" s="40"/>
      <c r="E23" s="30">
        <f>SUM(E24:E28)</f>
        <v>1371712</v>
      </c>
      <c r="F23" s="30">
        <f>SUM(F24:F28)</f>
        <v>0</v>
      </c>
      <c r="G23" s="30">
        <v>1371712</v>
      </c>
    </row>
    <row r="24" spans="1:7">
      <c r="A24" s="38"/>
      <c r="B24" s="36" t="s">
        <v>270</v>
      </c>
      <c r="C24" s="36" t="s">
        <v>398</v>
      </c>
      <c r="D24" s="39"/>
      <c r="E24" s="29"/>
      <c r="F24" s="29"/>
      <c r="G24" s="29"/>
    </row>
    <row r="25" spans="1:7">
      <c r="A25" s="38"/>
      <c r="B25" s="36" t="s">
        <v>402</v>
      </c>
      <c r="C25" s="36"/>
      <c r="D25" s="48"/>
      <c r="E25" s="29"/>
      <c r="F25" s="29"/>
      <c r="G25" s="29"/>
    </row>
    <row r="26" spans="1:7">
      <c r="A26" s="38"/>
      <c r="B26" s="36" t="s">
        <v>271</v>
      </c>
      <c r="C26" s="36" t="s">
        <v>399</v>
      </c>
      <c r="D26" s="39"/>
      <c r="E26" s="29"/>
      <c r="F26" s="29"/>
      <c r="G26" s="29"/>
    </row>
    <row r="27" spans="1:7">
      <c r="A27" s="38"/>
      <c r="B27" s="36" t="s">
        <v>272</v>
      </c>
      <c r="C27" s="36"/>
      <c r="D27" s="47"/>
      <c r="E27" s="29"/>
      <c r="F27" s="29"/>
      <c r="G27" s="29"/>
    </row>
    <row r="28" spans="1:7">
      <c r="A28" s="38"/>
      <c r="B28" s="36" t="s">
        <v>405</v>
      </c>
      <c r="C28" s="36"/>
      <c r="D28" s="47"/>
      <c r="E28" s="57">
        <v>1371712</v>
      </c>
      <c r="F28" s="57"/>
      <c r="G28" s="57">
        <v>1371712</v>
      </c>
    </row>
    <row r="29" spans="1:7">
      <c r="A29" s="79">
        <v>13</v>
      </c>
      <c r="B29" s="80" t="s">
        <v>273</v>
      </c>
      <c r="C29" s="80" t="s">
        <v>274</v>
      </c>
      <c r="D29" s="81"/>
      <c r="E29" s="75">
        <f>SUM(E18+E23)</f>
        <v>1371712</v>
      </c>
      <c r="F29" s="75">
        <f>SUM(F18+F23)</f>
        <v>0</v>
      </c>
      <c r="G29" s="75">
        <f>SUM(G23+G18)</f>
        <v>1371712</v>
      </c>
    </row>
    <row r="30" spans="1:7">
      <c r="A30" s="38">
        <v>14</v>
      </c>
      <c r="B30" s="36" t="s">
        <v>275</v>
      </c>
      <c r="C30" s="36" t="s">
        <v>276</v>
      </c>
      <c r="D30" s="47"/>
      <c r="E30" s="29"/>
      <c r="F30" s="29"/>
      <c r="G30" s="29"/>
    </row>
    <row r="31" spans="1:7">
      <c r="A31" s="38">
        <v>15</v>
      </c>
      <c r="B31" s="36" t="s">
        <v>277</v>
      </c>
      <c r="C31" s="36" t="s">
        <v>278</v>
      </c>
      <c r="D31" s="47"/>
      <c r="E31" s="29"/>
      <c r="F31" s="29"/>
      <c r="G31" s="29"/>
    </row>
    <row r="32" spans="1:7">
      <c r="A32" s="38">
        <v>16</v>
      </c>
      <c r="B32" s="36" t="s">
        <v>279</v>
      </c>
      <c r="C32" s="36" t="s">
        <v>280</v>
      </c>
      <c r="D32" s="47"/>
      <c r="E32" s="29"/>
      <c r="F32" s="29"/>
      <c r="G32" s="29"/>
    </row>
    <row r="33" spans="1:7">
      <c r="A33" s="38">
        <v>17</v>
      </c>
      <c r="B33" s="36" t="s">
        <v>281</v>
      </c>
      <c r="C33" s="36" t="s">
        <v>282</v>
      </c>
      <c r="D33" s="47"/>
      <c r="E33" s="29"/>
      <c r="F33" s="29"/>
      <c r="G33" s="29"/>
    </row>
    <row r="34" spans="1:7">
      <c r="A34" s="38">
        <v>18</v>
      </c>
      <c r="B34" s="36" t="s">
        <v>283</v>
      </c>
      <c r="C34" s="36" t="s">
        <v>284</v>
      </c>
      <c r="D34" s="48"/>
      <c r="E34" s="29"/>
      <c r="F34" s="29"/>
      <c r="G34" s="29"/>
    </row>
    <row r="35" spans="1:7">
      <c r="A35" s="38"/>
      <c r="B35" s="36" t="s">
        <v>285</v>
      </c>
      <c r="C35" s="36"/>
      <c r="D35" s="48"/>
      <c r="E35" s="29"/>
      <c r="F35" s="29"/>
      <c r="G35" s="29"/>
    </row>
    <row r="36" spans="1:7">
      <c r="A36" s="38"/>
      <c r="B36" s="36" t="s">
        <v>286</v>
      </c>
      <c r="C36" s="36"/>
      <c r="D36" s="47"/>
      <c r="E36" s="29"/>
      <c r="F36" s="29"/>
      <c r="G36" s="29"/>
    </row>
    <row r="37" spans="1:7">
      <c r="A37" s="79">
        <v>19</v>
      </c>
      <c r="B37" s="80" t="s">
        <v>287</v>
      </c>
      <c r="C37" s="80" t="s">
        <v>288</v>
      </c>
      <c r="D37" s="82"/>
      <c r="E37" s="73"/>
      <c r="F37" s="73"/>
      <c r="G37" s="73"/>
    </row>
    <row r="38" spans="1:7">
      <c r="A38" s="38">
        <v>20</v>
      </c>
      <c r="B38" s="36" t="s">
        <v>289</v>
      </c>
      <c r="C38" s="36" t="s">
        <v>290</v>
      </c>
      <c r="D38" s="48"/>
      <c r="E38" s="29"/>
      <c r="F38" s="29"/>
      <c r="G38" s="29"/>
    </row>
    <row r="39" spans="1:7">
      <c r="A39" s="38"/>
      <c r="B39" s="36" t="s">
        <v>291</v>
      </c>
      <c r="C39" s="36"/>
      <c r="D39" s="47"/>
      <c r="E39" s="29"/>
      <c r="F39" s="29"/>
      <c r="G39" s="29"/>
    </row>
    <row r="40" spans="1:7">
      <c r="A40" s="38">
        <v>21</v>
      </c>
      <c r="B40" s="36" t="s">
        <v>292</v>
      </c>
      <c r="C40" s="36" t="s">
        <v>293</v>
      </c>
      <c r="D40" s="47"/>
      <c r="E40" s="29"/>
      <c r="F40" s="29"/>
      <c r="G40" s="29"/>
    </row>
    <row r="41" spans="1:7">
      <c r="A41" s="35">
        <v>22</v>
      </c>
      <c r="B41" s="34" t="s">
        <v>294</v>
      </c>
      <c r="C41" s="34" t="s">
        <v>295</v>
      </c>
      <c r="D41" s="49"/>
      <c r="E41" s="29"/>
      <c r="F41" s="29"/>
      <c r="G41" s="29"/>
    </row>
    <row r="42" spans="1:7">
      <c r="A42" s="38">
        <v>23</v>
      </c>
      <c r="B42" s="36" t="s">
        <v>296</v>
      </c>
      <c r="C42" s="36" t="s">
        <v>297</v>
      </c>
      <c r="D42" s="47"/>
      <c r="E42" s="29"/>
      <c r="F42" s="29"/>
      <c r="G42" s="29"/>
    </row>
    <row r="43" spans="1:7">
      <c r="A43" s="38">
        <v>24</v>
      </c>
      <c r="B43" s="36" t="s">
        <v>298</v>
      </c>
      <c r="C43" s="36" t="s">
        <v>299</v>
      </c>
      <c r="D43" s="47"/>
      <c r="E43" s="29"/>
      <c r="F43" s="29"/>
      <c r="G43" s="29"/>
    </row>
    <row r="44" spans="1:7">
      <c r="A44" s="35">
        <v>25</v>
      </c>
      <c r="B44" s="34" t="s">
        <v>300</v>
      </c>
      <c r="C44" s="34" t="s">
        <v>301</v>
      </c>
      <c r="D44" s="40"/>
      <c r="E44" s="29"/>
      <c r="F44" s="29"/>
      <c r="G44" s="29"/>
    </row>
    <row r="45" spans="1:7">
      <c r="A45" s="38"/>
      <c r="B45" s="36" t="s">
        <v>302</v>
      </c>
      <c r="C45" s="36"/>
      <c r="D45" s="47"/>
      <c r="E45" s="29"/>
      <c r="F45" s="29"/>
      <c r="G45" s="29"/>
    </row>
    <row r="46" spans="1:7">
      <c r="A46" s="38"/>
      <c r="B46" s="36" t="s">
        <v>303</v>
      </c>
      <c r="C46" s="36"/>
      <c r="D46" s="39"/>
      <c r="E46" s="29"/>
      <c r="F46" s="29"/>
      <c r="G46" s="29"/>
    </row>
    <row r="47" spans="1:7">
      <c r="A47" s="35">
        <v>26</v>
      </c>
      <c r="B47" s="34" t="s">
        <v>304</v>
      </c>
      <c r="C47" s="34" t="s">
        <v>305</v>
      </c>
      <c r="D47" s="40"/>
      <c r="E47" s="29"/>
      <c r="F47" s="29"/>
      <c r="G47" s="29"/>
    </row>
    <row r="48" spans="1:7">
      <c r="A48" s="38"/>
      <c r="B48" s="36" t="s">
        <v>306</v>
      </c>
      <c r="C48" s="36"/>
      <c r="D48" s="47"/>
      <c r="E48" s="29"/>
      <c r="F48" s="29"/>
      <c r="G48" s="29"/>
    </row>
    <row r="49" spans="1:7">
      <c r="A49" s="38"/>
      <c r="B49" s="36" t="s">
        <v>307</v>
      </c>
      <c r="C49" s="36"/>
      <c r="D49" s="39"/>
      <c r="E49" s="29"/>
      <c r="F49" s="29"/>
      <c r="G49" s="29"/>
    </row>
    <row r="50" spans="1:7">
      <c r="A50" s="38"/>
      <c r="B50" s="36" t="s">
        <v>308</v>
      </c>
      <c r="C50" s="36"/>
      <c r="D50" s="47"/>
      <c r="E50" s="29"/>
      <c r="F50" s="29"/>
      <c r="G50" s="29"/>
    </row>
    <row r="51" spans="1:7">
      <c r="A51" s="38">
        <v>27</v>
      </c>
      <c r="B51" s="36" t="s">
        <v>309</v>
      </c>
      <c r="C51" s="36" t="s">
        <v>310</v>
      </c>
      <c r="D51" s="47"/>
      <c r="E51" s="29"/>
      <c r="F51" s="29"/>
      <c r="G51" s="29"/>
    </row>
    <row r="52" spans="1:7">
      <c r="A52" s="38">
        <v>28</v>
      </c>
      <c r="B52" s="36" t="s">
        <v>311</v>
      </c>
      <c r="C52" s="36" t="s">
        <v>312</v>
      </c>
      <c r="D52" s="47"/>
      <c r="E52" s="29"/>
      <c r="F52" s="29"/>
      <c r="G52" s="29"/>
    </row>
    <row r="53" spans="1:7">
      <c r="A53" s="35">
        <v>29</v>
      </c>
      <c r="B53" s="34" t="s">
        <v>313</v>
      </c>
      <c r="C53" s="34" t="s">
        <v>314</v>
      </c>
      <c r="D53" s="40"/>
      <c r="E53" s="29"/>
      <c r="F53" s="29"/>
      <c r="G53" s="29"/>
    </row>
    <row r="54" spans="1:7">
      <c r="A54" s="38"/>
      <c r="B54" s="36" t="s">
        <v>315</v>
      </c>
      <c r="C54" s="36"/>
      <c r="D54" s="39"/>
      <c r="E54" s="29"/>
      <c r="F54" s="29"/>
      <c r="G54" s="29"/>
    </row>
    <row r="55" spans="1:7">
      <c r="A55" s="38">
        <v>30</v>
      </c>
      <c r="B55" s="36" t="s">
        <v>316</v>
      </c>
      <c r="C55" s="36" t="s">
        <v>317</v>
      </c>
      <c r="D55" s="47"/>
      <c r="E55" s="29"/>
      <c r="F55" s="29"/>
      <c r="G55" s="29"/>
    </row>
    <row r="56" spans="1:7">
      <c r="A56" s="38"/>
      <c r="B56" s="36" t="s">
        <v>318</v>
      </c>
      <c r="C56" s="36"/>
      <c r="D56" s="47"/>
      <c r="E56" s="29"/>
      <c r="F56" s="29"/>
      <c r="G56" s="29"/>
    </row>
    <row r="57" spans="1:7">
      <c r="A57" s="35">
        <v>31</v>
      </c>
      <c r="B57" s="34" t="s">
        <v>319</v>
      </c>
      <c r="C57" s="34" t="s">
        <v>320</v>
      </c>
      <c r="D57" s="40"/>
      <c r="E57" s="29"/>
      <c r="F57" s="29"/>
      <c r="G57" s="29"/>
    </row>
    <row r="58" spans="1:7">
      <c r="A58" s="35">
        <v>32</v>
      </c>
      <c r="B58" s="34" t="s">
        <v>321</v>
      </c>
      <c r="C58" s="34" t="s">
        <v>322</v>
      </c>
      <c r="D58" s="40"/>
      <c r="E58" s="29"/>
      <c r="F58" s="29"/>
      <c r="G58" s="29"/>
    </row>
    <row r="59" spans="1:7">
      <c r="A59" s="38"/>
      <c r="B59" s="36" t="s">
        <v>323</v>
      </c>
      <c r="C59" s="36"/>
      <c r="D59" s="47"/>
      <c r="E59" s="29"/>
      <c r="F59" s="29"/>
      <c r="G59" s="29"/>
    </row>
    <row r="60" spans="1:7">
      <c r="A60" s="38"/>
      <c r="B60" s="36" t="s">
        <v>324</v>
      </c>
      <c r="C60" s="36"/>
      <c r="D60" s="47"/>
      <c r="E60" s="29"/>
      <c r="F60" s="29"/>
      <c r="G60" s="29"/>
    </row>
    <row r="61" spans="1:7">
      <c r="A61" s="38"/>
      <c r="B61" s="36" t="s">
        <v>325</v>
      </c>
      <c r="C61" s="36"/>
      <c r="D61" s="39"/>
      <c r="E61" s="29"/>
      <c r="F61" s="29"/>
      <c r="G61" s="29"/>
    </row>
    <row r="62" spans="1:7">
      <c r="A62" s="79">
        <v>33</v>
      </c>
      <c r="B62" s="80" t="s">
        <v>326</v>
      </c>
      <c r="C62" s="80" t="s">
        <v>327</v>
      </c>
      <c r="D62" s="81"/>
      <c r="E62" s="73"/>
      <c r="F62" s="73"/>
      <c r="G62" s="73"/>
    </row>
    <row r="63" spans="1:7">
      <c r="A63" s="38">
        <v>34</v>
      </c>
      <c r="B63" s="36" t="s">
        <v>328</v>
      </c>
      <c r="C63" s="36" t="s">
        <v>329</v>
      </c>
      <c r="D63" s="48"/>
      <c r="E63" s="29"/>
      <c r="F63" s="29"/>
      <c r="G63" s="29"/>
    </row>
    <row r="64" spans="1:7">
      <c r="A64" s="38"/>
      <c r="B64" s="36"/>
      <c r="C64" s="36"/>
      <c r="D64" s="46"/>
      <c r="E64" s="29"/>
      <c r="F64" s="29"/>
      <c r="G64" s="29"/>
    </row>
    <row r="65" spans="1:7">
      <c r="A65" s="38"/>
      <c r="B65" s="36"/>
      <c r="C65" s="36"/>
      <c r="D65" s="36"/>
      <c r="E65" s="29"/>
      <c r="F65" s="29"/>
      <c r="G65" s="29"/>
    </row>
    <row r="66" spans="1:7">
      <c r="A66" s="38"/>
      <c r="B66" s="36"/>
      <c r="C66" s="36"/>
      <c r="D66" s="36"/>
      <c r="E66" s="29"/>
      <c r="F66" s="29"/>
      <c r="G66" s="29"/>
    </row>
    <row r="67" spans="1:7">
      <c r="A67" s="38">
        <v>35</v>
      </c>
      <c r="B67" s="36" t="s">
        <v>330</v>
      </c>
      <c r="C67" s="36" t="s">
        <v>331</v>
      </c>
      <c r="D67" s="48"/>
      <c r="E67" s="29"/>
      <c r="F67" s="29"/>
      <c r="G67" s="29"/>
    </row>
    <row r="68" spans="1:7">
      <c r="A68" s="38">
        <v>36</v>
      </c>
      <c r="B68" s="36" t="s">
        <v>0</v>
      </c>
      <c r="C68" s="36" t="s">
        <v>334</v>
      </c>
      <c r="D68" s="47"/>
      <c r="E68" s="29"/>
      <c r="F68" s="29"/>
      <c r="G68" s="29"/>
    </row>
    <row r="69" spans="1:7">
      <c r="A69" s="38">
        <v>37</v>
      </c>
      <c r="B69" s="36" t="s">
        <v>335</v>
      </c>
      <c r="C69" s="36" t="s">
        <v>336</v>
      </c>
      <c r="D69" s="47"/>
      <c r="E69" s="29"/>
      <c r="F69" s="29"/>
      <c r="G69" s="29"/>
    </row>
    <row r="70" spans="1:7">
      <c r="A70" s="38"/>
      <c r="B70" s="36" t="s">
        <v>337</v>
      </c>
      <c r="C70" s="36"/>
      <c r="D70" s="47"/>
      <c r="E70" s="29"/>
      <c r="F70" s="29"/>
      <c r="G70" s="29"/>
    </row>
    <row r="71" spans="1:7">
      <c r="A71" s="38">
        <v>38</v>
      </c>
      <c r="B71" s="36" t="s">
        <v>338</v>
      </c>
      <c r="C71" s="36" t="s">
        <v>339</v>
      </c>
      <c r="D71" s="47"/>
      <c r="E71" s="29"/>
      <c r="F71" s="29"/>
      <c r="G71" s="29"/>
    </row>
    <row r="72" spans="1:7">
      <c r="A72" s="38">
        <v>39</v>
      </c>
      <c r="B72" s="36" t="s">
        <v>340</v>
      </c>
      <c r="C72" s="36" t="s">
        <v>341</v>
      </c>
      <c r="D72" s="48"/>
      <c r="E72" s="29"/>
      <c r="F72" s="29"/>
      <c r="G72" s="29"/>
    </row>
    <row r="73" spans="1:7">
      <c r="A73" s="38">
        <v>40</v>
      </c>
      <c r="B73" s="36" t="s">
        <v>342</v>
      </c>
      <c r="C73" s="36" t="s">
        <v>343</v>
      </c>
      <c r="D73" s="47"/>
      <c r="E73" s="29"/>
      <c r="F73" s="29"/>
      <c r="G73" s="29"/>
    </row>
    <row r="74" spans="1:7">
      <c r="A74" s="38">
        <v>41</v>
      </c>
      <c r="B74" s="36" t="s">
        <v>344</v>
      </c>
      <c r="C74" s="36" t="s">
        <v>345</v>
      </c>
      <c r="D74" s="39"/>
      <c r="E74" s="29"/>
      <c r="F74" s="29"/>
      <c r="G74" s="29"/>
    </row>
    <row r="75" spans="1:7">
      <c r="A75" s="38">
        <v>42</v>
      </c>
      <c r="B75" s="36" t="s">
        <v>346</v>
      </c>
      <c r="C75" s="36" t="s">
        <v>347</v>
      </c>
      <c r="D75" s="47"/>
      <c r="E75" s="29"/>
      <c r="F75" s="29"/>
      <c r="G75" s="29"/>
    </row>
    <row r="76" spans="1:7">
      <c r="A76" s="38">
        <v>43</v>
      </c>
      <c r="B76" s="36" t="s">
        <v>427</v>
      </c>
      <c r="C76" s="36" t="s">
        <v>348</v>
      </c>
      <c r="D76" s="47"/>
      <c r="E76" s="29"/>
      <c r="F76" s="29"/>
      <c r="G76" s="29"/>
    </row>
    <row r="77" spans="1:7">
      <c r="A77" s="38">
        <v>44</v>
      </c>
      <c r="B77" s="36" t="s">
        <v>403</v>
      </c>
      <c r="C77" s="36" t="s">
        <v>404</v>
      </c>
      <c r="D77" s="47"/>
      <c r="E77" s="29"/>
      <c r="F77" s="29"/>
      <c r="G77" s="29"/>
    </row>
    <row r="78" spans="1:7">
      <c r="A78" s="83">
        <v>45</v>
      </c>
      <c r="B78" s="80" t="s">
        <v>349</v>
      </c>
      <c r="C78" s="80" t="s">
        <v>350</v>
      </c>
      <c r="D78" s="81"/>
      <c r="E78" s="73"/>
      <c r="F78" s="73"/>
      <c r="G78" s="73"/>
    </row>
    <row r="79" spans="1:7">
      <c r="A79" s="38">
        <v>46</v>
      </c>
      <c r="B79" s="36" t="s">
        <v>351</v>
      </c>
      <c r="C79" s="36" t="s">
        <v>352</v>
      </c>
      <c r="D79" s="47"/>
      <c r="E79" s="29"/>
      <c r="F79" s="29"/>
      <c r="G79" s="29"/>
    </row>
    <row r="80" spans="1:7">
      <c r="A80" s="38">
        <v>47</v>
      </c>
      <c r="B80" s="36" t="s">
        <v>353</v>
      </c>
      <c r="C80" s="36" t="s">
        <v>354</v>
      </c>
      <c r="D80" s="47"/>
      <c r="E80" s="29"/>
      <c r="F80" s="29"/>
      <c r="G80" s="29"/>
    </row>
    <row r="81" spans="1:7">
      <c r="A81" s="38">
        <v>48</v>
      </c>
      <c r="B81" s="36" t="s">
        <v>355</v>
      </c>
      <c r="C81" s="36" t="s">
        <v>356</v>
      </c>
      <c r="D81" s="48"/>
      <c r="E81" s="29"/>
      <c r="F81" s="29"/>
      <c r="G81" s="29"/>
    </row>
    <row r="82" spans="1:7">
      <c r="A82" s="38">
        <v>49</v>
      </c>
      <c r="B82" s="36" t="s">
        <v>357</v>
      </c>
      <c r="C82" s="36" t="s">
        <v>358</v>
      </c>
      <c r="D82" s="47"/>
      <c r="E82" s="29"/>
      <c r="F82" s="29"/>
      <c r="G82" s="29"/>
    </row>
    <row r="83" spans="1:7">
      <c r="A83" s="38">
        <v>50</v>
      </c>
      <c r="B83" s="36" t="s">
        <v>359</v>
      </c>
      <c r="C83" s="36" t="s">
        <v>360</v>
      </c>
      <c r="D83" s="47"/>
      <c r="E83" s="29"/>
      <c r="F83" s="29"/>
      <c r="G83" s="29"/>
    </row>
    <row r="84" spans="1:7">
      <c r="A84" s="83">
        <v>51</v>
      </c>
      <c r="B84" s="80" t="s">
        <v>361</v>
      </c>
      <c r="C84" s="80" t="s">
        <v>362</v>
      </c>
      <c r="D84" s="84"/>
      <c r="E84" s="73"/>
      <c r="F84" s="73"/>
      <c r="G84" s="73"/>
    </row>
    <row r="85" spans="1:7">
      <c r="A85" s="38">
        <v>52</v>
      </c>
      <c r="B85" s="36" t="s">
        <v>363</v>
      </c>
      <c r="C85" s="36" t="s">
        <v>364</v>
      </c>
      <c r="D85" s="47"/>
      <c r="E85" s="29"/>
      <c r="F85" s="29"/>
      <c r="G85" s="29"/>
    </row>
    <row r="86" spans="1:7">
      <c r="A86" s="38">
        <v>53</v>
      </c>
      <c r="B86" s="36" t="s">
        <v>365</v>
      </c>
      <c r="C86" s="36" t="s">
        <v>366</v>
      </c>
      <c r="D86" s="39"/>
      <c r="E86" s="29"/>
      <c r="F86" s="29"/>
      <c r="G86" s="29"/>
    </row>
    <row r="87" spans="1:7">
      <c r="A87" s="38">
        <v>54</v>
      </c>
      <c r="B87" s="36" t="s">
        <v>367</v>
      </c>
      <c r="C87" s="36" t="s">
        <v>368</v>
      </c>
      <c r="D87" s="47"/>
      <c r="E87" s="29"/>
      <c r="F87" s="29"/>
      <c r="G87" s="29"/>
    </row>
    <row r="88" spans="1:7">
      <c r="A88" s="83">
        <v>55</v>
      </c>
      <c r="B88" s="80" t="s">
        <v>369</v>
      </c>
      <c r="C88" s="80" t="s">
        <v>370</v>
      </c>
      <c r="D88" s="81"/>
      <c r="E88" s="73"/>
      <c r="F88" s="73"/>
      <c r="G88" s="73"/>
    </row>
    <row r="89" spans="1:7">
      <c r="A89" s="38">
        <v>56</v>
      </c>
      <c r="B89" s="36" t="s">
        <v>371</v>
      </c>
      <c r="C89" s="36" t="s">
        <v>372</v>
      </c>
      <c r="D89" s="47"/>
      <c r="E89" s="29"/>
      <c r="F89" s="29"/>
      <c r="G89" s="29"/>
    </row>
    <row r="90" spans="1:7">
      <c r="A90" s="38">
        <v>57</v>
      </c>
      <c r="B90" s="36" t="s">
        <v>373</v>
      </c>
      <c r="C90" s="36" t="s">
        <v>374</v>
      </c>
      <c r="D90" s="47"/>
      <c r="E90" s="29"/>
      <c r="F90" s="29"/>
      <c r="G90" s="29"/>
    </row>
    <row r="91" spans="1:7">
      <c r="A91" s="38">
        <v>58</v>
      </c>
      <c r="B91" s="36" t="s">
        <v>375</v>
      </c>
      <c r="C91" s="36" t="s">
        <v>376</v>
      </c>
      <c r="D91" s="47"/>
      <c r="E91" s="29"/>
      <c r="F91" s="29"/>
      <c r="G91" s="29"/>
    </row>
    <row r="92" spans="1:7">
      <c r="A92" s="83">
        <v>59</v>
      </c>
      <c r="B92" s="80" t="s">
        <v>377</v>
      </c>
      <c r="C92" s="80" t="s">
        <v>378</v>
      </c>
      <c r="D92" s="84"/>
      <c r="E92" s="73"/>
      <c r="F92" s="73"/>
      <c r="G92" s="73"/>
    </row>
    <row r="93" spans="1:7">
      <c r="A93" s="83">
        <v>60</v>
      </c>
      <c r="B93" s="80" t="s">
        <v>379</v>
      </c>
      <c r="C93" s="80" t="s">
        <v>380</v>
      </c>
      <c r="D93" s="81"/>
      <c r="E93" s="75">
        <f>SUM(E29+E37+E62+E78+E84+E88+E92)</f>
        <v>1371712</v>
      </c>
      <c r="F93" s="75">
        <f>SUM(F29+F37+F62+F78+F84+F88+F92)</f>
        <v>0</v>
      </c>
      <c r="G93" s="75">
        <f>SUM(G29+G37+G62+G78+G84+G88+G92)</f>
        <v>1371712</v>
      </c>
    </row>
    <row r="94" spans="1:7">
      <c r="A94" s="83">
        <v>61</v>
      </c>
      <c r="B94" s="80" t="s">
        <v>381</v>
      </c>
      <c r="C94" s="80" t="s">
        <v>382</v>
      </c>
      <c r="D94" s="81"/>
      <c r="E94" s="75">
        <f>SUM(E95:E96)</f>
        <v>1864390</v>
      </c>
      <c r="F94" s="75">
        <f>SUM(F95:F96)</f>
        <v>0</v>
      </c>
      <c r="G94" s="75">
        <f>SUM(G95:G96)</f>
        <v>33706490</v>
      </c>
    </row>
    <row r="95" spans="1:7">
      <c r="A95" s="38">
        <v>62</v>
      </c>
      <c r="B95" s="36" t="s">
        <v>383</v>
      </c>
      <c r="C95" s="36" t="s">
        <v>396</v>
      </c>
      <c r="D95" s="39"/>
      <c r="E95" s="29">
        <v>224390</v>
      </c>
      <c r="F95" s="29"/>
      <c r="G95" s="29">
        <v>224390</v>
      </c>
    </row>
    <row r="96" spans="1:7">
      <c r="A96" s="38">
        <v>63</v>
      </c>
      <c r="B96" s="36" t="s">
        <v>424</v>
      </c>
      <c r="C96" s="36" t="s">
        <v>431</v>
      </c>
      <c r="D96" s="39">
        <v>31842100</v>
      </c>
      <c r="E96" s="57">
        <v>1640000</v>
      </c>
      <c r="F96" s="57"/>
      <c r="G96" s="57">
        <v>33482100</v>
      </c>
    </row>
    <row r="97" spans="1:7">
      <c r="A97" s="83">
        <v>64</v>
      </c>
      <c r="B97" s="80" t="s">
        <v>224</v>
      </c>
      <c r="C97" s="80" t="s">
        <v>384</v>
      </c>
      <c r="D97" s="81">
        <f>SUM(D96)</f>
        <v>31842100</v>
      </c>
      <c r="E97" s="75">
        <f>SUM(E93+E94)</f>
        <v>3236102</v>
      </c>
      <c r="F97" s="75">
        <f>SUM(F93+F94)</f>
        <v>0</v>
      </c>
      <c r="G97" s="75">
        <f>SUM(G93:G94)</f>
        <v>35078202</v>
      </c>
    </row>
    <row r="100" spans="1:7">
      <c r="A100" s="112"/>
      <c r="E100" s="112"/>
    </row>
    <row r="101" spans="1:7">
      <c r="E101" s="112"/>
    </row>
  </sheetData>
  <mergeCells count="10">
    <mergeCell ref="B2:G5"/>
    <mergeCell ref="B7:G7"/>
    <mergeCell ref="A9:A10"/>
    <mergeCell ref="B9:B10"/>
    <mergeCell ref="C9:C10"/>
    <mergeCell ref="D9:D10"/>
    <mergeCell ref="E9:E10"/>
    <mergeCell ref="F9:F10"/>
    <mergeCell ref="G9:G10"/>
    <mergeCell ref="A8:G8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04"/>
  <sheetViews>
    <sheetView topLeftCell="A82" workbookViewId="0">
      <selection activeCell="B103" sqref="B103"/>
    </sheetView>
  </sheetViews>
  <sheetFormatPr defaultRowHeight="15"/>
  <cols>
    <col min="1" max="1" width="3.42578125" customWidth="1"/>
    <col min="2" max="2" width="66.7109375" customWidth="1"/>
    <col min="3" max="3" width="6" customWidth="1"/>
    <col min="4" max="4" width="14.42578125" customWidth="1"/>
    <col min="5" max="5" width="14.7109375" customWidth="1"/>
    <col min="6" max="6" width="14.7109375" style="125" customWidth="1"/>
    <col min="7" max="7" width="14.85546875" customWidth="1"/>
  </cols>
  <sheetData>
    <row r="1" spans="1:7">
      <c r="A1" s="125"/>
      <c r="B1" s="125"/>
      <c r="C1" s="125"/>
      <c r="D1" s="125"/>
      <c r="E1" s="125"/>
      <c r="G1" s="125"/>
    </row>
    <row r="2" spans="1:7">
      <c r="A2" s="125"/>
      <c r="B2" s="125"/>
      <c r="C2" s="125"/>
      <c r="D2" s="125"/>
      <c r="E2" s="125"/>
      <c r="G2" s="125"/>
    </row>
    <row r="3" spans="1:7">
      <c r="A3" s="32"/>
      <c r="B3" s="324" t="s">
        <v>457</v>
      </c>
      <c r="C3" s="325"/>
      <c r="D3" s="325"/>
      <c r="E3" s="325"/>
      <c r="F3" s="326"/>
      <c r="G3" s="326"/>
    </row>
    <row r="4" spans="1:7">
      <c r="A4" s="32"/>
      <c r="B4" s="327"/>
      <c r="C4" s="325"/>
      <c r="D4" s="325"/>
      <c r="E4" s="325"/>
      <c r="F4" s="326"/>
      <c r="G4" s="326"/>
    </row>
    <row r="5" spans="1:7">
      <c r="A5" s="32"/>
      <c r="B5" s="327"/>
      <c r="C5" s="325"/>
      <c r="D5" s="325"/>
      <c r="E5" s="325"/>
      <c r="F5" s="326"/>
      <c r="G5" s="326"/>
    </row>
    <row r="6" spans="1:7">
      <c r="A6" s="32"/>
      <c r="B6" s="32"/>
      <c r="C6" s="32"/>
      <c r="D6" s="32"/>
      <c r="E6" s="125"/>
      <c r="G6" s="125"/>
    </row>
    <row r="7" spans="1:7">
      <c r="A7" s="32"/>
      <c r="B7" s="32"/>
      <c r="C7" s="32"/>
      <c r="D7" s="32"/>
      <c r="E7" s="125"/>
      <c r="G7" s="125"/>
    </row>
    <row r="8" spans="1:7">
      <c r="A8" s="32"/>
      <c r="B8" s="32"/>
      <c r="C8" s="32"/>
      <c r="D8" s="32"/>
      <c r="E8" s="125"/>
      <c r="G8" s="125"/>
    </row>
    <row r="9" spans="1:7">
      <c r="A9" s="328" t="s">
        <v>244</v>
      </c>
      <c r="B9" s="329"/>
      <c r="C9" s="329"/>
      <c r="D9" s="329"/>
      <c r="E9" s="329"/>
      <c r="F9" s="329"/>
      <c r="G9" s="329"/>
    </row>
    <row r="10" spans="1:7">
      <c r="A10" s="330" t="s">
        <v>17</v>
      </c>
      <c r="B10" s="332" t="s">
        <v>18</v>
      </c>
      <c r="C10" s="332" t="s">
        <v>19</v>
      </c>
      <c r="D10" s="332" t="s">
        <v>400</v>
      </c>
      <c r="E10" s="307" t="s">
        <v>401</v>
      </c>
      <c r="F10" s="307" t="s">
        <v>434</v>
      </c>
      <c r="G10" s="307" t="s">
        <v>432</v>
      </c>
    </row>
    <row r="11" spans="1:7">
      <c r="A11" s="331"/>
      <c r="B11" s="331"/>
      <c r="C11" s="331"/>
      <c r="D11" s="331"/>
      <c r="E11" s="306"/>
      <c r="F11" s="306"/>
      <c r="G11" s="333"/>
    </row>
    <row r="12" spans="1:7">
      <c r="A12" s="38" t="s">
        <v>227</v>
      </c>
      <c r="B12" s="38" t="s">
        <v>228</v>
      </c>
      <c r="C12" s="38" t="s">
        <v>229</v>
      </c>
      <c r="D12" s="38" t="s">
        <v>230</v>
      </c>
      <c r="E12" s="29"/>
      <c r="F12" s="29"/>
      <c r="G12" s="29"/>
    </row>
    <row r="13" spans="1:7">
      <c r="A13" s="38">
        <v>1</v>
      </c>
      <c r="B13" s="36" t="s">
        <v>246</v>
      </c>
      <c r="C13" s="36" t="s">
        <v>247</v>
      </c>
      <c r="D13" s="39">
        <v>51060605</v>
      </c>
      <c r="E13" s="29"/>
      <c r="F13" s="29"/>
      <c r="G13" s="39">
        <v>51060605</v>
      </c>
    </row>
    <row r="14" spans="1:7">
      <c r="A14" s="38">
        <v>2</v>
      </c>
      <c r="B14" s="36" t="s">
        <v>248</v>
      </c>
      <c r="C14" s="36" t="s">
        <v>249</v>
      </c>
      <c r="D14" s="39">
        <v>31113600</v>
      </c>
      <c r="E14" s="29"/>
      <c r="F14" s="29"/>
      <c r="G14" s="39">
        <v>31113600</v>
      </c>
    </row>
    <row r="15" spans="1:7">
      <c r="A15" s="38">
        <v>3</v>
      </c>
      <c r="B15" s="36" t="s">
        <v>250</v>
      </c>
      <c r="C15" s="36" t="s">
        <v>251</v>
      </c>
      <c r="D15" s="39">
        <v>61994306</v>
      </c>
      <c r="E15" s="29"/>
      <c r="F15" s="29"/>
      <c r="G15" s="39">
        <v>61994306</v>
      </c>
    </row>
    <row r="16" spans="1:7">
      <c r="A16" s="38">
        <v>4</v>
      </c>
      <c r="B16" s="36" t="s">
        <v>252</v>
      </c>
      <c r="C16" s="36" t="s">
        <v>253</v>
      </c>
      <c r="D16" s="39">
        <v>1800000</v>
      </c>
      <c r="E16" s="29"/>
      <c r="F16" s="29"/>
      <c r="G16" s="39">
        <v>1800000</v>
      </c>
    </row>
    <row r="17" spans="1:7">
      <c r="A17" s="38">
        <v>5</v>
      </c>
      <c r="B17" s="36" t="s">
        <v>254</v>
      </c>
      <c r="C17" s="36" t="s">
        <v>255</v>
      </c>
      <c r="D17" s="46" t="s">
        <v>455</v>
      </c>
      <c r="E17" s="57">
        <v>1368688</v>
      </c>
      <c r="F17" s="57"/>
      <c r="G17" s="57">
        <v>1368688</v>
      </c>
    </row>
    <row r="18" spans="1:7">
      <c r="A18" s="38">
        <v>6</v>
      </c>
      <c r="B18" s="36" t="s">
        <v>256</v>
      </c>
      <c r="C18" s="36" t="s">
        <v>257</v>
      </c>
      <c r="D18" s="46" t="s">
        <v>455</v>
      </c>
      <c r="E18" s="29"/>
      <c r="F18" s="29"/>
      <c r="G18" s="29"/>
    </row>
    <row r="19" spans="1:7">
      <c r="A19" s="35">
        <v>7</v>
      </c>
      <c r="B19" s="34" t="s">
        <v>258</v>
      </c>
      <c r="C19" s="34" t="s">
        <v>259</v>
      </c>
      <c r="D19" s="40">
        <f>SUM(D13:D18)</f>
        <v>145968511</v>
      </c>
      <c r="E19" s="30">
        <f>SUM(E13:E18)</f>
        <v>1368688</v>
      </c>
      <c r="F19" s="30"/>
      <c r="G19" s="30">
        <f>SUM(G13:G18)</f>
        <v>147337199</v>
      </c>
    </row>
    <row r="20" spans="1:7">
      <c r="A20" s="38">
        <v>8</v>
      </c>
      <c r="B20" s="36" t="s">
        <v>260</v>
      </c>
      <c r="C20" s="36" t="s">
        <v>261</v>
      </c>
      <c r="D20" s="47">
        <v>0</v>
      </c>
      <c r="E20" s="29"/>
      <c r="F20" s="29"/>
      <c r="G20" s="29"/>
    </row>
    <row r="21" spans="1:7">
      <c r="A21" s="38">
        <v>9</v>
      </c>
      <c r="B21" s="36" t="s">
        <v>262</v>
      </c>
      <c r="C21" s="36" t="s">
        <v>263</v>
      </c>
      <c r="D21" s="47">
        <v>0</v>
      </c>
      <c r="E21" s="29"/>
      <c r="F21" s="29"/>
      <c r="G21" s="29"/>
    </row>
    <row r="22" spans="1:7">
      <c r="A22" s="38">
        <v>10</v>
      </c>
      <c r="B22" s="36" t="s">
        <v>264</v>
      </c>
      <c r="C22" s="36" t="s">
        <v>265</v>
      </c>
      <c r="D22" s="47">
        <v>0</v>
      </c>
      <c r="E22" s="29"/>
      <c r="F22" s="29"/>
      <c r="G22" s="29"/>
    </row>
    <row r="23" spans="1:7">
      <c r="A23" s="38">
        <v>11</v>
      </c>
      <c r="B23" s="36" t="s">
        <v>266</v>
      </c>
      <c r="C23" s="36" t="s">
        <v>267</v>
      </c>
      <c r="D23" s="47">
        <v>0</v>
      </c>
      <c r="E23" s="29"/>
      <c r="F23" s="29"/>
      <c r="G23" s="29"/>
    </row>
    <row r="24" spans="1:7">
      <c r="A24" s="35">
        <v>12</v>
      </c>
      <c r="B24" s="34" t="s">
        <v>268</v>
      </c>
      <c r="C24" s="34" t="s">
        <v>269</v>
      </c>
      <c r="D24" s="40">
        <v>201755708</v>
      </c>
      <c r="E24" s="29">
        <f>SUM(E25:E29)</f>
        <v>1371712</v>
      </c>
      <c r="F24" s="29"/>
      <c r="G24" s="58">
        <f>SUM(G25:G29)</f>
        <v>203127420</v>
      </c>
    </row>
    <row r="25" spans="1:7">
      <c r="A25" s="38"/>
      <c r="B25" s="36" t="s">
        <v>270</v>
      </c>
      <c r="C25" s="36" t="s">
        <v>398</v>
      </c>
      <c r="D25" s="39">
        <v>196605008</v>
      </c>
      <c r="E25" s="29"/>
      <c r="F25" s="29"/>
      <c r="G25" s="39">
        <v>196605008</v>
      </c>
    </row>
    <row r="26" spans="1:7">
      <c r="A26" s="38"/>
      <c r="B26" s="36" t="s">
        <v>402</v>
      </c>
      <c r="C26" s="36"/>
      <c r="D26" s="48">
        <v>0</v>
      </c>
      <c r="E26" s="29"/>
      <c r="F26" s="29"/>
      <c r="G26" s="48">
        <v>0</v>
      </c>
    </row>
    <row r="27" spans="1:7">
      <c r="A27" s="38"/>
      <c r="B27" s="36" t="s">
        <v>271</v>
      </c>
      <c r="C27" s="36" t="s">
        <v>399</v>
      </c>
      <c r="D27" s="39">
        <v>5150700</v>
      </c>
      <c r="E27" s="29"/>
      <c r="F27" s="29"/>
      <c r="G27" s="39">
        <v>5150700</v>
      </c>
    </row>
    <row r="28" spans="1:7">
      <c r="A28" s="38"/>
      <c r="B28" s="36" t="s">
        <v>272</v>
      </c>
      <c r="C28" s="36"/>
      <c r="D28" s="47">
        <v>0</v>
      </c>
      <c r="E28" s="29"/>
      <c r="F28" s="29"/>
      <c r="G28" s="47">
        <v>0</v>
      </c>
    </row>
    <row r="29" spans="1:7">
      <c r="A29" s="38"/>
      <c r="B29" s="36" t="s">
        <v>405</v>
      </c>
      <c r="C29" s="36"/>
      <c r="D29" s="47"/>
      <c r="E29" s="29">
        <v>1371712</v>
      </c>
      <c r="F29" s="29"/>
      <c r="G29" s="47">
        <v>1371712</v>
      </c>
    </row>
    <row r="30" spans="1:7">
      <c r="A30" s="79">
        <v>13</v>
      </c>
      <c r="B30" s="80" t="s">
        <v>273</v>
      </c>
      <c r="C30" s="80" t="s">
        <v>274</v>
      </c>
      <c r="D30" s="81">
        <f>SUM(D19+D24)</f>
        <v>347724219</v>
      </c>
      <c r="E30" s="87">
        <f>SUM(E19+E24)</f>
        <v>2740400</v>
      </c>
      <c r="F30" s="87"/>
      <c r="G30" s="88">
        <f>SUM(G19+G24)</f>
        <v>350464619</v>
      </c>
    </row>
    <row r="31" spans="1:7">
      <c r="A31" s="38">
        <v>14</v>
      </c>
      <c r="B31" s="36" t="s">
        <v>275</v>
      </c>
      <c r="C31" s="36" t="s">
        <v>276</v>
      </c>
      <c r="D31" s="47">
        <v>0</v>
      </c>
      <c r="E31" s="29"/>
      <c r="F31" s="29"/>
      <c r="G31" s="29"/>
    </row>
    <row r="32" spans="1:7">
      <c r="A32" s="38">
        <v>15</v>
      </c>
      <c r="B32" s="36" t="s">
        <v>277</v>
      </c>
      <c r="C32" s="36" t="s">
        <v>278</v>
      </c>
      <c r="D32" s="47">
        <v>0</v>
      </c>
      <c r="E32" s="29"/>
      <c r="F32" s="29"/>
      <c r="G32" s="29"/>
    </row>
    <row r="33" spans="1:7">
      <c r="A33" s="38">
        <v>16</v>
      </c>
      <c r="B33" s="36" t="s">
        <v>279</v>
      </c>
      <c r="C33" s="36" t="s">
        <v>280</v>
      </c>
      <c r="D33" s="47">
        <v>0</v>
      </c>
      <c r="E33" s="29"/>
      <c r="F33" s="29"/>
      <c r="G33" s="29"/>
    </row>
    <row r="34" spans="1:7">
      <c r="A34" s="38">
        <v>17</v>
      </c>
      <c r="B34" s="36" t="s">
        <v>281</v>
      </c>
      <c r="C34" s="36" t="s">
        <v>282</v>
      </c>
      <c r="D34" s="47">
        <v>0</v>
      </c>
      <c r="E34" s="29"/>
      <c r="F34" s="29"/>
      <c r="G34" s="29"/>
    </row>
    <row r="35" spans="1:7">
      <c r="A35" s="38">
        <v>18</v>
      </c>
      <c r="B35" s="36" t="s">
        <v>283</v>
      </c>
      <c r="C35" s="36" t="s">
        <v>284</v>
      </c>
      <c r="D35" s="48">
        <v>0</v>
      </c>
      <c r="E35" s="29"/>
      <c r="F35" s="29"/>
      <c r="G35" s="29"/>
    </row>
    <row r="36" spans="1:7">
      <c r="A36" s="38"/>
      <c r="B36" s="36" t="s">
        <v>285</v>
      </c>
      <c r="C36" s="36"/>
      <c r="D36" s="48">
        <v>0</v>
      </c>
      <c r="E36" s="29"/>
      <c r="F36" s="29"/>
      <c r="G36" s="29"/>
    </row>
    <row r="37" spans="1:7">
      <c r="A37" s="38"/>
      <c r="B37" s="36" t="s">
        <v>286</v>
      </c>
      <c r="C37" s="36"/>
      <c r="D37" s="47">
        <v>0</v>
      </c>
      <c r="E37" s="29"/>
      <c r="F37" s="29"/>
      <c r="G37" s="29"/>
    </row>
    <row r="38" spans="1:7">
      <c r="A38" s="79">
        <v>19</v>
      </c>
      <c r="B38" s="80" t="s">
        <v>287</v>
      </c>
      <c r="C38" s="80" t="s">
        <v>288</v>
      </c>
      <c r="D38" s="82">
        <f>SUM(D31:D35)</f>
        <v>0</v>
      </c>
      <c r="E38" s="73"/>
      <c r="F38" s="73"/>
      <c r="G38" s="73"/>
    </row>
    <row r="39" spans="1:7">
      <c r="A39" s="38">
        <v>20</v>
      </c>
      <c r="B39" s="36" t="s">
        <v>289</v>
      </c>
      <c r="C39" s="36" t="s">
        <v>290</v>
      </c>
      <c r="D39" s="48">
        <v>0</v>
      </c>
      <c r="E39" s="29"/>
      <c r="F39" s="29"/>
      <c r="G39" s="29"/>
    </row>
    <row r="40" spans="1:7">
      <c r="A40" s="38"/>
      <c r="B40" s="36" t="s">
        <v>291</v>
      </c>
      <c r="C40" s="36"/>
      <c r="D40" s="47">
        <v>0</v>
      </c>
      <c r="E40" s="29"/>
      <c r="F40" s="29"/>
      <c r="G40" s="29"/>
    </row>
    <row r="41" spans="1:7">
      <c r="A41" s="38">
        <v>21</v>
      </c>
      <c r="B41" s="36" t="s">
        <v>292</v>
      </c>
      <c r="C41" s="36" t="s">
        <v>293</v>
      </c>
      <c r="D41" s="47">
        <v>0</v>
      </c>
      <c r="E41" s="29"/>
      <c r="F41" s="29"/>
      <c r="G41" s="29"/>
    </row>
    <row r="42" spans="1:7">
      <c r="A42" s="35">
        <v>22</v>
      </c>
      <c r="B42" s="34" t="s">
        <v>294</v>
      </c>
      <c r="C42" s="34" t="s">
        <v>295</v>
      </c>
      <c r="D42" s="49">
        <f>SUM(D39+D41)</f>
        <v>0</v>
      </c>
      <c r="E42" s="29"/>
      <c r="F42" s="29"/>
      <c r="G42" s="29"/>
    </row>
    <row r="43" spans="1:7">
      <c r="A43" s="38">
        <v>23</v>
      </c>
      <c r="B43" s="36" t="s">
        <v>296</v>
      </c>
      <c r="C43" s="36" t="s">
        <v>297</v>
      </c>
      <c r="D43" s="47">
        <v>0</v>
      </c>
      <c r="E43" s="29"/>
      <c r="F43" s="29"/>
      <c r="G43" s="29"/>
    </row>
    <row r="44" spans="1:7">
      <c r="A44" s="38">
        <v>24</v>
      </c>
      <c r="B44" s="36" t="s">
        <v>298</v>
      </c>
      <c r="C44" s="36" t="s">
        <v>299</v>
      </c>
      <c r="D44" s="47">
        <v>0</v>
      </c>
      <c r="E44" s="29"/>
      <c r="F44" s="29"/>
      <c r="G44" s="29"/>
    </row>
    <row r="45" spans="1:7">
      <c r="A45" s="35">
        <v>25</v>
      </c>
      <c r="B45" s="34" t="s">
        <v>300</v>
      </c>
      <c r="C45" s="34" t="s">
        <v>301</v>
      </c>
      <c r="D45" s="40">
        <v>1000000</v>
      </c>
      <c r="E45" s="29"/>
      <c r="F45" s="29"/>
      <c r="G45" s="40">
        <v>1000000</v>
      </c>
    </row>
    <row r="46" spans="1:7">
      <c r="A46" s="38"/>
      <c r="B46" s="36" t="s">
        <v>302</v>
      </c>
      <c r="C46" s="36"/>
      <c r="D46" s="47">
        <v>0</v>
      </c>
      <c r="E46" s="29"/>
      <c r="F46" s="29"/>
      <c r="G46" s="29"/>
    </row>
    <row r="47" spans="1:7">
      <c r="A47" s="38"/>
      <c r="B47" s="36" t="s">
        <v>303</v>
      </c>
      <c r="C47" s="36"/>
      <c r="D47" s="39">
        <v>1000000</v>
      </c>
      <c r="E47" s="29"/>
      <c r="F47" s="29"/>
      <c r="G47" s="39">
        <v>1000000</v>
      </c>
    </row>
    <row r="48" spans="1:7">
      <c r="A48" s="35">
        <v>26</v>
      </c>
      <c r="B48" s="34" t="s">
        <v>304</v>
      </c>
      <c r="C48" s="34" t="s">
        <v>305</v>
      </c>
      <c r="D48" s="40">
        <v>15000000</v>
      </c>
      <c r="E48" s="29"/>
      <c r="F48" s="29"/>
      <c r="G48" s="40">
        <v>15000000</v>
      </c>
    </row>
    <row r="49" spans="1:7">
      <c r="A49" s="38"/>
      <c r="B49" s="36" t="s">
        <v>306</v>
      </c>
      <c r="C49" s="36"/>
      <c r="D49" s="47">
        <v>0</v>
      </c>
      <c r="E49" s="29"/>
      <c r="F49" s="29"/>
      <c r="G49" s="29"/>
    </row>
    <row r="50" spans="1:7">
      <c r="A50" s="38"/>
      <c r="B50" s="36" t="s">
        <v>307</v>
      </c>
      <c r="C50" s="36"/>
      <c r="D50" s="39">
        <v>15000000</v>
      </c>
      <c r="E50" s="29"/>
      <c r="F50" s="29"/>
      <c r="G50" s="39">
        <v>15000000</v>
      </c>
    </row>
    <row r="51" spans="1:7">
      <c r="A51" s="38"/>
      <c r="B51" s="36" t="s">
        <v>308</v>
      </c>
      <c r="C51" s="36"/>
      <c r="D51" s="47">
        <v>0</v>
      </c>
      <c r="E51" s="29"/>
      <c r="F51" s="29"/>
      <c r="G51" s="29"/>
    </row>
    <row r="52" spans="1:7">
      <c r="A52" s="38">
        <v>27</v>
      </c>
      <c r="B52" s="36" t="s">
        <v>309</v>
      </c>
      <c r="C52" s="36" t="s">
        <v>310</v>
      </c>
      <c r="D52" s="47">
        <v>0</v>
      </c>
      <c r="E52" s="29"/>
      <c r="F52" s="29"/>
      <c r="G52" s="29"/>
    </row>
    <row r="53" spans="1:7">
      <c r="A53" s="38">
        <v>28</v>
      </c>
      <c r="B53" s="36" t="s">
        <v>311</v>
      </c>
      <c r="C53" s="36" t="s">
        <v>312</v>
      </c>
      <c r="D53" s="47">
        <v>0</v>
      </c>
      <c r="E53" s="29"/>
      <c r="F53" s="29"/>
      <c r="G53" s="29"/>
    </row>
    <row r="54" spans="1:7">
      <c r="A54" s="35">
        <v>29</v>
      </c>
      <c r="B54" s="34" t="s">
        <v>313</v>
      </c>
      <c r="C54" s="34" t="s">
        <v>314</v>
      </c>
      <c r="D54" s="40">
        <v>1400000</v>
      </c>
      <c r="E54" s="29"/>
      <c r="F54" s="29"/>
      <c r="G54" s="40">
        <v>1400000</v>
      </c>
    </row>
    <row r="55" spans="1:7">
      <c r="A55" s="38"/>
      <c r="B55" s="36" t="s">
        <v>315</v>
      </c>
      <c r="C55" s="36"/>
      <c r="D55" s="39">
        <v>1400000</v>
      </c>
      <c r="E55" s="29"/>
      <c r="F55" s="29"/>
      <c r="G55" s="39">
        <v>1400000</v>
      </c>
    </row>
    <row r="56" spans="1:7">
      <c r="A56" s="38">
        <v>30</v>
      </c>
      <c r="B56" s="36" t="s">
        <v>316</v>
      </c>
      <c r="C56" s="36" t="s">
        <v>317</v>
      </c>
      <c r="D56" s="47">
        <v>0</v>
      </c>
      <c r="E56" s="29"/>
      <c r="F56" s="29"/>
      <c r="G56" s="29"/>
    </row>
    <row r="57" spans="1:7">
      <c r="A57" s="38"/>
      <c r="B57" s="36" t="s">
        <v>318</v>
      </c>
      <c r="C57" s="36"/>
      <c r="D57" s="47">
        <v>0</v>
      </c>
      <c r="E57" s="29"/>
      <c r="F57" s="29"/>
      <c r="G57" s="29"/>
    </row>
    <row r="58" spans="1:7">
      <c r="A58" s="35">
        <v>31</v>
      </c>
      <c r="B58" s="34" t="s">
        <v>319</v>
      </c>
      <c r="C58" s="34" t="s">
        <v>320</v>
      </c>
      <c r="D58" s="40">
        <f>SUM(D48+D52+D53+D54+D56)</f>
        <v>16400000</v>
      </c>
      <c r="E58" s="29"/>
      <c r="F58" s="29"/>
      <c r="G58" s="58">
        <f>SUM(G48+G52+G53+G54)</f>
        <v>16400000</v>
      </c>
    </row>
    <row r="59" spans="1:7">
      <c r="A59" s="35">
        <v>32</v>
      </c>
      <c r="B59" s="34" t="s">
        <v>321</v>
      </c>
      <c r="C59" s="34" t="s">
        <v>322</v>
      </c>
      <c r="D59" s="40">
        <v>300000</v>
      </c>
      <c r="E59" s="29"/>
      <c r="F59" s="29"/>
      <c r="G59" s="30">
        <f>SUM(G60:G62)</f>
        <v>300000</v>
      </c>
    </row>
    <row r="60" spans="1:7">
      <c r="A60" s="38"/>
      <c r="B60" s="36" t="s">
        <v>323</v>
      </c>
      <c r="C60" s="36"/>
      <c r="D60" s="47">
        <v>0</v>
      </c>
      <c r="E60" s="29"/>
      <c r="F60" s="29"/>
      <c r="G60" s="29"/>
    </row>
    <row r="61" spans="1:7">
      <c r="A61" s="38"/>
      <c r="B61" s="36" t="s">
        <v>324</v>
      </c>
      <c r="C61" s="36"/>
      <c r="D61" s="47">
        <v>0</v>
      </c>
      <c r="E61" s="29"/>
      <c r="F61" s="29"/>
      <c r="G61" s="29"/>
    </row>
    <row r="62" spans="1:7">
      <c r="A62" s="38"/>
      <c r="B62" s="36" t="s">
        <v>325</v>
      </c>
      <c r="C62" s="36"/>
      <c r="D62" s="39">
        <v>300000</v>
      </c>
      <c r="E62" s="29"/>
      <c r="F62" s="29"/>
      <c r="G62" s="39">
        <v>300000</v>
      </c>
    </row>
    <row r="63" spans="1:7">
      <c r="A63" s="79">
        <v>33</v>
      </c>
      <c r="B63" s="80" t="s">
        <v>326</v>
      </c>
      <c r="C63" s="80" t="s">
        <v>327</v>
      </c>
      <c r="D63" s="81">
        <f>SUM(D42+D43+D44+D45+D58+D59)</f>
        <v>17700000</v>
      </c>
      <c r="E63" s="73"/>
      <c r="F63" s="73"/>
      <c r="G63" s="74">
        <f>SUM(G42+G43+G44+G45+G58+G59)</f>
        <v>17700000</v>
      </c>
    </row>
    <row r="64" spans="1:7">
      <c r="A64" s="38">
        <v>34</v>
      </c>
      <c r="B64" s="36" t="s">
        <v>328</v>
      </c>
      <c r="C64" s="36" t="s">
        <v>329</v>
      </c>
      <c r="D64" s="48">
        <v>0</v>
      </c>
      <c r="E64" s="29"/>
      <c r="F64" s="29"/>
      <c r="G64" s="29"/>
    </row>
    <row r="65" spans="1:7">
      <c r="A65" s="38"/>
      <c r="B65" s="36"/>
      <c r="C65" s="36"/>
      <c r="D65" s="46"/>
      <c r="E65" s="29"/>
      <c r="F65" s="29"/>
      <c r="G65" s="29"/>
    </row>
    <row r="66" spans="1:7">
      <c r="A66" s="38"/>
      <c r="B66" s="36"/>
      <c r="C66" s="36"/>
      <c r="D66" s="36"/>
      <c r="E66" s="29"/>
      <c r="F66" s="29"/>
      <c r="G66" s="29"/>
    </row>
    <row r="67" spans="1:7">
      <c r="A67" s="38"/>
      <c r="B67" s="36"/>
      <c r="C67" s="36"/>
      <c r="D67" s="36"/>
      <c r="E67" s="29"/>
      <c r="F67" s="29"/>
      <c r="G67" s="29"/>
    </row>
    <row r="68" spans="1:7">
      <c r="A68" s="38">
        <v>35</v>
      </c>
      <c r="B68" s="36" t="s">
        <v>330</v>
      </c>
      <c r="C68" s="36" t="s">
        <v>331</v>
      </c>
      <c r="D68" s="48">
        <v>9305255</v>
      </c>
      <c r="E68" s="29"/>
      <c r="F68" s="29"/>
      <c r="G68" s="57">
        <v>9305255</v>
      </c>
    </row>
    <row r="69" spans="1:7">
      <c r="A69" s="38"/>
      <c r="B69" s="36" t="s">
        <v>332</v>
      </c>
      <c r="C69" s="36"/>
      <c r="D69" s="48"/>
      <c r="E69" s="29"/>
      <c r="F69" s="29"/>
      <c r="G69" s="29"/>
    </row>
    <row r="70" spans="1:7">
      <c r="A70" s="38"/>
      <c r="B70" s="36" t="s">
        <v>333</v>
      </c>
      <c r="C70" s="36"/>
      <c r="D70" s="47"/>
      <c r="E70" s="29"/>
      <c r="F70" s="29"/>
      <c r="G70" s="29"/>
    </row>
    <row r="71" spans="1:7">
      <c r="A71" s="38">
        <v>36</v>
      </c>
      <c r="B71" s="36" t="s">
        <v>0</v>
      </c>
      <c r="C71" s="36" t="s">
        <v>334</v>
      </c>
      <c r="D71" s="47"/>
      <c r="E71" s="29"/>
      <c r="F71" s="29"/>
      <c r="G71" s="29"/>
    </row>
    <row r="72" spans="1:7">
      <c r="A72" s="38">
        <v>37</v>
      </c>
      <c r="B72" s="36" t="s">
        <v>335</v>
      </c>
      <c r="C72" s="36" t="s">
        <v>336</v>
      </c>
      <c r="D72" s="47"/>
      <c r="E72" s="29"/>
      <c r="F72" s="29"/>
      <c r="G72" s="29"/>
    </row>
    <row r="73" spans="1:7">
      <c r="A73" s="38"/>
      <c r="B73" s="36" t="s">
        <v>337</v>
      </c>
      <c r="C73" s="36"/>
      <c r="D73" s="47"/>
      <c r="E73" s="29"/>
      <c r="F73" s="29"/>
      <c r="G73" s="29"/>
    </row>
    <row r="74" spans="1:7">
      <c r="A74" s="38">
        <v>38</v>
      </c>
      <c r="B74" s="36" t="s">
        <v>338</v>
      </c>
      <c r="C74" s="36" t="s">
        <v>339</v>
      </c>
      <c r="D74" s="47"/>
      <c r="E74" s="29"/>
      <c r="F74" s="29"/>
      <c r="G74" s="29"/>
    </row>
    <row r="75" spans="1:7">
      <c r="A75" s="38">
        <v>39</v>
      </c>
      <c r="B75" s="36" t="s">
        <v>340</v>
      </c>
      <c r="C75" s="36" t="s">
        <v>341</v>
      </c>
      <c r="D75" s="133">
        <v>2512419</v>
      </c>
      <c r="E75" s="29"/>
      <c r="F75" s="29"/>
      <c r="G75" s="57">
        <v>2512419</v>
      </c>
    </row>
    <row r="76" spans="1:7">
      <c r="A76" s="38">
        <v>40</v>
      </c>
      <c r="B76" s="36" t="s">
        <v>342</v>
      </c>
      <c r="C76" s="36" t="s">
        <v>343</v>
      </c>
      <c r="D76" s="47"/>
      <c r="E76" s="29"/>
      <c r="F76" s="29"/>
      <c r="G76" s="29"/>
    </row>
    <row r="77" spans="1:7">
      <c r="A77" s="38">
        <v>41</v>
      </c>
      <c r="B77" s="36" t="s">
        <v>344</v>
      </c>
      <c r="C77" s="36" t="s">
        <v>345</v>
      </c>
      <c r="D77" s="39">
        <v>200000</v>
      </c>
      <c r="E77" s="29"/>
      <c r="F77" s="29"/>
      <c r="G77" s="39">
        <v>200000</v>
      </c>
    </row>
    <row r="78" spans="1:7">
      <c r="A78" s="38">
        <v>42</v>
      </c>
      <c r="B78" s="36" t="s">
        <v>346</v>
      </c>
      <c r="C78" s="36" t="s">
        <v>347</v>
      </c>
      <c r="D78" s="47"/>
      <c r="E78" s="29"/>
      <c r="F78" s="29"/>
      <c r="G78" s="29"/>
    </row>
    <row r="79" spans="1:7">
      <c r="A79" s="38">
        <v>43</v>
      </c>
      <c r="B79" s="36" t="s">
        <v>456</v>
      </c>
      <c r="C79" s="36" t="s">
        <v>348</v>
      </c>
      <c r="D79" s="47"/>
      <c r="E79" s="29"/>
      <c r="F79" s="29"/>
      <c r="G79" s="29"/>
    </row>
    <row r="80" spans="1:7">
      <c r="A80" s="38">
        <v>44</v>
      </c>
      <c r="B80" s="36" t="s">
        <v>403</v>
      </c>
      <c r="C80" s="36" t="s">
        <v>404</v>
      </c>
      <c r="D80" s="47"/>
      <c r="E80" s="57">
        <v>248920</v>
      </c>
      <c r="F80" s="57"/>
      <c r="G80" s="57">
        <v>248920</v>
      </c>
    </row>
    <row r="81" spans="1:7">
      <c r="A81" s="83">
        <v>45</v>
      </c>
      <c r="B81" s="80" t="s">
        <v>349</v>
      </c>
      <c r="C81" s="80" t="s">
        <v>350</v>
      </c>
      <c r="D81" s="81">
        <f>SUM(D64:D79)</f>
        <v>12017674</v>
      </c>
      <c r="E81" s="74">
        <f>SUM(E80)</f>
        <v>248920</v>
      </c>
      <c r="F81" s="74"/>
      <c r="G81" s="74">
        <f>SUM(G68:G80)</f>
        <v>12266594</v>
      </c>
    </row>
    <row r="82" spans="1:7">
      <c r="A82" s="38">
        <v>46</v>
      </c>
      <c r="B82" s="36" t="s">
        <v>351</v>
      </c>
      <c r="C82" s="36" t="s">
        <v>352</v>
      </c>
      <c r="D82" s="47">
        <v>0</v>
      </c>
      <c r="E82" s="29"/>
      <c r="F82" s="29"/>
      <c r="G82" s="29"/>
    </row>
    <row r="83" spans="1:7">
      <c r="A83" s="38">
        <v>47</v>
      </c>
      <c r="B83" s="36" t="s">
        <v>353</v>
      </c>
      <c r="C83" s="36" t="s">
        <v>354</v>
      </c>
      <c r="D83" s="47">
        <v>0</v>
      </c>
      <c r="E83" s="29"/>
      <c r="F83" s="29"/>
      <c r="G83" s="29"/>
    </row>
    <row r="84" spans="1:7">
      <c r="A84" s="38">
        <v>48</v>
      </c>
      <c r="B84" s="36" t="s">
        <v>355</v>
      </c>
      <c r="C84" s="36" t="s">
        <v>356</v>
      </c>
      <c r="D84" s="48">
        <v>0</v>
      </c>
      <c r="E84" s="29"/>
      <c r="F84" s="29"/>
      <c r="G84" s="29"/>
    </row>
    <row r="85" spans="1:7">
      <c r="A85" s="38">
        <v>49</v>
      </c>
      <c r="B85" s="36" t="s">
        <v>357</v>
      </c>
      <c r="C85" s="36" t="s">
        <v>358</v>
      </c>
      <c r="D85" s="47">
        <v>0</v>
      </c>
      <c r="E85" s="29"/>
      <c r="F85" s="29"/>
      <c r="G85" s="29"/>
    </row>
    <row r="86" spans="1:7">
      <c r="A86" s="38">
        <v>50</v>
      </c>
      <c r="B86" s="36" t="s">
        <v>359</v>
      </c>
      <c r="C86" s="36" t="s">
        <v>360</v>
      </c>
      <c r="D86" s="47">
        <v>0</v>
      </c>
      <c r="E86" s="29"/>
      <c r="F86" s="29"/>
      <c r="G86" s="29"/>
    </row>
    <row r="87" spans="1:7">
      <c r="A87" s="83">
        <v>51</v>
      </c>
      <c r="B87" s="80" t="s">
        <v>361</v>
      </c>
      <c r="C87" s="80" t="s">
        <v>362</v>
      </c>
      <c r="D87" s="84">
        <f>SUM(D82:D86)</f>
        <v>0</v>
      </c>
      <c r="E87" s="73"/>
      <c r="F87" s="73"/>
      <c r="G87" s="73"/>
    </row>
    <row r="88" spans="1:7">
      <c r="A88" s="38">
        <v>52</v>
      </c>
      <c r="B88" s="36" t="s">
        <v>363</v>
      </c>
      <c r="C88" s="36" t="s">
        <v>364</v>
      </c>
      <c r="D88" s="47">
        <v>0</v>
      </c>
      <c r="E88" s="29"/>
      <c r="F88" s="29"/>
      <c r="G88" s="29"/>
    </row>
    <row r="89" spans="1:7">
      <c r="A89" s="38">
        <v>53</v>
      </c>
      <c r="B89" s="36" t="s">
        <v>365</v>
      </c>
      <c r="C89" s="36" t="s">
        <v>366</v>
      </c>
      <c r="D89" s="39">
        <v>500000</v>
      </c>
      <c r="E89" s="29"/>
      <c r="F89" s="29"/>
      <c r="G89" s="39">
        <v>500000</v>
      </c>
    </row>
    <row r="90" spans="1:7">
      <c r="A90" s="38">
        <v>54</v>
      </c>
      <c r="B90" s="36" t="s">
        <v>367</v>
      </c>
      <c r="C90" s="36" t="s">
        <v>368</v>
      </c>
      <c r="D90" s="47">
        <v>0</v>
      </c>
      <c r="E90" s="29"/>
      <c r="F90" s="29"/>
      <c r="G90" s="29"/>
    </row>
    <row r="91" spans="1:7">
      <c r="A91" s="83">
        <v>55</v>
      </c>
      <c r="B91" s="80" t="s">
        <v>369</v>
      </c>
      <c r="C91" s="80" t="s">
        <v>370</v>
      </c>
      <c r="D91" s="81">
        <f>SUM(D88:D90)</f>
        <v>500000</v>
      </c>
      <c r="E91" s="73"/>
      <c r="F91" s="73"/>
      <c r="G91" s="73">
        <f>SUM(G88:G90)</f>
        <v>500000</v>
      </c>
    </row>
    <row r="92" spans="1:7">
      <c r="A92" s="38">
        <v>56</v>
      </c>
      <c r="B92" s="36" t="s">
        <v>371</v>
      </c>
      <c r="C92" s="36" t="s">
        <v>372</v>
      </c>
      <c r="D92" s="47">
        <v>0</v>
      </c>
      <c r="E92" s="29"/>
      <c r="F92" s="29"/>
      <c r="G92" s="29"/>
    </row>
    <row r="93" spans="1:7">
      <c r="A93" s="38">
        <v>57</v>
      </c>
      <c r="B93" s="36" t="s">
        <v>373</v>
      </c>
      <c r="C93" s="36" t="s">
        <v>374</v>
      </c>
      <c r="D93" s="47">
        <v>0</v>
      </c>
      <c r="E93" s="29"/>
      <c r="F93" s="29"/>
      <c r="G93" s="29"/>
    </row>
    <row r="94" spans="1:7">
      <c r="A94" s="38">
        <v>58</v>
      </c>
      <c r="B94" s="36" t="s">
        <v>375</v>
      </c>
      <c r="C94" s="36" t="s">
        <v>376</v>
      </c>
      <c r="D94" s="47">
        <v>0</v>
      </c>
      <c r="E94" s="29"/>
      <c r="F94" s="29"/>
      <c r="G94" s="29"/>
    </row>
    <row r="95" spans="1:7">
      <c r="A95" s="83">
        <v>59</v>
      </c>
      <c r="B95" s="80" t="s">
        <v>377</v>
      </c>
      <c r="C95" s="80" t="s">
        <v>378</v>
      </c>
      <c r="D95" s="84">
        <f>SUM(D92:D94)</f>
        <v>0</v>
      </c>
      <c r="E95" s="73"/>
      <c r="F95" s="73"/>
      <c r="G95" s="73"/>
    </row>
    <row r="96" spans="1:7">
      <c r="A96" s="192">
        <v>60</v>
      </c>
      <c r="B96" s="193" t="s">
        <v>379</v>
      </c>
      <c r="C96" s="193" t="s">
        <v>380</v>
      </c>
      <c r="D96" s="194">
        <f>SUM(D30+D38+D63+D81+D87+D91+D95)</f>
        <v>377941893</v>
      </c>
      <c r="E96" s="195">
        <f>SUM(E30+E38+E63+E81+E87+E91+E95)</f>
        <v>2989320</v>
      </c>
      <c r="F96" s="195"/>
      <c r="G96" s="195">
        <f>SUM(G30+G38+G63+G81+G87+G91+G95)</f>
        <v>380931213</v>
      </c>
    </row>
    <row r="97" spans="1:7">
      <c r="A97" s="186"/>
      <c r="B97" s="187"/>
      <c r="C97" s="187"/>
      <c r="D97" s="188"/>
      <c r="E97" s="171"/>
      <c r="F97" s="171"/>
      <c r="G97" s="171"/>
    </row>
    <row r="98" spans="1:7">
      <c r="A98" s="182"/>
      <c r="B98" s="183"/>
      <c r="C98" s="183"/>
      <c r="D98" s="184"/>
      <c r="E98" s="185"/>
      <c r="F98" s="185"/>
      <c r="G98" s="185"/>
    </row>
    <row r="99" spans="1:7">
      <c r="A99" s="182"/>
      <c r="B99" s="183"/>
      <c r="C99" s="183"/>
      <c r="D99" s="184"/>
      <c r="E99" s="175"/>
      <c r="F99" s="175"/>
      <c r="G99" s="175"/>
    </row>
    <row r="100" spans="1:7">
      <c r="A100" s="182"/>
      <c r="B100" s="189"/>
      <c r="C100" s="189"/>
      <c r="D100" s="190"/>
      <c r="E100" s="191"/>
      <c r="F100" s="191"/>
      <c r="G100" s="191"/>
    </row>
    <row r="101" spans="1:7">
      <c r="A101" s="178"/>
      <c r="B101" s="178"/>
      <c r="C101" s="178"/>
      <c r="D101" s="178"/>
      <c r="E101" s="178"/>
      <c r="F101" s="178"/>
      <c r="G101" s="178"/>
    </row>
    <row r="102" spans="1:7">
      <c r="A102" s="125"/>
      <c r="B102" s="125"/>
      <c r="C102" s="125"/>
      <c r="D102" s="125"/>
      <c r="E102" s="125"/>
      <c r="G102" s="125"/>
    </row>
    <row r="103" spans="1:7">
      <c r="A103" s="125"/>
      <c r="B103" s="125"/>
      <c r="C103" s="125"/>
      <c r="D103" s="125"/>
      <c r="E103" s="125"/>
      <c r="G103" s="125"/>
    </row>
    <row r="104" spans="1:7">
      <c r="A104" s="125"/>
      <c r="B104" s="125"/>
      <c r="C104" s="125"/>
      <c r="D104" s="125"/>
      <c r="E104" s="125"/>
      <c r="G104" s="125"/>
    </row>
  </sheetData>
  <mergeCells count="9">
    <mergeCell ref="B3:G5"/>
    <mergeCell ref="A9:G9"/>
    <mergeCell ref="A10:A11"/>
    <mergeCell ref="B10:B11"/>
    <mergeCell ref="C10:C11"/>
    <mergeCell ref="D10:D11"/>
    <mergeCell ref="E10:E11"/>
    <mergeCell ref="G10:G11"/>
    <mergeCell ref="F10:F1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58"/>
  <sheetViews>
    <sheetView topLeftCell="A136" workbookViewId="0">
      <selection activeCell="L160" sqref="L160"/>
    </sheetView>
  </sheetViews>
  <sheetFormatPr defaultRowHeight="15"/>
  <cols>
    <col min="1" max="1" width="5.28515625" customWidth="1"/>
    <col min="2" max="4" width="9.140625" hidden="1" customWidth="1"/>
    <col min="6" max="6" width="29.42578125" customWidth="1"/>
    <col min="8" max="8" width="17.7109375" customWidth="1"/>
    <col min="9" max="9" width="16.42578125" customWidth="1"/>
    <col min="10" max="10" width="16.42578125" style="125" customWidth="1"/>
    <col min="11" max="11" width="15.7109375" customWidth="1"/>
  </cols>
  <sheetData>
    <row r="1" spans="1:11">
      <c r="A1" s="125"/>
      <c r="B1" s="125"/>
      <c r="C1" s="125"/>
      <c r="D1" s="125"/>
      <c r="E1" s="125"/>
      <c r="F1" s="125"/>
      <c r="G1" s="125"/>
      <c r="H1" s="125"/>
      <c r="I1" s="125"/>
      <c r="K1" s="125"/>
    </row>
    <row r="2" spans="1:11">
      <c r="A2" s="125"/>
      <c r="B2" s="125"/>
      <c r="C2" s="125"/>
      <c r="D2" s="125"/>
      <c r="E2" s="125"/>
      <c r="F2" s="125"/>
      <c r="G2" s="125"/>
      <c r="H2" s="125"/>
      <c r="I2" s="125"/>
      <c r="K2" s="125"/>
    </row>
    <row r="3" spans="1:11">
      <c r="A3" s="125"/>
      <c r="B3" s="125"/>
      <c r="C3" s="125"/>
      <c r="D3" s="125"/>
      <c r="E3" s="125"/>
      <c r="F3" s="198" t="s">
        <v>458</v>
      </c>
      <c r="G3" s="199"/>
      <c r="H3" s="199"/>
      <c r="I3" s="199"/>
      <c r="J3" s="199"/>
      <c r="K3" s="199"/>
    </row>
    <row r="4" spans="1:11" ht="15.75">
      <c r="A4" s="27"/>
      <c r="B4" s="124"/>
      <c r="C4" s="124"/>
      <c r="D4" s="124"/>
      <c r="E4" s="124"/>
      <c r="F4" s="200"/>
      <c r="G4" s="201"/>
      <c r="H4" s="201"/>
      <c r="I4" s="201"/>
      <c r="J4" s="201"/>
      <c r="K4" s="201"/>
    </row>
    <row r="5" spans="1:11" ht="15.75">
      <c r="A5" s="27" t="s">
        <v>243</v>
      </c>
      <c r="B5" s="27"/>
      <c r="C5" s="27"/>
      <c r="D5" s="27"/>
      <c r="E5" s="27"/>
      <c r="F5" s="202"/>
      <c r="G5" s="203"/>
      <c r="H5" s="203"/>
      <c r="I5" s="203"/>
      <c r="J5" s="203"/>
      <c r="K5" s="203"/>
    </row>
    <row r="6" spans="1:11">
      <c r="A6" s="125"/>
      <c r="B6" s="125"/>
      <c r="C6" s="125"/>
      <c r="D6" s="125"/>
      <c r="E6" s="125"/>
      <c r="F6" s="125"/>
      <c r="G6" s="125"/>
      <c r="H6" s="125"/>
      <c r="I6" s="125"/>
      <c r="K6" s="125"/>
    </row>
    <row r="7" spans="1:11" ht="15.75">
      <c r="A7" s="214" t="s">
        <v>226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</row>
    <row r="8" spans="1:11">
      <c r="A8" s="204" t="s">
        <v>17</v>
      </c>
      <c r="B8" s="205"/>
      <c r="C8" s="205"/>
      <c r="D8" s="206"/>
      <c r="E8" s="246" t="s">
        <v>18</v>
      </c>
      <c r="F8" s="246"/>
      <c r="G8" s="210" t="s">
        <v>19</v>
      </c>
      <c r="H8" s="212" t="s">
        <v>400</v>
      </c>
      <c r="I8" s="213" t="s">
        <v>406</v>
      </c>
      <c r="J8" s="213" t="s">
        <v>438</v>
      </c>
      <c r="K8" s="196" t="s">
        <v>432</v>
      </c>
    </row>
    <row r="9" spans="1:11">
      <c r="A9" s="207"/>
      <c r="B9" s="208"/>
      <c r="C9" s="208"/>
      <c r="D9" s="209"/>
      <c r="E9" s="246"/>
      <c r="F9" s="246"/>
      <c r="G9" s="211"/>
      <c r="H9" s="207"/>
      <c r="I9" s="213"/>
      <c r="J9" s="213"/>
      <c r="K9" s="333"/>
    </row>
    <row r="10" spans="1:11">
      <c r="A10" s="218" t="s">
        <v>227</v>
      </c>
      <c r="B10" s="218"/>
      <c r="C10" s="218"/>
      <c r="D10" s="218"/>
      <c r="E10" s="218" t="s">
        <v>228</v>
      </c>
      <c r="F10" s="218"/>
      <c r="G10" s="118" t="s">
        <v>229</v>
      </c>
      <c r="H10" s="64" t="s">
        <v>230</v>
      </c>
      <c r="I10" s="71" t="s">
        <v>407</v>
      </c>
      <c r="J10" s="71"/>
      <c r="K10" s="71" t="s">
        <v>453</v>
      </c>
    </row>
    <row r="11" spans="1:11">
      <c r="A11" s="218">
        <v>1</v>
      </c>
      <c r="B11" s="218"/>
      <c r="C11" s="218"/>
      <c r="D11" s="218"/>
      <c r="E11" s="223" t="s">
        <v>20</v>
      </c>
      <c r="F11" s="223"/>
      <c r="G11" s="119" t="s">
        <v>21</v>
      </c>
      <c r="H11" s="51">
        <v>204974511</v>
      </c>
      <c r="I11" s="89">
        <v>-8474570</v>
      </c>
      <c r="J11" s="89"/>
      <c r="K11" s="57">
        <f>SUM(H11:I11)</f>
        <v>196499941</v>
      </c>
    </row>
    <row r="12" spans="1:11">
      <c r="A12" s="218">
        <v>2</v>
      </c>
      <c r="B12" s="218"/>
      <c r="C12" s="218"/>
      <c r="D12" s="218"/>
      <c r="E12" s="223" t="s">
        <v>22</v>
      </c>
      <c r="F12" s="223"/>
      <c r="G12" s="119" t="s">
        <v>23</v>
      </c>
      <c r="H12" s="51"/>
      <c r="I12" s="57">
        <v>1640000</v>
      </c>
      <c r="J12" s="57"/>
      <c r="K12" s="57">
        <v>1640000</v>
      </c>
    </row>
    <row r="13" spans="1:11">
      <c r="A13" s="218">
        <v>3</v>
      </c>
      <c r="B13" s="218"/>
      <c r="C13" s="218"/>
      <c r="D13" s="218"/>
      <c r="E13" s="223" t="s">
        <v>24</v>
      </c>
      <c r="F13" s="223"/>
      <c r="G13" s="119" t="s">
        <v>25</v>
      </c>
      <c r="H13" s="51"/>
      <c r="I13" s="29"/>
      <c r="J13" s="29"/>
      <c r="K13" s="29"/>
    </row>
    <row r="14" spans="1:11">
      <c r="A14" s="218">
        <v>4</v>
      </c>
      <c r="B14" s="218"/>
      <c r="C14" s="218"/>
      <c r="D14" s="218"/>
      <c r="E14" s="243" t="s">
        <v>26</v>
      </c>
      <c r="F14" s="243"/>
      <c r="G14" s="119" t="s">
        <v>27</v>
      </c>
      <c r="H14" s="51"/>
      <c r="I14" s="29"/>
      <c r="J14" s="29"/>
      <c r="K14" s="29"/>
    </row>
    <row r="15" spans="1:11">
      <c r="A15" s="218">
        <v>5</v>
      </c>
      <c r="B15" s="218"/>
      <c r="C15" s="218"/>
      <c r="D15" s="218"/>
      <c r="E15" s="243" t="s">
        <v>28</v>
      </c>
      <c r="F15" s="243"/>
      <c r="G15" s="119" t="s">
        <v>29</v>
      </c>
      <c r="H15" s="51"/>
      <c r="I15" s="29"/>
      <c r="J15" s="29"/>
      <c r="K15" s="29"/>
    </row>
    <row r="16" spans="1:11">
      <c r="A16" s="218">
        <v>6</v>
      </c>
      <c r="B16" s="218"/>
      <c r="C16" s="218"/>
      <c r="D16" s="218"/>
      <c r="E16" s="243" t="s">
        <v>30</v>
      </c>
      <c r="F16" s="243"/>
      <c r="G16" s="119" t="s">
        <v>31</v>
      </c>
      <c r="H16" s="51"/>
      <c r="I16" s="29"/>
      <c r="J16" s="29"/>
      <c r="K16" s="29"/>
    </row>
    <row r="17" spans="1:11">
      <c r="A17" s="218">
        <v>7</v>
      </c>
      <c r="B17" s="218"/>
      <c r="C17" s="218"/>
      <c r="D17" s="218"/>
      <c r="E17" s="243" t="s">
        <v>32</v>
      </c>
      <c r="F17" s="243"/>
      <c r="G17" s="119" t="s">
        <v>33</v>
      </c>
      <c r="H17" s="51">
        <v>2043063</v>
      </c>
      <c r="I17" s="57">
        <v>466712</v>
      </c>
      <c r="J17" s="57"/>
      <c r="K17" s="89">
        <f>SUM(H17:I17)</f>
        <v>2509775</v>
      </c>
    </row>
    <row r="18" spans="1:11">
      <c r="A18" s="218">
        <v>8</v>
      </c>
      <c r="B18" s="218"/>
      <c r="C18" s="218"/>
      <c r="D18" s="218"/>
      <c r="E18" s="243" t="s">
        <v>34</v>
      </c>
      <c r="F18" s="243"/>
      <c r="G18" s="119" t="s">
        <v>35</v>
      </c>
      <c r="H18" s="51"/>
      <c r="I18" s="29"/>
      <c r="J18" s="29"/>
      <c r="K18" s="29"/>
    </row>
    <row r="19" spans="1:11">
      <c r="A19" s="218">
        <v>9</v>
      </c>
      <c r="B19" s="218"/>
      <c r="C19" s="218"/>
      <c r="D19" s="218"/>
      <c r="E19" s="243" t="s">
        <v>36</v>
      </c>
      <c r="F19" s="243"/>
      <c r="G19" s="119" t="s">
        <v>37</v>
      </c>
      <c r="H19" s="51">
        <v>471800</v>
      </c>
      <c r="I19" s="89">
        <v>276570</v>
      </c>
      <c r="J19" s="89"/>
      <c r="K19" s="57">
        <f>SUM(H19:I19)</f>
        <v>748370</v>
      </c>
    </row>
    <row r="20" spans="1:11">
      <c r="A20" s="218">
        <v>10</v>
      </c>
      <c r="B20" s="218"/>
      <c r="C20" s="218"/>
      <c r="D20" s="218"/>
      <c r="E20" s="243" t="s">
        <v>38</v>
      </c>
      <c r="F20" s="243"/>
      <c r="G20" s="119" t="s">
        <v>39</v>
      </c>
      <c r="H20" s="51"/>
      <c r="I20" s="29"/>
      <c r="J20" s="29"/>
      <c r="K20" s="29"/>
    </row>
    <row r="21" spans="1:11">
      <c r="A21" s="218">
        <v>11</v>
      </c>
      <c r="B21" s="218"/>
      <c r="C21" s="218"/>
      <c r="D21" s="218"/>
      <c r="E21" s="243" t="s">
        <v>40</v>
      </c>
      <c r="F21" s="243"/>
      <c r="G21" s="119" t="s">
        <v>41</v>
      </c>
      <c r="H21" s="51"/>
      <c r="I21" s="29"/>
      <c r="J21" s="29"/>
      <c r="K21" s="29"/>
    </row>
    <row r="22" spans="1:11">
      <c r="A22" s="218">
        <v>12</v>
      </c>
      <c r="B22" s="218"/>
      <c r="C22" s="218"/>
      <c r="D22" s="218"/>
      <c r="E22" s="243" t="s">
        <v>42</v>
      </c>
      <c r="F22" s="243"/>
      <c r="G22" s="119" t="s">
        <v>43</v>
      </c>
      <c r="H22" s="51"/>
      <c r="I22" s="29"/>
      <c r="J22" s="29"/>
      <c r="K22" s="29"/>
    </row>
    <row r="23" spans="1:11">
      <c r="A23" s="218">
        <v>13</v>
      </c>
      <c r="B23" s="218"/>
      <c r="C23" s="218"/>
      <c r="D23" s="218"/>
      <c r="E23" s="243" t="s">
        <v>44</v>
      </c>
      <c r="F23" s="243"/>
      <c r="G23" s="119" t="s">
        <v>45</v>
      </c>
      <c r="H23" s="51">
        <v>2000000</v>
      </c>
      <c r="I23" s="57">
        <v>750000</v>
      </c>
      <c r="J23" s="57"/>
      <c r="K23" s="57">
        <f>SUM(H23:I23)</f>
        <v>2750000</v>
      </c>
    </row>
    <row r="24" spans="1:11">
      <c r="A24" s="240">
        <v>14</v>
      </c>
      <c r="B24" s="240"/>
      <c r="C24" s="240"/>
      <c r="D24" s="240"/>
      <c r="E24" s="241" t="s">
        <v>46</v>
      </c>
      <c r="F24" s="241"/>
      <c r="G24" s="6" t="s">
        <v>47</v>
      </c>
      <c r="H24" s="65">
        <f>SUM(H11:H23)</f>
        <v>209489374</v>
      </c>
      <c r="I24" s="85">
        <f>SUM(I11:I23)</f>
        <v>-5341288</v>
      </c>
      <c r="J24" s="85"/>
      <c r="K24" s="58">
        <f>SUM(K11:K23)</f>
        <v>204148086</v>
      </c>
    </row>
    <row r="25" spans="1:11">
      <c r="A25" s="218">
        <v>15</v>
      </c>
      <c r="B25" s="218"/>
      <c r="C25" s="218"/>
      <c r="D25" s="218"/>
      <c r="E25" s="243" t="s">
        <v>48</v>
      </c>
      <c r="F25" s="243"/>
      <c r="G25" s="119" t="s">
        <v>49</v>
      </c>
      <c r="H25" s="51">
        <v>11329180</v>
      </c>
      <c r="I25" s="57">
        <v>5000000</v>
      </c>
      <c r="J25" s="57"/>
      <c r="K25" s="134">
        <f>SUM(H25:I25)</f>
        <v>16329180</v>
      </c>
    </row>
    <row r="26" spans="1:11">
      <c r="A26" s="218">
        <v>16</v>
      </c>
      <c r="B26" s="218"/>
      <c r="C26" s="218"/>
      <c r="D26" s="218"/>
      <c r="E26" s="243" t="s">
        <v>50</v>
      </c>
      <c r="F26" s="243"/>
      <c r="G26" s="119" t="s">
        <v>51</v>
      </c>
      <c r="H26" s="51">
        <v>576000</v>
      </c>
      <c r="I26" s="89">
        <v>153000</v>
      </c>
      <c r="J26" s="89"/>
      <c r="K26" s="57">
        <f>SUM(H26:I26)</f>
        <v>729000</v>
      </c>
    </row>
    <row r="27" spans="1:11">
      <c r="A27" s="218">
        <v>17</v>
      </c>
      <c r="B27" s="218"/>
      <c r="C27" s="218"/>
      <c r="D27" s="218"/>
      <c r="E27" s="223" t="s">
        <v>52</v>
      </c>
      <c r="F27" s="223"/>
      <c r="G27" s="119" t="s">
        <v>53</v>
      </c>
      <c r="H27" s="51"/>
      <c r="I27" s="57">
        <v>600000</v>
      </c>
      <c r="J27" s="57"/>
      <c r="K27" s="57">
        <v>600000</v>
      </c>
    </row>
    <row r="28" spans="1:11">
      <c r="A28" s="240">
        <v>18</v>
      </c>
      <c r="B28" s="240"/>
      <c r="C28" s="240"/>
      <c r="D28" s="240"/>
      <c r="E28" s="241" t="s">
        <v>54</v>
      </c>
      <c r="F28" s="241"/>
      <c r="G28" s="6" t="s">
        <v>55</v>
      </c>
      <c r="H28" s="65">
        <f>SUM(H25:H27)</f>
        <v>11905180</v>
      </c>
      <c r="I28" s="58">
        <f>SUM(I25:I27)</f>
        <v>5753000</v>
      </c>
      <c r="J28" s="58"/>
      <c r="K28" s="85">
        <f>SUM(K25:K27)</f>
        <v>17658180</v>
      </c>
    </row>
    <row r="29" spans="1:11">
      <c r="A29" s="227">
        <v>19</v>
      </c>
      <c r="B29" s="227"/>
      <c r="C29" s="227"/>
      <c r="D29" s="227"/>
      <c r="E29" s="242" t="s">
        <v>56</v>
      </c>
      <c r="F29" s="242"/>
      <c r="G29" s="121" t="s">
        <v>57</v>
      </c>
      <c r="H29" s="66">
        <f>SUM(H24+H28)</f>
        <v>221394554</v>
      </c>
      <c r="I29" s="91">
        <f>SUM(I24+I28)</f>
        <v>411712</v>
      </c>
      <c r="J29" s="91"/>
      <c r="K29" s="91">
        <f>SUM(K24+K28)</f>
        <v>221806266</v>
      </c>
    </row>
    <row r="30" spans="1:11">
      <c r="A30" s="227">
        <v>20</v>
      </c>
      <c r="B30" s="227"/>
      <c r="C30" s="227"/>
      <c r="D30" s="227"/>
      <c r="E30" s="242" t="s">
        <v>408</v>
      </c>
      <c r="F30" s="242"/>
      <c r="G30" s="121" t="s">
        <v>59</v>
      </c>
      <c r="H30" s="66">
        <f>SUM(H31:H34)</f>
        <v>28022113</v>
      </c>
      <c r="I30" s="139">
        <f>SUM(I31:I34)</f>
        <v>800000</v>
      </c>
      <c r="J30" s="139"/>
      <c r="K30" s="91">
        <f>SUM(K31:K34)</f>
        <v>28822113</v>
      </c>
    </row>
    <row r="31" spans="1:11">
      <c r="A31" s="218"/>
      <c r="B31" s="218"/>
      <c r="C31" s="218"/>
      <c r="D31" s="218"/>
      <c r="E31" s="219" t="s">
        <v>2</v>
      </c>
      <c r="F31" s="219"/>
      <c r="G31" s="8"/>
      <c r="H31" s="67">
        <v>27123652</v>
      </c>
      <c r="I31" s="57">
        <v>800000</v>
      </c>
      <c r="J31" s="57"/>
      <c r="K31" s="20">
        <f>SUM(H31:I31)</f>
        <v>27923652</v>
      </c>
    </row>
    <row r="32" spans="1:11">
      <c r="A32" s="218"/>
      <c r="B32" s="218"/>
      <c r="C32" s="218"/>
      <c r="D32" s="218"/>
      <c r="E32" s="219" t="s">
        <v>1</v>
      </c>
      <c r="F32" s="219"/>
      <c r="G32" s="8"/>
      <c r="H32" s="67">
        <v>625338</v>
      </c>
      <c r="I32" s="29"/>
      <c r="J32" s="29"/>
      <c r="K32" s="20">
        <v>625338</v>
      </c>
    </row>
    <row r="33" spans="1:11">
      <c r="A33" s="218"/>
      <c r="B33" s="218"/>
      <c r="C33" s="218"/>
      <c r="D33" s="218"/>
      <c r="E33" s="219" t="s">
        <v>231</v>
      </c>
      <c r="F33" s="219"/>
      <c r="G33" s="8"/>
      <c r="H33" s="67">
        <v>0</v>
      </c>
      <c r="I33" s="29"/>
      <c r="J33" s="29"/>
      <c r="K33" s="20">
        <v>0</v>
      </c>
    </row>
    <row r="34" spans="1:11">
      <c r="A34" s="218"/>
      <c r="B34" s="218"/>
      <c r="C34" s="218"/>
      <c r="D34" s="218"/>
      <c r="E34" s="219" t="s">
        <v>9</v>
      </c>
      <c r="F34" s="219"/>
      <c r="G34" s="8"/>
      <c r="H34" s="67">
        <v>273123</v>
      </c>
      <c r="I34" s="29"/>
      <c r="J34" s="29"/>
      <c r="K34" s="20">
        <v>273123</v>
      </c>
    </row>
    <row r="35" spans="1:11">
      <c r="A35" s="218">
        <v>21</v>
      </c>
      <c r="B35" s="218"/>
      <c r="C35" s="218"/>
      <c r="D35" s="218"/>
      <c r="E35" s="220" t="s">
        <v>60</v>
      </c>
      <c r="F35" s="220"/>
      <c r="G35" s="123" t="s">
        <v>61</v>
      </c>
      <c r="H35" s="68">
        <f>SUM(H36:H41)</f>
        <v>2934000</v>
      </c>
      <c r="I35" s="29">
        <f>SUM(I36:I41)</f>
        <v>224390</v>
      </c>
      <c r="J35" s="29"/>
      <c r="K35" s="85">
        <f>SUM(K36:K41)</f>
        <v>3158390</v>
      </c>
    </row>
    <row r="36" spans="1:11">
      <c r="A36" s="218"/>
      <c r="B36" s="218"/>
      <c r="C36" s="218"/>
      <c r="D36" s="218"/>
      <c r="E36" s="219" t="s">
        <v>4</v>
      </c>
      <c r="F36" s="219"/>
      <c r="G36" s="8"/>
      <c r="H36" s="67">
        <v>20000</v>
      </c>
      <c r="I36" s="29"/>
      <c r="J36" s="29"/>
      <c r="K36" s="20">
        <v>20000</v>
      </c>
    </row>
    <row r="37" spans="1:11">
      <c r="A37" s="218"/>
      <c r="B37" s="218"/>
      <c r="C37" s="218"/>
      <c r="D37" s="218"/>
      <c r="E37" s="219" t="s">
        <v>5</v>
      </c>
      <c r="F37" s="219"/>
      <c r="G37" s="8"/>
      <c r="H37" s="67">
        <v>889000</v>
      </c>
      <c r="I37" s="29"/>
      <c r="J37" s="29"/>
      <c r="K37" s="20">
        <v>889000</v>
      </c>
    </row>
    <row r="38" spans="1:11">
      <c r="A38" s="218"/>
      <c r="B38" s="218"/>
      <c r="C38" s="218"/>
      <c r="D38" s="218"/>
      <c r="E38" s="219" t="s">
        <v>62</v>
      </c>
      <c r="F38" s="219"/>
      <c r="G38" s="8"/>
      <c r="H38" s="67">
        <v>430000</v>
      </c>
      <c r="I38" s="57">
        <v>224390</v>
      </c>
      <c r="J38" s="57"/>
      <c r="K38" s="20">
        <f>SUM(H38:I38)</f>
        <v>654390</v>
      </c>
    </row>
    <row r="39" spans="1:11">
      <c r="A39" s="218"/>
      <c r="B39" s="218"/>
      <c r="C39" s="218"/>
      <c r="D39" s="218"/>
      <c r="E39" s="219" t="s">
        <v>63</v>
      </c>
      <c r="F39" s="219"/>
      <c r="G39" s="8"/>
      <c r="H39" s="67"/>
      <c r="I39" s="29"/>
      <c r="J39" s="29"/>
      <c r="K39" s="20"/>
    </row>
    <row r="40" spans="1:11">
      <c r="A40" s="218"/>
      <c r="B40" s="218"/>
      <c r="C40" s="218"/>
      <c r="D40" s="218"/>
      <c r="E40" s="219" t="s">
        <v>64</v>
      </c>
      <c r="F40" s="219"/>
      <c r="G40" s="8"/>
      <c r="H40" s="67">
        <v>30000</v>
      </c>
      <c r="I40" s="29"/>
      <c r="J40" s="29"/>
      <c r="K40" s="20">
        <v>30000</v>
      </c>
    </row>
    <row r="41" spans="1:11">
      <c r="A41" s="218"/>
      <c r="B41" s="218"/>
      <c r="C41" s="218"/>
      <c r="D41" s="218"/>
      <c r="E41" s="219" t="s">
        <v>65</v>
      </c>
      <c r="F41" s="219"/>
      <c r="G41" s="8"/>
      <c r="H41" s="67">
        <v>1565000</v>
      </c>
      <c r="I41" s="29"/>
      <c r="J41" s="29"/>
      <c r="K41" s="20">
        <v>1565000</v>
      </c>
    </row>
    <row r="42" spans="1:11">
      <c r="A42" s="218">
        <v>22</v>
      </c>
      <c r="B42" s="218"/>
      <c r="C42" s="218"/>
      <c r="D42" s="218"/>
      <c r="E42" s="220" t="s">
        <v>66</v>
      </c>
      <c r="F42" s="220"/>
      <c r="G42" s="123" t="s">
        <v>67</v>
      </c>
      <c r="H42" s="68">
        <f>SUM(H43:H50)</f>
        <v>44656700</v>
      </c>
      <c r="I42" s="30">
        <f>SUM(I43:I51)</f>
        <v>700000</v>
      </c>
      <c r="J42" s="30"/>
      <c r="K42" s="30">
        <f>SUM(K43:K51)</f>
        <v>45356700</v>
      </c>
    </row>
    <row r="43" spans="1:11">
      <c r="A43" s="218"/>
      <c r="B43" s="218"/>
      <c r="C43" s="218"/>
      <c r="D43" s="218"/>
      <c r="E43" s="219" t="s">
        <v>68</v>
      </c>
      <c r="F43" s="219"/>
      <c r="G43" s="8"/>
      <c r="H43" s="67">
        <v>28000000</v>
      </c>
      <c r="I43" s="57">
        <v>-300000</v>
      </c>
      <c r="J43" s="57"/>
      <c r="K43" s="89">
        <f>SUM(H43:I43)</f>
        <v>27700000</v>
      </c>
    </row>
    <row r="44" spans="1:11">
      <c r="A44" s="218"/>
      <c r="B44" s="218"/>
      <c r="C44" s="218"/>
      <c r="D44" s="218"/>
      <c r="E44" s="219" t="s">
        <v>3</v>
      </c>
      <c r="F44" s="219"/>
      <c r="G44" s="8"/>
      <c r="H44" s="67">
        <v>1270000</v>
      </c>
      <c r="I44" s="29"/>
      <c r="J44" s="29"/>
      <c r="K44" s="20">
        <v>1270000</v>
      </c>
    </row>
    <row r="45" spans="1:11">
      <c r="A45" s="218"/>
      <c r="B45" s="218"/>
      <c r="C45" s="218"/>
      <c r="D45" s="218"/>
      <c r="E45" s="219" t="s">
        <v>10</v>
      </c>
      <c r="F45" s="219"/>
      <c r="G45" s="8"/>
      <c r="H45" s="67">
        <v>4181700</v>
      </c>
      <c r="I45" s="29"/>
      <c r="J45" s="29"/>
      <c r="K45" s="20">
        <v>4181700</v>
      </c>
    </row>
    <row r="46" spans="1:11">
      <c r="A46" s="218"/>
      <c r="B46" s="218"/>
      <c r="C46" s="218"/>
      <c r="D46" s="218"/>
      <c r="E46" s="219" t="s">
        <v>69</v>
      </c>
      <c r="F46" s="219"/>
      <c r="G46" s="8"/>
      <c r="H46" s="67">
        <v>4100000</v>
      </c>
      <c r="I46" s="29"/>
      <c r="J46" s="29"/>
      <c r="K46" s="20">
        <v>4100000</v>
      </c>
    </row>
    <row r="47" spans="1:11">
      <c r="A47" s="118"/>
      <c r="B47" s="118"/>
      <c r="C47" s="118"/>
      <c r="D47" s="118"/>
      <c r="E47" s="216" t="s">
        <v>409</v>
      </c>
      <c r="F47" s="217"/>
      <c r="G47" s="8"/>
      <c r="H47" s="67"/>
      <c r="I47" s="57">
        <v>1000000</v>
      </c>
      <c r="J47" s="57"/>
      <c r="K47" s="135">
        <v>1000000</v>
      </c>
    </row>
    <row r="48" spans="1:11">
      <c r="A48" s="118"/>
      <c r="B48" s="118"/>
      <c r="C48" s="118"/>
      <c r="D48" s="118"/>
      <c r="E48" s="216" t="s">
        <v>12</v>
      </c>
      <c r="F48" s="234"/>
      <c r="G48" s="8"/>
      <c r="H48" s="67"/>
      <c r="I48" s="29"/>
      <c r="J48" s="29"/>
      <c r="K48" s="29"/>
    </row>
    <row r="49" spans="1:11">
      <c r="A49" s="118"/>
      <c r="B49" s="118"/>
      <c r="C49" s="118"/>
      <c r="D49" s="118"/>
      <c r="E49" s="216" t="s">
        <v>410</v>
      </c>
      <c r="F49" s="234"/>
      <c r="G49" s="8"/>
      <c r="H49" s="67"/>
      <c r="I49" s="29"/>
      <c r="J49" s="29"/>
      <c r="K49" s="29"/>
    </row>
    <row r="50" spans="1:11">
      <c r="A50" s="218"/>
      <c r="B50" s="218"/>
      <c r="C50" s="218"/>
      <c r="D50" s="218"/>
      <c r="E50" s="219" t="s">
        <v>70</v>
      </c>
      <c r="F50" s="219"/>
      <c r="G50" s="8"/>
      <c r="H50" s="67">
        <v>7105000</v>
      </c>
      <c r="I50" s="29"/>
      <c r="J50" s="29"/>
      <c r="K50" s="20">
        <v>7105000</v>
      </c>
    </row>
    <row r="51" spans="1:11">
      <c r="A51" s="118"/>
      <c r="B51" s="118"/>
      <c r="C51" s="118"/>
      <c r="D51" s="118"/>
      <c r="E51" s="216" t="s">
        <v>411</v>
      </c>
      <c r="F51" s="217"/>
      <c r="G51" s="8"/>
      <c r="H51" s="67"/>
      <c r="I51" s="29"/>
      <c r="J51" s="29"/>
      <c r="K51" s="29"/>
    </row>
    <row r="52" spans="1:11">
      <c r="A52" s="218">
        <v>23</v>
      </c>
      <c r="B52" s="218"/>
      <c r="C52" s="218"/>
      <c r="D52" s="218"/>
      <c r="E52" s="220" t="s">
        <v>71</v>
      </c>
      <c r="F52" s="220"/>
      <c r="G52" s="123" t="s">
        <v>72</v>
      </c>
      <c r="H52" s="68">
        <f>SUM(H53:H53)</f>
        <v>2150000</v>
      </c>
      <c r="I52" s="85">
        <f>SUM(I53)</f>
        <v>-152920</v>
      </c>
      <c r="J52" s="85"/>
      <c r="K52" s="58">
        <f>SUM(K53)</f>
        <v>1997080</v>
      </c>
    </row>
    <row r="53" spans="1:11">
      <c r="A53" s="218"/>
      <c r="B53" s="218"/>
      <c r="C53" s="218"/>
      <c r="D53" s="218"/>
      <c r="E53" s="219" t="s">
        <v>11</v>
      </c>
      <c r="F53" s="219"/>
      <c r="G53" s="8"/>
      <c r="H53" s="67">
        <v>2150000</v>
      </c>
      <c r="I53" s="89">
        <f>SUM(K53-H53)</f>
        <v>-152920</v>
      </c>
      <c r="J53" s="89"/>
      <c r="K53" s="57">
        <v>1997080</v>
      </c>
    </row>
    <row r="54" spans="1:11">
      <c r="A54" s="240">
        <v>24</v>
      </c>
      <c r="B54" s="240"/>
      <c r="C54" s="240"/>
      <c r="D54" s="240"/>
      <c r="E54" s="241" t="s">
        <v>73</v>
      </c>
      <c r="F54" s="241"/>
      <c r="G54" s="6" t="s">
        <v>74</v>
      </c>
      <c r="H54" s="65">
        <f>SUM(H35+H42+H52)</f>
        <v>49740700</v>
      </c>
      <c r="I54" s="85">
        <f>SUM(I35+I42+I52)</f>
        <v>771470</v>
      </c>
      <c r="J54" s="85"/>
      <c r="K54" s="136">
        <f>SUM(K35+K42+K52)</f>
        <v>50512170</v>
      </c>
    </row>
    <row r="55" spans="1:11">
      <c r="A55" s="218">
        <v>25</v>
      </c>
      <c r="B55" s="218"/>
      <c r="C55" s="218"/>
      <c r="D55" s="218"/>
      <c r="E55" s="220" t="s">
        <v>75</v>
      </c>
      <c r="F55" s="220"/>
      <c r="G55" s="123" t="s">
        <v>76</v>
      </c>
      <c r="H55" s="68">
        <f>SUM(H56:H59)</f>
        <v>890000</v>
      </c>
      <c r="I55" s="30">
        <f>SUM(I56:I60)</f>
        <v>1700000</v>
      </c>
      <c r="J55" s="30"/>
      <c r="K55" s="30">
        <f>SUM(K56:K60)</f>
        <v>2590000</v>
      </c>
    </row>
    <row r="56" spans="1:11">
      <c r="A56" s="218"/>
      <c r="B56" s="218"/>
      <c r="C56" s="218"/>
      <c r="D56" s="218"/>
      <c r="E56" s="219" t="s">
        <v>6</v>
      </c>
      <c r="F56" s="219"/>
      <c r="G56" s="8"/>
      <c r="H56" s="51">
        <v>235000</v>
      </c>
      <c r="I56" s="29"/>
      <c r="J56" s="29"/>
      <c r="K56" s="57">
        <v>235000</v>
      </c>
    </row>
    <row r="57" spans="1:11">
      <c r="A57" s="218"/>
      <c r="B57" s="218"/>
      <c r="C57" s="218"/>
      <c r="D57" s="218"/>
      <c r="E57" s="219" t="s">
        <v>77</v>
      </c>
      <c r="F57" s="219"/>
      <c r="G57" s="8"/>
      <c r="H57" s="51"/>
      <c r="I57" s="29"/>
      <c r="J57" s="29"/>
      <c r="K57" s="29"/>
    </row>
    <row r="58" spans="1:11">
      <c r="A58" s="218"/>
      <c r="B58" s="218"/>
      <c r="C58" s="218"/>
      <c r="D58" s="218"/>
      <c r="E58" s="219" t="s">
        <v>78</v>
      </c>
      <c r="F58" s="219"/>
      <c r="G58" s="8"/>
      <c r="H58" s="67">
        <v>655000</v>
      </c>
      <c r="I58" s="29"/>
      <c r="J58" s="29"/>
      <c r="K58" s="57">
        <v>655000</v>
      </c>
    </row>
    <row r="59" spans="1:11">
      <c r="A59" s="218"/>
      <c r="B59" s="218"/>
      <c r="C59" s="218"/>
      <c r="D59" s="218"/>
      <c r="E59" s="219" t="s">
        <v>79</v>
      </c>
      <c r="F59" s="219"/>
      <c r="G59" s="8"/>
      <c r="H59" s="67"/>
      <c r="I59" s="29"/>
      <c r="J59" s="29"/>
      <c r="K59" s="29"/>
    </row>
    <row r="60" spans="1:11">
      <c r="A60" s="118"/>
      <c r="B60" s="118"/>
      <c r="C60" s="118"/>
      <c r="D60" s="118"/>
      <c r="E60" s="216" t="s">
        <v>412</v>
      </c>
      <c r="F60" s="217"/>
      <c r="G60" s="8"/>
      <c r="H60" s="67"/>
      <c r="I60" s="57">
        <v>1700000</v>
      </c>
      <c r="J60" s="57"/>
      <c r="K60" s="57">
        <v>1700000</v>
      </c>
    </row>
    <row r="61" spans="1:11">
      <c r="A61" s="218">
        <v>26</v>
      </c>
      <c r="B61" s="218"/>
      <c r="C61" s="218"/>
      <c r="D61" s="218"/>
      <c r="E61" s="220" t="s">
        <v>80</v>
      </c>
      <c r="F61" s="220"/>
      <c r="G61" s="123" t="s">
        <v>81</v>
      </c>
      <c r="H61" s="68">
        <f>SUM(H62)</f>
        <v>1400000</v>
      </c>
      <c r="I61" s="29"/>
      <c r="J61" s="29"/>
      <c r="K61" s="89">
        <f>SUM(K62)</f>
        <v>1400000</v>
      </c>
    </row>
    <row r="62" spans="1:11">
      <c r="A62" s="218"/>
      <c r="B62" s="218"/>
      <c r="C62" s="218"/>
      <c r="D62" s="218"/>
      <c r="E62" s="219" t="s">
        <v>7</v>
      </c>
      <c r="F62" s="219"/>
      <c r="G62" s="8"/>
      <c r="H62" s="51">
        <v>1400000</v>
      </c>
      <c r="I62" s="29"/>
      <c r="J62" s="29"/>
      <c r="K62" s="13">
        <v>1400000</v>
      </c>
    </row>
    <row r="63" spans="1:11">
      <c r="A63" s="240">
        <v>27</v>
      </c>
      <c r="B63" s="240"/>
      <c r="C63" s="240"/>
      <c r="D63" s="240"/>
      <c r="E63" s="241" t="s">
        <v>82</v>
      </c>
      <c r="F63" s="241"/>
      <c r="G63" s="6" t="s">
        <v>83</v>
      </c>
      <c r="H63" s="65">
        <f>SUM(H55+H61)</f>
        <v>2290000</v>
      </c>
      <c r="I63" s="30">
        <f>SUM(I55+I61)</f>
        <v>1700000</v>
      </c>
      <c r="J63" s="30"/>
      <c r="K63" s="85">
        <f>SUM(K55+K61)</f>
        <v>3990000</v>
      </c>
    </row>
    <row r="64" spans="1:11">
      <c r="A64" s="218">
        <v>28</v>
      </c>
      <c r="B64" s="218"/>
      <c r="C64" s="218"/>
      <c r="D64" s="218"/>
      <c r="E64" s="220" t="s">
        <v>84</v>
      </c>
      <c r="F64" s="220"/>
      <c r="G64" s="123" t="s">
        <v>85</v>
      </c>
      <c r="H64" s="68">
        <f>SUM(H65:H68)</f>
        <v>8256000</v>
      </c>
      <c r="I64" s="29"/>
      <c r="J64" s="29"/>
      <c r="K64" s="85">
        <f>SUM(K65:K68)</f>
        <v>8256000</v>
      </c>
    </row>
    <row r="65" spans="1:11">
      <c r="A65" s="218"/>
      <c r="B65" s="218"/>
      <c r="C65" s="218"/>
      <c r="D65" s="218"/>
      <c r="E65" s="219" t="s">
        <v>86</v>
      </c>
      <c r="F65" s="219"/>
      <c r="G65" s="8"/>
      <c r="H65" s="67">
        <v>3950000</v>
      </c>
      <c r="I65" s="29"/>
      <c r="J65" s="29"/>
      <c r="K65" s="20">
        <v>3950000</v>
      </c>
    </row>
    <row r="66" spans="1:11">
      <c r="A66" s="218"/>
      <c r="B66" s="218"/>
      <c r="C66" s="218"/>
      <c r="D66" s="218"/>
      <c r="E66" s="219" t="s">
        <v>13</v>
      </c>
      <c r="F66" s="219"/>
      <c r="G66" s="8"/>
      <c r="H66" s="67">
        <v>2500000</v>
      </c>
      <c r="I66" s="29"/>
      <c r="J66" s="29"/>
      <c r="K66" s="20">
        <v>2500000</v>
      </c>
    </row>
    <row r="67" spans="1:11">
      <c r="A67" s="218"/>
      <c r="B67" s="218"/>
      <c r="C67" s="218"/>
      <c r="D67" s="218"/>
      <c r="E67" s="219" t="s">
        <v>87</v>
      </c>
      <c r="F67" s="219"/>
      <c r="G67" s="8"/>
      <c r="H67" s="67">
        <v>1106000</v>
      </c>
      <c r="I67" s="29"/>
      <c r="J67" s="29"/>
      <c r="K67" s="20">
        <v>1106000</v>
      </c>
    </row>
    <row r="68" spans="1:11">
      <c r="A68" s="218"/>
      <c r="B68" s="218"/>
      <c r="C68" s="218"/>
      <c r="D68" s="218"/>
      <c r="E68" s="219" t="s">
        <v>88</v>
      </c>
      <c r="F68" s="219"/>
      <c r="G68" s="8"/>
      <c r="H68" s="67">
        <v>700000</v>
      </c>
      <c r="I68" s="29"/>
      <c r="J68" s="29"/>
      <c r="K68" s="20">
        <v>700000</v>
      </c>
    </row>
    <row r="69" spans="1:11">
      <c r="A69" s="218">
        <v>29</v>
      </c>
      <c r="B69" s="218"/>
      <c r="C69" s="218"/>
      <c r="D69" s="218"/>
      <c r="E69" s="220" t="s">
        <v>89</v>
      </c>
      <c r="F69" s="220"/>
      <c r="G69" s="123" t="s">
        <v>90</v>
      </c>
      <c r="H69" s="68"/>
      <c r="I69" s="57">
        <v>22000</v>
      </c>
      <c r="J69" s="57"/>
      <c r="K69" s="57">
        <v>22000</v>
      </c>
    </row>
    <row r="70" spans="1:11">
      <c r="A70" s="218">
        <v>30</v>
      </c>
      <c r="B70" s="218"/>
      <c r="C70" s="218"/>
      <c r="D70" s="218"/>
      <c r="E70" s="220" t="s">
        <v>91</v>
      </c>
      <c r="F70" s="220"/>
      <c r="G70" s="123" t="s">
        <v>92</v>
      </c>
      <c r="H70" s="68"/>
      <c r="I70" s="58">
        <v>145000</v>
      </c>
      <c r="J70" s="58"/>
      <c r="K70" s="58">
        <v>145000</v>
      </c>
    </row>
    <row r="71" spans="1:11">
      <c r="A71" s="218">
        <v>31</v>
      </c>
      <c r="B71" s="218"/>
      <c r="C71" s="218"/>
      <c r="D71" s="218"/>
      <c r="E71" s="220" t="s">
        <v>93</v>
      </c>
      <c r="F71" s="220"/>
      <c r="G71" s="123" t="s">
        <v>94</v>
      </c>
      <c r="H71" s="68">
        <v>2590295</v>
      </c>
      <c r="I71" s="29"/>
      <c r="J71" s="29"/>
      <c r="K71" s="58">
        <v>2590295</v>
      </c>
    </row>
    <row r="72" spans="1:11">
      <c r="A72" s="218">
        <v>32</v>
      </c>
      <c r="B72" s="218"/>
      <c r="C72" s="218"/>
      <c r="D72" s="218"/>
      <c r="E72" s="244" t="s">
        <v>95</v>
      </c>
      <c r="F72" s="244"/>
      <c r="G72" s="123" t="s">
        <v>96</v>
      </c>
      <c r="H72" s="68"/>
      <c r="I72" s="58">
        <v>200000</v>
      </c>
      <c r="J72" s="58"/>
      <c r="K72" s="58">
        <v>200000</v>
      </c>
    </row>
    <row r="73" spans="1:11">
      <c r="A73" s="218">
        <v>33</v>
      </c>
      <c r="B73" s="218"/>
      <c r="C73" s="218"/>
      <c r="D73" s="218"/>
      <c r="E73" s="245" t="s">
        <v>97</v>
      </c>
      <c r="F73" s="245"/>
      <c r="G73" s="123" t="s">
        <v>98</v>
      </c>
      <c r="H73" s="68">
        <f>SUM(H74:H78)</f>
        <v>2270000</v>
      </c>
      <c r="I73" s="30">
        <f>SUM(I74:I78)</f>
        <v>862817</v>
      </c>
      <c r="J73" s="30"/>
      <c r="K73" s="58">
        <f>SUM(K74:K78)</f>
        <v>3132817</v>
      </c>
    </row>
    <row r="74" spans="1:11">
      <c r="A74" s="218"/>
      <c r="B74" s="218"/>
      <c r="C74" s="218"/>
      <c r="D74" s="218"/>
      <c r="E74" s="219" t="s">
        <v>99</v>
      </c>
      <c r="F74" s="219"/>
      <c r="G74" s="8"/>
      <c r="H74" s="67">
        <v>120000</v>
      </c>
      <c r="I74" s="29"/>
      <c r="J74" s="29"/>
      <c r="K74" s="20">
        <v>120000</v>
      </c>
    </row>
    <row r="75" spans="1:11">
      <c r="A75" s="218"/>
      <c r="B75" s="218"/>
      <c r="C75" s="218"/>
      <c r="D75" s="218"/>
      <c r="E75" s="219" t="s">
        <v>100</v>
      </c>
      <c r="F75" s="219"/>
      <c r="G75" s="8"/>
      <c r="H75" s="67">
        <v>500000</v>
      </c>
      <c r="I75" s="57">
        <v>-137183</v>
      </c>
      <c r="J75" s="57"/>
      <c r="K75" s="89">
        <f>SUM(H75+I75)</f>
        <v>362817</v>
      </c>
    </row>
    <row r="76" spans="1:11">
      <c r="A76" s="218"/>
      <c r="B76" s="218"/>
      <c r="C76" s="218"/>
      <c r="D76" s="218"/>
      <c r="E76" s="219" t="s">
        <v>101</v>
      </c>
      <c r="F76" s="219"/>
      <c r="G76" s="8"/>
      <c r="H76" s="67">
        <v>450000</v>
      </c>
      <c r="I76" s="29"/>
      <c r="J76" s="29"/>
      <c r="K76" s="57">
        <v>450000</v>
      </c>
    </row>
    <row r="77" spans="1:11">
      <c r="A77" s="218"/>
      <c r="B77" s="218"/>
      <c r="C77" s="218"/>
      <c r="D77" s="218"/>
      <c r="E77" s="219" t="s">
        <v>102</v>
      </c>
      <c r="F77" s="219"/>
      <c r="G77" s="8"/>
      <c r="H77" s="67">
        <v>1200000</v>
      </c>
      <c r="I77" s="57">
        <v>1000000</v>
      </c>
      <c r="J77" s="57"/>
      <c r="K77" s="20">
        <f>SUM(H77:I77)</f>
        <v>2200000</v>
      </c>
    </row>
    <row r="78" spans="1:11">
      <c r="A78" s="218"/>
      <c r="B78" s="218"/>
      <c r="C78" s="218"/>
      <c r="D78" s="218"/>
      <c r="E78" s="219" t="s">
        <v>103</v>
      </c>
      <c r="F78" s="219"/>
      <c r="G78" s="8"/>
      <c r="H78" s="67"/>
      <c r="I78" s="29"/>
      <c r="J78" s="29"/>
      <c r="K78" s="29"/>
    </row>
    <row r="79" spans="1:11">
      <c r="A79" s="218">
        <v>34</v>
      </c>
      <c r="B79" s="218"/>
      <c r="C79" s="218"/>
      <c r="D79" s="218"/>
      <c r="E79" s="220" t="s">
        <v>104</v>
      </c>
      <c r="F79" s="220"/>
      <c r="G79" s="123" t="s">
        <v>105</v>
      </c>
      <c r="H79" s="68">
        <f>SUM(H80:H85)</f>
        <v>10878800</v>
      </c>
      <c r="I79" s="29"/>
      <c r="J79" s="29"/>
      <c r="K79" s="85">
        <f>SUM(K80:K85)</f>
        <v>10878800</v>
      </c>
    </row>
    <row r="80" spans="1:11">
      <c r="A80" s="218"/>
      <c r="B80" s="218"/>
      <c r="C80" s="218"/>
      <c r="D80" s="218"/>
      <c r="E80" s="219" t="s">
        <v>14</v>
      </c>
      <c r="F80" s="219"/>
      <c r="G80" s="8"/>
      <c r="H80" s="67">
        <v>290000</v>
      </c>
      <c r="I80" s="29"/>
      <c r="J80" s="29"/>
      <c r="K80" s="20">
        <v>290000</v>
      </c>
    </row>
    <row r="81" spans="1:11">
      <c r="A81" s="218"/>
      <c r="B81" s="218"/>
      <c r="C81" s="218"/>
      <c r="D81" s="218"/>
      <c r="E81" s="219" t="s">
        <v>15</v>
      </c>
      <c r="F81" s="219"/>
      <c r="G81" s="8"/>
      <c r="H81" s="67">
        <v>1220000</v>
      </c>
      <c r="I81" s="29"/>
      <c r="J81" s="29"/>
      <c r="K81" s="20">
        <v>1220000</v>
      </c>
    </row>
    <row r="82" spans="1:11">
      <c r="A82" s="218"/>
      <c r="B82" s="218"/>
      <c r="C82" s="218"/>
      <c r="D82" s="218"/>
      <c r="E82" s="219" t="s">
        <v>106</v>
      </c>
      <c r="F82" s="219"/>
      <c r="G82" s="8"/>
      <c r="H82" s="67">
        <v>1000000</v>
      </c>
      <c r="I82" s="29"/>
      <c r="J82" s="29"/>
      <c r="K82" s="20">
        <v>1000000</v>
      </c>
    </row>
    <row r="83" spans="1:11">
      <c r="A83" s="218"/>
      <c r="B83" s="218"/>
      <c r="C83" s="218"/>
      <c r="D83" s="218"/>
      <c r="E83" s="219" t="s">
        <v>232</v>
      </c>
      <c r="F83" s="219"/>
      <c r="G83" s="8"/>
      <c r="H83" s="67">
        <v>500000</v>
      </c>
      <c r="I83" s="29"/>
      <c r="J83" s="29"/>
      <c r="K83" s="20">
        <v>500000</v>
      </c>
    </row>
    <row r="84" spans="1:11">
      <c r="A84" s="218"/>
      <c r="B84" s="218"/>
      <c r="C84" s="218"/>
      <c r="D84" s="218"/>
      <c r="E84" s="219" t="s">
        <v>16</v>
      </c>
      <c r="F84" s="219"/>
      <c r="G84" s="8"/>
      <c r="H84" s="67">
        <v>1600000</v>
      </c>
      <c r="I84" s="29"/>
      <c r="J84" s="29"/>
      <c r="K84" s="20">
        <v>1600000</v>
      </c>
    </row>
    <row r="85" spans="1:11">
      <c r="A85" s="218"/>
      <c r="B85" s="218"/>
      <c r="C85" s="218"/>
      <c r="D85" s="218"/>
      <c r="E85" s="219" t="s">
        <v>8</v>
      </c>
      <c r="F85" s="219"/>
      <c r="G85" s="8"/>
      <c r="H85" s="67">
        <v>6268800</v>
      </c>
      <c r="I85" s="29"/>
      <c r="J85" s="29"/>
      <c r="K85" s="20">
        <v>6268800</v>
      </c>
    </row>
    <row r="86" spans="1:11">
      <c r="A86" s="240">
        <v>35</v>
      </c>
      <c r="B86" s="240"/>
      <c r="C86" s="240"/>
      <c r="D86" s="240"/>
      <c r="E86" s="241" t="s">
        <v>107</v>
      </c>
      <c r="F86" s="241"/>
      <c r="G86" s="6" t="s">
        <v>108</v>
      </c>
      <c r="H86" s="65">
        <f>SUM(H64+H69+H70+H71+H73+H72+H79)</f>
        <v>23995095</v>
      </c>
      <c r="I86" s="58">
        <f>SUM(I64+I69+I70+I71+I72+I73+I79)</f>
        <v>1229817</v>
      </c>
      <c r="J86" s="58"/>
      <c r="K86" s="85">
        <f>SUM(K64+K69+K70+K71+K72+K73+K79)</f>
        <v>25224912</v>
      </c>
    </row>
    <row r="87" spans="1:11">
      <c r="A87" s="218">
        <v>36</v>
      </c>
      <c r="B87" s="218"/>
      <c r="C87" s="218"/>
      <c r="D87" s="218"/>
      <c r="E87" s="243" t="s">
        <v>109</v>
      </c>
      <c r="F87" s="243"/>
      <c r="G87" s="119" t="s">
        <v>110</v>
      </c>
      <c r="H87" s="51">
        <v>845000</v>
      </c>
      <c r="I87" s="29"/>
      <c r="J87" s="29"/>
      <c r="K87" s="13">
        <v>845000</v>
      </c>
    </row>
    <row r="88" spans="1:11">
      <c r="A88" s="218">
        <v>37</v>
      </c>
      <c r="B88" s="218"/>
      <c r="C88" s="218"/>
      <c r="D88" s="218"/>
      <c r="E88" s="243" t="s">
        <v>111</v>
      </c>
      <c r="F88" s="243"/>
      <c r="G88" s="119" t="s">
        <v>112</v>
      </c>
      <c r="H88" s="51"/>
      <c r="I88" s="29"/>
      <c r="J88" s="29"/>
      <c r="K88" s="29"/>
    </row>
    <row r="89" spans="1:11">
      <c r="A89" s="240">
        <v>38</v>
      </c>
      <c r="B89" s="240"/>
      <c r="C89" s="240"/>
      <c r="D89" s="240"/>
      <c r="E89" s="241" t="s">
        <v>113</v>
      </c>
      <c r="F89" s="241"/>
      <c r="G89" s="6" t="s">
        <v>114</v>
      </c>
      <c r="H89" s="65">
        <f>SUM(H87:H88)</f>
        <v>845000</v>
      </c>
      <c r="I89" s="29"/>
      <c r="J89" s="29"/>
      <c r="K89" s="89">
        <f>SUM(K87:K88)</f>
        <v>845000</v>
      </c>
    </row>
    <row r="90" spans="1:11">
      <c r="A90" s="218">
        <v>39</v>
      </c>
      <c r="B90" s="218"/>
      <c r="C90" s="218"/>
      <c r="D90" s="218"/>
      <c r="E90" s="220" t="s">
        <v>115</v>
      </c>
      <c r="F90" s="220"/>
      <c r="G90" s="123" t="s">
        <v>116</v>
      </c>
      <c r="H90" s="68">
        <v>20465290</v>
      </c>
      <c r="I90" s="29"/>
      <c r="J90" s="29"/>
      <c r="K90" s="16">
        <v>20465290</v>
      </c>
    </row>
    <row r="91" spans="1:11">
      <c r="A91" s="218">
        <v>40</v>
      </c>
      <c r="B91" s="218"/>
      <c r="C91" s="218"/>
      <c r="D91" s="218"/>
      <c r="E91" s="243" t="s">
        <v>117</v>
      </c>
      <c r="F91" s="243"/>
      <c r="G91" s="119" t="s">
        <v>118</v>
      </c>
      <c r="H91" s="51">
        <v>100000</v>
      </c>
      <c r="I91" s="57">
        <v>1100000</v>
      </c>
      <c r="J91" s="57"/>
      <c r="K91" s="89">
        <f>SUM(H91:I91)</f>
        <v>1200000</v>
      </c>
    </row>
    <row r="92" spans="1:11">
      <c r="A92" s="218">
        <v>41</v>
      </c>
      <c r="B92" s="218"/>
      <c r="C92" s="218"/>
      <c r="D92" s="218"/>
      <c r="E92" s="243" t="s">
        <v>119</v>
      </c>
      <c r="F92" s="243"/>
      <c r="G92" s="119" t="s">
        <v>120</v>
      </c>
      <c r="H92" s="51"/>
      <c r="I92" s="29"/>
      <c r="J92" s="29"/>
      <c r="K92" s="29"/>
    </row>
    <row r="93" spans="1:11">
      <c r="A93" s="218">
        <v>42</v>
      </c>
      <c r="B93" s="218"/>
      <c r="C93" s="218"/>
      <c r="D93" s="218"/>
      <c r="E93" s="243" t="s">
        <v>121</v>
      </c>
      <c r="F93" s="243"/>
      <c r="G93" s="119" t="s">
        <v>122</v>
      </c>
      <c r="H93" s="51"/>
      <c r="I93" s="29"/>
      <c r="J93" s="29"/>
      <c r="K93" s="29"/>
    </row>
    <row r="94" spans="1:11">
      <c r="A94" s="218">
        <v>43</v>
      </c>
      <c r="B94" s="218"/>
      <c r="C94" s="218"/>
      <c r="D94" s="218"/>
      <c r="E94" s="220" t="s">
        <v>123</v>
      </c>
      <c r="F94" s="220"/>
      <c r="G94" s="123" t="s">
        <v>124</v>
      </c>
      <c r="H94" s="68">
        <f>SUM(H95:H99)</f>
        <v>7248770</v>
      </c>
      <c r="I94" s="29"/>
      <c r="J94" s="29"/>
      <c r="K94" s="85">
        <f>SUM(K95:K99)</f>
        <v>7248770</v>
      </c>
    </row>
    <row r="95" spans="1:11">
      <c r="A95" s="218"/>
      <c r="B95" s="218"/>
      <c r="C95" s="218"/>
      <c r="D95" s="218"/>
      <c r="E95" s="219" t="s">
        <v>233</v>
      </c>
      <c r="F95" s="219"/>
      <c r="G95" s="8"/>
      <c r="H95" s="67">
        <v>600000</v>
      </c>
      <c r="I95" s="29"/>
      <c r="J95" s="29"/>
      <c r="K95" s="20">
        <v>600000</v>
      </c>
    </row>
    <row r="96" spans="1:11">
      <c r="A96" s="218"/>
      <c r="B96" s="218"/>
      <c r="C96" s="218"/>
      <c r="D96" s="218"/>
      <c r="E96" s="219" t="s">
        <v>221</v>
      </c>
      <c r="F96" s="219"/>
      <c r="G96" s="8"/>
      <c r="H96" s="67"/>
      <c r="I96" s="29"/>
      <c r="J96" s="29"/>
      <c r="K96" s="20"/>
    </row>
    <row r="97" spans="1:11">
      <c r="A97" s="218"/>
      <c r="B97" s="218"/>
      <c r="C97" s="218"/>
      <c r="D97" s="218"/>
      <c r="E97" s="219" t="s">
        <v>126</v>
      </c>
      <c r="F97" s="219"/>
      <c r="G97" s="8"/>
      <c r="H97" s="67"/>
      <c r="I97" s="29"/>
      <c r="J97" s="29"/>
      <c r="K97" s="20"/>
    </row>
    <row r="98" spans="1:11">
      <c r="A98" s="218"/>
      <c r="B98" s="218"/>
      <c r="C98" s="218"/>
      <c r="D98" s="218"/>
      <c r="E98" s="219" t="s">
        <v>127</v>
      </c>
      <c r="F98" s="219"/>
      <c r="G98" s="8"/>
      <c r="H98" s="67"/>
      <c r="I98" s="29"/>
      <c r="J98" s="29"/>
      <c r="K98" s="20"/>
    </row>
    <row r="99" spans="1:11">
      <c r="A99" s="218"/>
      <c r="B99" s="218"/>
      <c r="C99" s="218"/>
      <c r="D99" s="218"/>
      <c r="E99" s="219" t="s">
        <v>223</v>
      </c>
      <c r="F99" s="219"/>
      <c r="G99" s="8"/>
      <c r="H99" s="67">
        <v>6648770</v>
      </c>
      <c r="I99" s="29"/>
      <c r="J99" s="29"/>
      <c r="K99" s="20">
        <v>6648770</v>
      </c>
    </row>
    <row r="100" spans="1:11">
      <c r="A100" s="240">
        <v>44</v>
      </c>
      <c r="B100" s="240"/>
      <c r="C100" s="240"/>
      <c r="D100" s="240"/>
      <c r="E100" s="241" t="s">
        <v>128</v>
      </c>
      <c r="F100" s="241"/>
      <c r="G100" s="6" t="s">
        <v>129</v>
      </c>
      <c r="H100" s="65">
        <f>SUM(H90:H94)</f>
        <v>27814060</v>
      </c>
      <c r="I100" s="29"/>
      <c r="J100" s="29"/>
      <c r="K100" s="85">
        <f>SUM(K90+K91+K92+K93+K94)</f>
        <v>28914060</v>
      </c>
    </row>
    <row r="101" spans="1:11">
      <c r="A101" s="227">
        <v>45</v>
      </c>
      <c r="B101" s="227"/>
      <c r="C101" s="227"/>
      <c r="D101" s="227"/>
      <c r="E101" s="242" t="s">
        <v>130</v>
      </c>
      <c r="F101" s="242"/>
      <c r="G101" s="121" t="s">
        <v>131</v>
      </c>
      <c r="H101" s="66">
        <f>SUM(H54+H63+H86+H89+H100)</f>
        <v>104684855</v>
      </c>
      <c r="I101" s="91">
        <f>SUM(I54+I63+I86+I89+I100+I91)</f>
        <v>4801287</v>
      </c>
      <c r="J101" s="91"/>
      <c r="K101" s="91">
        <f>SUM(K54+K63+K86+K89+K100)</f>
        <v>109486142</v>
      </c>
    </row>
    <row r="102" spans="1:11">
      <c r="A102" s="235">
        <v>46</v>
      </c>
      <c r="B102" s="235"/>
      <c r="C102" s="235"/>
      <c r="D102" s="235"/>
      <c r="E102" s="236" t="s">
        <v>132</v>
      </c>
      <c r="F102" s="236"/>
      <c r="G102" s="6" t="s">
        <v>133</v>
      </c>
      <c r="H102" s="65"/>
      <c r="I102" s="29"/>
      <c r="J102" s="29"/>
      <c r="K102" s="29"/>
    </row>
    <row r="103" spans="1:11">
      <c r="A103" s="235">
        <v>47</v>
      </c>
      <c r="B103" s="235"/>
      <c r="C103" s="235"/>
      <c r="D103" s="235"/>
      <c r="E103" s="236" t="s">
        <v>134</v>
      </c>
      <c r="F103" s="236"/>
      <c r="G103" s="6" t="s">
        <v>135</v>
      </c>
      <c r="H103" s="65"/>
      <c r="I103" s="29"/>
      <c r="J103" s="29"/>
      <c r="K103" s="29"/>
    </row>
    <row r="104" spans="1:11">
      <c r="A104" s="235">
        <v>48</v>
      </c>
      <c r="B104" s="235"/>
      <c r="C104" s="235"/>
      <c r="D104" s="235"/>
      <c r="E104" s="237" t="s">
        <v>136</v>
      </c>
      <c r="F104" s="237"/>
      <c r="G104" s="6" t="s">
        <v>137</v>
      </c>
      <c r="H104" s="65"/>
      <c r="I104" s="29"/>
      <c r="J104" s="29"/>
      <c r="K104" s="29"/>
    </row>
    <row r="105" spans="1:11">
      <c r="A105" s="235">
        <v>49</v>
      </c>
      <c r="B105" s="235"/>
      <c r="C105" s="235"/>
      <c r="D105" s="235"/>
      <c r="E105" s="237" t="s">
        <v>234</v>
      </c>
      <c r="F105" s="237"/>
      <c r="G105" s="6" t="s">
        <v>139</v>
      </c>
      <c r="H105" s="65"/>
      <c r="I105" s="29"/>
      <c r="J105" s="29"/>
      <c r="K105" s="29"/>
    </row>
    <row r="106" spans="1:11">
      <c r="A106" s="235">
        <v>50</v>
      </c>
      <c r="B106" s="235"/>
      <c r="C106" s="235"/>
      <c r="D106" s="235"/>
      <c r="E106" s="237" t="s">
        <v>140</v>
      </c>
      <c r="F106" s="237"/>
      <c r="G106" s="6" t="s">
        <v>141</v>
      </c>
      <c r="H106" s="65"/>
      <c r="I106" s="29"/>
      <c r="J106" s="29"/>
      <c r="K106" s="29"/>
    </row>
    <row r="107" spans="1:11">
      <c r="A107" s="235">
        <v>51</v>
      </c>
      <c r="B107" s="235"/>
      <c r="C107" s="235"/>
      <c r="D107" s="235"/>
      <c r="E107" s="236" t="s">
        <v>235</v>
      </c>
      <c r="F107" s="236"/>
      <c r="G107" s="6" t="s">
        <v>143</v>
      </c>
      <c r="H107" s="69"/>
      <c r="I107" s="29"/>
      <c r="J107" s="29"/>
      <c r="K107" s="29"/>
    </row>
    <row r="108" spans="1:11">
      <c r="A108" s="235">
        <v>52</v>
      </c>
      <c r="B108" s="235"/>
      <c r="C108" s="235"/>
      <c r="D108" s="235"/>
      <c r="E108" s="236" t="s">
        <v>413</v>
      </c>
      <c r="F108" s="236"/>
      <c r="G108" s="6" t="s">
        <v>145</v>
      </c>
      <c r="H108" s="65"/>
      <c r="I108" s="29"/>
      <c r="J108" s="29"/>
      <c r="K108" s="29"/>
    </row>
    <row r="109" spans="1:11">
      <c r="A109" s="235">
        <v>53</v>
      </c>
      <c r="B109" s="235"/>
      <c r="C109" s="235"/>
      <c r="D109" s="235"/>
      <c r="E109" s="236" t="s">
        <v>146</v>
      </c>
      <c r="F109" s="236"/>
      <c r="G109" s="6" t="s">
        <v>147</v>
      </c>
      <c r="H109" s="65">
        <v>24674000</v>
      </c>
      <c r="I109" s="29"/>
      <c r="J109" s="29"/>
      <c r="K109" s="17">
        <v>24674000</v>
      </c>
    </row>
    <row r="110" spans="1:11">
      <c r="A110" s="122"/>
      <c r="B110" s="122"/>
      <c r="C110" s="122"/>
      <c r="D110" s="122"/>
      <c r="E110" s="238" t="s">
        <v>414</v>
      </c>
      <c r="F110" s="239"/>
      <c r="G110" s="6"/>
      <c r="H110" s="65"/>
      <c r="I110" s="29"/>
      <c r="J110" s="29"/>
      <c r="K110" s="29"/>
    </row>
    <row r="111" spans="1:11">
      <c r="A111" s="122"/>
      <c r="B111" s="122"/>
      <c r="C111" s="122"/>
      <c r="D111" s="122"/>
      <c r="E111" s="238" t="s">
        <v>415</v>
      </c>
      <c r="F111" s="239"/>
      <c r="G111" s="6"/>
      <c r="H111" s="65"/>
      <c r="I111" s="29"/>
      <c r="J111" s="29"/>
      <c r="K111" s="29"/>
    </row>
    <row r="112" spans="1:11">
      <c r="A112" s="122"/>
      <c r="B112" s="122"/>
      <c r="C112" s="122"/>
      <c r="D112" s="122"/>
      <c r="E112" s="238" t="s">
        <v>416</v>
      </c>
      <c r="F112" s="239"/>
      <c r="G112" s="6"/>
      <c r="H112" s="65"/>
      <c r="I112" s="29"/>
      <c r="J112" s="29"/>
      <c r="K112" s="29"/>
    </row>
    <row r="113" spans="1:11">
      <c r="A113" s="122"/>
      <c r="B113" s="122"/>
      <c r="C113" s="122"/>
      <c r="D113" s="122"/>
      <c r="E113" s="238" t="s">
        <v>417</v>
      </c>
      <c r="F113" s="239"/>
      <c r="G113" s="6"/>
      <c r="H113" s="65"/>
      <c r="I113" s="29"/>
      <c r="J113" s="29"/>
      <c r="K113" s="29"/>
    </row>
    <row r="114" spans="1:11">
      <c r="A114" s="227">
        <v>54</v>
      </c>
      <c r="B114" s="227"/>
      <c r="C114" s="227"/>
      <c r="D114" s="227"/>
      <c r="E114" s="230" t="s">
        <v>222</v>
      </c>
      <c r="F114" s="230"/>
      <c r="G114" s="121" t="s">
        <v>148</v>
      </c>
      <c r="H114" s="66">
        <f>SUM(H102:H109)</f>
        <v>24674000</v>
      </c>
      <c r="I114" s="73"/>
      <c r="J114" s="73"/>
      <c r="K114" s="137">
        <f>SUM(K109:K113)</f>
        <v>24674000</v>
      </c>
    </row>
    <row r="115" spans="1:11">
      <c r="A115" s="218">
        <v>55</v>
      </c>
      <c r="B115" s="218"/>
      <c r="C115" s="218"/>
      <c r="D115" s="218"/>
      <c r="E115" s="224" t="s">
        <v>149</v>
      </c>
      <c r="F115" s="224"/>
      <c r="G115" s="119" t="s">
        <v>150</v>
      </c>
      <c r="H115" s="51"/>
      <c r="I115" s="29"/>
      <c r="J115" s="29"/>
      <c r="K115" s="29"/>
    </row>
    <row r="116" spans="1:11">
      <c r="A116" s="218">
        <v>56</v>
      </c>
      <c r="B116" s="218"/>
      <c r="C116" s="218"/>
      <c r="D116" s="218"/>
      <c r="E116" s="224" t="s">
        <v>151</v>
      </c>
      <c r="F116" s="224"/>
      <c r="G116" s="119" t="s">
        <v>152</v>
      </c>
      <c r="H116" s="51"/>
      <c r="I116" s="57">
        <v>7920</v>
      </c>
      <c r="J116" s="57"/>
      <c r="K116" s="57">
        <v>7920</v>
      </c>
    </row>
    <row r="117" spans="1:11">
      <c r="A117" s="218">
        <v>57</v>
      </c>
      <c r="B117" s="218"/>
      <c r="C117" s="218"/>
      <c r="D117" s="218"/>
      <c r="E117" s="224" t="s">
        <v>153</v>
      </c>
      <c r="F117" s="224"/>
      <c r="G117" s="119" t="s">
        <v>154</v>
      </c>
      <c r="H117" s="51"/>
      <c r="I117" s="29"/>
      <c r="J117" s="29"/>
      <c r="K117" s="29"/>
    </row>
    <row r="118" spans="1:11">
      <c r="A118" s="218">
        <v>58</v>
      </c>
      <c r="B118" s="218"/>
      <c r="C118" s="218"/>
      <c r="D118" s="218"/>
      <c r="E118" s="224" t="s">
        <v>155</v>
      </c>
      <c r="F118" s="224"/>
      <c r="G118" s="119" t="s">
        <v>156</v>
      </c>
      <c r="H118" s="51"/>
      <c r="I118" s="29"/>
      <c r="J118" s="29"/>
      <c r="K118" s="29"/>
    </row>
    <row r="119" spans="1:11">
      <c r="A119" s="218">
        <v>59</v>
      </c>
      <c r="B119" s="218"/>
      <c r="C119" s="218"/>
      <c r="D119" s="218"/>
      <c r="E119" s="224" t="s">
        <v>157</v>
      </c>
      <c r="F119" s="224"/>
      <c r="G119" s="119" t="s">
        <v>158</v>
      </c>
      <c r="H119" s="51"/>
      <c r="I119" s="29"/>
      <c r="J119" s="29"/>
      <c r="K119" s="29"/>
    </row>
    <row r="120" spans="1:11">
      <c r="A120" s="218">
        <v>60</v>
      </c>
      <c r="B120" s="218"/>
      <c r="C120" s="218"/>
      <c r="D120" s="218"/>
      <c r="E120" s="224" t="s">
        <v>418</v>
      </c>
      <c r="F120" s="224"/>
      <c r="G120" s="119" t="s">
        <v>160</v>
      </c>
      <c r="H120" s="51">
        <v>3377640</v>
      </c>
      <c r="I120" s="29"/>
      <c r="J120" s="29"/>
      <c r="K120" s="13">
        <v>3377640</v>
      </c>
    </row>
    <row r="121" spans="1:11">
      <c r="A121" s="118"/>
      <c r="B121" s="118"/>
      <c r="C121" s="118"/>
      <c r="D121" s="118"/>
      <c r="E121" s="232" t="s">
        <v>419</v>
      </c>
      <c r="F121" s="233"/>
      <c r="G121" s="119"/>
      <c r="H121" s="51"/>
      <c r="I121" s="29"/>
      <c r="J121" s="29"/>
      <c r="K121" s="29"/>
    </row>
    <row r="122" spans="1:11">
      <c r="A122" s="118"/>
      <c r="B122" s="118"/>
      <c r="C122" s="118"/>
      <c r="D122" s="118"/>
      <c r="E122" s="232" t="s">
        <v>420</v>
      </c>
      <c r="F122" s="234"/>
      <c r="G122" s="119"/>
      <c r="H122" s="51"/>
      <c r="I122" s="29"/>
      <c r="J122" s="29"/>
      <c r="K122" s="29"/>
    </row>
    <row r="123" spans="1:11">
      <c r="A123" s="218">
        <v>61</v>
      </c>
      <c r="B123" s="218"/>
      <c r="C123" s="218"/>
      <c r="D123" s="218"/>
      <c r="E123" s="224" t="s">
        <v>161</v>
      </c>
      <c r="F123" s="224"/>
      <c r="G123" s="119" t="s">
        <v>162</v>
      </c>
      <c r="H123" s="51"/>
      <c r="I123" s="29"/>
      <c r="J123" s="29"/>
      <c r="K123" s="29"/>
    </row>
    <row r="124" spans="1:11">
      <c r="A124" s="218">
        <v>62</v>
      </c>
      <c r="B124" s="218"/>
      <c r="C124" s="218"/>
      <c r="D124" s="218"/>
      <c r="E124" s="224" t="s">
        <v>163</v>
      </c>
      <c r="F124" s="224"/>
      <c r="G124" s="119" t="s">
        <v>164</v>
      </c>
      <c r="H124" s="51">
        <v>500000</v>
      </c>
      <c r="I124" s="29"/>
      <c r="J124" s="29"/>
      <c r="K124" s="13">
        <v>500000</v>
      </c>
    </row>
    <row r="125" spans="1:11">
      <c r="A125" s="218">
        <v>63</v>
      </c>
      <c r="B125" s="218"/>
      <c r="C125" s="218"/>
      <c r="D125" s="218"/>
      <c r="E125" s="224" t="s">
        <v>165</v>
      </c>
      <c r="F125" s="224"/>
      <c r="G125" s="119" t="s">
        <v>166</v>
      </c>
      <c r="H125" s="51"/>
      <c r="I125" s="29"/>
      <c r="J125" s="29"/>
      <c r="K125" s="29"/>
    </row>
    <row r="126" spans="1:11">
      <c r="A126" s="218">
        <v>64</v>
      </c>
      <c r="B126" s="218"/>
      <c r="C126" s="218"/>
      <c r="D126" s="218"/>
      <c r="E126" s="231" t="s">
        <v>167</v>
      </c>
      <c r="F126" s="231"/>
      <c r="G126" s="119" t="s">
        <v>168</v>
      </c>
      <c r="H126" s="51"/>
      <c r="I126" s="29"/>
      <c r="J126" s="29"/>
      <c r="K126" s="29"/>
    </row>
    <row r="127" spans="1:11">
      <c r="A127" s="218">
        <v>65</v>
      </c>
      <c r="B127" s="218"/>
      <c r="C127" s="218"/>
      <c r="D127" s="218"/>
      <c r="E127" s="224" t="s">
        <v>421</v>
      </c>
      <c r="F127" s="224"/>
      <c r="G127" s="119" t="s">
        <v>172</v>
      </c>
      <c r="H127" s="51">
        <v>3414000</v>
      </c>
      <c r="I127" s="57">
        <v>1000000</v>
      </c>
      <c r="J127" s="57"/>
      <c r="K127" s="89">
        <f>SUM(H127:I127)</f>
        <v>4414000</v>
      </c>
    </row>
    <row r="128" spans="1:11">
      <c r="A128" s="118"/>
      <c r="B128" s="118"/>
      <c r="C128" s="118"/>
      <c r="D128" s="118"/>
      <c r="E128" s="232" t="s">
        <v>422</v>
      </c>
      <c r="F128" s="233"/>
      <c r="G128" s="119"/>
      <c r="H128" s="51"/>
      <c r="I128" s="29"/>
      <c r="J128" s="29"/>
      <c r="K128" s="29"/>
    </row>
    <row r="129" spans="1:11">
      <c r="A129" s="118"/>
      <c r="B129" s="118"/>
      <c r="C129" s="118"/>
      <c r="D129" s="118"/>
      <c r="E129" s="232" t="s">
        <v>423</v>
      </c>
      <c r="F129" s="234"/>
      <c r="G129" s="119"/>
      <c r="H129" s="51"/>
      <c r="I129" s="29"/>
      <c r="J129" s="29"/>
      <c r="K129" s="29"/>
    </row>
    <row r="130" spans="1:11">
      <c r="A130" s="218">
        <v>66</v>
      </c>
      <c r="B130" s="218"/>
      <c r="C130" s="218"/>
      <c r="D130" s="218"/>
      <c r="E130" s="231" t="s">
        <v>171</v>
      </c>
      <c r="F130" s="231"/>
      <c r="G130" s="119" t="s">
        <v>397</v>
      </c>
      <c r="H130" s="51">
        <v>10553020</v>
      </c>
      <c r="I130" s="57">
        <v>-1000000</v>
      </c>
      <c r="J130" s="57"/>
      <c r="K130" s="57">
        <v>9553020</v>
      </c>
    </row>
    <row r="131" spans="1:11">
      <c r="A131" s="227">
        <v>67</v>
      </c>
      <c r="B131" s="227"/>
      <c r="C131" s="227"/>
      <c r="D131" s="227"/>
      <c r="E131" s="230" t="s">
        <v>173</v>
      </c>
      <c r="F131" s="230"/>
      <c r="G131" s="121" t="s">
        <v>174</v>
      </c>
      <c r="H131" s="66">
        <f>SUM(H115:H130)</f>
        <v>17844660</v>
      </c>
      <c r="I131" s="74">
        <f>SUM(I116+I117+I118+I119+I120+I123+I124+I125+I126+I127+I130)</f>
        <v>7920</v>
      </c>
      <c r="J131" s="74"/>
      <c r="K131" s="91">
        <f>SUM(K115+K116+K117+K118+K119+K120+K123+K124+K125+K126+K127+K130)</f>
        <v>17852580</v>
      </c>
    </row>
    <row r="132" spans="1:11">
      <c r="A132" s="218">
        <v>68</v>
      </c>
      <c r="B132" s="218"/>
      <c r="C132" s="218"/>
      <c r="D132" s="218"/>
      <c r="E132" s="223" t="s">
        <v>175</v>
      </c>
      <c r="F132" s="223"/>
      <c r="G132" s="119" t="s">
        <v>176</v>
      </c>
      <c r="H132" s="51">
        <v>49345420</v>
      </c>
      <c r="I132" s="89">
        <f>SUM(K132-H132)</f>
        <v>-781898</v>
      </c>
      <c r="J132" s="89"/>
      <c r="K132" s="57">
        <v>48563522</v>
      </c>
    </row>
    <row r="133" spans="1:11">
      <c r="A133" s="218">
        <v>69</v>
      </c>
      <c r="B133" s="218"/>
      <c r="C133" s="218"/>
      <c r="D133" s="218"/>
      <c r="E133" s="223" t="s">
        <v>177</v>
      </c>
      <c r="F133" s="223"/>
      <c r="G133" s="119" t="s">
        <v>178</v>
      </c>
      <c r="H133" s="51"/>
      <c r="I133" s="29"/>
      <c r="J133" s="29"/>
      <c r="K133" s="29"/>
    </row>
    <row r="134" spans="1:11">
      <c r="A134" s="218">
        <v>70</v>
      </c>
      <c r="B134" s="218"/>
      <c r="C134" s="218"/>
      <c r="D134" s="218"/>
      <c r="E134" s="223" t="s">
        <v>179</v>
      </c>
      <c r="F134" s="223"/>
      <c r="G134" s="119" t="s">
        <v>180</v>
      </c>
      <c r="H134" s="51"/>
      <c r="I134" s="29"/>
      <c r="J134" s="29"/>
      <c r="K134" s="29"/>
    </row>
    <row r="135" spans="1:11">
      <c r="A135" s="218">
        <v>71</v>
      </c>
      <c r="B135" s="218"/>
      <c r="C135" s="218"/>
      <c r="D135" s="218"/>
      <c r="E135" s="223" t="s">
        <v>181</v>
      </c>
      <c r="F135" s="223"/>
      <c r="G135" s="119" t="s">
        <v>182</v>
      </c>
      <c r="H135" s="125"/>
      <c r="I135" s="116">
        <v>960575</v>
      </c>
      <c r="J135" s="116"/>
      <c r="K135" s="138">
        <v>960575</v>
      </c>
    </row>
    <row r="136" spans="1:11">
      <c r="A136" s="218">
        <v>72</v>
      </c>
      <c r="B136" s="218"/>
      <c r="C136" s="218"/>
      <c r="D136" s="218"/>
      <c r="E136" s="223" t="s">
        <v>183</v>
      </c>
      <c r="F136" s="223"/>
      <c r="G136" s="119" t="s">
        <v>184</v>
      </c>
      <c r="H136" s="51"/>
      <c r="I136" s="29"/>
      <c r="J136" s="29"/>
      <c r="K136" s="29"/>
    </row>
    <row r="137" spans="1:11">
      <c r="A137" s="218">
        <v>73</v>
      </c>
      <c r="B137" s="218"/>
      <c r="C137" s="218"/>
      <c r="D137" s="218"/>
      <c r="E137" s="223" t="s">
        <v>185</v>
      </c>
      <c r="F137" s="223"/>
      <c r="G137" s="119" t="s">
        <v>186</v>
      </c>
      <c r="H137" s="51"/>
      <c r="I137" s="29"/>
      <c r="J137" s="29"/>
      <c r="K137" s="29"/>
    </row>
    <row r="138" spans="1:11">
      <c r="A138" s="218">
        <v>74</v>
      </c>
      <c r="B138" s="218"/>
      <c r="C138" s="218"/>
      <c r="D138" s="218"/>
      <c r="E138" s="223" t="s">
        <v>187</v>
      </c>
      <c r="F138" s="223"/>
      <c r="G138" s="119" t="s">
        <v>188</v>
      </c>
      <c r="H138" s="51">
        <v>13323264</v>
      </c>
      <c r="I138" s="57">
        <v>48243</v>
      </c>
      <c r="J138" s="57"/>
      <c r="K138" s="13">
        <f>SUM(H138:I138)</f>
        <v>13371507</v>
      </c>
    </row>
    <row r="139" spans="1:11">
      <c r="A139" s="227">
        <v>75</v>
      </c>
      <c r="B139" s="227"/>
      <c r="C139" s="227"/>
      <c r="D139" s="227"/>
      <c r="E139" s="228" t="s">
        <v>189</v>
      </c>
      <c r="F139" s="228"/>
      <c r="G139" s="121" t="s">
        <v>190</v>
      </c>
      <c r="H139" s="66">
        <f>SUM(H132:H138)</f>
        <v>62668684</v>
      </c>
      <c r="I139" s="91">
        <f>SUM(I132:I138)</f>
        <v>226920</v>
      </c>
      <c r="J139" s="91"/>
      <c r="K139" s="74">
        <f>SUM(K132:K138)</f>
        <v>62895604</v>
      </c>
    </row>
    <row r="140" spans="1:11">
      <c r="A140" s="218">
        <v>76</v>
      </c>
      <c r="B140" s="218"/>
      <c r="C140" s="218"/>
      <c r="D140" s="218"/>
      <c r="E140" s="224" t="s">
        <v>191</v>
      </c>
      <c r="F140" s="224"/>
      <c r="G140" s="119" t="s">
        <v>192</v>
      </c>
      <c r="H140" s="51">
        <v>27160352</v>
      </c>
      <c r="I140" s="29"/>
      <c r="J140" s="29"/>
      <c r="K140" s="13">
        <v>27160352</v>
      </c>
    </row>
    <row r="141" spans="1:11">
      <c r="A141" s="218">
        <v>77</v>
      </c>
      <c r="B141" s="218"/>
      <c r="C141" s="218"/>
      <c r="D141" s="218"/>
      <c r="E141" s="224" t="s">
        <v>193</v>
      </c>
      <c r="F141" s="224"/>
      <c r="G141" s="119" t="s">
        <v>194</v>
      </c>
      <c r="H141" s="51"/>
      <c r="I141" s="29"/>
      <c r="J141" s="29"/>
      <c r="K141" s="29"/>
    </row>
    <row r="142" spans="1:11">
      <c r="A142" s="218">
        <v>78</v>
      </c>
      <c r="B142" s="218"/>
      <c r="C142" s="218"/>
      <c r="D142" s="218"/>
      <c r="E142" s="224" t="s">
        <v>195</v>
      </c>
      <c r="F142" s="224"/>
      <c r="G142" s="119" t="s">
        <v>196</v>
      </c>
      <c r="H142" s="51"/>
      <c r="I142" s="29"/>
      <c r="J142" s="29"/>
      <c r="K142" s="29"/>
    </row>
    <row r="143" spans="1:11">
      <c r="A143" s="218">
        <v>79</v>
      </c>
      <c r="B143" s="218"/>
      <c r="C143" s="218"/>
      <c r="D143" s="218"/>
      <c r="E143" s="224" t="s">
        <v>197</v>
      </c>
      <c r="F143" s="224"/>
      <c r="G143" s="119" t="s">
        <v>198</v>
      </c>
      <c r="H143" s="51">
        <v>7333295</v>
      </c>
      <c r="I143" s="29"/>
      <c r="J143" s="29"/>
      <c r="K143" s="13">
        <v>7333295</v>
      </c>
    </row>
    <row r="144" spans="1:11">
      <c r="A144" s="227">
        <v>80</v>
      </c>
      <c r="B144" s="227"/>
      <c r="C144" s="227"/>
      <c r="D144" s="227"/>
      <c r="E144" s="230" t="s">
        <v>199</v>
      </c>
      <c r="F144" s="230"/>
      <c r="G144" s="121" t="s">
        <v>200</v>
      </c>
      <c r="H144" s="66">
        <f>SUM(H140:H143)</f>
        <v>34493647</v>
      </c>
      <c r="I144" s="73"/>
      <c r="J144" s="73"/>
      <c r="K144" s="92">
        <f>SUM(K140:K143)</f>
        <v>34493647</v>
      </c>
    </row>
    <row r="145" spans="1:11">
      <c r="A145" s="218">
        <v>81</v>
      </c>
      <c r="B145" s="218"/>
      <c r="C145" s="218"/>
      <c r="D145" s="218"/>
      <c r="E145" s="224" t="s">
        <v>201</v>
      </c>
      <c r="F145" s="224"/>
      <c r="G145" s="119" t="s">
        <v>202</v>
      </c>
      <c r="H145" s="51"/>
      <c r="I145" s="29"/>
      <c r="J145" s="29"/>
      <c r="K145" s="29"/>
    </row>
    <row r="146" spans="1:11">
      <c r="A146" s="218">
        <v>82</v>
      </c>
      <c r="B146" s="218"/>
      <c r="C146" s="218"/>
      <c r="D146" s="218"/>
      <c r="E146" s="224" t="s">
        <v>203</v>
      </c>
      <c r="F146" s="224"/>
      <c r="G146" s="119" t="s">
        <v>204</v>
      </c>
      <c r="H146" s="51"/>
      <c r="I146" s="29"/>
      <c r="J146" s="29"/>
      <c r="K146" s="29"/>
    </row>
    <row r="147" spans="1:11">
      <c r="A147" s="218">
        <v>83</v>
      </c>
      <c r="B147" s="218"/>
      <c r="C147" s="218"/>
      <c r="D147" s="218"/>
      <c r="E147" s="224" t="s">
        <v>205</v>
      </c>
      <c r="F147" s="224"/>
      <c r="G147" s="119" t="s">
        <v>206</v>
      </c>
      <c r="H147" s="51"/>
      <c r="I147" s="29"/>
      <c r="J147" s="29"/>
      <c r="K147" s="29"/>
    </row>
    <row r="148" spans="1:11">
      <c r="A148" s="218">
        <v>84</v>
      </c>
      <c r="B148" s="218"/>
      <c r="C148" s="218"/>
      <c r="D148" s="218"/>
      <c r="E148" s="224" t="s">
        <v>207</v>
      </c>
      <c r="F148" s="224"/>
      <c r="G148" s="119" t="s">
        <v>208</v>
      </c>
      <c r="H148" s="51"/>
      <c r="I148" s="29"/>
      <c r="J148" s="29"/>
      <c r="K148" s="29"/>
    </row>
    <row r="149" spans="1:11">
      <c r="A149" s="218">
        <v>85</v>
      </c>
      <c r="B149" s="218"/>
      <c r="C149" s="218"/>
      <c r="D149" s="218"/>
      <c r="E149" s="224" t="s">
        <v>209</v>
      </c>
      <c r="F149" s="224"/>
      <c r="G149" s="119" t="s">
        <v>210</v>
      </c>
      <c r="H149" s="51"/>
      <c r="I149" s="29"/>
      <c r="J149" s="29"/>
      <c r="K149" s="29"/>
    </row>
    <row r="150" spans="1:11">
      <c r="A150" s="218">
        <v>86</v>
      </c>
      <c r="B150" s="218"/>
      <c r="C150" s="218"/>
      <c r="D150" s="218"/>
      <c r="E150" s="224" t="s">
        <v>211</v>
      </c>
      <c r="F150" s="224"/>
      <c r="G150" s="119" t="s">
        <v>212</v>
      </c>
      <c r="H150" s="51"/>
      <c r="I150" s="29"/>
      <c r="J150" s="29"/>
      <c r="K150" s="29"/>
    </row>
    <row r="151" spans="1:11">
      <c r="A151" s="218">
        <v>87</v>
      </c>
      <c r="B151" s="218"/>
      <c r="C151" s="218"/>
      <c r="D151" s="218"/>
      <c r="E151" s="224" t="s">
        <v>213</v>
      </c>
      <c r="F151" s="224"/>
      <c r="G151" s="119" t="s">
        <v>214</v>
      </c>
      <c r="H151" s="51"/>
      <c r="I151" s="29"/>
      <c r="J151" s="29"/>
      <c r="K151" s="29"/>
    </row>
    <row r="152" spans="1:11">
      <c r="A152" s="218">
        <v>88</v>
      </c>
      <c r="B152" s="218"/>
      <c r="C152" s="218"/>
      <c r="D152" s="218"/>
      <c r="E152" s="224" t="s">
        <v>215</v>
      </c>
      <c r="F152" s="224"/>
      <c r="G152" s="119" t="s">
        <v>216</v>
      </c>
      <c r="H152" s="51"/>
      <c r="I152" s="29"/>
      <c r="J152" s="29"/>
      <c r="K152" s="29"/>
    </row>
    <row r="153" spans="1:11">
      <c r="A153" s="229">
        <v>89</v>
      </c>
      <c r="B153" s="229"/>
      <c r="C153" s="229"/>
      <c r="D153" s="229"/>
      <c r="E153" s="230" t="s">
        <v>217</v>
      </c>
      <c r="F153" s="230"/>
      <c r="G153" s="121" t="s">
        <v>218</v>
      </c>
      <c r="H153" s="66">
        <f>SUM(H145:H152)</f>
        <v>0</v>
      </c>
      <c r="I153" s="73"/>
      <c r="J153" s="73"/>
      <c r="K153" s="73"/>
    </row>
    <row r="154" spans="1:11">
      <c r="A154" s="225">
        <v>90</v>
      </c>
      <c r="B154" s="225"/>
      <c r="C154" s="225"/>
      <c r="D154" s="225"/>
      <c r="E154" s="226" t="s">
        <v>219</v>
      </c>
      <c r="F154" s="226"/>
      <c r="G154" s="120" t="s">
        <v>220</v>
      </c>
      <c r="H154" s="70">
        <f>SUM(H29+H30+H101+H114+H131+H139+H144+H153)</f>
        <v>493782513</v>
      </c>
      <c r="I154" s="91">
        <f>SUM(I29+I30+I101+I114+I131+I139+I144+I153)</f>
        <v>6247839</v>
      </c>
      <c r="J154" s="91"/>
      <c r="K154" s="91">
        <f>SUM(K29+K30+K101+K114+K131+K139+K144+K153)</f>
        <v>500030352</v>
      </c>
    </row>
    <row r="155" spans="1:11">
      <c r="A155" s="338"/>
      <c r="B155" s="338"/>
      <c r="C155" s="338"/>
      <c r="D155" s="338"/>
      <c r="E155" s="339"/>
      <c r="F155" s="339"/>
      <c r="G155" s="168"/>
      <c r="H155" s="169"/>
      <c r="I155" s="170"/>
      <c r="J155" s="170"/>
      <c r="K155" s="171"/>
    </row>
    <row r="156" spans="1:11">
      <c r="A156" s="334"/>
      <c r="B156" s="334"/>
      <c r="C156" s="334"/>
      <c r="D156" s="334"/>
      <c r="E156" s="335"/>
      <c r="F156" s="335"/>
      <c r="G156" s="172"/>
      <c r="H156" s="173"/>
      <c r="I156" s="174"/>
      <c r="J156" s="174"/>
      <c r="K156" s="175"/>
    </row>
    <row r="157" spans="1:11">
      <c r="A157" s="334"/>
      <c r="B157" s="334"/>
      <c r="C157" s="334"/>
      <c r="D157" s="334"/>
      <c r="E157" s="335"/>
      <c r="F157" s="335"/>
      <c r="G157" s="176"/>
      <c r="H157" s="177"/>
      <c r="I157" s="178"/>
      <c r="J157" s="178"/>
      <c r="K157" s="177"/>
    </row>
    <row r="158" spans="1:11">
      <c r="A158" s="336"/>
      <c r="B158" s="336"/>
      <c r="C158" s="336"/>
      <c r="D158" s="336"/>
      <c r="E158" s="337"/>
      <c r="F158" s="337"/>
      <c r="G158" s="179"/>
      <c r="H158" s="180"/>
      <c r="I158" s="181"/>
      <c r="J158" s="181"/>
      <c r="K158" s="181"/>
    </row>
  </sheetData>
  <mergeCells count="335">
    <mergeCell ref="A10:D10"/>
    <mergeCell ref="E10:F10"/>
    <mergeCell ref="A11:D11"/>
    <mergeCell ref="E11:F11"/>
    <mergeCell ref="A12:D12"/>
    <mergeCell ref="E12:F12"/>
    <mergeCell ref="F3:K5"/>
    <mergeCell ref="A7:K7"/>
    <mergeCell ref="A8:D9"/>
    <mergeCell ref="E8:F9"/>
    <mergeCell ref="G8:G9"/>
    <mergeCell ref="H8:H9"/>
    <mergeCell ref="I8:I9"/>
    <mergeCell ref="K8:K9"/>
    <mergeCell ref="A16:D16"/>
    <mergeCell ref="E16:F16"/>
    <mergeCell ref="A17:D17"/>
    <mergeCell ref="E17:F17"/>
    <mergeCell ref="A18:D18"/>
    <mergeCell ref="E18:F18"/>
    <mergeCell ref="A13:D13"/>
    <mergeCell ref="E13:F13"/>
    <mergeCell ref="A14:D14"/>
    <mergeCell ref="E14:F14"/>
    <mergeCell ref="A15:D15"/>
    <mergeCell ref="E15:F15"/>
    <mergeCell ref="A22:D22"/>
    <mergeCell ref="E22:F22"/>
    <mergeCell ref="A23:D23"/>
    <mergeCell ref="E23:F23"/>
    <mergeCell ref="A24:D24"/>
    <mergeCell ref="E24:F24"/>
    <mergeCell ref="A19:D19"/>
    <mergeCell ref="E19:F19"/>
    <mergeCell ref="A20:D20"/>
    <mergeCell ref="E20:F20"/>
    <mergeCell ref="A21:D21"/>
    <mergeCell ref="E21:F21"/>
    <mergeCell ref="A28:D28"/>
    <mergeCell ref="E28:F28"/>
    <mergeCell ref="A29:D29"/>
    <mergeCell ref="E29:F29"/>
    <mergeCell ref="A30:D30"/>
    <mergeCell ref="E30:F30"/>
    <mergeCell ref="A25:D25"/>
    <mergeCell ref="E25:F25"/>
    <mergeCell ref="A26:D26"/>
    <mergeCell ref="E26:F26"/>
    <mergeCell ref="A27:D27"/>
    <mergeCell ref="E27:F27"/>
    <mergeCell ref="A33:B33"/>
    <mergeCell ref="C33:D33"/>
    <mergeCell ref="E33:F33"/>
    <mergeCell ref="A34:B34"/>
    <mergeCell ref="C34:D34"/>
    <mergeCell ref="E34:F34"/>
    <mergeCell ref="A31:B31"/>
    <mergeCell ref="C31:D31"/>
    <mergeCell ref="E31:F31"/>
    <mergeCell ref="A32:B32"/>
    <mergeCell ref="C32:D32"/>
    <mergeCell ref="E32:F32"/>
    <mergeCell ref="A38:B38"/>
    <mergeCell ref="C38:D38"/>
    <mergeCell ref="E38:F38"/>
    <mergeCell ref="A39:B39"/>
    <mergeCell ref="C39:D39"/>
    <mergeCell ref="E39:F39"/>
    <mergeCell ref="A35:D35"/>
    <mergeCell ref="E35:F35"/>
    <mergeCell ref="A36:B36"/>
    <mergeCell ref="C36:D36"/>
    <mergeCell ref="E36:F36"/>
    <mergeCell ref="A37:B37"/>
    <mergeCell ref="C37:D37"/>
    <mergeCell ref="E37:F37"/>
    <mergeCell ref="A42:D42"/>
    <mergeCell ref="E42:F42"/>
    <mergeCell ref="A43:B43"/>
    <mergeCell ref="C43:D43"/>
    <mergeCell ref="E43:F43"/>
    <mergeCell ref="A44:B44"/>
    <mergeCell ref="C44:D44"/>
    <mergeCell ref="E44:F44"/>
    <mergeCell ref="A40:B40"/>
    <mergeCell ref="C40:D40"/>
    <mergeCell ref="E40:F40"/>
    <mergeCell ref="A41:B41"/>
    <mergeCell ref="C41:D41"/>
    <mergeCell ref="E41:F41"/>
    <mergeCell ref="E47:F47"/>
    <mergeCell ref="E48:F48"/>
    <mergeCell ref="E49:F49"/>
    <mergeCell ref="A50:B50"/>
    <mergeCell ref="C50:D50"/>
    <mergeCell ref="E50:F50"/>
    <mergeCell ref="A45:B45"/>
    <mergeCell ref="C45:D45"/>
    <mergeCell ref="E45:F45"/>
    <mergeCell ref="A46:B46"/>
    <mergeCell ref="C46:D46"/>
    <mergeCell ref="E46:F46"/>
    <mergeCell ref="A54:D54"/>
    <mergeCell ref="E54:F54"/>
    <mergeCell ref="A55:D55"/>
    <mergeCell ref="E55:F55"/>
    <mergeCell ref="A56:B56"/>
    <mergeCell ref="C56:D56"/>
    <mergeCell ref="E56:F56"/>
    <mergeCell ref="E51:F51"/>
    <mergeCell ref="A52:D52"/>
    <mergeCell ref="E52:F52"/>
    <mergeCell ref="A53:B53"/>
    <mergeCell ref="C53:D53"/>
    <mergeCell ref="E53:F53"/>
    <mergeCell ref="A59:B59"/>
    <mergeCell ref="C59:D59"/>
    <mergeCell ref="E59:F59"/>
    <mergeCell ref="E60:F60"/>
    <mergeCell ref="A61:D61"/>
    <mergeCell ref="E61:F61"/>
    <mergeCell ref="A57:B57"/>
    <mergeCell ref="C57:D57"/>
    <mergeCell ref="E57:F57"/>
    <mergeCell ref="A58:B58"/>
    <mergeCell ref="C58:D58"/>
    <mergeCell ref="E58:F58"/>
    <mergeCell ref="A65:B65"/>
    <mergeCell ref="C65:D65"/>
    <mergeCell ref="E65:F65"/>
    <mergeCell ref="A66:B66"/>
    <mergeCell ref="C66:D66"/>
    <mergeCell ref="E66:F66"/>
    <mergeCell ref="A62:B62"/>
    <mergeCell ref="C62:D62"/>
    <mergeCell ref="E62:F62"/>
    <mergeCell ref="A63:D63"/>
    <mergeCell ref="E63:F63"/>
    <mergeCell ref="A64:D64"/>
    <mergeCell ref="E64:F64"/>
    <mergeCell ref="A69:D69"/>
    <mergeCell ref="E69:F69"/>
    <mergeCell ref="A70:D70"/>
    <mergeCell ref="E70:F70"/>
    <mergeCell ref="A71:D71"/>
    <mergeCell ref="E71:F71"/>
    <mergeCell ref="A67:B67"/>
    <mergeCell ref="C67:D67"/>
    <mergeCell ref="E67:F67"/>
    <mergeCell ref="A68:B68"/>
    <mergeCell ref="C68:D68"/>
    <mergeCell ref="E68:F68"/>
    <mergeCell ref="A75:B75"/>
    <mergeCell ref="C75:D75"/>
    <mergeCell ref="E75:F75"/>
    <mergeCell ref="A76:B76"/>
    <mergeCell ref="C76:D76"/>
    <mergeCell ref="E76:F76"/>
    <mergeCell ref="A72:D72"/>
    <mergeCell ref="E72:F72"/>
    <mergeCell ref="A73:D73"/>
    <mergeCell ref="E73:F73"/>
    <mergeCell ref="A74:B74"/>
    <mergeCell ref="C74:D74"/>
    <mergeCell ref="E74:F74"/>
    <mergeCell ref="A79:D79"/>
    <mergeCell ref="E79:F79"/>
    <mergeCell ref="A80:B80"/>
    <mergeCell ref="C80:D80"/>
    <mergeCell ref="E80:F80"/>
    <mergeCell ref="A81:B81"/>
    <mergeCell ref="C81:D81"/>
    <mergeCell ref="E81:F81"/>
    <mergeCell ref="A77:B77"/>
    <mergeCell ref="C77:D77"/>
    <mergeCell ref="E77:F77"/>
    <mergeCell ref="A78:B78"/>
    <mergeCell ref="C78:D78"/>
    <mergeCell ref="E78:F78"/>
    <mergeCell ref="A84:B84"/>
    <mergeCell ref="C84:D84"/>
    <mergeCell ref="E84:F84"/>
    <mergeCell ref="A85:B85"/>
    <mergeCell ref="C85:D85"/>
    <mergeCell ref="E85:F85"/>
    <mergeCell ref="A82:B82"/>
    <mergeCell ref="C82:D82"/>
    <mergeCell ref="E82:F82"/>
    <mergeCell ref="A83:B83"/>
    <mergeCell ref="C83:D83"/>
    <mergeCell ref="E83:F83"/>
    <mergeCell ref="A89:D89"/>
    <mergeCell ref="E89:F89"/>
    <mergeCell ref="A90:D90"/>
    <mergeCell ref="E90:F90"/>
    <mergeCell ref="A91:D91"/>
    <mergeCell ref="E91:F91"/>
    <mergeCell ref="A86:D86"/>
    <mergeCell ref="E86:F86"/>
    <mergeCell ref="A87:D87"/>
    <mergeCell ref="E87:F87"/>
    <mergeCell ref="A88:D88"/>
    <mergeCell ref="E88:F88"/>
    <mergeCell ref="A95:B95"/>
    <mergeCell ref="C95:D95"/>
    <mergeCell ref="E95:F95"/>
    <mergeCell ref="A96:B96"/>
    <mergeCell ref="C96:D96"/>
    <mergeCell ref="E96:F96"/>
    <mergeCell ref="A92:D92"/>
    <mergeCell ref="E92:F92"/>
    <mergeCell ref="A93:D93"/>
    <mergeCell ref="E93:F93"/>
    <mergeCell ref="A94:D94"/>
    <mergeCell ref="E94:F94"/>
    <mergeCell ref="A99:B99"/>
    <mergeCell ref="C99:D99"/>
    <mergeCell ref="E99:F99"/>
    <mergeCell ref="A100:D100"/>
    <mergeCell ref="E100:F100"/>
    <mergeCell ref="A101:D101"/>
    <mergeCell ref="E101:F101"/>
    <mergeCell ref="A97:B97"/>
    <mergeCell ref="C97:D97"/>
    <mergeCell ref="E97:F97"/>
    <mergeCell ref="A98:B98"/>
    <mergeCell ref="C98:D98"/>
    <mergeCell ref="E98:F98"/>
    <mergeCell ref="A105:D105"/>
    <mergeCell ref="E105:F105"/>
    <mergeCell ref="A106:D106"/>
    <mergeCell ref="E106:F106"/>
    <mergeCell ref="A107:D107"/>
    <mergeCell ref="E107:F107"/>
    <mergeCell ref="A102:D102"/>
    <mergeCell ref="E102:F102"/>
    <mergeCell ref="A103:D103"/>
    <mergeCell ref="E103:F103"/>
    <mergeCell ref="A104:D104"/>
    <mergeCell ref="E104:F104"/>
    <mergeCell ref="E112:F112"/>
    <mergeCell ref="E113:F113"/>
    <mergeCell ref="A114:D114"/>
    <mergeCell ref="E114:F114"/>
    <mergeCell ref="A115:D115"/>
    <mergeCell ref="E115:F115"/>
    <mergeCell ref="A108:D108"/>
    <mergeCell ref="E108:F108"/>
    <mergeCell ref="A109:D109"/>
    <mergeCell ref="E109:F109"/>
    <mergeCell ref="E110:F110"/>
    <mergeCell ref="E111:F111"/>
    <mergeCell ref="A119:D119"/>
    <mergeCell ref="E119:F119"/>
    <mergeCell ref="A120:D120"/>
    <mergeCell ref="E120:F120"/>
    <mergeCell ref="E121:F121"/>
    <mergeCell ref="E122:F122"/>
    <mergeCell ref="A116:D116"/>
    <mergeCell ref="E116:F116"/>
    <mergeCell ref="A117:D117"/>
    <mergeCell ref="E117:F117"/>
    <mergeCell ref="A118:D118"/>
    <mergeCell ref="E118:F118"/>
    <mergeCell ref="A126:D126"/>
    <mergeCell ref="E126:F126"/>
    <mergeCell ref="A127:D127"/>
    <mergeCell ref="E127:F127"/>
    <mergeCell ref="E128:F128"/>
    <mergeCell ref="E129:F129"/>
    <mergeCell ref="A123:D123"/>
    <mergeCell ref="E123:F123"/>
    <mergeCell ref="A124:D124"/>
    <mergeCell ref="E124:F124"/>
    <mergeCell ref="A125:D125"/>
    <mergeCell ref="E125:F125"/>
    <mergeCell ref="A133:D133"/>
    <mergeCell ref="E133:F133"/>
    <mergeCell ref="A134:D134"/>
    <mergeCell ref="E134:F134"/>
    <mergeCell ref="A135:D135"/>
    <mergeCell ref="E135:F135"/>
    <mergeCell ref="A130:D130"/>
    <mergeCell ref="E130:F130"/>
    <mergeCell ref="A131:D131"/>
    <mergeCell ref="E131:F131"/>
    <mergeCell ref="A132:D132"/>
    <mergeCell ref="E132:F132"/>
    <mergeCell ref="A139:D139"/>
    <mergeCell ref="E139:F139"/>
    <mergeCell ref="A140:D140"/>
    <mergeCell ref="E140:F140"/>
    <mergeCell ref="A141:D141"/>
    <mergeCell ref="E141:F141"/>
    <mergeCell ref="A136:D136"/>
    <mergeCell ref="E136:F136"/>
    <mergeCell ref="A137:D137"/>
    <mergeCell ref="E137:F137"/>
    <mergeCell ref="A138:D138"/>
    <mergeCell ref="E138:F138"/>
    <mergeCell ref="E145:F145"/>
    <mergeCell ref="A146:D146"/>
    <mergeCell ref="E146:F146"/>
    <mergeCell ref="A147:D147"/>
    <mergeCell ref="E147:F147"/>
    <mergeCell ref="A142:D142"/>
    <mergeCell ref="E142:F142"/>
    <mergeCell ref="A143:D143"/>
    <mergeCell ref="E143:F143"/>
    <mergeCell ref="A144:D144"/>
    <mergeCell ref="E144:F144"/>
    <mergeCell ref="A157:D157"/>
    <mergeCell ref="E157:F157"/>
    <mergeCell ref="A158:D158"/>
    <mergeCell ref="E158:F158"/>
    <mergeCell ref="J8:J9"/>
    <mergeCell ref="A154:D154"/>
    <mergeCell ref="E154:F154"/>
    <mergeCell ref="A155:D155"/>
    <mergeCell ref="E155:F155"/>
    <mergeCell ref="A156:D156"/>
    <mergeCell ref="E156:F156"/>
    <mergeCell ref="A151:D151"/>
    <mergeCell ref="E151:F151"/>
    <mergeCell ref="A152:D152"/>
    <mergeCell ref="E152:F152"/>
    <mergeCell ref="A153:D153"/>
    <mergeCell ref="E153:F153"/>
    <mergeCell ref="A148:D148"/>
    <mergeCell ref="E148:F148"/>
    <mergeCell ref="A149:D149"/>
    <mergeCell ref="E149:F149"/>
    <mergeCell ref="A150:D150"/>
    <mergeCell ref="E150:F150"/>
    <mergeCell ref="A145:D14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6</vt:i4>
      </vt:variant>
    </vt:vector>
  </HeadingPairs>
  <TitlesOfParts>
    <vt:vector size="14" baseType="lpstr">
      <vt:lpstr>1.1.melléklet</vt:lpstr>
      <vt:lpstr>2.1.melléklet</vt:lpstr>
      <vt:lpstr>2.2. melléklet</vt:lpstr>
      <vt:lpstr>1.2.melléklet</vt:lpstr>
      <vt:lpstr>3.2.melléklet</vt:lpstr>
      <vt:lpstr>3.1.melléklet</vt:lpstr>
      <vt:lpstr>4.1.melléklet</vt:lpstr>
      <vt:lpstr>4.2.melléklet</vt:lpstr>
      <vt:lpstr>'1.1.melléklet'!Nyomtatási_terület</vt:lpstr>
      <vt:lpstr>'1.2.melléklet'!Nyomtatási_terület</vt:lpstr>
      <vt:lpstr>'2.1.melléklet'!Nyomtatási_terület</vt:lpstr>
      <vt:lpstr>'2.2. melléklet'!Nyomtatási_terület</vt:lpstr>
      <vt:lpstr>'3.1.melléklet'!Nyomtatási_terület</vt:lpstr>
      <vt:lpstr>'3.2.melléklet'!Nyomtatási_terület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2019-05-06T09:05:19Z</cp:lastPrinted>
  <dcterms:created xsi:type="dcterms:W3CDTF">2018-02-16T08:21:30Z</dcterms:created>
  <dcterms:modified xsi:type="dcterms:W3CDTF">2019-06-07T09:20:09Z</dcterms:modified>
</cp:coreProperties>
</file>