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5"/>
  </bookViews>
  <sheets>
    <sheet name="1 " sheetId="1" r:id="rId1"/>
    <sheet name="2 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externalReferences>
    <externalReference r:id="rId19"/>
  </externalReferences>
  <definedNames>
    <definedName name="_xlfn.IFERROR" hidden="1">#NAME?</definedName>
    <definedName name="_xlnm.Print_Titles" localSheetId="0">'1 '!$4:$5</definedName>
    <definedName name="_xlnm.Print_Titles" localSheetId="15">'13'!$4:$5</definedName>
    <definedName name="_xlnm.Print_Titles" localSheetId="1">'2 '!$3:$5</definedName>
    <definedName name="_xlnm.Print_Titles" localSheetId="4">'3'!$3:$6</definedName>
    <definedName name="_xlnm.Print_Area" localSheetId="0">'1 '!$A$1:$BX$29</definedName>
    <definedName name="_xlnm.Print_Area" localSheetId="15">'13'!$A$1:$BO$35</definedName>
    <definedName name="_xlnm.Print_Area" localSheetId="1">'2 '!$A$1:$AR$95</definedName>
    <definedName name="_xlnm.Print_Area" localSheetId="4">'3'!$A$1:$AR$65</definedName>
  </definedNames>
  <calcPr fullCalcOnLoad="1"/>
</workbook>
</file>

<file path=xl/sharedStrings.xml><?xml version="1.0" encoding="utf-8"?>
<sst xmlns="http://schemas.openxmlformats.org/spreadsheetml/2006/main" count="961" uniqueCount="742">
  <si>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</si>
  <si>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</si>
  <si>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</si>
  <si>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</si>
  <si>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</si>
  <si>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</si>
  <si>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</si>
  <si>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</si>
  <si>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</si>
  <si>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</si>
  <si>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</si>
  <si>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</si>
  <si>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</si>
  <si>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</si>
  <si>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</si>
  <si>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</si>
  <si>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</si>
  <si>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</si>
  <si>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</si>
  <si>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</si>
  <si>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</si>
  <si>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</si>
  <si>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</si>
  <si>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</si>
  <si>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</si>
  <si>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</si>
  <si>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</si>
  <si>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</si>
  <si>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</si>
  <si>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</si>
  <si>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</si>
  <si>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</si>
  <si>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</si>
  <si>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</si>
  <si>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</si>
  <si>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</si>
  <si>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</si>
  <si>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</si>
  <si>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</si>
  <si>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</si>
  <si>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</si>
  <si>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</si>
  <si>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</si>
  <si>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</si>
  <si>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</si>
  <si>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</si>
  <si>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</si>
  <si>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</si>
  <si>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</si>
  <si>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</si>
  <si>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</si>
  <si>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</si>
  <si>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</si>
  <si>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</si>
  <si>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</si>
  <si>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</si>
  <si>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</si>
  <si>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</si>
  <si>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</si>
  <si>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</si>
  <si>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</si>
  <si>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</si>
  <si>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</si>
  <si>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</si>
  <si>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</si>
  <si>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</si>
  <si>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</si>
  <si>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</si>
  <si>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</si>
  <si>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</si>
  <si>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</si>
  <si>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</si>
  <si>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</si>
  <si>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</si>
  <si>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</si>
  <si>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</si>
  <si>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</si>
  <si>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</si>
  <si>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</si>
  <si>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</si>
  <si>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</si>
  <si>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</si>
  <si>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</si>
  <si>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</si>
  <si>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</si>
  <si>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</si>
  <si>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</si>
  <si>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</si>
  <si>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</si>
  <si>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</si>
  <si>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</si>
  <si>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</si>
  <si>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</si>
  <si>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</si>
  <si>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</si>
  <si>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</si>
  <si>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</si>
  <si>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</si>
  <si>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</si>
  <si>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</si>
  <si>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</si>
  <si>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</si>
  <si>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</si>
  <si>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</si>
  <si>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</si>
  <si>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</si>
  <si>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</si>
  <si>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</si>
  <si>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</si>
  <si>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</si>
  <si>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</si>
  <si>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</si>
  <si>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</si>
  <si>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</si>
  <si>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</si>
  <si>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</si>
  <si>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</si>
  <si>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</si>
  <si>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</si>
  <si>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</si>
  <si>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</si>
  <si>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</si>
  <si>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</si>
  <si>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</si>
  <si>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</si>
  <si>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</si>
  <si>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</si>
  <si>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</si>
  <si>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</si>
  <si>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</si>
  <si>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</si>
  <si>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</si>
  <si>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</si>
  <si>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</si>
  <si>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</si>
  <si>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</si>
  <si>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</si>
  <si>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</si>
  <si>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</si>
  <si>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</si>
  <si>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</si>
  <si>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</si>
  <si>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</si>
  <si>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</si>
  <si>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</si>
  <si>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</si>
  <si>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</si>
  <si>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</si>
  <si>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</si>
  <si>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</si>
  <si>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</si>
  <si>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</si>
  <si>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</si>
  <si>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</si>
  <si>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</si>
  <si>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</si>
  <si>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</si>
  <si>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</si>
  <si>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</si>
  <si>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</si>
  <si>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</si>
  <si>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</si>
  <si>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</si>
  <si>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</si>
  <si>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</si>
  <si>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</si>
  <si>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</si>
  <si>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</si>
  <si>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</si>
  <si>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</si>
  <si>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</si>
  <si>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</si>
  <si>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</si>
  <si>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</si>
  <si>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</si>
  <si>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</si>
  <si>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</si>
  <si>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</si>
  <si>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</si>
  <si>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</si>
  <si>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</si>
  <si>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</si>
  <si>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</si>
  <si>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</si>
  <si>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</si>
  <si>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</si>
  <si>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</si>
  <si>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</si>
  <si>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</si>
  <si>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</si>
  <si>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</si>
  <si>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</si>
  <si>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</si>
  <si>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</si>
  <si>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</si>
  <si>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</si>
  <si>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</si>
  <si>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</si>
  <si>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</si>
  <si>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</si>
  <si>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</si>
  <si>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</si>
  <si>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</si>
  <si>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</si>
  <si>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</si>
  <si>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</si>
  <si>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</si>
  <si>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</si>
  <si>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</si>
  <si>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</si>
  <si>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</si>
  <si>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</si>
  <si>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</si>
  <si>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</si>
  <si>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</si>
  <si>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</si>
  <si>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</si>
  <si>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</si>
  <si>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</si>
  <si>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</si>
  <si>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</si>
  <si>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</si>
  <si>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</si>
  <si>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</si>
  <si>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</si>
  <si>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</si>
  <si>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</si>
  <si>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</si>
  <si>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</si>
  <si>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</si>
  <si>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</si>
  <si>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</si>
  <si>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</si>
  <si>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</si>
  <si>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</si>
  <si>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</si>
  <si>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</si>
  <si>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</si>
  <si>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</si>
  <si>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</si>
  <si>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</si>
  <si>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</si>
  <si>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</si>
  <si>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</si>
  <si>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</si>
  <si>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</si>
  <si>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</si>
  <si>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</si>
  <si>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</si>
  <si>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</si>
  <si>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</si>
  <si>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</si>
  <si>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</si>
  <si>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</si>
  <si>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</si>
  <si>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</si>
  <si>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</si>
  <si>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</si>
  <si>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</si>
  <si>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</si>
  <si>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</si>
  <si>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</si>
  <si>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</si>
  <si>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</si>
  <si>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</si>
  <si>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</si>
  <si>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</si>
  <si>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</si>
  <si>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</si>
  <si>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</si>
  <si>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</si>
  <si>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</si>
  <si>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</si>
  <si>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</si>
  <si>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</si>
  <si>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</si>
  <si>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</si>
  <si>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</si>
  <si>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</si>
  <si>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</si>
  <si>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</si>
  <si>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</si>
  <si>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</si>
  <si>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</si>
  <si>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</si>
  <si>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</si>
  <si>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</si>
  <si>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</si>
  <si>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</si>
  <si>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</si>
  <si>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</si>
  <si>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</si>
  <si>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</si>
  <si>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</si>
  <si>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</si>
  <si>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</si>
  <si>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</si>
  <si>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</si>
  <si>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</si>
  <si>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</si>
  <si>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</si>
  <si>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</si>
  <si>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</si>
  <si>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</si>
  <si>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</si>
  <si>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</si>
  <si>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</si>
  <si>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</si>
  <si>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</si>
  <si>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</si>
  <si>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</si>
  <si>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</si>
  <si>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</si>
  <si>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</si>
  <si>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</si>
  <si>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</si>
  <si>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</si>
  <si>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</si>
  <si>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</si>
  <si>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</si>
  <si>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</si>
  <si>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</si>
  <si>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</si>
  <si>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</si>
  <si>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</si>
  <si>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</si>
  <si>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</si>
  <si>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</si>
  <si>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</si>
  <si>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</si>
  <si>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</si>
  <si>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</si>
  <si>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</si>
  <si>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</si>
  <si>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</si>
  <si>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</si>
  <si>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</si>
  <si>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</si>
  <si>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</si>
  <si>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</si>
  <si>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</si>
  <si>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</si>
  <si>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</si>
  <si>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</si>
  <si>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</si>
  <si>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</si>
  <si>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</si>
  <si>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</si>
  <si>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</si>
  <si>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</si>
  <si>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</si>
  <si>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</si>
  <si>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</si>
  <si>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</si>
  <si>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</si>
  <si>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</si>
  <si>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</si>
  <si>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</si>
  <si>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</si>
  <si>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</si>
  <si>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</si>
  <si>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</si>
  <si>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</si>
  <si>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</si>
  <si>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</si>
  <si>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</si>
  <si>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</si>
  <si>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</si>
  <si>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</si>
  <si>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</si>
  <si>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</si>
  <si>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</si>
  <si>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</si>
  <si>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</si>
  <si>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</si>
  <si>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</si>
  <si>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</si>
  <si>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</si>
  <si>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</si>
  <si>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</si>
  <si>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</si>
  <si>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</si>
  <si>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</si>
  <si>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</si>
  <si>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</si>
  <si>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</si>
  <si>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</si>
  <si>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</si>
  <si>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</si>
  <si>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</si>
  <si>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</si>
  <si>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</si>
  <si>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</si>
  <si>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</si>
  <si>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</si>
  <si>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</si>
  <si>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</si>
  <si>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</si>
  <si>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</si>
  <si>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</si>
  <si>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</si>
  <si>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</si>
  <si>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</si>
  <si>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</si>
  <si>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</si>
  <si>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</si>
  <si>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</si>
  <si>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</si>
  <si>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</si>
  <si>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</si>
  <si>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</si>
  <si>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</si>
  <si>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</si>
  <si>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</si>
  <si>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</si>
  <si>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</si>
  <si>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</si>
  <si>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</si>
  <si>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</si>
  <si>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</si>
  <si>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</si>
  <si>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</si>
  <si>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</si>
  <si>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</si>
  <si>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</si>
  <si>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</si>
  <si>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</si>
  <si>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</si>
  <si>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</si>
  <si>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</si>
  <si>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</si>
  <si>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</si>
  <si>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</si>
  <si>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</si>
  <si>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</si>
  <si>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</si>
  <si>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</si>
  <si>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</si>
  <si>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</si>
  <si>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</si>
  <si>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</si>
  <si>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</si>
  <si>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</si>
  <si>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</si>
  <si>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</si>
  <si>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</si>
  <si>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</si>
  <si>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</si>
  <si>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</si>
  <si>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</si>
  <si>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</si>
  <si>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</si>
  <si>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</si>
  <si>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</si>
  <si>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</si>
  <si>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</si>
  <si>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</si>
  <si>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</si>
  <si>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</si>
  <si>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</si>
  <si>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</si>
  <si>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</si>
  <si>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</si>
  <si>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</si>
  <si>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</si>
  <si>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</si>
  <si>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</si>
  <si>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</si>
  <si>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</si>
  <si>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</si>
  <si>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</si>
  <si>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</si>
  <si>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</si>
  <si>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</si>
  <si>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</si>
  <si>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</si>
  <si>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</si>
  <si>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</si>
  <si>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</si>
  <si>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</si>
  <si>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</si>
  <si>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</si>
  <si>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</si>
  <si>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</si>
  <si>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</si>
  <si>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</si>
  <si>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</si>
  <si>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</si>
  <si>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</si>
  <si>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</si>
  <si>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</si>
  <si>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</si>
  <si>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</si>
  <si>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</si>
  <si>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</si>
  <si>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</si>
  <si>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</si>
  <si>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</si>
  <si>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</si>
  <si>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</si>
  <si>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</si>
  <si>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</si>
  <si>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</si>
  <si>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</si>
  <si>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</si>
  <si>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</si>
  <si>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</si>
  <si>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</si>
  <si>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</si>
  <si>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</si>
  <si>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</si>
  <si>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</si>
  <si>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</si>
  <si>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</si>
  <si>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</si>
  <si>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</si>
  <si>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</si>
  <si>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</si>
  <si>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</si>
  <si>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</si>
  <si>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</si>
  <si>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</si>
  <si>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</si>
  <si>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</si>
  <si>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</si>
  <si>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</si>
  <si>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</si>
  <si>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</si>
  <si>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</si>
  <si>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</si>
  <si>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</si>
  <si>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</si>
  <si>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</si>
  <si>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</si>
  <si>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</si>
  <si>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</si>
  <si>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</si>
  <si>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</si>
  <si>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</si>
  <si>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</si>
  <si>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</si>
  <si>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</si>
  <si>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</si>
  <si>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</si>
  <si>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</si>
  <si>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</si>
  <si>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</si>
  <si>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</si>
  <si>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</si>
  <si>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</si>
  <si>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</si>
  <si>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</si>
  <si>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</si>
  <si>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</si>
  <si>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</si>
  <si>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</si>
  <si>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</si>
  <si>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</si>
  <si>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</si>
  <si>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</si>
  <si>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</si>
  <si>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</si>
  <si>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</si>
  <si>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</si>
  <si>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</si>
  <si>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</si>
  <si>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</si>
  <si>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</si>
  <si>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</si>
  <si>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</si>
  <si>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</si>
  <si>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</si>
  <si>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</si>
  <si>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</si>
  <si>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</si>
  <si>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</si>
  <si>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</si>
  <si>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</si>
  <si>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</si>
  <si>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</si>
  <si>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</si>
  <si>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</si>
  <si>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</si>
  <si>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</si>
  <si>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</si>
  <si>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</si>
  <si>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</si>
  <si>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</si>
  <si>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</si>
  <si>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</si>
  <si>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</si>
  <si>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</si>
  <si>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</si>
  <si>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</si>
  <si>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</si>
  <si>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</si>
  <si>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</si>
  <si>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</si>
  <si>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</si>
  <si>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</si>
  <si>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</si>
  <si>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</si>
  <si>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</si>
  <si>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</si>
  <si>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</si>
  <si>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</si>
  <si>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</si>
  <si>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</si>
  <si>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</si>
  <si>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</si>
  <si>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</si>
  <si>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</si>
  <si>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</si>
  <si>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</si>
  <si>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</si>
  <si>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</si>
  <si>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</si>
  <si>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</si>
  <si>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</si>
  <si>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</si>
  <si>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</si>
  <si>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</si>
  <si>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</si>
  <si>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</si>
  <si>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</si>
  <si>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</si>
  <si>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</si>
  <si>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</si>
  <si>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</si>
  <si>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ZALASZENTJAKAB  KÖZSÉG ÖNKORMÁNYZATA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</si>
  <si>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</si>
  <si>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</si>
  <si>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</si>
  <si>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</si>
  <si>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</si>
  <si>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</si>
  <si>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</si>
  <si>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</si>
  <si>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</si>
  <si>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</si>
  <si>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</si>
  <si>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</si>
  <si>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</si>
  <si>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</si>
  <si>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</si>
  <si>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</si>
  <si>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</si>
  <si>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</si>
  <si>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</si>
  <si>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</si>
  <si>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</si>
  <si>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</si>
  <si>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</si>
  <si>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</si>
  <si>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</si>
  <si>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</si>
  <si>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</si>
  <si>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</si>
  <si>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</si>
  <si>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</si>
  <si>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</si>
  <si>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2016. évi terv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</si>
  <si>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</si>
  <si>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</si>
  <si>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</si>
  <si>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</si>
  <si>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</si>
  <si>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</si>
  <si>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</si>
  <si>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</si>
  <si>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</si>
  <si>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</si>
  <si>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</si>
  <si>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</si>
  <si>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</si>
  <si>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</si>
  <si>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</si>
  <si>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</si>
  <si>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</si>
  <si>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</si>
  <si>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</si>
  <si>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</si>
  <si>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</si>
  <si>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</si>
  <si>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</si>
  <si>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</si>
  <si>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Zalaszentjakab Község Önkormányzata</t>
  </si>
  <si>
    <t>AZ önkormányzat által adott közvetett támogatások, kedvezmények</t>
  </si>
  <si>
    <t>Zalaszentjakab Község Önkormányzat saját bevételeinek részletezése az adósságot keletkeztető ügyletből származó tárgyévi fizetési kötelezettség megállapításához</t>
  </si>
  <si>
    <t>Költségvetési kiadások</t>
  </si>
  <si>
    <t xml:space="preserve">Finanszírozási kiadások </t>
  </si>
  <si>
    <t>A költségvetési évet követő három év tervezett előirányzatai főbb csoportokban</t>
  </si>
  <si>
    <t>2017. évi terv</t>
  </si>
  <si>
    <t>2015. ÉVI KÖLTSÉGVETÉSÉNEK ÖSSZEVONT MÉRLEGE</t>
  </si>
  <si>
    <t>2015. évi eredeti
előirányzat</t>
  </si>
  <si>
    <t>2015. ÉVI KÖLTSÉGVETÉSE</t>
  </si>
  <si>
    <t>2015. ÉVI KÖLTSÉGVETÉS</t>
  </si>
  <si>
    <t>2018. évi terv</t>
  </si>
  <si>
    <t xml:space="preserve">Egyéb nem intézményi ellátások - települési támogatás </t>
  </si>
  <si>
    <t>Ellátottak pénzbeli juttatásai összesen</t>
  </si>
  <si>
    <t>2015. évi előirányzat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</si>
  <si>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</si>
  <si>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</si>
  <si>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</si>
  <si>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2015. év utáni szükséglet
(6=2 - 4 - 5)</t>
  </si>
  <si>
    <t>Start mezőgazdasági mintaprogram - eszközbeszerzés</t>
  </si>
  <si>
    <t>Mezőgazdasági utak karbantartása - eszközbeszerzés</t>
  </si>
  <si>
    <t>Közművelődési érdekeltségnövelő támogatás önerő</t>
  </si>
  <si>
    <t>I.1.d)</t>
  </si>
  <si>
    <t>Lakott külterülettel kapcsolatos feladatok támogatása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</si>
  <si>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</si>
  <si>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</si>
  <si>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</si>
  <si>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</si>
  <si>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</si>
  <si>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A 2015. évi költségvetési támogatások jogcímenként a 2014. évi C. törvény 2. számú melléklete alapján</t>
  </si>
  <si>
    <t>2015. ÉVI ELŐIRÁNYZAT-FELHASZNÁLÁSI TERV</t>
  </si>
  <si>
    <t>2015. évi költségvetés</t>
  </si>
  <si>
    <t>Éves létszám-előirányzat</t>
  </si>
  <si>
    <t>COFOG                 (Kormányzati funkció)</t>
  </si>
  <si>
    <t>COFOG megnevezése</t>
  </si>
  <si>
    <t>Létszám előirányzat (fő)</t>
  </si>
  <si>
    <t>Hosszabb időtartamú közfoglalkoztatás</t>
  </si>
  <si>
    <t>Felhasználás
2015. XII.31-ig</t>
  </si>
  <si>
    <t>2015. évi módosított előirányzat</t>
  </si>
  <si>
    <t>2015. módosított
előirányzat máűrcius</t>
  </si>
  <si>
    <t>2015. módosított előirányzat szeptember</t>
  </si>
  <si>
    <t>2015. módosított
előirányzat március</t>
  </si>
  <si>
    <t xml:space="preserve">     </t>
  </si>
  <si>
    <t>Zalaszentjakab Roma Nemzetiségi Önkormányzat</t>
  </si>
  <si>
    <t>Római Katolikus Egyházközség</t>
  </si>
  <si>
    <t>Sporttevékenység támogatása</t>
  </si>
  <si>
    <t>Óvodáztatási támogatás</t>
  </si>
  <si>
    <t>GYVK Erzsébet utalvány</t>
  </si>
  <si>
    <t>2015. módosított előirányzat 2015.12.31.</t>
  </si>
  <si>
    <t>Módosított
előirányzat 2015. 09</t>
  </si>
  <si>
    <t>Módosított
előirányzat 2015.12.31.</t>
  </si>
  <si>
    <t>Módosított előirányzat 2015.09.</t>
  </si>
  <si>
    <t>Módosított előirányzat 2015.12.31</t>
  </si>
  <si>
    <t>Módosított előirányzat 2015.12.31.</t>
  </si>
  <si>
    <t>Módosítás
előirányzat 2015.09.</t>
  </si>
  <si>
    <t>Módosítás
előirányzat 2015.12.31.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</si>
</sst>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2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2" xfId="59" applyNumberForma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40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7" fillId="0" borderId="17" xfId="59" applyFont="1" applyBorder="1" applyAlignment="1">
      <alignment horizontal="justify" wrapText="1"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47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68" fontId="19" fillId="0" borderId="42" xfId="43" applyNumberFormat="1" applyFont="1" applyFill="1" applyBorder="1" applyAlignment="1" applyProtection="1">
      <alignment/>
      <protection locked="0"/>
    </xf>
    <xf numFmtId="0" fontId="47" fillId="0" borderId="43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>
      <alignment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3" fontId="11" fillId="0" borderId="17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4" xfId="60" applyFont="1" applyFill="1" applyBorder="1">
      <alignment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4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4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4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4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4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6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7" fillId="0" borderId="17" xfId="58" applyFont="1" applyFill="1" applyBorder="1" applyAlignment="1">
      <alignment horizontal="center" vertical="center" wrapText="1"/>
      <protection/>
    </xf>
    <xf numFmtId="167" fontId="17" fillId="0" borderId="47" xfId="59" applyNumberFormat="1" applyFont="1" applyFill="1" applyBorder="1" applyAlignment="1" applyProtection="1">
      <alignment horizontal="centerContinuous" vertical="center" wrapText="1"/>
      <protection/>
    </xf>
    <xf numFmtId="167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2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47" xfId="59" applyNumberFormat="1" applyFont="1" applyFill="1" applyBorder="1" applyAlignment="1" applyProtection="1">
      <alignment horizontal="right" vertical="center" wrapText="1" indent="1"/>
      <protection/>
    </xf>
    <xf numFmtId="167" fontId="20" fillId="0" borderId="11" xfId="59" applyNumberFormat="1" applyFont="1" applyFill="1" applyBorder="1" applyAlignment="1" applyProtection="1">
      <alignment horizontal="right" vertical="center" wrapText="1" indent="1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/>
      <protection/>
    </xf>
    <xf numFmtId="3" fontId="10" fillId="32" borderId="31" xfId="58" applyNumberFormat="1" applyFont="1" applyFill="1" applyBorder="1" applyAlignment="1">
      <alignment horizontal="center"/>
      <protection/>
    </xf>
    <xf numFmtId="3" fontId="10" fillId="32" borderId="34" xfId="58" applyNumberFormat="1" applyFont="1" applyFill="1" applyBorder="1" applyAlignment="1">
      <alignment horizontal="center"/>
      <protection/>
    </xf>
    <xf numFmtId="3" fontId="10" fillId="0" borderId="26" xfId="58" applyNumberFormat="1" applyFont="1" applyFill="1" applyBorder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 applyAlignment="1">
      <alignment horizont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5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5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5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5" xfId="58" applyFont="1" applyFill="1" applyBorder="1" applyAlignment="1">
      <alignment horizontal="left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5" xfId="58" applyFont="1" applyFill="1" applyBorder="1" applyAlignment="1">
      <alignment vertical="center" wrapText="1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Alignment="1">
      <alignment horizontal="center"/>
      <protection/>
    </xf>
    <xf numFmtId="164" fontId="5" fillId="0" borderId="0" xfId="58" applyNumberFormat="1" applyFont="1" applyFill="1" applyBorder="1" applyAlignment="1">
      <alignment horizontal="center"/>
      <protection/>
    </xf>
    <xf numFmtId="0" fontId="7" fillId="0" borderId="46" xfId="58" applyFont="1" applyFill="1" applyBorder="1" applyAlignment="1">
      <alignment horizontal="right"/>
      <protection/>
    </xf>
    <xf numFmtId="0" fontId="6" fillId="0" borderId="46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5" xfId="58" applyFont="1" applyFill="1" applyBorder="1" applyAlignment="1">
      <alignment horizontal="left"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5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5" xfId="58" applyFont="1" applyFill="1" applyBorder="1" applyAlignment="1">
      <alignment horizontal="lef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5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5" xfId="58" applyFont="1" applyFill="1" applyBorder="1" applyAlignment="1">
      <alignment horizontal="left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5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5" xfId="58" applyFont="1" applyFill="1" applyBorder="1" applyAlignment="1">
      <alignment horizontal="left"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5" xfId="58" applyNumberFormat="1" applyFont="1" applyFill="1" applyBorder="1" applyAlignment="1">
      <alignment horizontal="left" vertical="center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5" xfId="58" applyFont="1" applyFill="1" applyBorder="1" applyAlignment="1">
      <alignment vertical="center" wrapText="1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5" xfId="58" applyFont="1" applyFill="1" applyBorder="1" applyAlignment="1">
      <alignment vertical="center"/>
      <protection/>
    </xf>
    <xf numFmtId="0" fontId="6" fillId="33" borderId="29" xfId="58" applyFont="1" applyFill="1" applyBorder="1" applyAlignment="1">
      <alignment horizontal="left" vertical="center" wrapText="1"/>
      <protection/>
    </xf>
    <xf numFmtId="0" fontId="6" fillId="33" borderId="45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5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5" xfId="58" applyFont="1" applyFill="1" applyBorder="1" applyAlignment="1">
      <alignment horizontal="left" vertical="center" wrapText="1"/>
      <protection/>
    </xf>
    <xf numFmtId="0" fontId="5" fillId="33" borderId="29" xfId="58" applyFont="1" applyFill="1" applyBorder="1" applyAlignment="1">
      <alignment horizontal="left" vertical="center" wrapText="1"/>
      <protection/>
    </xf>
    <xf numFmtId="0" fontId="5" fillId="33" borderId="45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5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5" xfId="58" applyFont="1" applyFill="1" applyBorder="1" applyAlignment="1">
      <alignment vertical="center" wrapText="1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5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5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5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5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5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5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51" xfId="59" applyNumberFormat="1" applyFont="1" applyFill="1" applyBorder="1" applyAlignment="1" applyProtection="1">
      <alignment horizontal="center" vertical="center" wrapText="1"/>
      <protection/>
    </xf>
    <xf numFmtId="167" fontId="17" fillId="0" borderId="52" xfId="59" applyNumberFormat="1" applyFont="1" applyFill="1" applyBorder="1" applyAlignment="1" applyProtection="1">
      <alignment horizontal="center" vertical="center" wrapText="1"/>
      <protection/>
    </xf>
    <xf numFmtId="167" fontId="17" fillId="0" borderId="53" xfId="59" applyNumberFormat="1" applyFont="1" applyFill="1" applyBorder="1" applyAlignment="1" applyProtection="1">
      <alignment horizontal="center" vertical="center" wrapText="1"/>
      <protection/>
    </xf>
    <xf numFmtId="167" fontId="17" fillId="0" borderId="54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8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5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46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5" xfId="63" applyFont="1" applyFill="1" applyBorder="1" applyAlignment="1">
      <alignment horizontal="justify" vertical="center" wrapText="1"/>
      <protection/>
    </xf>
    <xf numFmtId="3" fontId="10" fillId="32" borderId="56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6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eletek%20Zalaszentjakab\2016\1-2016.(II.10.)%202015.%20&#233;vi%20k&#246;lts&#233;gvet&#233;s%20m&#243;dos&#237;t&#225;sa\Ktgvet&#233;s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3"/>
  <sheetViews>
    <sheetView zoomScaleSheetLayoutView="100" zoomScalePageLayoutView="0" workbookViewId="0" topLeftCell="AC1">
      <selection activeCell="A3" sqref="A3:BV3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6.00390625" style="1" customWidth="1"/>
    <col min="33" max="35" width="2.7109375" style="1" customWidth="1"/>
    <col min="36" max="36" width="4.28125" style="1" customWidth="1"/>
    <col min="37" max="38" width="11.8515625" style="1" customWidth="1"/>
    <col min="39" max="62" width="2.7109375" style="1" customWidth="1"/>
    <col min="63" max="63" width="1.57421875" style="1" customWidth="1"/>
    <col min="64" max="66" width="2.7109375" style="1" hidden="1" customWidth="1"/>
    <col min="67" max="67" width="2.7109375" style="6" customWidth="1"/>
    <col min="68" max="69" width="2.7109375" style="1" customWidth="1"/>
    <col min="70" max="70" width="5.7109375" style="1" customWidth="1"/>
    <col min="71" max="73" width="2.7109375" style="1" customWidth="1"/>
    <col min="74" max="74" width="5.7109375" style="1" customWidth="1"/>
    <col min="75" max="76" width="12.28125" style="1" customWidth="1"/>
    <col min="77" max="222" width="9.140625" style="1" customWidth="1"/>
    <col min="223" max="16384" width="2.7109375" style="1" customWidth="1"/>
  </cols>
  <sheetData>
    <row r="1" spans="1:76" ht="35.25" customHeight="1">
      <c r="A1" s="307" t="s">
        <v>569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</row>
    <row r="2" spans="1:76" ht="35.25" customHeight="1">
      <c r="A2" s="307" t="s">
        <v>693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</row>
    <row r="3" spans="1:74" ht="33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</row>
    <row r="4" spans="1:74" ht="15.75" customHeight="1">
      <c r="A4" s="309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252"/>
      <c r="AL4" s="252"/>
      <c r="AM4" s="309" t="s">
        <v>2</v>
      </c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</row>
    <row r="5" spans="1:76" ht="65.25" customHeight="1">
      <c r="A5" s="311" t="s">
        <v>3</v>
      </c>
      <c r="B5" s="312"/>
      <c r="C5" s="302" t="s">
        <v>4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12" t="s">
        <v>694</v>
      </c>
      <c r="AD5" s="303"/>
      <c r="AE5" s="303"/>
      <c r="AF5" s="303"/>
      <c r="AG5" s="312" t="s">
        <v>725</v>
      </c>
      <c r="AH5" s="303"/>
      <c r="AI5" s="303"/>
      <c r="AJ5" s="303"/>
      <c r="AK5" s="193" t="s">
        <v>726</v>
      </c>
      <c r="AL5" s="193" t="s">
        <v>734</v>
      </c>
      <c r="AM5" s="311" t="s">
        <v>3</v>
      </c>
      <c r="AN5" s="312"/>
      <c r="AO5" s="302" t="s">
        <v>4</v>
      </c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4" t="s">
        <v>694</v>
      </c>
      <c r="BP5" s="305"/>
      <c r="BQ5" s="305"/>
      <c r="BR5" s="306"/>
      <c r="BS5" s="304" t="s">
        <v>727</v>
      </c>
      <c r="BT5" s="305"/>
      <c r="BU5" s="305"/>
      <c r="BV5" s="305"/>
      <c r="BW5" s="259" t="s">
        <v>726</v>
      </c>
      <c r="BX5" s="259" t="s">
        <v>734</v>
      </c>
    </row>
    <row r="6" spans="1:76" s="2" customFormat="1" ht="19.5" customHeight="1">
      <c r="A6" s="296">
        <v>1</v>
      </c>
      <c r="B6" s="297"/>
      <c r="C6" s="300" t="s">
        <v>400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280">
        <v>31320</v>
      </c>
      <c r="AD6" s="281"/>
      <c r="AE6" s="281"/>
      <c r="AF6" s="282"/>
      <c r="AG6" s="280">
        <v>31320</v>
      </c>
      <c r="AH6" s="281"/>
      <c r="AI6" s="281"/>
      <c r="AJ6" s="282"/>
      <c r="AK6" s="227">
        <v>38309</v>
      </c>
      <c r="AL6" s="237">
        <v>38309</v>
      </c>
      <c r="AM6" s="283">
        <v>1</v>
      </c>
      <c r="AN6" s="289"/>
      <c r="AO6" s="293" t="s">
        <v>409</v>
      </c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5"/>
      <c r="BO6" s="280">
        <v>54460</v>
      </c>
      <c r="BP6" s="281"/>
      <c r="BQ6" s="281"/>
      <c r="BR6" s="282"/>
      <c r="BS6" s="280">
        <v>54460</v>
      </c>
      <c r="BT6" s="281"/>
      <c r="BU6" s="281"/>
      <c r="BV6" s="281"/>
      <c r="BW6" s="274">
        <v>63804</v>
      </c>
      <c r="BX6" s="274">
        <v>65363</v>
      </c>
    </row>
    <row r="7" spans="1:76" ht="19.5" customHeight="1">
      <c r="A7" s="296">
        <v>2</v>
      </c>
      <c r="B7" s="297"/>
      <c r="C7" s="293" t="s">
        <v>401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80">
        <v>3035</v>
      </c>
      <c r="AD7" s="281"/>
      <c r="AE7" s="281"/>
      <c r="AF7" s="282"/>
      <c r="AG7" s="280">
        <v>3035</v>
      </c>
      <c r="AH7" s="281"/>
      <c r="AI7" s="281"/>
      <c r="AJ7" s="282"/>
      <c r="AK7" s="227">
        <v>3055</v>
      </c>
      <c r="AL7" s="237">
        <v>3055</v>
      </c>
      <c r="AM7" s="283">
        <v>2</v>
      </c>
      <c r="AN7" s="289"/>
      <c r="AO7" s="293" t="s">
        <v>410</v>
      </c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5"/>
      <c r="BO7" s="280"/>
      <c r="BP7" s="281"/>
      <c r="BQ7" s="281"/>
      <c r="BR7" s="282"/>
      <c r="BS7" s="280"/>
      <c r="BT7" s="281"/>
      <c r="BU7" s="281"/>
      <c r="BV7" s="281"/>
      <c r="BW7" s="274"/>
      <c r="BX7" s="274"/>
    </row>
    <row r="8" spans="1:76" ht="19.5" customHeight="1">
      <c r="A8" s="296">
        <v>3</v>
      </c>
      <c r="B8" s="297"/>
      <c r="C8" s="300" t="s">
        <v>427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280">
        <f>SUM(AC6:AF7)</f>
        <v>34355</v>
      </c>
      <c r="AD8" s="281"/>
      <c r="AE8" s="281"/>
      <c r="AF8" s="282"/>
      <c r="AG8" s="280">
        <f>SUM(AG6:AJ7)</f>
        <v>34355</v>
      </c>
      <c r="AH8" s="281"/>
      <c r="AI8" s="281"/>
      <c r="AJ8" s="282"/>
      <c r="AK8" s="227">
        <f>SUM(AK6:AK7)</f>
        <v>41364</v>
      </c>
      <c r="AL8" s="237">
        <f>SUM(AL6:AL7)</f>
        <v>41364</v>
      </c>
      <c r="AM8" s="283">
        <v>3</v>
      </c>
      <c r="AN8" s="289"/>
      <c r="AO8" s="293" t="s">
        <v>411</v>
      </c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5"/>
      <c r="BO8" s="280">
        <v>3106</v>
      </c>
      <c r="BP8" s="281"/>
      <c r="BQ8" s="281"/>
      <c r="BR8" s="282"/>
      <c r="BS8" s="280">
        <v>3106</v>
      </c>
      <c r="BT8" s="281"/>
      <c r="BU8" s="281"/>
      <c r="BV8" s="281"/>
      <c r="BW8" s="274">
        <v>3106</v>
      </c>
      <c r="BX8" s="274">
        <v>3106</v>
      </c>
    </row>
    <row r="9" spans="1:76" s="3" customFormat="1" ht="33" customHeight="1">
      <c r="A9" s="296">
        <v>4</v>
      </c>
      <c r="B9" s="297"/>
      <c r="C9" s="293" t="s">
        <v>69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80">
        <v>5360</v>
      </c>
      <c r="AD9" s="281"/>
      <c r="AE9" s="281"/>
      <c r="AF9" s="282"/>
      <c r="AG9" s="280">
        <v>5360</v>
      </c>
      <c r="AH9" s="281"/>
      <c r="AI9" s="281"/>
      <c r="AJ9" s="282"/>
      <c r="AK9" s="227">
        <v>6322</v>
      </c>
      <c r="AL9" s="237">
        <v>6322</v>
      </c>
      <c r="AM9" s="283">
        <v>4</v>
      </c>
      <c r="AN9" s="289"/>
      <c r="AO9" s="290" t="s">
        <v>412</v>
      </c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2"/>
      <c r="BO9" s="280">
        <v>166</v>
      </c>
      <c r="BP9" s="281"/>
      <c r="BQ9" s="281"/>
      <c r="BR9" s="282"/>
      <c r="BS9" s="280">
        <v>166</v>
      </c>
      <c r="BT9" s="281"/>
      <c r="BU9" s="281"/>
      <c r="BV9" s="281"/>
      <c r="BW9" s="274">
        <v>166</v>
      </c>
      <c r="BX9" s="274">
        <v>724</v>
      </c>
    </row>
    <row r="10" spans="1:76" ht="27.75" customHeight="1">
      <c r="A10" s="296">
        <v>5</v>
      </c>
      <c r="B10" s="297"/>
      <c r="C10" s="293" t="s">
        <v>403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80">
        <v>12480</v>
      </c>
      <c r="AD10" s="281"/>
      <c r="AE10" s="281"/>
      <c r="AF10" s="282"/>
      <c r="AG10" s="280">
        <v>12480</v>
      </c>
      <c r="AH10" s="281"/>
      <c r="AI10" s="281"/>
      <c r="AJ10" s="282"/>
      <c r="AK10" s="227">
        <v>13550</v>
      </c>
      <c r="AL10" s="237">
        <v>10992</v>
      </c>
      <c r="AM10" s="283">
        <v>5</v>
      </c>
      <c r="AN10" s="289"/>
      <c r="AO10" s="293" t="s">
        <v>413</v>
      </c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5"/>
      <c r="BO10" s="280"/>
      <c r="BP10" s="281"/>
      <c r="BQ10" s="281"/>
      <c r="BR10" s="282"/>
      <c r="BS10" s="280"/>
      <c r="BT10" s="281"/>
      <c r="BU10" s="281"/>
      <c r="BV10" s="281"/>
      <c r="BW10" s="274"/>
      <c r="BX10" s="274"/>
    </row>
    <row r="11" spans="1:76" ht="19.5" customHeight="1">
      <c r="A11" s="296">
        <v>6</v>
      </c>
      <c r="B11" s="297"/>
      <c r="C11" s="290" t="s">
        <v>404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80">
        <v>4227</v>
      </c>
      <c r="AD11" s="281"/>
      <c r="AE11" s="281"/>
      <c r="AF11" s="282"/>
      <c r="AG11" s="280">
        <v>4227</v>
      </c>
      <c r="AH11" s="281"/>
      <c r="AI11" s="281"/>
      <c r="AJ11" s="282"/>
      <c r="AK11" s="227">
        <v>4486</v>
      </c>
      <c r="AL11" s="237">
        <v>5626</v>
      </c>
      <c r="AM11" s="283">
        <v>6</v>
      </c>
      <c r="AN11" s="289"/>
      <c r="AO11" s="293" t="s">
        <v>414</v>
      </c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5"/>
      <c r="BO11" s="280">
        <v>100</v>
      </c>
      <c r="BP11" s="281"/>
      <c r="BQ11" s="281"/>
      <c r="BR11" s="282"/>
      <c r="BS11" s="280">
        <v>100</v>
      </c>
      <c r="BT11" s="281"/>
      <c r="BU11" s="281"/>
      <c r="BV11" s="281"/>
      <c r="BW11" s="274">
        <v>100</v>
      </c>
      <c r="BX11" s="274">
        <v>100</v>
      </c>
    </row>
    <row r="12" spans="1:76" ht="19.5" customHeight="1">
      <c r="A12" s="296">
        <v>7</v>
      </c>
      <c r="B12" s="297"/>
      <c r="C12" s="290" t="s">
        <v>405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80">
        <v>4286</v>
      </c>
      <c r="AD12" s="281"/>
      <c r="AE12" s="281"/>
      <c r="AF12" s="282"/>
      <c r="AG12" s="280">
        <v>4286</v>
      </c>
      <c r="AH12" s="281"/>
      <c r="AI12" s="281"/>
      <c r="AJ12" s="282"/>
      <c r="AK12" s="227">
        <v>3949</v>
      </c>
      <c r="AL12" s="237">
        <v>10063</v>
      </c>
      <c r="AM12" s="283">
        <v>7</v>
      </c>
      <c r="AN12" s="289"/>
      <c r="AO12" s="293" t="s">
        <v>568</v>
      </c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5"/>
      <c r="BO12" s="280">
        <v>100</v>
      </c>
      <c r="BP12" s="281"/>
      <c r="BQ12" s="281"/>
      <c r="BR12" s="282"/>
      <c r="BS12" s="280">
        <v>100</v>
      </c>
      <c r="BT12" s="281"/>
      <c r="BU12" s="281"/>
      <c r="BV12" s="281"/>
      <c r="BW12" s="274">
        <v>100</v>
      </c>
      <c r="BX12" s="274">
        <v>100</v>
      </c>
    </row>
    <row r="13" spans="1:76" s="3" customFormat="1" ht="19.5" customHeight="1">
      <c r="A13" s="296">
        <v>8</v>
      </c>
      <c r="B13" s="297"/>
      <c r="C13" s="298" t="s">
        <v>406</v>
      </c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80">
        <v>2796</v>
      </c>
      <c r="AD13" s="281"/>
      <c r="AE13" s="281"/>
      <c r="AF13" s="282"/>
      <c r="AG13" s="280">
        <v>2796</v>
      </c>
      <c r="AH13" s="281"/>
      <c r="AI13" s="281"/>
      <c r="AJ13" s="282"/>
      <c r="AK13" s="227">
        <v>3177</v>
      </c>
      <c r="AL13" s="273">
        <v>2729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91"/>
      <c r="BP13" s="91"/>
      <c r="BQ13" s="91"/>
      <c r="BR13" s="91"/>
      <c r="BS13" s="91"/>
      <c r="BT13" s="91"/>
      <c r="BU13" s="91"/>
      <c r="BV13" s="91"/>
      <c r="BW13" s="275"/>
      <c r="BX13" s="275"/>
    </row>
    <row r="14" spans="1:76" s="3" customFormat="1" ht="19.5" customHeight="1">
      <c r="A14" s="296">
        <v>9</v>
      </c>
      <c r="B14" s="297"/>
      <c r="C14" s="290" t="s">
        <v>407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80"/>
      <c r="AD14" s="281"/>
      <c r="AE14" s="281"/>
      <c r="AF14" s="282"/>
      <c r="AG14" s="280"/>
      <c r="AH14" s="281"/>
      <c r="AI14" s="281"/>
      <c r="AJ14" s="282"/>
      <c r="AK14" s="227"/>
      <c r="AL14" s="273">
        <v>224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91"/>
      <c r="BP14" s="91"/>
      <c r="BQ14" s="91"/>
      <c r="BR14" s="91"/>
      <c r="BS14" s="91"/>
      <c r="BT14" s="91"/>
      <c r="BU14" s="91"/>
      <c r="BV14" s="91"/>
      <c r="BW14" s="276"/>
      <c r="BX14" s="276"/>
    </row>
    <row r="15" spans="1:76" ht="19.5" customHeight="1">
      <c r="A15" s="296">
        <v>10</v>
      </c>
      <c r="B15" s="297"/>
      <c r="C15" s="290" t="s">
        <v>408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80"/>
      <c r="AD15" s="281"/>
      <c r="AE15" s="281"/>
      <c r="AF15" s="282"/>
      <c r="AG15" s="280"/>
      <c r="AH15" s="281"/>
      <c r="AI15" s="281"/>
      <c r="AJ15" s="282"/>
      <c r="AK15" s="227"/>
      <c r="AL15" s="273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91"/>
      <c r="BP15" s="91"/>
      <c r="BQ15" s="91"/>
      <c r="BR15" s="91"/>
      <c r="BS15" s="91"/>
      <c r="BT15" s="91"/>
      <c r="BU15" s="91"/>
      <c r="BV15" s="91"/>
      <c r="BW15" s="276"/>
      <c r="BX15" s="276"/>
    </row>
    <row r="16" spans="1:76" s="3" customFormat="1" ht="19.5" customHeight="1">
      <c r="A16" s="296">
        <v>11</v>
      </c>
      <c r="B16" s="297"/>
      <c r="C16" s="298" t="s">
        <v>428</v>
      </c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80">
        <f>SUM(AC8:AF15)</f>
        <v>63504</v>
      </c>
      <c r="AD16" s="281"/>
      <c r="AE16" s="281"/>
      <c r="AF16" s="282"/>
      <c r="AG16" s="280">
        <f>SUM(AG8:AJ15)</f>
        <v>63504</v>
      </c>
      <c r="AH16" s="281"/>
      <c r="AI16" s="281"/>
      <c r="AJ16" s="282"/>
      <c r="AK16" s="227">
        <f>SUM(AK8:AK15)</f>
        <v>72848</v>
      </c>
      <c r="AL16" s="237">
        <f>SUM(AL8:AL15)</f>
        <v>77320</v>
      </c>
      <c r="AM16" s="283">
        <v>8</v>
      </c>
      <c r="AN16" s="289"/>
      <c r="AO16" s="290" t="s">
        <v>566</v>
      </c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2"/>
      <c r="BO16" s="280">
        <f>SUM(BO6:BR15)</f>
        <v>57932</v>
      </c>
      <c r="BP16" s="281"/>
      <c r="BQ16" s="281"/>
      <c r="BR16" s="282"/>
      <c r="BS16" s="280">
        <f>SUM(BS6:BV15)</f>
        <v>57932</v>
      </c>
      <c r="BT16" s="281"/>
      <c r="BU16" s="281"/>
      <c r="BV16" s="281"/>
      <c r="BW16" s="277">
        <f>SUM(BW6:BW15)</f>
        <v>67276</v>
      </c>
      <c r="BX16" s="277">
        <f>SUM(BX6:BX15)</f>
        <v>69393</v>
      </c>
    </row>
    <row r="17" spans="1:76" s="9" customFormat="1" ht="19.5" customHeight="1">
      <c r="A17" s="283">
        <v>12</v>
      </c>
      <c r="B17" s="284"/>
      <c r="C17" s="290" t="s">
        <v>416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2"/>
      <c r="AC17" s="288"/>
      <c r="AD17" s="288"/>
      <c r="AE17" s="288"/>
      <c r="AF17" s="288"/>
      <c r="AG17" s="288">
        <v>1000</v>
      </c>
      <c r="AH17" s="288"/>
      <c r="AI17" s="288"/>
      <c r="AJ17" s="288"/>
      <c r="AK17" s="227">
        <v>1000</v>
      </c>
      <c r="AL17" s="237">
        <v>1000</v>
      </c>
      <c r="AM17" s="283">
        <v>9</v>
      </c>
      <c r="AN17" s="289"/>
      <c r="AO17" s="290" t="s">
        <v>421</v>
      </c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2"/>
      <c r="BO17" s="280"/>
      <c r="BP17" s="281"/>
      <c r="BQ17" s="281"/>
      <c r="BR17" s="282"/>
      <c r="BS17" s="280">
        <v>1000</v>
      </c>
      <c r="BT17" s="281"/>
      <c r="BU17" s="281"/>
      <c r="BV17" s="281"/>
      <c r="BW17" s="274">
        <v>1000</v>
      </c>
      <c r="BX17" s="274">
        <v>1000</v>
      </c>
    </row>
    <row r="18" spans="1:76" s="9" customFormat="1" ht="19.5" customHeight="1">
      <c r="A18" s="283">
        <v>13</v>
      </c>
      <c r="B18" s="284"/>
      <c r="C18" s="285" t="s">
        <v>417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7"/>
      <c r="AC18" s="288"/>
      <c r="AD18" s="288"/>
      <c r="AE18" s="288"/>
      <c r="AF18" s="288"/>
      <c r="AG18" s="288"/>
      <c r="AH18" s="288"/>
      <c r="AI18" s="288"/>
      <c r="AJ18" s="288"/>
      <c r="AK18" s="238"/>
      <c r="AL18" s="238"/>
      <c r="AM18" s="283">
        <v>10</v>
      </c>
      <c r="AN18" s="289"/>
      <c r="AO18" s="285" t="s">
        <v>422</v>
      </c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7"/>
      <c r="BO18" s="280"/>
      <c r="BP18" s="281"/>
      <c r="BQ18" s="281"/>
      <c r="BR18" s="282"/>
      <c r="BS18" s="280"/>
      <c r="BT18" s="281"/>
      <c r="BU18" s="281"/>
      <c r="BV18" s="281"/>
      <c r="BW18" s="274"/>
      <c r="BX18" s="274"/>
    </row>
    <row r="19" spans="1:76" s="9" customFormat="1" ht="19.5" customHeight="1">
      <c r="A19" s="283">
        <v>14</v>
      </c>
      <c r="B19" s="284"/>
      <c r="C19" s="285" t="s">
        <v>418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7"/>
      <c r="AC19" s="288"/>
      <c r="AD19" s="288"/>
      <c r="AE19" s="288"/>
      <c r="AF19" s="288"/>
      <c r="AG19" s="288"/>
      <c r="AH19" s="288"/>
      <c r="AI19" s="288"/>
      <c r="AJ19" s="288"/>
      <c r="AK19" s="238">
        <v>644</v>
      </c>
      <c r="AL19" s="238">
        <v>644</v>
      </c>
      <c r="AM19" s="283">
        <v>11</v>
      </c>
      <c r="AN19" s="289"/>
      <c r="AO19" s="293" t="s">
        <v>423</v>
      </c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5"/>
      <c r="BO19" s="280">
        <v>5572</v>
      </c>
      <c r="BP19" s="281"/>
      <c r="BQ19" s="281"/>
      <c r="BR19" s="282"/>
      <c r="BS19" s="280">
        <v>5572</v>
      </c>
      <c r="BT19" s="281"/>
      <c r="BU19" s="281"/>
      <c r="BV19" s="281"/>
      <c r="BW19" s="274">
        <v>6216</v>
      </c>
      <c r="BX19" s="274">
        <v>7799</v>
      </c>
    </row>
    <row r="20" spans="1:76" s="9" customFormat="1" ht="19.5" customHeight="1">
      <c r="A20" s="283">
        <v>15</v>
      </c>
      <c r="B20" s="284"/>
      <c r="C20" s="285" t="s">
        <v>419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7"/>
      <c r="AC20" s="288"/>
      <c r="AD20" s="288"/>
      <c r="AE20" s="288"/>
      <c r="AF20" s="288"/>
      <c r="AG20" s="288"/>
      <c r="AH20" s="288"/>
      <c r="AI20" s="288"/>
      <c r="AJ20" s="288"/>
      <c r="AK20" s="238"/>
      <c r="AL20" s="238"/>
      <c r="AM20" s="283">
        <v>12</v>
      </c>
      <c r="AN20" s="289"/>
      <c r="AO20" s="290" t="s">
        <v>424</v>
      </c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2"/>
      <c r="BO20" s="280"/>
      <c r="BP20" s="281"/>
      <c r="BQ20" s="281"/>
      <c r="BR20" s="282"/>
      <c r="BS20" s="280"/>
      <c r="BT20" s="281"/>
      <c r="BU20" s="281"/>
      <c r="BV20" s="281"/>
      <c r="BW20" s="274"/>
      <c r="BX20" s="274">
        <v>772</v>
      </c>
    </row>
    <row r="21" spans="1:76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283">
        <v>13</v>
      </c>
      <c r="AN21" s="289"/>
      <c r="AO21" s="285" t="s">
        <v>425</v>
      </c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7"/>
      <c r="BO21" s="280"/>
      <c r="BP21" s="281"/>
      <c r="BQ21" s="281"/>
      <c r="BR21" s="282"/>
      <c r="BS21" s="280"/>
      <c r="BT21" s="281"/>
      <c r="BU21" s="281"/>
      <c r="BV21" s="281"/>
      <c r="BW21" s="274"/>
      <c r="BX21" s="274"/>
    </row>
    <row r="22" spans="1:76" s="9" customFormat="1" ht="19.5" customHeight="1">
      <c r="A22" s="283">
        <v>16</v>
      </c>
      <c r="B22" s="284"/>
      <c r="C22" s="285" t="s">
        <v>429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7"/>
      <c r="AC22" s="288">
        <f>SUM(AC17:AF20)</f>
        <v>0</v>
      </c>
      <c r="AD22" s="288"/>
      <c r="AE22" s="288"/>
      <c r="AF22" s="288"/>
      <c r="AG22" s="288">
        <f>SUM(AG17:AJ20)</f>
        <v>1000</v>
      </c>
      <c r="AH22" s="288"/>
      <c r="AI22" s="288"/>
      <c r="AJ22" s="288"/>
      <c r="AK22" s="238">
        <f>SUM(AK17:AK20)</f>
        <v>1644</v>
      </c>
      <c r="AL22" s="238">
        <f>SUM(AL17:AL20)</f>
        <v>1644</v>
      </c>
      <c r="AM22" s="283">
        <v>14</v>
      </c>
      <c r="AN22" s="289"/>
      <c r="AO22" s="285" t="s">
        <v>567</v>
      </c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7"/>
      <c r="BO22" s="280">
        <f>SUM(BO17:BR21)</f>
        <v>5572</v>
      </c>
      <c r="BP22" s="281"/>
      <c r="BQ22" s="281"/>
      <c r="BR22" s="282"/>
      <c r="BS22" s="280">
        <f>SUM(BS17:BV21)</f>
        <v>6572</v>
      </c>
      <c r="BT22" s="281"/>
      <c r="BU22" s="281"/>
      <c r="BV22" s="281"/>
      <c r="BW22" s="274">
        <f>SUM(BW17:BW21)</f>
        <v>7216</v>
      </c>
      <c r="BX22" s="274">
        <f>SUM(BX17:BX21)</f>
        <v>9571</v>
      </c>
    </row>
    <row r="23" spans="1:76" s="9" customFormat="1" ht="19.5" customHeight="1">
      <c r="A23" s="283">
        <v>17</v>
      </c>
      <c r="B23" s="284"/>
      <c r="C23" s="285" t="s">
        <v>430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7"/>
      <c r="AC23" s="288">
        <f>AC16+AC22</f>
        <v>63504</v>
      </c>
      <c r="AD23" s="288"/>
      <c r="AE23" s="288"/>
      <c r="AF23" s="288"/>
      <c r="AG23" s="288">
        <f>AG16+AG22</f>
        <v>64504</v>
      </c>
      <c r="AH23" s="288"/>
      <c r="AI23" s="288"/>
      <c r="AJ23" s="288"/>
      <c r="AK23" s="238">
        <f>AK22+AK16</f>
        <v>74492</v>
      </c>
      <c r="AL23" s="238">
        <f>AL22+AL16</f>
        <v>78964</v>
      </c>
      <c r="AM23" s="283">
        <v>15</v>
      </c>
      <c r="AN23" s="289"/>
      <c r="AO23" s="285" t="s">
        <v>431</v>
      </c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7"/>
      <c r="BO23" s="280">
        <f>BO16+BO22</f>
        <v>63504</v>
      </c>
      <c r="BP23" s="281"/>
      <c r="BQ23" s="281"/>
      <c r="BR23" s="282"/>
      <c r="BS23" s="280">
        <f>BS16+BS22</f>
        <v>64504</v>
      </c>
      <c r="BT23" s="281"/>
      <c r="BU23" s="281"/>
      <c r="BV23" s="281"/>
      <c r="BW23" s="274">
        <f>BW22+BW16</f>
        <v>74492</v>
      </c>
      <c r="BX23" s="274">
        <f>BX22+BX16</f>
        <v>78964</v>
      </c>
    </row>
    <row r="24" spans="1:74" s="9" customFormat="1" ht="19.5" customHeight="1">
      <c r="A24" s="194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6"/>
      <c r="AD24" s="196"/>
      <c r="AE24" s="196"/>
      <c r="AF24" s="196"/>
      <c r="AG24" s="197"/>
      <c r="AH24" s="197"/>
      <c r="AI24" s="197"/>
      <c r="AJ24" s="197"/>
      <c r="AK24" s="197"/>
      <c r="AL24" s="197"/>
      <c r="AM24" s="194"/>
      <c r="AN24" s="198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6"/>
      <c r="BP24" s="196"/>
      <c r="BQ24" s="196"/>
      <c r="BR24" s="196"/>
      <c r="BS24" s="197"/>
      <c r="BT24" s="197"/>
      <c r="BU24" s="197"/>
      <c r="BV24" s="197"/>
    </row>
    <row r="25" spans="29:32" ht="19.5" customHeight="1">
      <c r="AC25" s="5"/>
      <c r="AD25" s="5"/>
      <c r="AE25" s="5"/>
      <c r="AF25" s="5"/>
    </row>
    <row r="26" spans="48:57" ht="12.75"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</row>
    <row r="27" spans="48:57" ht="12.75"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</row>
    <row r="28" spans="48:57" ht="12.75"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</row>
    <row r="29" spans="48:57" ht="12.75"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</row>
    <row r="33" ht="12.75">
      <c r="AY33" s="1" t="s">
        <v>728</v>
      </c>
    </row>
  </sheetData>
  <sheetProtection/>
  <mergeCells count="145">
    <mergeCell ref="AV26:BE26"/>
    <mergeCell ref="AV27:BE27"/>
    <mergeCell ref="AV28:BE28"/>
    <mergeCell ref="AV29:BE29"/>
    <mergeCell ref="BO22:BR22"/>
    <mergeCell ref="BS22:BV22"/>
    <mergeCell ref="A23:B23"/>
    <mergeCell ref="C23:AB23"/>
    <mergeCell ref="AC23:AF23"/>
    <mergeCell ref="AG23:AJ23"/>
    <mergeCell ref="AM23:AN23"/>
    <mergeCell ref="AO23:BN23"/>
    <mergeCell ref="BO23:BR23"/>
    <mergeCell ref="BS23:BV23"/>
    <mergeCell ref="A22:B22"/>
    <mergeCell ref="C22:AB22"/>
    <mergeCell ref="AC22:AF22"/>
    <mergeCell ref="AG22:AJ22"/>
    <mergeCell ref="AM22:AN22"/>
    <mergeCell ref="AO22:BN22"/>
    <mergeCell ref="BO20:BR20"/>
    <mergeCell ref="BS20:BV20"/>
    <mergeCell ref="AM21:AN21"/>
    <mergeCell ref="AO21:BN21"/>
    <mergeCell ref="BO21:BR21"/>
    <mergeCell ref="BS21:BV21"/>
    <mergeCell ref="A20:B20"/>
    <mergeCell ref="C20:AB20"/>
    <mergeCell ref="AC20:AF20"/>
    <mergeCell ref="AG20:AJ20"/>
    <mergeCell ref="AM20:AN20"/>
    <mergeCell ref="AO20:BN20"/>
    <mergeCell ref="BO18:BR18"/>
    <mergeCell ref="BS18:BV18"/>
    <mergeCell ref="A19:B19"/>
    <mergeCell ref="C19:AB19"/>
    <mergeCell ref="AC19:AF19"/>
    <mergeCell ref="AG19:AJ19"/>
    <mergeCell ref="AM19:AN19"/>
    <mergeCell ref="AO19:BN19"/>
    <mergeCell ref="BO19:BR19"/>
    <mergeCell ref="BS19:BV19"/>
    <mergeCell ref="A18:B18"/>
    <mergeCell ref="C18:AB18"/>
    <mergeCell ref="AC18:AF18"/>
    <mergeCell ref="AG18:AJ18"/>
    <mergeCell ref="AM18:AN18"/>
    <mergeCell ref="AO18:BN18"/>
    <mergeCell ref="BO16:BR16"/>
    <mergeCell ref="BS16:BV16"/>
    <mergeCell ref="A17:B17"/>
    <mergeCell ref="C17:AB17"/>
    <mergeCell ref="AC17:AF17"/>
    <mergeCell ref="AG17:AJ17"/>
    <mergeCell ref="AM17:AN17"/>
    <mergeCell ref="AO17:BN17"/>
    <mergeCell ref="BO17:BR17"/>
    <mergeCell ref="BS17:BV17"/>
    <mergeCell ref="A16:B16"/>
    <mergeCell ref="C16:AB16"/>
    <mergeCell ref="AC16:AF16"/>
    <mergeCell ref="AG16:AJ16"/>
    <mergeCell ref="AM16:AN16"/>
    <mergeCell ref="AO16:BN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BO12:BR12"/>
    <mergeCell ref="BS12:BV12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M12:AN12"/>
    <mergeCell ref="AO12:BN12"/>
    <mergeCell ref="BO10:BR10"/>
    <mergeCell ref="BS10:BV10"/>
    <mergeCell ref="A11:B11"/>
    <mergeCell ref="C11:AB11"/>
    <mergeCell ref="AC11:AF11"/>
    <mergeCell ref="AG11:AJ11"/>
    <mergeCell ref="AM11:AN11"/>
    <mergeCell ref="AO11:BN11"/>
    <mergeCell ref="BO11:BR11"/>
    <mergeCell ref="BS11:BV11"/>
    <mergeCell ref="A10:B10"/>
    <mergeCell ref="C10:AB10"/>
    <mergeCell ref="AC10:AF10"/>
    <mergeCell ref="AG10:AJ10"/>
    <mergeCell ref="AM10:AN10"/>
    <mergeCell ref="AO10:BN10"/>
    <mergeCell ref="BO8:BR8"/>
    <mergeCell ref="BS8:BV8"/>
    <mergeCell ref="A9:B9"/>
    <mergeCell ref="C9:AB9"/>
    <mergeCell ref="AC9:AF9"/>
    <mergeCell ref="AG9:AJ9"/>
    <mergeCell ref="AM9:AN9"/>
    <mergeCell ref="AO9:BN9"/>
    <mergeCell ref="BO9:BR9"/>
    <mergeCell ref="BS9:BV9"/>
    <mergeCell ref="A8:B8"/>
    <mergeCell ref="C8:AB8"/>
    <mergeCell ref="AC8:AF8"/>
    <mergeCell ref="AG8:AJ8"/>
    <mergeCell ref="AM8:AN8"/>
    <mergeCell ref="AO8:BN8"/>
    <mergeCell ref="BS6:BV6"/>
    <mergeCell ref="A7:B7"/>
    <mergeCell ref="C7:AB7"/>
    <mergeCell ref="AC7:AF7"/>
    <mergeCell ref="AG7:AJ7"/>
    <mergeCell ref="AM7:AN7"/>
    <mergeCell ref="AO7:BN7"/>
    <mergeCell ref="BO7:BR7"/>
    <mergeCell ref="BS7:BV7"/>
    <mergeCell ref="AO5:BN5"/>
    <mergeCell ref="BO5:BR5"/>
    <mergeCell ref="BS5:BV5"/>
    <mergeCell ref="A6:B6"/>
    <mergeCell ref="C6:AB6"/>
    <mergeCell ref="AC6:AF6"/>
    <mergeCell ref="AG6:AJ6"/>
    <mergeCell ref="AM6:AN6"/>
    <mergeCell ref="AO6:BN6"/>
    <mergeCell ref="BO6:BR6"/>
    <mergeCell ref="A1:BX1"/>
    <mergeCell ref="A2:BX2"/>
    <mergeCell ref="A3:BV3"/>
    <mergeCell ref="A4:AJ4"/>
    <mergeCell ref="AM4:BV4"/>
    <mergeCell ref="A5:B5"/>
    <mergeCell ref="C5:AB5"/>
    <mergeCell ref="AC5:AF5"/>
    <mergeCell ref="AG5:AJ5"/>
    <mergeCell ref="AM5:AN5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61" r:id="rId1"/>
  <headerFooter alignWithMargins="0">
    <oddHeader xml:space="preserve">&amp;R1.  sz.  melléklet a 2/2015.(II.12.)számú önkormányzati rendelethez 1, 2, 3       </oddHeader>
    <oddFooter>&amp;R&amp;X1&amp;X Módosította: 5/2015.(III.11.) sz. ör. 2.§-a
&amp;X2&amp;XMódosította: 13/2015.(IX.18.) sz ör. 2.§-a
&amp;X3&amp;X Módosította: 1/2016.(II.10.) sz. ör. 2.§-a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307" t="s">
        <v>569</v>
      </c>
      <c r="B1" s="307"/>
      <c r="C1" s="307"/>
      <c r="D1" s="307"/>
      <c r="E1" s="307"/>
      <c r="F1" s="307"/>
    </row>
    <row r="2" spans="1:6" s="251" customFormat="1" ht="21" customHeight="1">
      <c r="A2" s="362" t="s">
        <v>695</v>
      </c>
      <c r="B2" s="362"/>
      <c r="C2" s="362"/>
      <c r="D2" s="362"/>
      <c r="E2" s="362"/>
      <c r="F2" s="362"/>
    </row>
    <row r="3" spans="1:6" ht="26.25" customHeight="1">
      <c r="A3" s="409" t="s">
        <v>550</v>
      </c>
      <c r="B3" s="410"/>
      <c r="C3" s="410"/>
      <c r="D3" s="410"/>
      <c r="E3" s="410"/>
      <c r="F3" s="410"/>
    </row>
    <row r="4" ht="14.25" thickBot="1">
      <c r="F4" s="18" t="s">
        <v>557</v>
      </c>
    </row>
    <row r="5" spans="1:6" ht="36.75" thickBot="1">
      <c r="A5" s="12" t="s">
        <v>474</v>
      </c>
      <c r="B5" s="13" t="s">
        <v>475</v>
      </c>
      <c r="C5" s="13" t="s">
        <v>476</v>
      </c>
      <c r="D5" s="13" t="s">
        <v>723</v>
      </c>
      <c r="E5" s="13" t="s">
        <v>700</v>
      </c>
      <c r="F5" s="19" t="s">
        <v>704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20.25" customHeight="1">
      <c r="A7" s="23" t="s">
        <v>477</v>
      </c>
      <c r="B7" s="24"/>
      <c r="C7" s="25"/>
      <c r="D7" s="24"/>
      <c r="E7" s="24"/>
      <c r="F7" s="26">
        <f>B7-D7-E7</f>
        <v>0</v>
      </c>
    </row>
    <row r="8" spans="1:6" ht="20.25" customHeight="1">
      <c r="A8" s="27"/>
      <c r="B8" s="24"/>
      <c r="C8" s="28"/>
      <c r="D8" s="24"/>
      <c r="E8" s="24"/>
      <c r="F8" s="26">
        <f>B8-D8-E8</f>
        <v>0</v>
      </c>
    </row>
    <row r="9" spans="1:6" ht="20.25" customHeight="1">
      <c r="A9" s="23" t="s">
        <v>478</v>
      </c>
      <c r="B9" s="24"/>
      <c r="C9" s="28"/>
      <c r="D9" s="24"/>
      <c r="E9" s="24"/>
      <c r="F9" s="26">
        <f>B9-D9-E9</f>
        <v>0</v>
      </c>
    </row>
    <row r="10" spans="1:6" ht="32.25" customHeight="1">
      <c r="A10" s="27" t="s">
        <v>705</v>
      </c>
      <c r="B10" s="24">
        <v>1290</v>
      </c>
      <c r="C10" s="28">
        <v>2015</v>
      </c>
      <c r="D10" s="24">
        <v>0</v>
      </c>
      <c r="E10" s="24">
        <v>1290</v>
      </c>
      <c r="F10" s="26"/>
    </row>
    <row r="11" spans="1:6" ht="27" customHeight="1">
      <c r="A11" s="27" t="s">
        <v>706</v>
      </c>
      <c r="B11" s="24">
        <v>1406</v>
      </c>
      <c r="C11" s="28">
        <v>2015</v>
      </c>
      <c r="D11" s="24"/>
      <c r="E11" s="24">
        <v>1406</v>
      </c>
      <c r="F11" s="26"/>
    </row>
    <row r="12" spans="1:6" ht="20.25" customHeight="1" thickBot="1">
      <c r="A12" s="27" t="s">
        <v>707</v>
      </c>
      <c r="B12" s="24">
        <v>100</v>
      </c>
      <c r="C12" s="28">
        <v>2015</v>
      </c>
      <c r="D12" s="24"/>
      <c r="E12" s="24">
        <v>100</v>
      </c>
      <c r="F12" s="26"/>
    </row>
    <row r="13" spans="1:6" ht="19.5" customHeight="1" thickBot="1">
      <c r="A13" s="29" t="s">
        <v>479</v>
      </c>
      <c r="B13" s="30">
        <f>SUM(B8:B12)</f>
        <v>2796</v>
      </c>
      <c r="C13" s="31"/>
      <c r="D13" s="30">
        <f>SUM(D8:D12)</f>
        <v>0</v>
      </c>
      <c r="E13" s="30">
        <f>SUM(E8:E12)</f>
        <v>2796</v>
      </c>
      <c r="F13" s="32">
        <f>SUM(F7:F12)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2/2015.(II.12.) számú önkomrányzati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412" t="s">
        <v>686</v>
      </c>
      <c r="B1" s="412"/>
      <c r="C1" s="412"/>
      <c r="D1" s="412"/>
    </row>
    <row r="2" spans="1:4" ht="21.75" customHeight="1">
      <c r="A2" s="412" t="s">
        <v>696</v>
      </c>
      <c r="B2" s="412"/>
      <c r="C2" s="412"/>
      <c r="D2" s="412"/>
    </row>
    <row r="3" spans="1:4" ht="28.5" customHeight="1">
      <c r="A3" s="412" t="s">
        <v>687</v>
      </c>
      <c r="B3" s="412"/>
      <c r="C3" s="412"/>
      <c r="D3" s="412"/>
    </row>
    <row r="4" spans="1:4" s="34" customFormat="1" ht="15.75" thickBot="1">
      <c r="A4" s="33"/>
      <c r="D4" s="35" t="s">
        <v>473</v>
      </c>
    </row>
    <row r="5" spans="1:4" s="39" customFormat="1" ht="48" customHeight="1" thickBot="1">
      <c r="A5" s="36" t="s">
        <v>480</v>
      </c>
      <c r="B5" s="37" t="s">
        <v>481</v>
      </c>
      <c r="C5" s="37" t="s">
        <v>482</v>
      </c>
      <c r="D5" s="38" t="s">
        <v>483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484</v>
      </c>
      <c r="C7" s="45"/>
      <c r="D7" s="46"/>
    </row>
    <row r="8" spans="1:4" ht="18" customHeight="1">
      <c r="A8" s="48" t="s">
        <v>8</v>
      </c>
      <c r="B8" s="49" t="s">
        <v>485</v>
      </c>
      <c r="C8" s="50"/>
      <c r="D8" s="51"/>
    </row>
    <row r="9" spans="1:4" ht="18" customHeight="1">
      <c r="A9" s="48" t="s">
        <v>9</v>
      </c>
      <c r="B9" s="49" t="s">
        <v>486</v>
      </c>
      <c r="C9" s="50"/>
      <c r="D9" s="51"/>
    </row>
    <row r="10" spans="1:4" ht="18" customHeight="1">
      <c r="A10" s="48" t="s">
        <v>10</v>
      </c>
      <c r="B10" s="49" t="s">
        <v>487</v>
      </c>
      <c r="C10" s="50"/>
      <c r="D10" s="51"/>
    </row>
    <row r="11" spans="1:4" ht="18" customHeight="1">
      <c r="A11" s="48" t="s">
        <v>434</v>
      </c>
      <c r="B11" s="49" t="s">
        <v>488</v>
      </c>
      <c r="C11" s="50">
        <f>SUM(C12:C18)</f>
        <v>2820</v>
      </c>
      <c r="D11" s="51">
        <f>SUM(D12:D18)</f>
        <v>1200</v>
      </c>
    </row>
    <row r="12" spans="1:4" ht="18" customHeight="1">
      <c r="A12" s="48" t="s">
        <v>435</v>
      </c>
      <c r="B12" s="49" t="s">
        <v>489</v>
      </c>
      <c r="C12" s="50"/>
      <c r="D12" s="51"/>
    </row>
    <row r="13" spans="1:4" ht="18" customHeight="1">
      <c r="A13" s="48" t="s">
        <v>436</v>
      </c>
      <c r="B13" s="52" t="s">
        <v>490</v>
      </c>
      <c r="C13" s="50"/>
      <c r="D13" s="51"/>
    </row>
    <row r="14" spans="1:4" ht="18" customHeight="1">
      <c r="A14" s="48" t="s">
        <v>437</v>
      </c>
      <c r="B14" s="52" t="s">
        <v>491</v>
      </c>
      <c r="C14" s="50"/>
      <c r="D14" s="51"/>
    </row>
    <row r="15" spans="1:4" ht="18" customHeight="1">
      <c r="A15" s="48" t="s">
        <v>438</v>
      </c>
      <c r="B15" s="52" t="s">
        <v>492</v>
      </c>
      <c r="C15" s="50">
        <v>2820</v>
      </c>
      <c r="D15" s="51">
        <v>1200</v>
      </c>
    </row>
    <row r="16" spans="1:4" ht="18" customHeight="1">
      <c r="A16" s="48" t="s">
        <v>439</v>
      </c>
      <c r="B16" s="52" t="s">
        <v>493</v>
      </c>
      <c r="C16" s="50"/>
      <c r="D16" s="51"/>
    </row>
    <row r="17" spans="1:4" ht="18" customHeight="1">
      <c r="A17" s="48" t="s">
        <v>440</v>
      </c>
      <c r="B17" s="52" t="s">
        <v>494</v>
      </c>
      <c r="C17" s="50"/>
      <c r="D17" s="51"/>
    </row>
    <row r="18" spans="1:4" ht="22.5" customHeight="1">
      <c r="A18" s="48" t="s">
        <v>441</v>
      </c>
      <c r="B18" s="52" t="s">
        <v>495</v>
      </c>
      <c r="C18" s="50"/>
      <c r="D18" s="51"/>
    </row>
    <row r="19" spans="1:4" ht="18" customHeight="1">
      <c r="A19" s="48" t="s">
        <v>443</v>
      </c>
      <c r="B19" s="49" t="s">
        <v>496</v>
      </c>
      <c r="C19" s="50">
        <v>511</v>
      </c>
      <c r="D19" s="51">
        <v>116</v>
      </c>
    </row>
    <row r="20" spans="1:4" ht="18" customHeight="1">
      <c r="A20" s="48" t="s">
        <v>444</v>
      </c>
      <c r="B20" s="49" t="s">
        <v>497</v>
      </c>
      <c r="C20" s="50"/>
      <c r="D20" s="51"/>
    </row>
    <row r="21" spans="1:4" ht="18" customHeight="1">
      <c r="A21" s="48" t="s">
        <v>445</v>
      </c>
      <c r="B21" s="49" t="s">
        <v>498</v>
      </c>
      <c r="C21" s="50"/>
      <c r="D21" s="51"/>
    </row>
    <row r="22" spans="1:4" ht="18" customHeight="1">
      <c r="A22" s="48" t="s">
        <v>446</v>
      </c>
      <c r="B22" s="49" t="s">
        <v>499</v>
      </c>
      <c r="C22" s="50">
        <v>0</v>
      </c>
      <c r="D22" s="51">
        <v>0</v>
      </c>
    </row>
    <row r="23" spans="1:4" ht="18" customHeight="1" thickBot="1">
      <c r="A23" s="48" t="s">
        <v>447</v>
      </c>
      <c r="B23" s="49" t="s">
        <v>500</v>
      </c>
      <c r="C23" s="50"/>
      <c r="D23" s="51"/>
    </row>
    <row r="24" spans="1:4" ht="18" customHeight="1" thickBot="1">
      <c r="A24" s="53" t="s">
        <v>448</v>
      </c>
      <c r="B24" s="54" t="s">
        <v>472</v>
      </c>
      <c r="C24" s="55">
        <f>SUM(C7:C23)</f>
        <v>6151</v>
      </c>
      <c r="D24" s="56">
        <f>SUM(D7:D23)</f>
        <v>2516</v>
      </c>
    </row>
    <row r="25" spans="1:4" ht="8.25" customHeight="1">
      <c r="A25" s="57"/>
      <c r="B25" s="411"/>
      <c r="C25" s="411"/>
      <c r="D25" s="411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2/2015.(II.12.)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A1">
      <selection activeCell="D14" sqref="D14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307" t="s">
        <v>569</v>
      </c>
      <c r="B1" s="307"/>
      <c r="C1" s="307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s="156" customFormat="1" ht="39.75" customHeight="1">
      <c r="A2" s="362" t="s">
        <v>695</v>
      </c>
      <c r="B2" s="362"/>
      <c r="C2" s="362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3" ht="47.25" customHeight="1">
      <c r="A3" s="413" t="s">
        <v>715</v>
      </c>
      <c r="B3" s="413"/>
      <c r="C3" s="413"/>
    </row>
    <row r="4" spans="1:3" s="60" customFormat="1" ht="24" customHeight="1">
      <c r="A4" s="414"/>
      <c r="B4" s="415" t="s">
        <v>501</v>
      </c>
      <c r="C4" s="415" t="s">
        <v>502</v>
      </c>
    </row>
    <row r="5" spans="1:3" s="61" customFormat="1" ht="16.5" customHeight="1">
      <c r="A5" s="414"/>
      <c r="B5" s="415"/>
      <c r="C5" s="415"/>
    </row>
    <row r="6" spans="1:3" s="62" customFormat="1" ht="12.75">
      <c r="A6" s="414"/>
      <c r="B6" s="415"/>
      <c r="C6" s="415"/>
    </row>
    <row r="7" spans="1:3" s="61" customFormat="1" ht="16.5" customHeight="1">
      <c r="A7" s="414"/>
      <c r="B7" s="415"/>
      <c r="C7" s="63" t="s">
        <v>503</v>
      </c>
    </row>
    <row r="8" spans="1:3" ht="12.75">
      <c r="A8" s="64"/>
      <c r="B8" s="65"/>
      <c r="C8" s="66"/>
    </row>
    <row r="9" spans="1:3" ht="12.75" customHeight="1">
      <c r="A9" s="67" t="s">
        <v>504</v>
      </c>
      <c r="B9" s="68" t="s">
        <v>505</v>
      </c>
      <c r="C9" s="66"/>
    </row>
    <row r="10" spans="1:3" ht="12.75">
      <c r="A10" s="69" t="s">
        <v>506</v>
      </c>
      <c r="B10" s="65" t="s">
        <v>507</v>
      </c>
      <c r="C10" s="66"/>
    </row>
    <row r="11" spans="1:3" ht="12.75">
      <c r="A11" s="69" t="s">
        <v>508</v>
      </c>
      <c r="B11" s="65" t="s">
        <v>509</v>
      </c>
      <c r="C11" s="66"/>
    </row>
    <row r="12" spans="1:3" ht="22.5">
      <c r="A12" s="69" t="s">
        <v>510</v>
      </c>
      <c r="B12" s="65" t="s">
        <v>511</v>
      </c>
      <c r="C12" s="66">
        <v>1443035</v>
      </c>
    </row>
    <row r="13" spans="1:3" ht="12.75">
      <c r="A13" s="69" t="s">
        <v>512</v>
      </c>
      <c r="B13" s="65" t="s">
        <v>513</v>
      </c>
      <c r="C13" s="66">
        <v>1472000</v>
      </c>
    </row>
    <row r="14" spans="1:3" ht="12.75">
      <c r="A14" s="69" t="s">
        <v>514</v>
      </c>
      <c r="B14" s="65" t="s">
        <v>515</v>
      </c>
      <c r="C14" s="66">
        <v>100000</v>
      </c>
    </row>
    <row r="15" spans="1:3" ht="12.75">
      <c r="A15" s="69" t="s">
        <v>516</v>
      </c>
      <c r="B15" s="65" t="s">
        <v>517</v>
      </c>
      <c r="C15" s="66">
        <v>442650</v>
      </c>
    </row>
    <row r="16" spans="1:3" ht="12.75">
      <c r="A16" s="69" t="s">
        <v>518</v>
      </c>
      <c r="B16" s="65" t="s">
        <v>519</v>
      </c>
      <c r="C16" s="66">
        <v>4000000</v>
      </c>
    </row>
    <row r="17" spans="1:3" ht="12.75">
      <c r="A17" s="69" t="s">
        <v>708</v>
      </c>
      <c r="B17" s="65" t="s">
        <v>709</v>
      </c>
      <c r="C17" s="66">
        <v>2550</v>
      </c>
    </row>
    <row r="18" spans="1:3" ht="12.75">
      <c r="A18" s="69"/>
      <c r="B18" s="65"/>
      <c r="C18" s="66"/>
    </row>
    <row r="19" spans="1:3" ht="25.5" customHeight="1">
      <c r="A19" s="67" t="s">
        <v>520</v>
      </c>
      <c r="B19" s="68" t="s">
        <v>521</v>
      </c>
      <c r="C19" s="66"/>
    </row>
    <row r="20" spans="1:3" ht="22.5">
      <c r="A20" s="69" t="s">
        <v>522</v>
      </c>
      <c r="B20" s="65" t="s">
        <v>523</v>
      </c>
      <c r="C20" s="66"/>
    </row>
    <row r="21" spans="1:3" ht="12.75">
      <c r="A21" s="69" t="s">
        <v>524</v>
      </c>
      <c r="B21" s="65" t="s">
        <v>525</v>
      </c>
      <c r="C21" s="66"/>
    </row>
    <row r="22" spans="1:3" ht="12.75">
      <c r="A22" s="69" t="s">
        <v>526</v>
      </c>
      <c r="B22" s="65" t="s">
        <v>527</v>
      </c>
      <c r="C22" s="66"/>
    </row>
    <row r="23" spans="1:3" ht="12.75">
      <c r="A23" s="69"/>
      <c r="B23" s="65"/>
      <c r="C23" s="66"/>
    </row>
    <row r="24" spans="1:3" ht="21">
      <c r="A24" s="67" t="s">
        <v>528</v>
      </c>
      <c r="B24" s="68" t="s">
        <v>529</v>
      </c>
      <c r="C24" s="66"/>
    </row>
    <row r="25" spans="1:3" ht="22.5">
      <c r="A25" s="69" t="s">
        <v>530</v>
      </c>
      <c r="B25" s="65" t="s">
        <v>710</v>
      </c>
      <c r="C25" s="66">
        <v>3071940</v>
      </c>
    </row>
    <row r="26" spans="1:3" ht="12.75">
      <c r="A26" s="69" t="s">
        <v>627</v>
      </c>
      <c r="B26" s="65" t="s">
        <v>628</v>
      </c>
      <c r="C26" s="66">
        <v>2500000</v>
      </c>
    </row>
    <row r="27" spans="1:3" ht="21">
      <c r="A27" s="67" t="s">
        <v>531</v>
      </c>
      <c r="B27" s="68" t="s">
        <v>532</v>
      </c>
      <c r="C27" s="66"/>
    </row>
    <row r="28" spans="1:3" ht="22.5">
      <c r="A28" s="69" t="s">
        <v>533</v>
      </c>
      <c r="B28" s="65" t="s">
        <v>534</v>
      </c>
      <c r="C28" s="66">
        <v>1200000</v>
      </c>
    </row>
    <row r="29" spans="1:3" ht="12.75">
      <c r="A29" s="67" t="s">
        <v>711</v>
      </c>
      <c r="B29" s="68" t="s">
        <v>712</v>
      </c>
      <c r="C29" s="66"/>
    </row>
    <row r="30" spans="1:3" ht="12.75">
      <c r="A30" s="69" t="s">
        <v>713</v>
      </c>
      <c r="B30" s="65" t="s">
        <v>714</v>
      </c>
      <c r="C30" s="66">
        <v>1865059</v>
      </c>
    </row>
    <row r="31" spans="1:3" s="73" customFormat="1" ht="19.5" customHeight="1">
      <c r="A31" s="70"/>
      <c r="B31" s="71" t="s">
        <v>472</v>
      </c>
      <c r="C31" s="72">
        <f>SUM(C9:C30)</f>
        <v>16097234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2/2015.(II.12.) számú önkormányzati rendelethez&amp;"Times New Roman CE,Normál"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6384" width="9.140625" style="74" customWidth="1"/>
  </cols>
  <sheetData>
    <row r="1" spans="1:14" ht="24" customHeight="1">
      <c r="A1" s="416" t="s">
        <v>629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4" ht="23.25" customHeight="1">
      <c r="A2" s="416" t="s">
        <v>716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ht="12.75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ht="11.25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17" t="s">
        <v>535</v>
      </c>
      <c r="N5" s="417"/>
    </row>
    <row r="6" spans="1:14" ht="18" customHeight="1">
      <c r="A6" s="76" t="s">
        <v>1</v>
      </c>
      <c r="B6" s="77" t="s">
        <v>536</v>
      </c>
      <c r="C6" s="77" t="s">
        <v>537</v>
      </c>
      <c r="D6" s="77" t="s">
        <v>538</v>
      </c>
      <c r="E6" s="77" t="s">
        <v>539</v>
      </c>
      <c r="F6" s="77" t="s">
        <v>540</v>
      </c>
      <c r="G6" s="77" t="s">
        <v>541</v>
      </c>
      <c r="H6" s="77" t="s">
        <v>542</v>
      </c>
      <c r="I6" s="77" t="s">
        <v>543</v>
      </c>
      <c r="J6" s="77" t="s">
        <v>544</v>
      </c>
      <c r="K6" s="77" t="s">
        <v>545</v>
      </c>
      <c r="L6" s="77" t="s">
        <v>546</v>
      </c>
      <c r="M6" s="77" t="s">
        <v>547</v>
      </c>
      <c r="N6" s="76" t="s">
        <v>548</v>
      </c>
    </row>
    <row r="7" spans="1:14" ht="18" customHeight="1">
      <c r="A7" s="78" t="s">
        <v>402</v>
      </c>
      <c r="B7" s="79">
        <v>2465</v>
      </c>
      <c r="C7" s="79">
        <v>2465</v>
      </c>
      <c r="D7" s="79">
        <v>2871</v>
      </c>
      <c r="E7" s="79">
        <v>2874</v>
      </c>
      <c r="F7" s="79">
        <v>2874</v>
      </c>
      <c r="G7" s="79">
        <v>2874</v>
      </c>
      <c r="H7" s="79">
        <v>2874</v>
      </c>
      <c r="I7" s="79">
        <v>2874</v>
      </c>
      <c r="J7" s="79">
        <v>2874</v>
      </c>
      <c r="K7" s="79">
        <v>2874</v>
      </c>
      <c r="L7" s="79">
        <v>3562</v>
      </c>
      <c r="M7" s="79">
        <v>2874</v>
      </c>
      <c r="N7" s="80">
        <f aca="true" t="shared" si="0" ref="N7:N13">SUM(B7:M7)</f>
        <v>34355</v>
      </c>
    </row>
    <row r="8" spans="1:14" ht="18" customHeight="1">
      <c r="A8" s="78" t="s">
        <v>549</v>
      </c>
      <c r="B8" s="79">
        <v>385</v>
      </c>
      <c r="C8" s="79">
        <v>385</v>
      </c>
      <c r="D8" s="79">
        <v>440</v>
      </c>
      <c r="E8" s="79">
        <v>440</v>
      </c>
      <c r="F8" s="79">
        <v>440</v>
      </c>
      <c r="G8" s="79">
        <v>440</v>
      </c>
      <c r="H8" s="79">
        <v>440</v>
      </c>
      <c r="I8" s="79">
        <v>440</v>
      </c>
      <c r="J8" s="79">
        <v>440</v>
      </c>
      <c r="K8" s="79">
        <v>440</v>
      </c>
      <c r="L8" s="79">
        <v>627</v>
      </c>
      <c r="M8" s="79">
        <v>443</v>
      </c>
      <c r="N8" s="80">
        <f t="shared" si="0"/>
        <v>5360</v>
      </c>
    </row>
    <row r="9" spans="1:14" ht="18" customHeight="1">
      <c r="A9" s="78" t="s">
        <v>559</v>
      </c>
      <c r="B9" s="79">
        <v>256</v>
      </c>
      <c r="C9" s="79">
        <v>275</v>
      </c>
      <c r="D9" s="79">
        <v>956</v>
      </c>
      <c r="E9" s="79">
        <v>2010</v>
      </c>
      <c r="F9" s="79">
        <v>1050</v>
      </c>
      <c r="G9" s="79">
        <v>1250</v>
      </c>
      <c r="H9" s="79">
        <v>1310</v>
      </c>
      <c r="I9" s="79">
        <v>1318</v>
      </c>
      <c r="J9" s="79">
        <v>825</v>
      </c>
      <c r="K9" s="79">
        <v>1015</v>
      </c>
      <c r="L9" s="79">
        <v>1250</v>
      </c>
      <c r="M9" s="79">
        <v>965</v>
      </c>
      <c r="N9" s="80">
        <f t="shared" si="0"/>
        <v>12480</v>
      </c>
    </row>
    <row r="10" spans="1:14" ht="18" customHeight="1">
      <c r="A10" s="78" t="s">
        <v>553</v>
      </c>
      <c r="B10" s="79">
        <v>295</v>
      </c>
      <c r="C10" s="79">
        <v>982</v>
      </c>
      <c r="D10" s="79">
        <v>295</v>
      </c>
      <c r="E10" s="79">
        <v>295</v>
      </c>
      <c r="F10" s="79">
        <v>295</v>
      </c>
      <c r="G10" s="79">
        <v>295</v>
      </c>
      <c r="H10" s="79">
        <v>295</v>
      </c>
      <c r="I10" s="79">
        <v>295</v>
      </c>
      <c r="J10" s="79">
        <v>295</v>
      </c>
      <c r="K10" s="79">
        <v>295</v>
      </c>
      <c r="L10" s="79">
        <v>295</v>
      </c>
      <c r="M10" s="79">
        <v>295</v>
      </c>
      <c r="N10" s="80">
        <f t="shared" si="0"/>
        <v>4227</v>
      </c>
    </row>
    <row r="11" spans="1:14" ht="18" customHeight="1">
      <c r="A11" s="78" t="s">
        <v>405</v>
      </c>
      <c r="B11" s="79">
        <v>125</v>
      </c>
      <c r="C11" s="79">
        <v>973</v>
      </c>
      <c r="D11" s="79">
        <v>1667</v>
      </c>
      <c r="E11" s="79">
        <v>125</v>
      </c>
      <c r="F11" s="79">
        <v>125</v>
      </c>
      <c r="G11" s="79">
        <v>125</v>
      </c>
      <c r="H11" s="79">
        <v>125</v>
      </c>
      <c r="I11" s="79">
        <v>125</v>
      </c>
      <c r="J11" s="79">
        <v>520</v>
      </c>
      <c r="K11" s="79">
        <v>126</v>
      </c>
      <c r="L11" s="79">
        <v>125</v>
      </c>
      <c r="M11" s="79">
        <v>125</v>
      </c>
      <c r="N11" s="80">
        <f t="shared" si="0"/>
        <v>4286</v>
      </c>
    </row>
    <row r="12" spans="1:14" ht="18" customHeight="1">
      <c r="A12" s="78" t="s">
        <v>550</v>
      </c>
      <c r="B12" s="79"/>
      <c r="C12" s="79"/>
      <c r="D12" s="79"/>
      <c r="E12" s="79">
        <v>1398</v>
      </c>
      <c r="F12" s="79">
        <v>1398</v>
      </c>
      <c r="G12" s="79"/>
      <c r="H12" s="79"/>
      <c r="I12" s="79"/>
      <c r="J12" s="79"/>
      <c r="K12" s="79"/>
      <c r="L12" s="79"/>
      <c r="M12" s="79"/>
      <c r="N12" s="80">
        <f t="shared" si="0"/>
        <v>2796</v>
      </c>
    </row>
    <row r="13" spans="1:14" ht="18" customHeight="1">
      <c r="A13" s="78" t="s">
        <v>420</v>
      </c>
      <c r="B13" s="79"/>
      <c r="C13" s="79"/>
      <c r="D13" s="79"/>
      <c r="E13" s="79">
        <v>1000</v>
      </c>
      <c r="F13" s="79"/>
      <c r="G13" s="79"/>
      <c r="H13" s="79"/>
      <c r="I13" s="79"/>
      <c r="J13" s="79"/>
      <c r="K13" s="79"/>
      <c r="L13" s="79"/>
      <c r="M13" s="79"/>
      <c r="N13" s="80">
        <f t="shared" si="0"/>
        <v>1000</v>
      </c>
    </row>
    <row r="14" spans="1:14" ht="18" customHeight="1">
      <c r="A14" s="81" t="s">
        <v>551</v>
      </c>
      <c r="B14" s="79">
        <f>SUM(B7:B13)</f>
        <v>3526</v>
      </c>
      <c r="C14" s="79">
        <f aca="true" t="shared" si="1" ref="C14:M14">SUM(C7:C13)</f>
        <v>5080</v>
      </c>
      <c r="D14" s="79">
        <f t="shared" si="1"/>
        <v>6229</v>
      </c>
      <c r="E14" s="79">
        <f t="shared" si="1"/>
        <v>8142</v>
      </c>
      <c r="F14" s="79">
        <f t="shared" si="1"/>
        <v>6182</v>
      </c>
      <c r="G14" s="79">
        <f t="shared" si="1"/>
        <v>4984</v>
      </c>
      <c r="H14" s="79">
        <f t="shared" si="1"/>
        <v>5044</v>
      </c>
      <c r="I14" s="79">
        <f t="shared" si="1"/>
        <v>5052</v>
      </c>
      <c r="J14" s="79">
        <f t="shared" si="1"/>
        <v>4954</v>
      </c>
      <c r="K14" s="79">
        <f t="shared" si="1"/>
        <v>4750</v>
      </c>
      <c r="L14" s="79">
        <f t="shared" si="1"/>
        <v>5859</v>
      </c>
      <c r="M14" s="79">
        <f t="shared" si="1"/>
        <v>4702</v>
      </c>
      <c r="N14" s="80">
        <f>SUM(N7:N13)</f>
        <v>64504</v>
      </c>
    </row>
    <row r="15" spans="1:14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8" customHeight="1">
      <c r="A16" s="78" t="s">
        <v>554</v>
      </c>
      <c r="B16" s="79">
        <v>4522</v>
      </c>
      <c r="C16" s="79">
        <v>4522</v>
      </c>
      <c r="D16" s="79">
        <v>4522</v>
      </c>
      <c r="E16" s="79">
        <v>4522</v>
      </c>
      <c r="F16" s="79">
        <v>4522</v>
      </c>
      <c r="G16" s="79">
        <v>4522</v>
      </c>
      <c r="H16" s="79">
        <v>4522</v>
      </c>
      <c r="I16" s="79">
        <v>4522</v>
      </c>
      <c r="J16" s="79">
        <v>4522</v>
      </c>
      <c r="K16" s="79">
        <v>4522</v>
      </c>
      <c r="L16" s="79">
        <v>4721</v>
      </c>
      <c r="M16" s="79">
        <v>4519</v>
      </c>
      <c r="N16" s="80">
        <f aca="true" t="shared" si="2" ref="N16:N22">SUM(B16:M16)</f>
        <v>54460</v>
      </c>
    </row>
    <row r="17" spans="1:14" ht="24" customHeight="1">
      <c r="A17" s="85" t="s">
        <v>555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 t="shared" si="2"/>
        <v>0</v>
      </c>
    </row>
    <row r="18" spans="1:14" ht="18" customHeight="1">
      <c r="A18" s="78" t="s">
        <v>411</v>
      </c>
      <c r="B18" s="79">
        <v>10</v>
      </c>
      <c r="C18" s="79">
        <v>20</v>
      </c>
      <c r="D18" s="79">
        <v>1553</v>
      </c>
      <c r="E18" s="79">
        <v>10</v>
      </c>
      <c r="F18" s="79">
        <v>10</v>
      </c>
      <c r="G18" s="79">
        <v>25</v>
      </c>
      <c r="H18" s="79">
        <v>20</v>
      </c>
      <c r="I18" s="79">
        <v>15</v>
      </c>
      <c r="J18" s="79">
        <v>1388</v>
      </c>
      <c r="K18" s="79">
        <v>10</v>
      </c>
      <c r="L18" s="79">
        <v>20</v>
      </c>
      <c r="M18" s="79">
        <v>25</v>
      </c>
      <c r="N18" s="80">
        <f t="shared" si="2"/>
        <v>3106</v>
      </c>
    </row>
    <row r="19" spans="1:14" ht="18" customHeight="1">
      <c r="A19" s="78" t="s">
        <v>630</v>
      </c>
      <c r="B19" s="79">
        <v>11</v>
      </c>
      <c r="C19" s="79">
        <v>36</v>
      </c>
      <c r="D19" s="79">
        <v>11</v>
      </c>
      <c r="E19" s="79">
        <v>11</v>
      </c>
      <c r="F19" s="79">
        <v>11</v>
      </c>
      <c r="G19" s="79">
        <v>11</v>
      </c>
      <c r="H19" s="79">
        <v>11</v>
      </c>
      <c r="I19" s="79">
        <v>11</v>
      </c>
      <c r="J19" s="79">
        <v>11</v>
      </c>
      <c r="K19" s="79">
        <v>20</v>
      </c>
      <c r="L19" s="79">
        <v>11</v>
      </c>
      <c r="M19" s="79">
        <v>11</v>
      </c>
      <c r="N19" s="80">
        <f t="shared" si="2"/>
        <v>166</v>
      </c>
    </row>
    <row r="20" spans="1:14" ht="18" customHeight="1">
      <c r="A20" s="78" t="s">
        <v>413</v>
      </c>
      <c r="B20" s="79"/>
      <c r="C20" s="79"/>
      <c r="D20" s="79">
        <v>10</v>
      </c>
      <c r="E20" s="79">
        <v>10</v>
      </c>
      <c r="F20" s="79">
        <v>10</v>
      </c>
      <c r="G20" s="79">
        <v>10</v>
      </c>
      <c r="H20" s="79">
        <v>10</v>
      </c>
      <c r="I20" s="79">
        <v>10</v>
      </c>
      <c r="J20" s="79">
        <v>10</v>
      </c>
      <c r="K20" s="79">
        <v>10</v>
      </c>
      <c r="L20" s="79">
        <v>10</v>
      </c>
      <c r="M20" s="79">
        <v>10</v>
      </c>
      <c r="N20" s="80">
        <f t="shared" si="2"/>
        <v>100</v>
      </c>
    </row>
    <row r="21" spans="1:14" ht="18" customHeight="1">
      <c r="A21" s="78" t="s">
        <v>556</v>
      </c>
      <c r="B21" s="79"/>
      <c r="C21" s="86"/>
      <c r="D21" s="79">
        <v>10</v>
      </c>
      <c r="E21" s="79">
        <v>10</v>
      </c>
      <c r="F21" s="79">
        <v>10</v>
      </c>
      <c r="G21" s="79">
        <v>10</v>
      </c>
      <c r="H21" s="79">
        <v>10</v>
      </c>
      <c r="I21" s="79">
        <v>10</v>
      </c>
      <c r="J21" s="79">
        <v>10</v>
      </c>
      <c r="K21" s="79">
        <v>10</v>
      </c>
      <c r="L21" s="79">
        <v>10</v>
      </c>
      <c r="M21" s="79">
        <v>10</v>
      </c>
      <c r="N21" s="80">
        <f t="shared" si="2"/>
        <v>100</v>
      </c>
    </row>
    <row r="22" spans="1:14" ht="18" customHeight="1">
      <c r="A22" s="78" t="s">
        <v>426</v>
      </c>
      <c r="B22" s="79">
        <v>5572</v>
      </c>
      <c r="C22" s="79">
        <v>0</v>
      </c>
      <c r="D22" s="79">
        <v>0</v>
      </c>
      <c r="E22" s="79">
        <v>1000</v>
      </c>
      <c r="F22" s="79"/>
      <c r="G22" s="79"/>
      <c r="H22" s="79"/>
      <c r="I22" s="79"/>
      <c r="J22" s="79"/>
      <c r="K22" s="79"/>
      <c r="L22" s="79"/>
      <c r="M22" s="79"/>
      <c r="N22" s="80">
        <f t="shared" si="2"/>
        <v>6572</v>
      </c>
    </row>
    <row r="23" spans="1:14" ht="18" customHeight="1">
      <c r="A23" s="87" t="s">
        <v>552</v>
      </c>
      <c r="B23" s="86">
        <f>SUM(B16:B22)</f>
        <v>10115</v>
      </c>
      <c r="C23" s="86">
        <f>SUM(C16:C21)</f>
        <v>4578</v>
      </c>
      <c r="D23" s="86">
        <f>SUM(D16:D22)</f>
        <v>6106</v>
      </c>
      <c r="E23" s="86">
        <f>SUM(E16:E22)</f>
        <v>5563</v>
      </c>
      <c r="F23" s="86">
        <f>SUM(F16:F21)</f>
        <v>4563</v>
      </c>
      <c r="G23" s="86">
        <f aca="true" t="shared" si="3" ref="G23:N23">SUM(G16:G22)</f>
        <v>4578</v>
      </c>
      <c r="H23" s="86">
        <f t="shared" si="3"/>
        <v>4573</v>
      </c>
      <c r="I23" s="86">
        <f t="shared" si="3"/>
        <v>4568</v>
      </c>
      <c r="J23" s="86">
        <f t="shared" si="3"/>
        <v>5941</v>
      </c>
      <c r="K23" s="86">
        <f t="shared" si="3"/>
        <v>4572</v>
      </c>
      <c r="L23" s="86">
        <f t="shared" si="3"/>
        <v>4772</v>
      </c>
      <c r="M23" s="86">
        <f t="shared" si="3"/>
        <v>4575</v>
      </c>
      <c r="N23" s="80">
        <f t="shared" si="3"/>
        <v>64504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2/2015.(II.12.) számú önkormányzati rendelethez&amp;X 14</oddHeader>
    <oddFooter>&amp;R&amp;X14&amp;X Módosította:5/2015.(III.11.) számú  ör. 2.§-a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23.57421875" style="0" customWidth="1"/>
    <col min="4" max="4" width="17.8515625" style="0" customWidth="1"/>
  </cols>
  <sheetData>
    <row r="1" ht="15">
      <c r="C1" s="254"/>
    </row>
    <row r="3" spans="1:7" ht="15">
      <c r="A3" s="418" t="s">
        <v>569</v>
      </c>
      <c r="B3" s="418"/>
      <c r="C3" s="418"/>
      <c r="D3" s="418"/>
      <c r="E3" s="418"/>
      <c r="F3" s="258"/>
      <c r="G3" s="258"/>
    </row>
    <row r="4" spans="1:7" ht="15">
      <c r="A4" s="418"/>
      <c r="B4" s="418"/>
      <c r="C4" s="418"/>
      <c r="D4" s="418"/>
      <c r="E4" s="418"/>
      <c r="F4" s="258"/>
      <c r="G4" s="258"/>
    </row>
    <row r="5" spans="1:7" ht="21" customHeight="1">
      <c r="A5" s="418" t="s">
        <v>717</v>
      </c>
      <c r="B5" s="418"/>
      <c r="C5" s="418"/>
      <c r="D5" s="418"/>
      <c r="E5" s="418"/>
      <c r="F5" s="258"/>
      <c r="G5" s="258"/>
    </row>
    <row r="6" spans="1:7" ht="24" customHeight="1">
      <c r="A6" s="418" t="s">
        <v>718</v>
      </c>
      <c r="B6" s="418"/>
      <c r="C6" s="418"/>
      <c r="D6" s="418"/>
      <c r="E6" s="418"/>
      <c r="F6" s="258"/>
      <c r="G6" s="258"/>
    </row>
    <row r="7" ht="23.25" customHeight="1"/>
    <row r="8" spans="2:4" ht="35.25" customHeight="1">
      <c r="B8" s="256" t="s">
        <v>719</v>
      </c>
      <c r="C8" s="256" t="s">
        <v>720</v>
      </c>
      <c r="D8" s="256" t="s">
        <v>721</v>
      </c>
    </row>
    <row r="9" spans="2:4" ht="23.25" customHeight="1">
      <c r="B9" s="257">
        <v>107055</v>
      </c>
      <c r="C9" s="255" t="s">
        <v>681</v>
      </c>
      <c r="D9" s="257">
        <v>1</v>
      </c>
    </row>
    <row r="10" spans="2:4" ht="23.25" customHeight="1">
      <c r="B10" s="257">
        <v>41233</v>
      </c>
      <c r="C10" s="255" t="s">
        <v>722</v>
      </c>
      <c r="D10" s="257">
        <v>29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&amp;R11. számú melléklet a 2/2015.(II.12.)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140625" defaultRowHeight="15"/>
  <cols>
    <col min="1" max="1" width="4.8515625" style="172" customWidth="1"/>
    <col min="2" max="2" width="58.8515625" style="172" customWidth="1"/>
    <col min="3" max="3" width="16.7109375" style="172" customWidth="1"/>
    <col min="4" max="16384" width="9.140625" style="172" customWidth="1"/>
  </cols>
  <sheetData>
    <row r="1" spans="1:3" ht="33" customHeight="1">
      <c r="A1" s="419" t="s">
        <v>688</v>
      </c>
      <c r="B1" s="419"/>
      <c r="C1" s="419"/>
    </row>
    <row r="2" spans="1:4" ht="15.75" customHeight="1" thickBot="1">
      <c r="A2" s="173"/>
      <c r="B2" s="173"/>
      <c r="C2" s="174" t="s">
        <v>650</v>
      </c>
      <c r="D2" s="175"/>
    </row>
    <row r="3" spans="1:3" ht="26.25" customHeight="1" thickBot="1">
      <c r="A3" s="176" t="s">
        <v>480</v>
      </c>
      <c r="B3" s="177" t="s">
        <v>651</v>
      </c>
      <c r="C3" s="178" t="s">
        <v>700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7</v>
      </c>
      <c r="B5" s="183" t="s">
        <v>652</v>
      </c>
      <c r="C5" s="184">
        <v>3106</v>
      </c>
    </row>
    <row r="6" spans="1:3" ht="24.75">
      <c r="A6" s="185" t="s">
        <v>8</v>
      </c>
      <c r="B6" s="186" t="s">
        <v>653</v>
      </c>
      <c r="C6" s="187">
        <v>36</v>
      </c>
    </row>
    <row r="7" spans="1:3" ht="15">
      <c r="A7" s="185" t="s">
        <v>9</v>
      </c>
      <c r="B7" s="188" t="s">
        <v>654</v>
      </c>
      <c r="C7" s="187"/>
    </row>
    <row r="8" spans="1:3" ht="24.75">
      <c r="A8" s="185" t="s">
        <v>10</v>
      </c>
      <c r="B8" s="188" t="s">
        <v>655</v>
      </c>
      <c r="C8" s="187"/>
    </row>
    <row r="9" spans="1:3" ht="15">
      <c r="A9" s="189" t="s">
        <v>434</v>
      </c>
      <c r="B9" s="188" t="s">
        <v>656</v>
      </c>
      <c r="C9" s="190">
        <v>255</v>
      </c>
    </row>
    <row r="10" spans="1:3" ht="15.75" thickBot="1">
      <c r="A10" s="185" t="s">
        <v>435</v>
      </c>
      <c r="B10" s="191" t="s">
        <v>657</v>
      </c>
      <c r="C10" s="187"/>
    </row>
    <row r="11" spans="1:3" ht="15.75" thickBot="1">
      <c r="A11" s="420" t="s">
        <v>658</v>
      </c>
      <c r="B11" s="421"/>
      <c r="C11" s="192">
        <f>SUM(C5:C10)</f>
        <v>3397</v>
      </c>
    </row>
    <row r="12" spans="1:3" ht="23.25" customHeight="1">
      <c r="A12" s="422" t="s">
        <v>659</v>
      </c>
      <c r="B12" s="422"/>
      <c r="C12" s="42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2/2015.(II.12.)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">
      <selection activeCell="A3" sqref="A3:BO3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07" t="s">
        <v>686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</row>
    <row r="2" spans="1:67" ht="35.25" customHeight="1">
      <c r="A2" s="307" t="s">
        <v>695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</row>
    <row r="3" spans="1:67" ht="33" customHeight="1">
      <c r="A3" s="307" t="s">
        <v>691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</row>
    <row r="4" spans="1:66" ht="15.7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252"/>
      <c r="AF4" s="252"/>
      <c r="AG4" s="309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1" t="s">
        <v>2</v>
      </c>
    </row>
    <row r="5" spans="1:67" ht="49.5" customHeight="1">
      <c r="A5" s="302" t="s">
        <v>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12" t="s">
        <v>661</v>
      </c>
      <c r="AB5" s="303"/>
      <c r="AC5" s="303"/>
      <c r="AD5" s="303"/>
      <c r="AE5" s="312" t="s">
        <v>692</v>
      </c>
      <c r="AF5" s="303"/>
      <c r="AG5" s="303"/>
      <c r="AH5" s="303"/>
      <c r="AI5" s="193" t="s">
        <v>697</v>
      </c>
      <c r="AJ5" s="302" t="s">
        <v>4</v>
      </c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4" t="s">
        <v>661</v>
      </c>
      <c r="BK5" s="305"/>
      <c r="BL5" s="305"/>
      <c r="BM5" s="306"/>
      <c r="BN5" s="193" t="s">
        <v>692</v>
      </c>
      <c r="BO5" s="193" t="s">
        <v>697</v>
      </c>
    </row>
    <row r="6" spans="1:67" s="2" customFormat="1" ht="19.5" customHeight="1">
      <c r="A6" s="300" t="s">
        <v>400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280">
        <v>19923</v>
      </c>
      <c r="AB6" s="281"/>
      <c r="AC6" s="281"/>
      <c r="AD6" s="282"/>
      <c r="AE6" s="280">
        <v>19923</v>
      </c>
      <c r="AF6" s="281"/>
      <c r="AG6" s="281"/>
      <c r="AH6" s="282"/>
      <c r="AI6" s="237">
        <v>19923</v>
      </c>
      <c r="AJ6" s="293" t="s">
        <v>409</v>
      </c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5"/>
      <c r="BJ6" s="280">
        <v>40720</v>
      </c>
      <c r="BK6" s="281"/>
      <c r="BL6" s="281"/>
      <c r="BM6" s="281"/>
      <c r="BN6" s="227">
        <v>41808</v>
      </c>
      <c r="BO6" s="227">
        <v>38211</v>
      </c>
    </row>
    <row r="7" spans="1:67" ht="19.5" customHeight="1">
      <c r="A7" s="293" t="s">
        <v>401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80">
        <v>3406</v>
      </c>
      <c r="AB7" s="281"/>
      <c r="AC7" s="281"/>
      <c r="AD7" s="282"/>
      <c r="AE7" s="280">
        <v>3200</v>
      </c>
      <c r="AF7" s="281"/>
      <c r="AG7" s="281"/>
      <c r="AH7" s="282"/>
      <c r="AI7" s="237">
        <v>2500</v>
      </c>
      <c r="AJ7" s="293" t="s">
        <v>410</v>
      </c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5"/>
      <c r="BJ7" s="280">
        <v>720</v>
      </c>
      <c r="BK7" s="281"/>
      <c r="BL7" s="281"/>
      <c r="BM7" s="281"/>
      <c r="BN7" s="227">
        <v>1500</v>
      </c>
      <c r="BO7" s="227">
        <v>2000</v>
      </c>
    </row>
    <row r="8" spans="1:67" ht="19.5" customHeight="1">
      <c r="A8" s="300" t="s">
        <v>402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280">
        <f>SUM(AA6:AD7)</f>
        <v>23329</v>
      </c>
      <c r="AB8" s="281"/>
      <c r="AC8" s="281"/>
      <c r="AD8" s="282"/>
      <c r="AE8" s="280">
        <f>SUM(AE6:AH7)</f>
        <v>23123</v>
      </c>
      <c r="AF8" s="281"/>
      <c r="AG8" s="281"/>
      <c r="AH8" s="282"/>
      <c r="AI8" s="237">
        <f>SUM(AI6:AI7)</f>
        <v>22423</v>
      </c>
      <c r="AJ8" s="293" t="s">
        <v>411</v>
      </c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5"/>
      <c r="BJ8" s="280">
        <v>2310</v>
      </c>
      <c r="BK8" s="281"/>
      <c r="BL8" s="281"/>
      <c r="BM8" s="281"/>
      <c r="BN8" s="227">
        <v>2200</v>
      </c>
      <c r="BO8" s="227">
        <v>2300</v>
      </c>
    </row>
    <row r="9" spans="1:67" s="3" customFormat="1" ht="33" customHeight="1">
      <c r="A9" s="293" t="s">
        <v>69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80">
        <v>3872</v>
      </c>
      <c r="AB9" s="281"/>
      <c r="AC9" s="281"/>
      <c r="AD9" s="282"/>
      <c r="AE9" s="280">
        <v>3872</v>
      </c>
      <c r="AF9" s="281"/>
      <c r="AG9" s="281"/>
      <c r="AH9" s="282"/>
      <c r="AI9" s="237">
        <v>2875</v>
      </c>
      <c r="AJ9" s="290" t="s">
        <v>412</v>
      </c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2"/>
      <c r="BJ9" s="280">
        <v>1030</v>
      </c>
      <c r="BK9" s="281"/>
      <c r="BL9" s="281"/>
      <c r="BM9" s="281"/>
      <c r="BN9" s="227">
        <v>1030</v>
      </c>
      <c r="BO9" s="227">
        <v>1030</v>
      </c>
    </row>
    <row r="10" spans="1:67" ht="27.75" customHeight="1">
      <c r="A10" s="293" t="s">
        <v>403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80">
        <v>5850</v>
      </c>
      <c r="AB10" s="281"/>
      <c r="AC10" s="281"/>
      <c r="AD10" s="282"/>
      <c r="AE10" s="280">
        <v>5900</v>
      </c>
      <c r="AF10" s="281"/>
      <c r="AG10" s="281"/>
      <c r="AH10" s="282"/>
      <c r="AI10" s="237">
        <v>6100</v>
      </c>
      <c r="AJ10" s="293" t="s">
        <v>413</v>
      </c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5"/>
      <c r="BJ10" s="280"/>
      <c r="BK10" s="281"/>
      <c r="BL10" s="281"/>
      <c r="BM10" s="281"/>
      <c r="BN10" s="227"/>
      <c r="BO10" s="227"/>
    </row>
    <row r="11" spans="1:67" ht="19.5" customHeight="1">
      <c r="A11" s="290" t="s">
        <v>404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80">
        <v>11438</v>
      </c>
      <c r="AB11" s="281"/>
      <c r="AC11" s="281"/>
      <c r="AD11" s="282"/>
      <c r="AE11" s="280">
        <v>11438</v>
      </c>
      <c r="AF11" s="281"/>
      <c r="AG11" s="281"/>
      <c r="AH11" s="282"/>
      <c r="AI11" s="237">
        <v>11438</v>
      </c>
      <c r="AJ11" s="293" t="s">
        <v>414</v>
      </c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5"/>
      <c r="BJ11" s="280">
        <v>50</v>
      </c>
      <c r="BK11" s="281"/>
      <c r="BL11" s="281"/>
      <c r="BM11" s="281"/>
      <c r="BN11" s="227">
        <v>50</v>
      </c>
      <c r="BO11" s="227">
        <v>50</v>
      </c>
    </row>
    <row r="12" spans="1:67" ht="19.5" customHeight="1">
      <c r="A12" s="290" t="s">
        <v>405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80">
        <v>2323</v>
      </c>
      <c r="AB12" s="281"/>
      <c r="AC12" s="281"/>
      <c r="AD12" s="282"/>
      <c r="AE12" s="280">
        <v>2255</v>
      </c>
      <c r="AF12" s="281"/>
      <c r="AG12" s="281"/>
      <c r="AH12" s="282"/>
      <c r="AI12" s="237">
        <v>2255</v>
      </c>
      <c r="AJ12" s="293" t="s">
        <v>568</v>
      </c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5"/>
      <c r="BJ12" s="280">
        <v>0</v>
      </c>
      <c r="BK12" s="281"/>
      <c r="BL12" s="281"/>
      <c r="BM12" s="281"/>
      <c r="BN12" s="227"/>
      <c r="BO12" s="227"/>
    </row>
    <row r="13" spans="1:67" s="3" customFormat="1" ht="19.5" customHeight="1">
      <c r="A13" s="298" t="s">
        <v>406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80">
        <v>1028</v>
      </c>
      <c r="AB13" s="281"/>
      <c r="AC13" s="281"/>
      <c r="AD13" s="282"/>
      <c r="AE13" s="280">
        <v>1500</v>
      </c>
      <c r="AF13" s="281"/>
      <c r="AG13" s="281"/>
      <c r="AH13" s="282"/>
      <c r="AI13" s="237">
        <v>2000</v>
      </c>
      <c r="AJ13" s="423"/>
      <c r="AK13" s="423"/>
      <c r="AL13" s="423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27"/>
      <c r="BO13" s="227"/>
    </row>
    <row r="14" spans="1:67" s="3" customFormat="1" ht="19.5" customHeight="1">
      <c r="A14" s="290" t="s">
        <v>407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80"/>
      <c r="AB14" s="281"/>
      <c r="AC14" s="281"/>
      <c r="AD14" s="282"/>
      <c r="AE14" s="280"/>
      <c r="AF14" s="281"/>
      <c r="AG14" s="281"/>
      <c r="AH14" s="282"/>
      <c r="AI14" s="237"/>
      <c r="AJ14" s="424"/>
      <c r="AK14" s="424"/>
      <c r="AL14" s="424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27"/>
      <c r="BO14" s="227"/>
    </row>
    <row r="15" spans="1:67" ht="19.5" customHeight="1">
      <c r="A15" s="290" t="s">
        <v>408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80"/>
      <c r="AB15" s="281"/>
      <c r="AC15" s="281"/>
      <c r="AD15" s="282"/>
      <c r="AE15" s="280"/>
      <c r="AF15" s="281"/>
      <c r="AG15" s="281"/>
      <c r="AH15" s="282"/>
      <c r="AI15" s="237"/>
      <c r="AJ15" s="425"/>
      <c r="AK15" s="425"/>
      <c r="AL15" s="425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27"/>
      <c r="BO15" s="227"/>
    </row>
    <row r="16" spans="1:67" s="3" customFormat="1" ht="19.5" customHeight="1">
      <c r="A16" s="298" t="s">
        <v>689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80">
        <f>SUM(AA8:AD15)</f>
        <v>47840</v>
      </c>
      <c r="AB16" s="281"/>
      <c r="AC16" s="281"/>
      <c r="AD16" s="282"/>
      <c r="AE16" s="280">
        <f>AE8+AE9+AE10+AE11+AE12+AE13</f>
        <v>48088</v>
      </c>
      <c r="AF16" s="281"/>
      <c r="AG16" s="281"/>
      <c r="AH16" s="282"/>
      <c r="AI16" s="237">
        <f>AI8+AI9+AI10+AI11+AI12</f>
        <v>45091</v>
      </c>
      <c r="AJ16" s="290" t="s">
        <v>682</v>
      </c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2"/>
      <c r="BJ16" s="280">
        <f>SUM(BJ6:BM15)</f>
        <v>44830</v>
      </c>
      <c r="BK16" s="281"/>
      <c r="BL16" s="281"/>
      <c r="BM16" s="281"/>
      <c r="BN16" s="227">
        <f>SUM(BN6:BN15)</f>
        <v>46588</v>
      </c>
      <c r="BO16" s="227">
        <f>SUM(BO6:BO15)</f>
        <v>43591</v>
      </c>
    </row>
    <row r="17" spans="1:67" s="9" customFormat="1" ht="19.5" customHeight="1">
      <c r="A17" s="290" t="s">
        <v>416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2"/>
      <c r="AA17" s="288"/>
      <c r="AB17" s="288"/>
      <c r="AC17" s="288"/>
      <c r="AD17" s="288"/>
      <c r="AE17" s="288"/>
      <c r="AF17" s="288"/>
      <c r="AG17" s="288"/>
      <c r="AH17" s="288"/>
      <c r="AI17" s="238"/>
      <c r="AJ17" s="290" t="s">
        <v>421</v>
      </c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2"/>
      <c r="BJ17" s="280"/>
      <c r="BK17" s="281"/>
      <c r="BL17" s="281"/>
      <c r="BM17" s="281"/>
      <c r="BN17" s="227"/>
      <c r="BO17" s="227"/>
    </row>
    <row r="18" spans="1:67" s="9" customFormat="1" ht="19.5" customHeight="1">
      <c r="A18" s="285" t="s">
        <v>417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7"/>
      <c r="AA18" s="288"/>
      <c r="AB18" s="288"/>
      <c r="AC18" s="288"/>
      <c r="AD18" s="288"/>
      <c r="AE18" s="288"/>
      <c r="AF18" s="288"/>
      <c r="AG18" s="288"/>
      <c r="AH18" s="288"/>
      <c r="AI18" s="238"/>
      <c r="AJ18" s="285" t="s">
        <v>422</v>
      </c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7"/>
      <c r="BJ18" s="280"/>
      <c r="BK18" s="281"/>
      <c r="BL18" s="281"/>
      <c r="BM18" s="281"/>
      <c r="BN18" s="227"/>
      <c r="BO18" s="227"/>
    </row>
    <row r="19" spans="1:67" s="9" customFormat="1" ht="19.5" customHeight="1">
      <c r="A19" s="285" t="s">
        <v>418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7"/>
      <c r="AA19" s="288"/>
      <c r="AB19" s="288"/>
      <c r="AC19" s="288"/>
      <c r="AD19" s="288"/>
      <c r="AE19" s="288"/>
      <c r="AF19" s="288"/>
      <c r="AG19" s="288"/>
      <c r="AH19" s="288"/>
      <c r="AI19" s="238"/>
      <c r="AJ19" s="293" t="s">
        <v>423</v>
      </c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5"/>
      <c r="BJ19" s="280">
        <v>3010</v>
      </c>
      <c r="BK19" s="281"/>
      <c r="BL19" s="281"/>
      <c r="BM19" s="281"/>
      <c r="BN19" s="227">
        <v>1500</v>
      </c>
      <c r="BO19" s="227">
        <v>1500</v>
      </c>
    </row>
    <row r="20" spans="1:67" s="9" customFormat="1" ht="19.5" customHeight="1">
      <c r="A20" s="285" t="s">
        <v>419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7"/>
      <c r="AA20" s="288"/>
      <c r="AB20" s="288"/>
      <c r="AC20" s="288"/>
      <c r="AD20" s="288"/>
      <c r="AE20" s="288"/>
      <c r="AF20" s="288"/>
      <c r="AG20" s="288"/>
      <c r="AH20" s="288"/>
      <c r="AI20" s="238"/>
      <c r="AJ20" s="290" t="s">
        <v>424</v>
      </c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2"/>
      <c r="BJ20" s="280"/>
      <c r="BK20" s="281"/>
      <c r="BL20" s="281"/>
      <c r="BM20" s="281"/>
      <c r="BN20" s="227"/>
      <c r="BO20" s="227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85" t="s">
        <v>425</v>
      </c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7"/>
      <c r="BJ21" s="280"/>
      <c r="BK21" s="281"/>
      <c r="BL21" s="281"/>
      <c r="BM21" s="282"/>
      <c r="BN21" s="90"/>
      <c r="BO21" s="90"/>
    </row>
    <row r="22" spans="1:67" s="9" customFormat="1" ht="19.5" customHeight="1">
      <c r="A22" s="285" t="s">
        <v>690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7"/>
      <c r="AA22" s="288">
        <f>SUM(AA17:AD20)</f>
        <v>0</v>
      </c>
      <c r="AB22" s="288"/>
      <c r="AC22" s="288"/>
      <c r="AD22" s="288"/>
      <c r="AE22" s="288">
        <f>SUM(AE17:AH20)</f>
        <v>0</v>
      </c>
      <c r="AF22" s="288"/>
      <c r="AG22" s="288"/>
      <c r="AH22" s="288"/>
      <c r="AI22" s="238">
        <v>0</v>
      </c>
      <c r="AJ22" s="285" t="s">
        <v>683</v>
      </c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7"/>
      <c r="BJ22" s="280">
        <f>SUM(BJ17:BM21)</f>
        <v>3010</v>
      </c>
      <c r="BK22" s="281"/>
      <c r="BL22" s="281"/>
      <c r="BM22" s="282"/>
      <c r="BN22" s="238">
        <f>SUM(BN17:BN20)</f>
        <v>1500</v>
      </c>
      <c r="BO22" s="238">
        <v>1500</v>
      </c>
    </row>
    <row r="23" spans="1:67" s="9" customFormat="1" ht="19.5" customHeight="1">
      <c r="A23" s="285" t="s">
        <v>551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7"/>
      <c r="AA23" s="288">
        <f>AA16+AA22</f>
        <v>47840</v>
      </c>
      <c r="AB23" s="288"/>
      <c r="AC23" s="288"/>
      <c r="AD23" s="288"/>
      <c r="AE23" s="288">
        <f>AE16+AE22</f>
        <v>48088</v>
      </c>
      <c r="AF23" s="288"/>
      <c r="AG23" s="288"/>
      <c r="AH23" s="288"/>
      <c r="AI23" s="238">
        <f>AI16+AI22</f>
        <v>45091</v>
      </c>
      <c r="AJ23" s="285" t="s">
        <v>552</v>
      </c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7"/>
      <c r="BJ23" s="280">
        <f>BJ16+BJ22</f>
        <v>47840</v>
      </c>
      <c r="BK23" s="281"/>
      <c r="BL23" s="281"/>
      <c r="BM23" s="282"/>
      <c r="BN23" s="238">
        <f>BN16+BN22</f>
        <v>48088</v>
      </c>
      <c r="BO23" s="238">
        <f>BO16+BO22</f>
        <v>45091</v>
      </c>
    </row>
    <row r="24" spans="1:67" s="9" customFormat="1" ht="19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7"/>
      <c r="BK24" s="197"/>
      <c r="BL24" s="197"/>
      <c r="BM24" s="197"/>
      <c r="BN24" s="197"/>
      <c r="BO24" s="197"/>
    </row>
    <row r="25" ht="19.5" customHeight="1"/>
    <row r="26" spans="43:52" ht="12.75"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</row>
    <row r="27" spans="43:52" ht="12.75"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</row>
    <row r="28" spans="43:52" ht="12.75"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</row>
    <row r="29" spans="43:52" ht="12.75"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</row>
  </sheetData>
  <sheetProtection/>
  <mergeCells count="98">
    <mergeCell ref="AE8:AH8"/>
    <mergeCell ref="A1:BO1"/>
    <mergeCell ref="A2:BO2"/>
    <mergeCell ref="A3:BO3"/>
    <mergeCell ref="AE5:AH5"/>
    <mergeCell ref="AE6:AH6"/>
    <mergeCell ref="AE7:AH7"/>
    <mergeCell ref="A6:Z6"/>
    <mergeCell ref="AA6:AD6"/>
    <mergeCell ref="A7:Z7"/>
    <mergeCell ref="AE20:AH20"/>
    <mergeCell ref="AE22:AH22"/>
    <mergeCell ref="AE23:AH23"/>
    <mergeCell ref="AE16:AH16"/>
    <mergeCell ref="AE17:AH17"/>
    <mergeCell ref="AE18:AH18"/>
    <mergeCell ref="AE19:AH19"/>
    <mergeCell ref="AQ27:AZ27"/>
    <mergeCell ref="AQ28:AZ28"/>
    <mergeCell ref="BJ22:BM22"/>
    <mergeCell ref="AQ29:AZ29"/>
    <mergeCell ref="AQ26:AZ26"/>
    <mergeCell ref="AJ23:BI23"/>
    <mergeCell ref="AJ22:BI22"/>
    <mergeCell ref="BJ11:BM11"/>
    <mergeCell ref="BJ9:BM9"/>
    <mergeCell ref="AJ10:BI10"/>
    <mergeCell ref="BJ10:BM10"/>
    <mergeCell ref="AJ11:BI11"/>
    <mergeCell ref="BJ23:BM23"/>
    <mergeCell ref="AJ13:AL13"/>
    <mergeCell ref="AJ14:AL14"/>
    <mergeCell ref="AJ15:AL15"/>
    <mergeCell ref="AJ21:BI21"/>
    <mergeCell ref="AE9:AH9"/>
    <mergeCell ref="AE10:AH10"/>
    <mergeCell ref="AE11:AH11"/>
    <mergeCell ref="BJ6:BM6"/>
    <mergeCell ref="AJ7:BI7"/>
    <mergeCell ref="BJ7:BM7"/>
    <mergeCell ref="AJ6:BI6"/>
    <mergeCell ref="BJ8:BM8"/>
    <mergeCell ref="AJ8:BI8"/>
    <mergeCell ref="AJ9:BI9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18:BM18"/>
    <mergeCell ref="AJ19:BI19"/>
    <mergeCell ref="BJ19:BM19"/>
    <mergeCell ref="AJ18:BI18"/>
    <mergeCell ref="AE12:AH12"/>
    <mergeCell ref="AE13:AH13"/>
    <mergeCell ref="AE14:AH14"/>
    <mergeCell ref="AE15:AH15"/>
    <mergeCell ref="BJ12:BM12"/>
    <mergeCell ref="A22:Z22"/>
    <mergeCell ref="AA22:AD22"/>
    <mergeCell ref="AA14:AD14"/>
    <mergeCell ref="AA13:AD13"/>
    <mergeCell ref="AA17:AD17"/>
    <mergeCell ref="A13:Z13"/>
    <mergeCell ref="AA15:AD15"/>
    <mergeCell ref="A18:Z18"/>
    <mergeCell ref="AA18:AD18"/>
    <mergeCell ref="A17:Z17"/>
    <mergeCell ref="AA16:AD16"/>
    <mergeCell ref="A10:Z10"/>
    <mergeCell ref="A15:Z15"/>
    <mergeCell ref="AA11:AD11"/>
    <mergeCell ref="AA10:AD10"/>
    <mergeCell ref="A19:Z19"/>
    <mergeCell ref="AA19:AD19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2/2015.(II.12.)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1">
      <selection activeCell="C14" sqref="C14:AB14"/>
    </sheetView>
  </sheetViews>
  <sheetFormatPr defaultColWidth="9.140625" defaultRowHeight="15"/>
  <cols>
    <col min="1" max="2" width="2.7109375" style="4" customWidth="1"/>
    <col min="3" max="44" width="2.7109375" style="1" customWidth="1"/>
    <col min="45" max="45" width="8.421875" style="1" customWidth="1"/>
    <col min="46" max="16384" width="9.140625" style="1" customWidth="1"/>
  </cols>
  <sheetData>
    <row r="1" spans="1:72" ht="31.5" customHeight="1">
      <c r="A1" s="307" t="s">
        <v>569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62" t="s">
        <v>695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363" t="s">
        <v>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</row>
    <row r="4" spans="1:36" ht="15.75" customHeight="1">
      <c r="A4" s="309" t="s">
        <v>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</row>
    <row r="5" spans="1:44" ht="44.25" customHeight="1">
      <c r="A5" s="365" t="s">
        <v>3</v>
      </c>
      <c r="B5" s="366"/>
      <c r="C5" s="367" t="s">
        <v>4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9" t="s">
        <v>5</v>
      </c>
      <c r="AD5" s="368"/>
      <c r="AE5" s="368"/>
      <c r="AF5" s="368"/>
      <c r="AG5" s="366" t="s">
        <v>6</v>
      </c>
      <c r="AH5" s="368"/>
      <c r="AI5" s="368"/>
      <c r="AJ5" s="368"/>
      <c r="AK5" s="366" t="s">
        <v>735</v>
      </c>
      <c r="AL5" s="368"/>
      <c r="AM5" s="368"/>
      <c r="AN5" s="368"/>
      <c r="AO5" s="366" t="s">
        <v>736</v>
      </c>
      <c r="AP5" s="368"/>
      <c r="AQ5" s="368"/>
      <c r="AR5" s="368"/>
    </row>
    <row r="6" spans="1:44" ht="19.5" customHeight="1">
      <c r="A6" s="326" t="s">
        <v>11</v>
      </c>
      <c r="B6" s="327"/>
      <c r="C6" s="357" t="s">
        <v>12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9" t="s">
        <v>13</v>
      </c>
      <c r="AD6" s="360"/>
      <c r="AE6" s="360"/>
      <c r="AF6" s="361"/>
      <c r="AG6" s="331">
        <v>31199</v>
      </c>
      <c r="AH6" s="332"/>
      <c r="AI6" s="332"/>
      <c r="AJ6" s="333"/>
      <c r="AK6" s="331">
        <v>37778</v>
      </c>
      <c r="AL6" s="332"/>
      <c r="AM6" s="332"/>
      <c r="AN6" s="333"/>
      <c r="AO6" s="331">
        <v>37198</v>
      </c>
      <c r="AP6" s="332"/>
      <c r="AQ6" s="332"/>
      <c r="AR6" s="333"/>
    </row>
    <row r="7" spans="1:44" ht="19.5" customHeight="1">
      <c r="A7" s="326" t="s">
        <v>14</v>
      </c>
      <c r="B7" s="327"/>
      <c r="C7" s="357" t="s">
        <v>15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30" t="s">
        <v>16</v>
      </c>
      <c r="AD7" s="330"/>
      <c r="AE7" s="330"/>
      <c r="AF7" s="330"/>
      <c r="AG7" s="331">
        <v>0</v>
      </c>
      <c r="AH7" s="332"/>
      <c r="AI7" s="332"/>
      <c r="AJ7" s="333"/>
      <c r="AK7" s="331">
        <v>0</v>
      </c>
      <c r="AL7" s="332"/>
      <c r="AM7" s="332"/>
      <c r="AN7" s="333"/>
      <c r="AO7" s="331">
        <v>0</v>
      </c>
      <c r="AP7" s="332"/>
      <c r="AQ7" s="332"/>
      <c r="AR7" s="333"/>
    </row>
    <row r="8" spans="1:44" ht="19.5" customHeight="1">
      <c r="A8" s="326" t="s">
        <v>17</v>
      </c>
      <c r="B8" s="327"/>
      <c r="C8" s="357" t="s">
        <v>18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30" t="s">
        <v>19</v>
      </c>
      <c r="AD8" s="330"/>
      <c r="AE8" s="330"/>
      <c r="AF8" s="330"/>
      <c r="AG8" s="331"/>
      <c r="AH8" s="332"/>
      <c r="AI8" s="332"/>
      <c r="AJ8" s="333"/>
      <c r="AK8" s="331"/>
      <c r="AL8" s="332"/>
      <c r="AM8" s="332"/>
      <c r="AN8" s="333"/>
      <c r="AO8" s="331"/>
      <c r="AP8" s="332"/>
      <c r="AQ8" s="332"/>
      <c r="AR8" s="333"/>
    </row>
    <row r="9" spans="1:44" ht="19.5" customHeight="1">
      <c r="A9" s="326" t="s">
        <v>20</v>
      </c>
      <c r="B9" s="327"/>
      <c r="C9" s="352" t="s">
        <v>21</v>
      </c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30" t="s">
        <v>22</v>
      </c>
      <c r="AD9" s="330"/>
      <c r="AE9" s="330"/>
      <c r="AF9" s="330"/>
      <c r="AG9" s="331"/>
      <c r="AH9" s="332"/>
      <c r="AI9" s="332"/>
      <c r="AJ9" s="333"/>
      <c r="AK9" s="331"/>
      <c r="AL9" s="332"/>
      <c r="AM9" s="332"/>
      <c r="AN9" s="333"/>
      <c r="AO9" s="331"/>
      <c r="AP9" s="332"/>
      <c r="AQ9" s="332"/>
      <c r="AR9" s="333"/>
    </row>
    <row r="10" spans="1:44" ht="19.5" customHeight="1">
      <c r="A10" s="326" t="s">
        <v>23</v>
      </c>
      <c r="B10" s="327"/>
      <c r="C10" s="352" t="s">
        <v>24</v>
      </c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30" t="s">
        <v>25</v>
      </c>
      <c r="AD10" s="330"/>
      <c r="AE10" s="330"/>
      <c r="AF10" s="330"/>
      <c r="AG10" s="331"/>
      <c r="AH10" s="332"/>
      <c r="AI10" s="332"/>
      <c r="AJ10" s="333"/>
      <c r="AK10" s="331"/>
      <c r="AL10" s="332"/>
      <c r="AM10" s="332"/>
      <c r="AN10" s="333"/>
      <c r="AO10" s="331"/>
      <c r="AP10" s="332"/>
      <c r="AQ10" s="332"/>
      <c r="AR10" s="333"/>
    </row>
    <row r="11" spans="1:44" ht="19.5" customHeight="1">
      <c r="A11" s="326" t="s">
        <v>26</v>
      </c>
      <c r="B11" s="327"/>
      <c r="C11" s="352" t="s">
        <v>27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30" t="s">
        <v>28</v>
      </c>
      <c r="AD11" s="330"/>
      <c r="AE11" s="330"/>
      <c r="AF11" s="330"/>
      <c r="AG11" s="331"/>
      <c r="AH11" s="332"/>
      <c r="AI11" s="332"/>
      <c r="AJ11" s="333"/>
      <c r="AK11" s="331"/>
      <c r="AL11" s="332"/>
      <c r="AM11" s="332"/>
      <c r="AN11" s="333"/>
      <c r="AO11" s="331"/>
      <c r="AP11" s="332"/>
      <c r="AQ11" s="332"/>
      <c r="AR11" s="333"/>
    </row>
    <row r="12" spans="1:44" ht="19.5" customHeight="1">
      <c r="A12" s="326" t="s">
        <v>29</v>
      </c>
      <c r="B12" s="327"/>
      <c r="C12" s="352" t="s">
        <v>30</v>
      </c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30" t="s">
        <v>31</v>
      </c>
      <c r="AD12" s="330"/>
      <c r="AE12" s="330"/>
      <c r="AF12" s="330"/>
      <c r="AG12" s="331">
        <v>96</v>
      </c>
      <c r="AH12" s="332"/>
      <c r="AI12" s="332"/>
      <c r="AJ12" s="333"/>
      <c r="AK12" s="331">
        <v>96</v>
      </c>
      <c r="AL12" s="332"/>
      <c r="AM12" s="332"/>
      <c r="AN12" s="333"/>
      <c r="AO12" s="331">
        <v>96</v>
      </c>
      <c r="AP12" s="332"/>
      <c r="AQ12" s="332"/>
      <c r="AR12" s="333"/>
    </row>
    <row r="13" spans="1:44" ht="19.5" customHeight="1">
      <c r="A13" s="326" t="s">
        <v>32</v>
      </c>
      <c r="B13" s="327"/>
      <c r="C13" s="352" t="s">
        <v>33</v>
      </c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4" t="s">
        <v>34</v>
      </c>
      <c r="AD13" s="355"/>
      <c r="AE13" s="355"/>
      <c r="AF13" s="356"/>
      <c r="AG13" s="331">
        <v>25</v>
      </c>
      <c r="AH13" s="332"/>
      <c r="AI13" s="332"/>
      <c r="AJ13" s="333"/>
      <c r="AK13" s="331">
        <v>25</v>
      </c>
      <c r="AL13" s="332"/>
      <c r="AM13" s="332"/>
      <c r="AN13" s="333"/>
      <c r="AO13" s="331">
        <v>25</v>
      </c>
      <c r="AP13" s="332"/>
      <c r="AQ13" s="332"/>
      <c r="AR13" s="333"/>
    </row>
    <row r="14" spans="1:44" ht="19.5" customHeight="1">
      <c r="A14" s="326" t="s">
        <v>35</v>
      </c>
      <c r="B14" s="327"/>
      <c r="C14" s="346" t="s">
        <v>36</v>
      </c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30" t="s">
        <v>37</v>
      </c>
      <c r="AD14" s="330"/>
      <c r="AE14" s="330"/>
      <c r="AF14" s="330"/>
      <c r="AG14" s="331"/>
      <c r="AH14" s="332"/>
      <c r="AI14" s="332"/>
      <c r="AJ14" s="333"/>
      <c r="AK14" s="331"/>
      <c r="AL14" s="332"/>
      <c r="AM14" s="332"/>
      <c r="AN14" s="333"/>
      <c r="AO14" s="331"/>
      <c r="AP14" s="332"/>
      <c r="AQ14" s="332"/>
      <c r="AR14" s="333"/>
    </row>
    <row r="15" spans="1:44" ht="19.5" customHeight="1">
      <c r="A15" s="326" t="s">
        <v>38</v>
      </c>
      <c r="B15" s="327"/>
      <c r="C15" s="346" t="s">
        <v>39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30" t="s">
        <v>40</v>
      </c>
      <c r="AD15" s="330"/>
      <c r="AE15" s="330"/>
      <c r="AF15" s="330"/>
      <c r="AG15" s="331"/>
      <c r="AH15" s="332"/>
      <c r="AI15" s="332"/>
      <c r="AJ15" s="333"/>
      <c r="AK15" s="331"/>
      <c r="AL15" s="332"/>
      <c r="AM15" s="332"/>
      <c r="AN15" s="333"/>
      <c r="AO15" s="331"/>
      <c r="AP15" s="332"/>
      <c r="AQ15" s="332"/>
      <c r="AR15" s="333"/>
    </row>
    <row r="16" spans="1:44" ht="19.5" customHeight="1">
      <c r="A16" s="326" t="s">
        <v>41</v>
      </c>
      <c r="B16" s="327"/>
      <c r="C16" s="346" t="s">
        <v>42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30" t="s">
        <v>43</v>
      </c>
      <c r="AD16" s="330"/>
      <c r="AE16" s="330"/>
      <c r="AF16" s="330"/>
      <c r="AG16" s="331"/>
      <c r="AH16" s="332"/>
      <c r="AI16" s="332"/>
      <c r="AJ16" s="333"/>
      <c r="AK16" s="331"/>
      <c r="AL16" s="332"/>
      <c r="AM16" s="332"/>
      <c r="AN16" s="333"/>
      <c r="AO16" s="331"/>
      <c r="AP16" s="332"/>
      <c r="AQ16" s="332"/>
      <c r="AR16" s="333"/>
    </row>
    <row r="17" spans="1:44" s="2" customFormat="1" ht="19.5" customHeight="1">
      <c r="A17" s="326" t="s">
        <v>44</v>
      </c>
      <c r="B17" s="327"/>
      <c r="C17" s="346" t="s">
        <v>45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30" t="s">
        <v>46</v>
      </c>
      <c r="AD17" s="330"/>
      <c r="AE17" s="330"/>
      <c r="AF17" s="330"/>
      <c r="AG17" s="331"/>
      <c r="AH17" s="332"/>
      <c r="AI17" s="332"/>
      <c r="AJ17" s="333"/>
      <c r="AK17" s="331"/>
      <c r="AL17" s="332"/>
      <c r="AM17" s="332"/>
      <c r="AN17" s="333"/>
      <c r="AO17" s="331"/>
      <c r="AP17" s="332"/>
      <c r="AQ17" s="332"/>
      <c r="AR17" s="333"/>
    </row>
    <row r="18" spans="1:44" s="2" customFormat="1" ht="19.5" customHeight="1">
      <c r="A18" s="326" t="s">
        <v>47</v>
      </c>
      <c r="B18" s="327"/>
      <c r="C18" s="346" t="s">
        <v>48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30" t="s">
        <v>49</v>
      </c>
      <c r="AD18" s="330"/>
      <c r="AE18" s="330"/>
      <c r="AF18" s="330"/>
      <c r="AG18" s="331"/>
      <c r="AH18" s="332"/>
      <c r="AI18" s="332"/>
      <c r="AJ18" s="333"/>
      <c r="AK18" s="331">
        <v>410</v>
      </c>
      <c r="AL18" s="332"/>
      <c r="AM18" s="332"/>
      <c r="AN18" s="333"/>
      <c r="AO18" s="331">
        <v>990</v>
      </c>
      <c r="AP18" s="332"/>
      <c r="AQ18" s="332"/>
      <c r="AR18" s="333"/>
    </row>
    <row r="19" spans="1:44" s="2" customFormat="1" ht="19.5" customHeight="1">
      <c r="A19" s="313" t="s">
        <v>50</v>
      </c>
      <c r="B19" s="314"/>
      <c r="C19" s="350" t="s">
        <v>51</v>
      </c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17" t="s">
        <v>52</v>
      </c>
      <c r="AD19" s="317"/>
      <c r="AE19" s="317"/>
      <c r="AF19" s="317"/>
      <c r="AG19" s="318">
        <f>SUM(AG6:AJ18)</f>
        <v>31320</v>
      </c>
      <c r="AH19" s="319"/>
      <c r="AI19" s="319"/>
      <c r="AJ19" s="320"/>
      <c r="AK19" s="318">
        <f>SUM(AK6:AN18)</f>
        <v>38309</v>
      </c>
      <c r="AL19" s="319"/>
      <c r="AM19" s="319"/>
      <c r="AN19" s="320"/>
      <c r="AO19" s="318">
        <f>SUM(AO6:AR18)</f>
        <v>38309</v>
      </c>
      <c r="AP19" s="319"/>
      <c r="AQ19" s="319"/>
      <c r="AR19" s="320"/>
    </row>
    <row r="20" spans="1:44" ht="19.5" customHeight="1">
      <c r="A20" s="326" t="s">
        <v>53</v>
      </c>
      <c r="B20" s="327"/>
      <c r="C20" s="346" t="s">
        <v>54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30" t="s">
        <v>55</v>
      </c>
      <c r="AD20" s="330"/>
      <c r="AE20" s="330"/>
      <c r="AF20" s="330"/>
      <c r="AG20" s="331">
        <v>2740</v>
      </c>
      <c r="AH20" s="332"/>
      <c r="AI20" s="332"/>
      <c r="AJ20" s="333"/>
      <c r="AK20" s="331">
        <v>2740</v>
      </c>
      <c r="AL20" s="332"/>
      <c r="AM20" s="332"/>
      <c r="AN20" s="333"/>
      <c r="AO20" s="331">
        <v>2740</v>
      </c>
      <c r="AP20" s="332"/>
      <c r="AQ20" s="332"/>
      <c r="AR20" s="333"/>
    </row>
    <row r="21" spans="1:44" ht="29.25" customHeight="1">
      <c r="A21" s="326" t="s">
        <v>56</v>
      </c>
      <c r="B21" s="327"/>
      <c r="C21" s="346" t="s">
        <v>57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30" t="s">
        <v>58</v>
      </c>
      <c r="AD21" s="330"/>
      <c r="AE21" s="330"/>
      <c r="AF21" s="330"/>
      <c r="AG21" s="331"/>
      <c r="AH21" s="332"/>
      <c r="AI21" s="332"/>
      <c r="AJ21" s="333"/>
      <c r="AK21" s="331"/>
      <c r="AL21" s="332"/>
      <c r="AM21" s="332"/>
      <c r="AN21" s="333"/>
      <c r="AO21" s="331"/>
      <c r="AP21" s="332"/>
      <c r="AQ21" s="332"/>
      <c r="AR21" s="333"/>
    </row>
    <row r="22" spans="1:44" ht="19.5" customHeight="1">
      <c r="A22" s="326" t="s">
        <v>59</v>
      </c>
      <c r="B22" s="327"/>
      <c r="C22" s="334" t="s">
        <v>60</v>
      </c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0" t="s">
        <v>61</v>
      </c>
      <c r="AD22" s="330"/>
      <c r="AE22" s="330"/>
      <c r="AF22" s="330"/>
      <c r="AG22" s="331">
        <v>295</v>
      </c>
      <c r="AH22" s="332"/>
      <c r="AI22" s="332"/>
      <c r="AJ22" s="333"/>
      <c r="AK22" s="331">
        <v>315</v>
      </c>
      <c r="AL22" s="332"/>
      <c r="AM22" s="332"/>
      <c r="AN22" s="333"/>
      <c r="AO22" s="331">
        <v>315</v>
      </c>
      <c r="AP22" s="332"/>
      <c r="AQ22" s="332"/>
      <c r="AR22" s="333"/>
    </row>
    <row r="23" spans="1:44" ht="19.5" customHeight="1">
      <c r="A23" s="313" t="s">
        <v>62</v>
      </c>
      <c r="B23" s="314"/>
      <c r="C23" s="344" t="s">
        <v>63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17" t="s">
        <v>64</v>
      </c>
      <c r="AD23" s="317"/>
      <c r="AE23" s="317"/>
      <c r="AF23" s="317"/>
      <c r="AG23" s="318">
        <f>SUM(AG20:AJ22)</f>
        <v>3035</v>
      </c>
      <c r="AH23" s="319"/>
      <c r="AI23" s="319"/>
      <c r="AJ23" s="320"/>
      <c r="AK23" s="318">
        <f>SUM(AK20:AN22)</f>
        <v>3055</v>
      </c>
      <c r="AL23" s="319"/>
      <c r="AM23" s="319"/>
      <c r="AN23" s="320"/>
      <c r="AO23" s="318">
        <f>SUM(AO20:AR22)</f>
        <v>3055</v>
      </c>
      <c r="AP23" s="319"/>
      <c r="AQ23" s="319"/>
      <c r="AR23" s="320"/>
    </row>
    <row r="24" spans="1:44" ht="19.5" customHeight="1">
      <c r="A24" s="313" t="s">
        <v>65</v>
      </c>
      <c r="B24" s="314"/>
      <c r="C24" s="350" t="s">
        <v>66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17" t="s">
        <v>67</v>
      </c>
      <c r="AD24" s="317"/>
      <c r="AE24" s="317"/>
      <c r="AF24" s="317"/>
      <c r="AG24" s="318">
        <f>AG23+AG19</f>
        <v>34355</v>
      </c>
      <c r="AH24" s="319"/>
      <c r="AI24" s="319"/>
      <c r="AJ24" s="320"/>
      <c r="AK24" s="318">
        <f>AK23+AK19</f>
        <v>41364</v>
      </c>
      <c r="AL24" s="319"/>
      <c r="AM24" s="319"/>
      <c r="AN24" s="320"/>
      <c r="AO24" s="318">
        <f>AO23+AO19</f>
        <v>41364</v>
      </c>
      <c r="AP24" s="319"/>
      <c r="AQ24" s="319"/>
      <c r="AR24" s="320"/>
    </row>
    <row r="25" spans="1:44" s="3" customFormat="1" ht="19.5" customHeight="1">
      <c r="A25" s="313" t="s">
        <v>68</v>
      </c>
      <c r="B25" s="314"/>
      <c r="C25" s="344" t="s">
        <v>69</v>
      </c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17" t="s">
        <v>70</v>
      </c>
      <c r="AD25" s="317"/>
      <c r="AE25" s="317"/>
      <c r="AF25" s="317"/>
      <c r="AG25" s="318">
        <v>5360</v>
      </c>
      <c r="AH25" s="319"/>
      <c r="AI25" s="319"/>
      <c r="AJ25" s="320"/>
      <c r="AK25" s="318">
        <v>6322</v>
      </c>
      <c r="AL25" s="319"/>
      <c r="AM25" s="319"/>
      <c r="AN25" s="320"/>
      <c r="AO25" s="318">
        <v>6322</v>
      </c>
      <c r="AP25" s="319"/>
      <c r="AQ25" s="319"/>
      <c r="AR25" s="320"/>
    </row>
    <row r="26" spans="1:44" ht="19.5" customHeight="1">
      <c r="A26" s="326" t="s">
        <v>71</v>
      </c>
      <c r="B26" s="327"/>
      <c r="C26" s="346" t="s">
        <v>72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30" t="s">
        <v>73</v>
      </c>
      <c r="AD26" s="330"/>
      <c r="AE26" s="330"/>
      <c r="AF26" s="330"/>
      <c r="AG26" s="331">
        <v>1577</v>
      </c>
      <c r="AH26" s="332"/>
      <c r="AI26" s="332"/>
      <c r="AJ26" s="333"/>
      <c r="AK26" s="331">
        <v>1577</v>
      </c>
      <c r="AL26" s="332"/>
      <c r="AM26" s="332"/>
      <c r="AN26" s="333"/>
      <c r="AO26" s="331">
        <v>100</v>
      </c>
      <c r="AP26" s="332"/>
      <c r="AQ26" s="332"/>
      <c r="AR26" s="333"/>
    </row>
    <row r="27" spans="1:44" ht="19.5" customHeight="1">
      <c r="A27" s="326" t="s">
        <v>74</v>
      </c>
      <c r="B27" s="327"/>
      <c r="C27" s="346" t="s">
        <v>75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30" t="s">
        <v>76</v>
      </c>
      <c r="AD27" s="330"/>
      <c r="AE27" s="330"/>
      <c r="AF27" s="330"/>
      <c r="AG27" s="331">
        <v>5240</v>
      </c>
      <c r="AH27" s="332"/>
      <c r="AI27" s="332"/>
      <c r="AJ27" s="333"/>
      <c r="AK27" s="331">
        <v>5583</v>
      </c>
      <c r="AL27" s="332"/>
      <c r="AM27" s="332"/>
      <c r="AN27" s="333"/>
      <c r="AO27" s="331">
        <v>5031</v>
      </c>
      <c r="AP27" s="332"/>
      <c r="AQ27" s="332"/>
      <c r="AR27" s="333"/>
    </row>
    <row r="28" spans="1:44" ht="19.5" customHeight="1">
      <c r="A28" s="326" t="s">
        <v>77</v>
      </c>
      <c r="B28" s="327"/>
      <c r="C28" s="346" t="s">
        <v>78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30" t="s">
        <v>79</v>
      </c>
      <c r="AD28" s="330"/>
      <c r="AE28" s="330"/>
      <c r="AF28" s="330"/>
      <c r="AG28" s="331">
        <v>0</v>
      </c>
      <c r="AH28" s="332"/>
      <c r="AI28" s="332"/>
      <c r="AJ28" s="333"/>
      <c r="AK28" s="331">
        <v>0</v>
      </c>
      <c r="AL28" s="332"/>
      <c r="AM28" s="332"/>
      <c r="AN28" s="333"/>
      <c r="AO28" s="331">
        <v>0</v>
      </c>
      <c r="AP28" s="332"/>
      <c r="AQ28" s="332"/>
      <c r="AR28" s="333"/>
    </row>
    <row r="29" spans="1:44" ht="19.5" customHeight="1">
      <c r="A29" s="313" t="s">
        <v>80</v>
      </c>
      <c r="B29" s="314"/>
      <c r="C29" s="344" t="s">
        <v>81</v>
      </c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17" t="s">
        <v>82</v>
      </c>
      <c r="AD29" s="317"/>
      <c r="AE29" s="317"/>
      <c r="AF29" s="317"/>
      <c r="AG29" s="318">
        <f>SUM(AG26:AJ28)</f>
        <v>6817</v>
      </c>
      <c r="AH29" s="319"/>
      <c r="AI29" s="319"/>
      <c r="AJ29" s="320"/>
      <c r="AK29" s="318">
        <f>SUM(AK26:AN28)</f>
        <v>7160</v>
      </c>
      <c r="AL29" s="319"/>
      <c r="AM29" s="319"/>
      <c r="AN29" s="320"/>
      <c r="AO29" s="318">
        <f>SUM(AO26:AR28)</f>
        <v>5131</v>
      </c>
      <c r="AP29" s="319"/>
      <c r="AQ29" s="319"/>
      <c r="AR29" s="320"/>
    </row>
    <row r="30" spans="1:44" ht="19.5" customHeight="1">
      <c r="A30" s="326" t="s">
        <v>83</v>
      </c>
      <c r="B30" s="327"/>
      <c r="C30" s="346" t="s">
        <v>84</v>
      </c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30" t="s">
        <v>85</v>
      </c>
      <c r="AD30" s="330"/>
      <c r="AE30" s="330"/>
      <c r="AF30" s="330"/>
      <c r="AG30" s="331">
        <v>202</v>
      </c>
      <c r="AH30" s="332"/>
      <c r="AI30" s="332"/>
      <c r="AJ30" s="333"/>
      <c r="AK30" s="331">
        <v>202</v>
      </c>
      <c r="AL30" s="332"/>
      <c r="AM30" s="332"/>
      <c r="AN30" s="333"/>
      <c r="AO30" s="331">
        <v>233</v>
      </c>
      <c r="AP30" s="332"/>
      <c r="AQ30" s="332"/>
      <c r="AR30" s="333"/>
    </row>
    <row r="31" spans="1:44" ht="19.5" customHeight="1">
      <c r="A31" s="326" t="s">
        <v>86</v>
      </c>
      <c r="B31" s="327"/>
      <c r="C31" s="346" t="s">
        <v>87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30" t="s">
        <v>88</v>
      </c>
      <c r="AD31" s="330"/>
      <c r="AE31" s="330"/>
      <c r="AF31" s="330"/>
      <c r="AG31" s="331">
        <v>111</v>
      </c>
      <c r="AH31" s="332"/>
      <c r="AI31" s="332"/>
      <c r="AJ31" s="333"/>
      <c r="AK31" s="331">
        <v>111</v>
      </c>
      <c r="AL31" s="332"/>
      <c r="AM31" s="332"/>
      <c r="AN31" s="333"/>
      <c r="AO31" s="331">
        <v>113</v>
      </c>
      <c r="AP31" s="332"/>
      <c r="AQ31" s="332"/>
      <c r="AR31" s="333"/>
    </row>
    <row r="32" spans="1:44" ht="19.5" customHeight="1">
      <c r="A32" s="313" t="s">
        <v>89</v>
      </c>
      <c r="B32" s="314"/>
      <c r="C32" s="344" t="s">
        <v>90</v>
      </c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17" t="s">
        <v>91</v>
      </c>
      <c r="AD32" s="317"/>
      <c r="AE32" s="317"/>
      <c r="AF32" s="317"/>
      <c r="AG32" s="318">
        <f>SUM(AG30:AJ31)</f>
        <v>313</v>
      </c>
      <c r="AH32" s="319"/>
      <c r="AI32" s="319"/>
      <c r="AJ32" s="320"/>
      <c r="AK32" s="318">
        <f>SUM(AK30:AN31)</f>
        <v>313</v>
      </c>
      <c r="AL32" s="319"/>
      <c r="AM32" s="319"/>
      <c r="AN32" s="320"/>
      <c r="AO32" s="318">
        <f>SUM(AO30:AR31)</f>
        <v>346</v>
      </c>
      <c r="AP32" s="319"/>
      <c r="AQ32" s="319"/>
      <c r="AR32" s="320"/>
    </row>
    <row r="33" spans="1:44" ht="19.5" customHeight="1">
      <c r="A33" s="326" t="s">
        <v>92</v>
      </c>
      <c r="B33" s="327"/>
      <c r="C33" s="346" t="s">
        <v>93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30" t="s">
        <v>94</v>
      </c>
      <c r="AD33" s="330"/>
      <c r="AE33" s="330"/>
      <c r="AF33" s="330"/>
      <c r="AG33" s="331">
        <v>1038</v>
      </c>
      <c r="AH33" s="332"/>
      <c r="AI33" s="332"/>
      <c r="AJ33" s="333"/>
      <c r="AK33" s="331">
        <v>1038</v>
      </c>
      <c r="AL33" s="332"/>
      <c r="AM33" s="332"/>
      <c r="AN33" s="333"/>
      <c r="AO33" s="331">
        <v>900</v>
      </c>
      <c r="AP33" s="332"/>
      <c r="AQ33" s="332"/>
      <c r="AR33" s="333"/>
    </row>
    <row r="34" spans="1:44" ht="19.5" customHeight="1">
      <c r="A34" s="326" t="s">
        <v>95</v>
      </c>
      <c r="B34" s="327"/>
      <c r="C34" s="346" t="s">
        <v>96</v>
      </c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30" t="s">
        <v>97</v>
      </c>
      <c r="AD34" s="330"/>
      <c r="AE34" s="330"/>
      <c r="AF34" s="330"/>
      <c r="AG34" s="331"/>
      <c r="AH34" s="332"/>
      <c r="AI34" s="332"/>
      <c r="AJ34" s="333"/>
      <c r="AK34" s="331">
        <v>536</v>
      </c>
      <c r="AL34" s="332"/>
      <c r="AM34" s="332"/>
      <c r="AN34" s="333"/>
      <c r="AO34" s="331">
        <v>422</v>
      </c>
      <c r="AP34" s="332"/>
      <c r="AQ34" s="332"/>
      <c r="AR34" s="333"/>
    </row>
    <row r="35" spans="1:44" ht="19.5" customHeight="1">
      <c r="A35" s="326" t="s">
        <v>98</v>
      </c>
      <c r="B35" s="327"/>
      <c r="C35" s="346" t="s">
        <v>99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30" t="s">
        <v>100</v>
      </c>
      <c r="AD35" s="330"/>
      <c r="AE35" s="330"/>
      <c r="AF35" s="330"/>
      <c r="AG35" s="331"/>
      <c r="AH35" s="332"/>
      <c r="AI35" s="332"/>
      <c r="AJ35" s="333"/>
      <c r="AK35" s="331"/>
      <c r="AL35" s="332"/>
      <c r="AM35" s="332"/>
      <c r="AN35" s="333"/>
      <c r="AO35" s="331"/>
      <c r="AP35" s="332"/>
      <c r="AQ35" s="332"/>
      <c r="AR35" s="333"/>
    </row>
    <row r="36" spans="1:44" ht="19.5" customHeight="1">
      <c r="A36" s="326" t="s">
        <v>101</v>
      </c>
      <c r="B36" s="327"/>
      <c r="C36" s="346" t="s">
        <v>102</v>
      </c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30" t="s">
        <v>103</v>
      </c>
      <c r="AD36" s="330"/>
      <c r="AE36" s="330"/>
      <c r="AF36" s="330"/>
      <c r="AG36" s="331">
        <v>173</v>
      </c>
      <c r="AH36" s="332"/>
      <c r="AI36" s="332"/>
      <c r="AJ36" s="333"/>
      <c r="AK36" s="331">
        <v>173</v>
      </c>
      <c r="AL36" s="332"/>
      <c r="AM36" s="332"/>
      <c r="AN36" s="333"/>
      <c r="AO36" s="331">
        <v>173</v>
      </c>
      <c r="AP36" s="332"/>
      <c r="AQ36" s="332"/>
      <c r="AR36" s="333"/>
    </row>
    <row r="37" spans="1:44" ht="19.5" customHeight="1">
      <c r="A37" s="326" t="s">
        <v>104</v>
      </c>
      <c r="B37" s="327"/>
      <c r="C37" s="348" t="s">
        <v>105</v>
      </c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30" t="s">
        <v>106</v>
      </c>
      <c r="AD37" s="330"/>
      <c r="AE37" s="330"/>
      <c r="AF37" s="330"/>
      <c r="AG37" s="331"/>
      <c r="AH37" s="332"/>
      <c r="AI37" s="332"/>
      <c r="AJ37" s="333"/>
      <c r="AK37" s="331"/>
      <c r="AL37" s="332"/>
      <c r="AM37" s="332"/>
      <c r="AN37" s="333"/>
      <c r="AO37" s="331"/>
      <c r="AP37" s="332"/>
      <c r="AQ37" s="332"/>
      <c r="AR37" s="333"/>
    </row>
    <row r="38" spans="1:44" ht="19.5" customHeight="1">
      <c r="A38" s="326" t="s">
        <v>107</v>
      </c>
      <c r="B38" s="327"/>
      <c r="C38" s="334" t="s">
        <v>108</v>
      </c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0" t="s">
        <v>109</v>
      </c>
      <c r="AD38" s="330"/>
      <c r="AE38" s="330"/>
      <c r="AF38" s="330"/>
      <c r="AG38" s="331">
        <v>110</v>
      </c>
      <c r="AH38" s="332"/>
      <c r="AI38" s="332"/>
      <c r="AJ38" s="333"/>
      <c r="AK38" s="331">
        <v>191</v>
      </c>
      <c r="AL38" s="332"/>
      <c r="AM38" s="332"/>
      <c r="AN38" s="333"/>
      <c r="AO38" s="331">
        <v>197</v>
      </c>
      <c r="AP38" s="332"/>
      <c r="AQ38" s="332"/>
      <c r="AR38" s="333"/>
    </row>
    <row r="39" spans="1:44" ht="19.5" customHeight="1">
      <c r="A39" s="326" t="s">
        <v>110</v>
      </c>
      <c r="B39" s="327"/>
      <c r="C39" s="346" t="s">
        <v>111</v>
      </c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30" t="s">
        <v>112</v>
      </c>
      <c r="AD39" s="330"/>
      <c r="AE39" s="330"/>
      <c r="AF39" s="330"/>
      <c r="AG39" s="331">
        <v>924</v>
      </c>
      <c r="AH39" s="332"/>
      <c r="AI39" s="332"/>
      <c r="AJ39" s="333"/>
      <c r="AK39" s="331">
        <v>924</v>
      </c>
      <c r="AL39" s="332"/>
      <c r="AM39" s="332"/>
      <c r="AN39" s="333"/>
      <c r="AO39" s="331">
        <v>1582</v>
      </c>
      <c r="AP39" s="332"/>
      <c r="AQ39" s="332"/>
      <c r="AR39" s="333"/>
    </row>
    <row r="40" spans="1:44" ht="19.5" customHeight="1">
      <c r="A40" s="313" t="s">
        <v>113</v>
      </c>
      <c r="B40" s="314"/>
      <c r="C40" s="344" t="s">
        <v>114</v>
      </c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17" t="s">
        <v>115</v>
      </c>
      <c r="AD40" s="317"/>
      <c r="AE40" s="317"/>
      <c r="AF40" s="317"/>
      <c r="AG40" s="318">
        <f>SUM(AG33:AJ39)</f>
        <v>2245</v>
      </c>
      <c r="AH40" s="319"/>
      <c r="AI40" s="319"/>
      <c r="AJ40" s="320"/>
      <c r="AK40" s="318">
        <f>SUM(AK33:AN39)</f>
        <v>2862</v>
      </c>
      <c r="AL40" s="319"/>
      <c r="AM40" s="319"/>
      <c r="AN40" s="320"/>
      <c r="AO40" s="318">
        <f>SUM(AO33:AR39)</f>
        <v>3274</v>
      </c>
      <c r="AP40" s="319"/>
      <c r="AQ40" s="319"/>
      <c r="AR40" s="320"/>
    </row>
    <row r="41" spans="1:44" ht="19.5" customHeight="1">
      <c r="A41" s="326" t="s">
        <v>116</v>
      </c>
      <c r="B41" s="327"/>
      <c r="C41" s="346" t="s">
        <v>117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30" t="s">
        <v>118</v>
      </c>
      <c r="AD41" s="330"/>
      <c r="AE41" s="330"/>
      <c r="AF41" s="330"/>
      <c r="AG41" s="331"/>
      <c r="AH41" s="332"/>
      <c r="AI41" s="332"/>
      <c r="AJ41" s="333"/>
      <c r="AK41" s="331"/>
      <c r="AL41" s="332"/>
      <c r="AM41" s="332"/>
      <c r="AN41" s="333"/>
      <c r="AO41" s="331"/>
      <c r="AP41" s="332"/>
      <c r="AQ41" s="332"/>
      <c r="AR41" s="333"/>
    </row>
    <row r="42" spans="1:44" ht="19.5" customHeight="1">
      <c r="A42" s="326" t="s">
        <v>119</v>
      </c>
      <c r="B42" s="327"/>
      <c r="C42" s="346" t="s">
        <v>120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30" t="s">
        <v>121</v>
      </c>
      <c r="AD42" s="330"/>
      <c r="AE42" s="330"/>
      <c r="AF42" s="330"/>
      <c r="AG42" s="331"/>
      <c r="AH42" s="332"/>
      <c r="AI42" s="332"/>
      <c r="AJ42" s="333"/>
      <c r="AK42" s="331"/>
      <c r="AL42" s="332"/>
      <c r="AM42" s="332"/>
      <c r="AN42" s="333"/>
      <c r="AO42" s="331"/>
      <c r="AP42" s="332"/>
      <c r="AQ42" s="332"/>
      <c r="AR42" s="333"/>
    </row>
    <row r="43" spans="1:44" ht="19.5" customHeight="1">
      <c r="A43" s="313" t="s">
        <v>122</v>
      </c>
      <c r="B43" s="314"/>
      <c r="C43" s="344" t="s">
        <v>123</v>
      </c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17" t="s">
        <v>124</v>
      </c>
      <c r="AD43" s="317"/>
      <c r="AE43" s="317"/>
      <c r="AF43" s="317"/>
      <c r="AG43" s="318">
        <f>SUM(AG41:AJ42)</f>
        <v>0</v>
      </c>
      <c r="AH43" s="319"/>
      <c r="AI43" s="319"/>
      <c r="AJ43" s="320"/>
      <c r="AK43" s="318">
        <f>SUM(AK41:AN42)</f>
        <v>0</v>
      </c>
      <c r="AL43" s="319"/>
      <c r="AM43" s="319"/>
      <c r="AN43" s="320"/>
      <c r="AO43" s="318">
        <f>SUM(AO41:AR42)</f>
        <v>0</v>
      </c>
      <c r="AP43" s="319"/>
      <c r="AQ43" s="319"/>
      <c r="AR43" s="320"/>
    </row>
    <row r="44" spans="1:44" ht="19.5" customHeight="1">
      <c r="A44" s="326" t="s">
        <v>125</v>
      </c>
      <c r="B44" s="327"/>
      <c r="C44" s="346" t="s">
        <v>126</v>
      </c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30" t="s">
        <v>127</v>
      </c>
      <c r="AD44" s="330"/>
      <c r="AE44" s="330"/>
      <c r="AF44" s="330"/>
      <c r="AG44" s="331">
        <v>2255</v>
      </c>
      <c r="AH44" s="332"/>
      <c r="AI44" s="332"/>
      <c r="AJ44" s="333"/>
      <c r="AK44" s="331">
        <v>2365</v>
      </c>
      <c r="AL44" s="332"/>
      <c r="AM44" s="332"/>
      <c r="AN44" s="333"/>
      <c r="AO44" s="331">
        <v>2041</v>
      </c>
      <c r="AP44" s="332"/>
      <c r="AQ44" s="332"/>
      <c r="AR44" s="333"/>
    </row>
    <row r="45" spans="1:44" ht="19.5" customHeight="1">
      <c r="A45" s="326" t="s">
        <v>128</v>
      </c>
      <c r="B45" s="327"/>
      <c r="C45" s="346" t="s">
        <v>129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30" t="s">
        <v>130</v>
      </c>
      <c r="AD45" s="330"/>
      <c r="AE45" s="330"/>
      <c r="AF45" s="330"/>
      <c r="AG45" s="331"/>
      <c r="AH45" s="332"/>
      <c r="AI45" s="332"/>
      <c r="AJ45" s="333"/>
      <c r="AK45" s="331"/>
      <c r="AL45" s="332"/>
      <c r="AM45" s="332"/>
      <c r="AN45" s="333"/>
      <c r="AO45" s="331"/>
      <c r="AP45" s="332"/>
      <c r="AQ45" s="332"/>
      <c r="AR45" s="333"/>
    </row>
    <row r="46" spans="1:44" ht="19.5" customHeight="1">
      <c r="A46" s="326" t="s">
        <v>131</v>
      </c>
      <c r="B46" s="327"/>
      <c r="C46" s="346" t="s">
        <v>132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30" t="s">
        <v>133</v>
      </c>
      <c r="AD46" s="330"/>
      <c r="AE46" s="330"/>
      <c r="AF46" s="330"/>
      <c r="AG46" s="331"/>
      <c r="AH46" s="332"/>
      <c r="AI46" s="332"/>
      <c r="AJ46" s="333"/>
      <c r="AK46" s="331"/>
      <c r="AL46" s="332"/>
      <c r="AM46" s="332"/>
      <c r="AN46" s="333"/>
      <c r="AO46" s="331"/>
      <c r="AP46" s="332"/>
      <c r="AQ46" s="332"/>
      <c r="AR46" s="333"/>
    </row>
    <row r="47" spans="1:44" ht="19.5" customHeight="1">
      <c r="A47" s="326" t="s">
        <v>134</v>
      </c>
      <c r="B47" s="327"/>
      <c r="C47" s="346" t="s">
        <v>135</v>
      </c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30" t="s">
        <v>136</v>
      </c>
      <c r="AD47" s="330"/>
      <c r="AE47" s="330"/>
      <c r="AF47" s="330"/>
      <c r="AG47" s="331"/>
      <c r="AH47" s="332"/>
      <c r="AI47" s="332"/>
      <c r="AJ47" s="333"/>
      <c r="AK47" s="331"/>
      <c r="AL47" s="332"/>
      <c r="AM47" s="332"/>
      <c r="AN47" s="333"/>
      <c r="AO47" s="331"/>
      <c r="AP47" s="332"/>
      <c r="AQ47" s="332"/>
      <c r="AR47" s="333"/>
    </row>
    <row r="48" spans="1:44" ht="19.5" customHeight="1">
      <c r="A48" s="326" t="s">
        <v>137</v>
      </c>
      <c r="B48" s="327"/>
      <c r="C48" s="346" t="s">
        <v>138</v>
      </c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30" t="s">
        <v>139</v>
      </c>
      <c r="AD48" s="330"/>
      <c r="AE48" s="330"/>
      <c r="AF48" s="330"/>
      <c r="AG48" s="331">
        <v>850</v>
      </c>
      <c r="AH48" s="332"/>
      <c r="AI48" s="332"/>
      <c r="AJ48" s="333"/>
      <c r="AK48" s="331">
        <v>850</v>
      </c>
      <c r="AL48" s="332"/>
      <c r="AM48" s="332"/>
      <c r="AN48" s="333"/>
      <c r="AO48" s="331">
        <v>200</v>
      </c>
      <c r="AP48" s="332"/>
      <c r="AQ48" s="332"/>
      <c r="AR48" s="333"/>
    </row>
    <row r="49" spans="1:44" ht="19.5" customHeight="1">
      <c r="A49" s="313" t="s">
        <v>140</v>
      </c>
      <c r="B49" s="314"/>
      <c r="C49" s="344" t="s">
        <v>141</v>
      </c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17" t="s">
        <v>142</v>
      </c>
      <c r="AD49" s="317"/>
      <c r="AE49" s="317"/>
      <c r="AF49" s="317"/>
      <c r="AG49" s="318">
        <f>SUM(AG44:AJ48)</f>
        <v>3105</v>
      </c>
      <c r="AH49" s="319"/>
      <c r="AI49" s="319"/>
      <c r="AJ49" s="320"/>
      <c r="AK49" s="318">
        <f>SUM(AK44:AN48)</f>
        <v>3215</v>
      </c>
      <c r="AL49" s="319"/>
      <c r="AM49" s="319"/>
      <c r="AN49" s="320"/>
      <c r="AO49" s="318">
        <f>SUM(AO44:AR48)</f>
        <v>2241</v>
      </c>
      <c r="AP49" s="319"/>
      <c r="AQ49" s="319"/>
      <c r="AR49" s="320"/>
    </row>
    <row r="50" spans="1:44" ht="19.5" customHeight="1">
      <c r="A50" s="313" t="s">
        <v>143</v>
      </c>
      <c r="B50" s="314"/>
      <c r="C50" s="344" t="s">
        <v>144</v>
      </c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17" t="s">
        <v>145</v>
      </c>
      <c r="AD50" s="317"/>
      <c r="AE50" s="317"/>
      <c r="AF50" s="317"/>
      <c r="AG50" s="318">
        <f>AG29+AG32+AG40+AG43+AG49</f>
        <v>12480</v>
      </c>
      <c r="AH50" s="319"/>
      <c r="AI50" s="319"/>
      <c r="AJ50" s="320"/>
      <c r="AK50" s="318">
        <f>AK29+AK32+AK40+AK43+AK49</f>
        <v>13550</v>
      </c>
      <c r="AL50" s="319"/>
      <c r="AM50" s="319"/>
      <c r="AN50" s="320"/>
      <c r="AO50" s="318">
        <f>AO29+AO32+AO40+AO43+AO49</f>
        <v>10992</v>
      </c>
      <c r="AP50" s="319"/>
      <c r="AQ50" s="319"/>
      <c r="AR50" s="320"/>
    </row>
    <row r="51" spans="1:44" ht="19.5" customHeight="1">
      <c r="A51" s="326" t="s">
        <v>146</v>
      </c>
      <c r="B51" s="327"/>
      <c r="C51" s="328" t="s">
        <v>147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30" t="s">
        <v>148</v>
      </c>
      <c r="AD51" s="330"/>
      <c r="AE51" s="330"/>
      <c r="AF51" s="330"/>
      <c r="AG51" s="331"/>
      <c r="AH51" s="332"/>
      <c r="AI51" s="332"/>
      <c r="AJ51" s="333"/>
      <c r="AK51" s="331"/>
      <c r="AL51" s="332"/>
      <c r="AM51" s="332"/>
      <c r="AN51" s="333"/>
      <c r="AO51" s="331"/>
      <c r="AP51" s="332"/>
      <c r="AQ51" s="332"/>
      <c r="AR51" s="333"/>
    </row>
    <row r="52" spans="1:44" ht="19.5" customHeight="1">
      <c r="A52" s="326" t="s">
        <v>149</v>
      </c>
      <c r="B52" s="327"/>
      <c r="C52" s="328" t="s">
        <v>150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30" t="s">
        <v>151</v>
      </c>
      <c r="AD52" s="330"/>
      <c r="AE52" s="330"/>
      <c r="AF52" s="330"/>
      <c r="AG52" s="331"/>
      <c r="AH52" s="332"/>
      <c r="AI52" s="332"/>
      <c r="AJ52" s="333"/>
      <c r="AK52" s="331">
        <v>10</v>
      </c>
      <c r="AL52" s="332"/>
      <c r="AM52" s="332"/>
      <c r="AN52" s="333"/>
      <c r="AO52" s="331">
        <v>480</v>
      </c>
      <c r="AP52" s="332"/>
      <c r="AQ52" s="332"/>
      <c r="AR52" s="333"/>
    </row>
    <row r="53" spans="1:44" ht="19.5" customHeight="1">
      <c r="A53" s="326" t="s">
        <v>152</v>
      </c>
      <c r="B53" s="327"/>
      <c r="C53" s="342" t="s">
        <v>153</v>
      </c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30" t="s">
        <v>154</v>
      </c>
      <c r="AD53" s="330"/>
      <c r="AE53" s="330"/>
      <c r="AF53" s="330"/>
      <c r="AG53" s="331"/>
      <c r="AH53" s="332"/>
      <c r="AI53" s="332"/>
      <c r="AJ53" s="333"/>
      <c r="AK53" s="331"/>
      <c r="AL53" s="332"/>
      <c r="AM53" s="332"/>
      <c r="AN53" s="333"/>
      <c r="AO53" s="331"/>
      <c r="AP53" s="332"/>
      <c r="AQ53" s="332"/>
      <c r="AR53" s="333"/>
    </row>
    <row r="54" spans="1:44" ht="19.5" customHeight="1">
      <c r="A54" s="326" t="s">
        <v>155</v>
      </c>
      <c r="B54" s="327"/>
      <c r="C54" s="342" t="s">
        <v>156</v>
      </c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30" t="s">
        <v>157</v>
      </c>
      <c r="AD54" s="330"/>
      <c r="AE54" s="330"/>
      <c r="AF54" s="330"/>
      <c r="AG54" s="331">
        <v>71</v>
      </c>
      <c r="AH54" s="332"/>
      <c r="AI54" s="332"/>
      <c r="AJ54" s="333"/>
      <c r="AK54" s="331">
        <v>71</v>
      </c>
      <c r="AL54" s="332"/>
      <c r="AM54" s="332"/>
      <c r="AN54" s="333"/>
      <c r="AO54" s="331">
        <v>24</v>
      </c>
      <c r="AP54" s="332"/>
      <c r="AQ54" s="332"/>
      <c r="AR54" s="333"/>
    </row>
    <row r="55" spans="1:44" ht="19.5" customHeight="1">
      <c r="A55" s="326" t="s">
        <v>158</v>
      </c>
      <c r="B55" s="327"/>
      <c r="C55" s="342" t="s">
        <v>159</v>
      </c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30" t="s">
        <v>160</v>
      </c>
      <c r="AD55" s="330"/>
      <c r="AE55" s="330"/>
      <c r="AF55" s="330"/>
      <c r="AG55" s="331">
        <v>752</v>
      </c>
      <c r="AH55" s="332"/>
      <c r="AI55" s="332"/>
      <c r="AJ55" s="333"/>
      <c r="AK55" s="331">
        <v>752</v>
      </c>
      <c r="AL55" s="332"/>
      <c r="AM55" s="332"/>
      <c r="AN55" s="333"/>
      <c r="AO55" s="331">
        <v>800</v>
      </c>
      <c r="AP55" s="332"/>
      <c r="AQ55" s="332"/>
      <c r="AR55" s="333"/>
    </row>
    <row r="56" spans="1:44" ht="19.5" customHeight="1">
      <c r="A56" s="326" t="s">
        <v>161</v>
      </c>
      <c r="B56" s="327"/>
      <c r="C56" s="328" t="s">
        <v>162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30" t="s">
        <v>163</v>
      </c>
      <c r="AD56" s="330"/>
      <c r="AE56" s="330"/>
      <c r="AF56" s="330"/>
      <c r="AG56" s="331">
        <v>1337</v>
      </c>
      <c r="AH56" s="332"/>
      <c r="AI56" s="332"/>
      <c r="AJ56" s="333"/>
      <c r="AK56" s="331">
        <v>1337</v>
      </c>
      <c r="AL56" s="332"/>
      <c r="AM56" s="332"/>
      <c r="AN56" s="333"/>
      <c r="AO56" s="331">
        <v>1353</v>
      </c>
      <c r="AP56" s="332"/>
      <c r="AQ56" s="332"/>
      <c r="AR56" s="333"/>
    </row>
    <row r="57" spans="1:44" ht="19.5" customHeight="1">
      <c r="A57" s="326" t="s">
        <v>164</v>
      </c>
      <c r="B57" s="327"/>
      <c r="C57" s="328" t="s">
        <v>165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30" t="s">
        <v>166</v>
      </c>
      <c r="AD57" s="330"/>
      <c r="AE57" s="330"/>
      <c r="AF57" s="330"/>
      <c r="AG57" s="331"/>
      <c r="AH57" s="332"/>
      <c r="AI57" s="332"/>
      <c r="AJ57" s="333"/>
      <c r="AK57" s="331"/>
      <c r="AL57" s="332"/>
      <c r="AM57" s="332"/>
      <c r="AN57" s="333"/>
      <c r="AO57" s="331"/>
      <c r="AP57" s="332"/>
      <c r="AQ57" s="332"/>
      <c r="AR57" s="333"/>
    </row>
    <row r="58" spans="1:44" ht="19.5" customHeight="1">
      <c r="A58" s="326" t="s">
        <v>167</v>
      </c>
      <c r="B58" s="327"/>
      <c r="C58" s="328" t="s">
        <v>168</v>
      </c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30" t="s">
        <v>169</v>
      </c>
      <c r="AD58" s="330"/>
      <c r="AE58" s="330"/>
      <c r="AF58" s="330"/>
      <c r="AG58" s="331">
        <v>2067</v>
      </c>
      <c r="AH58" s="332"/>
      <c r="AI58" s="332"/>
      <c r="AJ58" s="333"/>
      <c r="AK58" s="331">
        <v>2316</v>
      </c>
      <c r="AL58" s="332"/>
      <c r="AM58" s="332"/>
      <c r="AN58" s="333"/>
      <c r="AO58" s="331">
        <v>2969</v>
      </c>
      <c r="AP58" s="332"/>
      <c r="AQ58" s="332"/>
      <c r="AR58" s="333"/>
    </row>
    <row r="59" spans="1:44" ht="19.5" customHeight="1">
      <c r="A59" s="313" t="s">
        <v>170</v>
      </c>
      <c r="B59" s="314"/>
      <c r="C59" s="315" t="s">
        <v>171</v>
      </c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7" t="s">
        <v>172</v>
      </c>
      <c r="AD59" s="317"/>
      <c r="AE59" s="317"/>
      <c r="AF59" s="317"/>
      <c r="AG59" s="318">
        <f>SUM(AG51:AJ58)</f>
        <v>4227</v>
      </c>
      <c r="AH59" s="319"/>
      <c r="AI59" s="319"/>
      <c r="AJ59" s="320"/>
      <c r="AK59" s="318">
        <f>SUM(AK51:AN58)</f>
        <v>4486</v>
      </c>
      <c r="AL59" s="319"/>
      <c r="AM59" s="319"/>
      <c r="AN59" s="320"/>
      <c r="AO59" s="318">
        <f>SUM(AO51:AR58)</f>
        <v>5626</v>
      </c>
      <c r="AP59" s="319"/>
      <c r="AQ59" s="319"/>
      <c r="AR59" s="320"/>
    </row>
    <row r="60" spans="1:44" ht="19.5" customHeight="1">
      <c r="A60" s="326" t="s">
        <v>173</v>
      </c>
      <c r="B60" s="327"/>
      <c r="C60" s="338" t="s">
        <v>174</v>
      </c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0" t="s">
        <v>175</v>
      </c>
      <c r="AD60" s="330"/>
      <c r="AE60" s="330"/>
      <c r="AF60" s="330"/>
      <c r="AG60" s="331"/>
      <c r="AH60" s="332"/>
      <c r="AI60" s="332"/>
      <c r="AJ60" s="333"/>
      <c r="AK60" s="331"/>
      <c r="AL60" s="332"/>
      <c r="AM60" s="332"/>
      <c r="AN60" s="333"/>
      <c r="AO60" s="331"/>
      <c r="AP60" s="332"/>
      <c r="AQ60" s="332"/>
      <c r="AR60" s="333"/>
    </row>
    <row r="61" spans="1:44" ht="19.5" customHeight="1">
      <c r="A61" s="326" t="s">
        <v>176</v>
      </c>
      <c r="B61" s="327"/>
      <c r="C61" s="338" t="s">
        <v>177</v>
      </c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0" t="s">
        <v>178</v>
      </c>
      <c r="AD61" s="330"/>
      <c r="AE61" s="330"/>
      <c r="AF61" s="330"/>
      <c r="AG61" s="331"/>
      <c r="AH61" s="332"/>
      <c r="AI61" s="332"/>
      <c r="AJ61" s="333"/>
      <c r="AK61" s="331"/>
      <c r="AL61" s="332"/>
      <c r="AM61" s="332"/>
      <c r="AN61" s="333"/>
      <c r="AO61" s="331">
        <v>2</v>
      </c>
      <c r="AP61" s="332"/>
      <c r="AQ61" s="332"/>
      <c r="AR61" s="333"/>
    </row>
    <row r="62" spans="1:44" ht="29.25" customHeight="1">
      <c r="A62" s="326" t="s">
        <v>179</v>
      </c>
      <c r="B62" s="327"/>
      <c r="C62" s="338" t="s">
        <v>180</v>
      </c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0" t="s">
        <v>181</v>
      </c>
      <c r="AD62" s="330"/>
      <c r="AE62" s="330"/>
      <c r="AF62" s="330"/>
      <c r="AG62" s="331"/>
      <c r="AH62" s="332"/>
      <c r="AI62" s="332"/>
      <c r="AJ62" s="333"/>
      <c r="AK62" s="331"/>
      <c r="AL62" s="332"/>
      <c r="AM62" s="332"/>
      <c r="AN62" s="333"/>
      <c r="AO62" s="331"/>
      <c r="AP62" s="332"/>
      <c r="AQ62" s="332"/>
      <c r="AR62" s="333"/>
    </row>
    <row r="63" spans="1:44" ht="29.25" customHeight="1">
      <c r="A63" s="326" t="s">
        <v>182</v>
      </c>
      <c r="B63" s="327"/>
      <c r="C63" s="338" t="s">
        <v>183</v>
      </c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0" t="s">
        <v>184</v>
      </c>
      <c r="AD63" s="330"/>
      <c r="AE63" s="330"/>
      <c r="AF63" s="330"/>
      <c r="AG63" s="331"/>
      <c r="AH63" s="332"/>
      <c r="AI63" s="332"/>
      <c r="AJ63" s="333"/>
      <c r="AK63" s="331"/>
      <c r="AL63" s="332"/>
      <c r="AM63" s="332"/>
      <c r="AN63" s="333"/>
      <c r="AO63" s="331"/>
      <c r="AP63" s="332"/>
      <c r="AQ63" s="332"/>
      <c r="AR63" s="333"/>
    </row>
    <row r="64" spans="1:44" ht="29.25" customHeight="1">
      <c r="A64" s="326" t="s">
        <v>185</v>
      </c>
      <c r="B64" s="327"/>
      <c r="C64" s="338" t="s">
        <v>186</v>
      </c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0" t="s">
        <v>187</v>
      </c>
      <c r="AD64" s="330"/>
      <c r="AE64" s="330"/>
      <c r="AF64" s="330"/>
      <c r="AG64" s="331"/>
      <c r="AH64" s="332"/>
      <c r="AI64" s="332"/>
      <c r="AJ64" s="333"/>
      <c r="AK64" s="331"/>
      <c r="AL64" s="332"/>
      <c r="AM64" s="332"/>
      <c r="AN64" s="333"/>
      <c r="AO64" s="331"/>
      <c r="AP64" s="332"/>
      <c r="AQ64" s="332"/>
      <c r="AR64" s="333"/>
    </row>
    <row r="65" spans="1:44" ht="19.5" customHeight="1">
      <c r="A65" s="326" t="s">
        <v>188</v>
      </c>
      <c r="B65" s="327"/>
      <c r="C65" s="338" t="s">
        <v>189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0" t="s">
        <v>190</v>
      </c>
      <c r="AD65" s="330"/>
      <c r="AE65" s="330"/>
      <c r="AF65" s="330"/>
      <c r="AG65" s="331">
        <v>1826</v>
      </c>
      <c r="AH65" s="332"/>
      <c r="AI65" s="332"/>
      <c r="AJ65" s="333"/>
      <c r="AK65" s="331">
        <v>1952</v>
      </c>
      <c r="AL65" s="332"/>
      <c r="AM65" s="332"/>
      <c r="AN65" s="333"/>
      <c r="AO65" s="331">
        <v>2171</v>
      </c>
      <c r="AP65" s="332"/>
      <c r="AQ65" s="332"/>
      <c r="AR65" s="333"/>
    </row>
    <row r="66" spans="1:44" ht="29.25" customHeight="1">
      <c r="A66" s="326" t="s">
        <v>191</v>
      </c>
      <c r="B66" s="327"/>
      <c r="C66" s="338" t="s">
        <v>192</v>
      </c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0" t="s">
        <v>193</v>
      </c>
      <c r="AD66" s="330"/>
      <c r="AE66" s="330"/>
      <c r="AF66" s="330"/>
      <c r="AG66" s="331"/>
      <c r="AH66" s="332"/>
      <c r="AI66" s="332"/>
      <c r="AJ66" s="333"/>
      <c r="AK66" s="331"/>
      <c r="AL66" s="332"/>
      <c r="AM66" s="332"/>
      <c r="AN66" s="333"/>
      <c r="AO66" s="331"/>
      <c r="AP66" s="332"/>
      <c r="AQ66" s="332"/>
      <c r="AR66" s="333"/>
    </row>
    <row r="67" spans="1:44" ht="29.25" customHeight="1">
      <c r="A67" s="326" t="s">
        <v>194</v>
      </c>
      <c r="B67" s="327"/>
      <c r="C67" s="338" t="s">
        <v>195</v>
      </c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0" t="s">
        <v>196</v>
      </c>
      <c r="AD67" s="330"/>
      <c r="AE67" s="330"/>
      <c r="AF67" s="330"/>
      <c r="AG67" s="331"/>
      <c r="AH67" s="332"/>
      <c r="AI67" s="332"/>
      <c r="AJ67" s="333"/>
      <c r="AK67" s="331"/>
      <c r="AL67" s="332"/>
      <c r="AM67" s="332"/>
      <c r="AN67" s="333"/>
      <c r="AO67" s="331">
        <v>200</v>
      </c>
      <c r="AP67" s="332"/>
      <c r="AQ67" s="332"/>
      <c r="AR67" s="333"/>
    </row>
    <row r="68" spans="1:44" ht="19.5" customHeight="1">
      <c r="A68" s="326" t="s">
        <v>197</v>
      </c>
      <c r="B68" s="327"/>
      <c r="C68" s="338" t="s">
        <v>198</v>
      </c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0" t="s">
        <v>199</v>
      </c>
      <c r="AD68" s="330"/>
      <c r="AE68" s="330"/>
      <c r="AF68" s="330"/>
      <c r="AG68" s="331"/>
      <c r="AH68" s="332"/>
      <c r="AI68" s="332"/>
      <c r="AJ68" s="333"/>
      <c r="AK68" s="331"/>
      <c r="AL68" s="332"/>
      <c r="AM68" s="332"/>
      <c r="AN68" s="333"/>
      <c r="AO68" s="331"/>
      <c r="AP68" s="332"/>
      <c r="AQ68" s="332"/>
      <c r="AR68" s="333"/>
    </row>
    <row r="69" spans="1:44" ht="19.5" customHeight="1">
      <c r="A69" s="326" t="s">
        <v>200</v>
      </c>
      <c r="B69" s="327"/>
      <c r="C69" s="340" t="s">
        <v>201</v>
      </c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30" t="s">
        <v>202</v>
      </c>
      <c r="AD69" s="330"/>
      <c r="AE69" s="330"/>
      <c r="AF69" s="330"/>
      <c r="AG69" s="331"/>
      <c r="AH69" s="332"/>
      <c r="AI69" s="332"/>
      <c r="AJ69" s="333"/>
      <c r="AK69" s="331"/>
      <c r="AL69" s="332"/>
      <c r="AM69" s="332"/>
      <c r="AN69" s="333"/>
      <c r="AO69" s="331"/>
      <c r="AP69" s="332"/>
      <c r="AQ69" s="332"/>
      <c r="AR69" s="333"/>
    </row>
    <row r="70" spans="1:44" ht="19.5" customHeight="1">
      <c r="A70" s="326" t="s">
        <v>203</v>
      </c>
      <c r="B70" s="327"/>
      <c r="C70" s="338" t="s">
        <v>204</v>
      </c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0" t="s">
        <v>205</v>
      </c>
      <c r="AD70" s="330"/>
      <c r="AE70" s="330"/>
      <c r="AF70" s="330"/>
      <c r="AG70" s="331">
        <v>450</v>
      </c>
      <c r="AH70" s="332"/>
      <c r="AI70" s="332"/>
      <c r="AJ70" s="333"/>
      <c r="AK70" s="331">
        <v>550</v>
      </c>
      <c r="AL70" s="332"/>
      <c r="AM70" s="332"/>
      <c r="AN70" s="333"/>
      <c r="AO70" s="331">
        <v>514</v>
      </c>
      <c r="AP70" s="332"/>
      <c r="AQ70" s="332"/>
      <c r="AR70" s="333"/>
    </row>
    <row r="71" spans="1:44" ht="19.5" customHeight="1">
      <c r="A71" s="326" t="s">
        <v>206</v>
      </c>
      <c r="B71" s="327"/>
      <c r="C71" s="340" t="s">
        <v>207</v>
      </c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30" t="s">
        <v>208</v>
      </c>
      <c r="AD71" s="330"/>
      <c r="AE71" s="330"/>
      <c r="AF71" s="330"/>
      <c r="AG71" s="331">
        <v>2010</v>
      </c>
      <c r="AH71" s="332"/>
      <c r="AI71" s="332"/>
      <c r="AJ71" s="333"/>
      <c r="AK71" s="331">
        <v>1447</v>
      </c>
      <c r="AL71" s="332"/>
      <c r="AM71" s="332"/>
      <c r="AN71" s="333"/>
      <c r="AO71" s="331">
        <v>7176</v>
      </c>
      <c r="AP71" s="332"/>
      <c r="AQ71" s="332"/>
      <c r="AR71" s="333"/>
    </row>
    <row r="72" spans="1:44" ht="19.5" customHeight="1">
      <c r="A72" s="313" t="s">
        <v>209</v>
      </c>
      <c r="B72" s="314"/>
      <c r="C72" s="315" t="s">
        <v>210</v>
      </c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7" t="s">
        <v>211</v>
      </c>
      <c r="AD72" s="317"/>
      <c r="AE72" s="317"/>
      <c r="AF72" s="317"/>
      <c r="AG72" s="318">
        <f>SUM(AG60:AJ71)</f>
        <v>4286</v>
      </c>
      <c r="AH72" s="319"/>
      <c r="AI72" s="319"/>
      <c r="AJ72" s="320"/>
      <c r="AK72" s="318">
        <f>SUM(AK60:AN71)</f>
        <v>3949</v>
      </c>
      <c r="AL72" s="319"/>
      <c r="AM72" s="319"/>
      <c r="AN72" s="320"/>
      <c r="AO72" s="318">
        <f>SUM(AO60:AR71)</f>
        <v>10063</v>
      </c>
      <c r="AP72" s="319"/>
      <c r="AQ72" s="319"/>
      <c r="AR72" s="320"/>
    </row>
    <row r="73" spans="1:44" ht="19.5" customHeight="1">
      <c r="A73" s="326" t="s">
        <v>212</v>
      </c>
      <c r="B73" s="327"/>
      <c r="C73" s="336" t="s">
        <v>213</v>
      </c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0" t="s">
        <v>214</v>
      </c>
      <c r="AD73" s="330"/>
      <c r="AE73" s="330"/>
      <c r="AF73" s="330"/>
      <c r="AG73" s="331"/>
      <c r="AH73" s="332"/>
      <c r="AI73" s="332"/>
      <c r="AJ73" s="333"/>
      <c r="AK73" s="331"/>
      <c r="AL73" s="332"/>
      <c r="AM73" s="332"/>
      <c r="AN73" s="333"/>
      <c r="AO73" s="331"/>
      <c r="AP73" s="332"/>
      <c r="AQ73" s="332"/>
      <c r="AR73" s="333"/>
    </row>
    <row r="74" spans="1:44" ht="19.5" customHeight="1">
      <c r="A74" s="326" t="s">
        <v>215</v>
      </c>
      <c r="B74" s="327"/>
      <c r="C74" s="336" t="s">
        <v>216</v>
      </c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0" t="s">
        <v>217</v>
      </c>
      <c r="AD74" s="330"/>
      <c r="AE74" s="330"/>
      <c r="AF74" s="330"/>
      <c r="AG74" s="331"/>
      <c r="AH74" s="332"/>
      <c r="AI74" s="332"/>
      <c r="AJ74" s="333"/>
      <c r="AK74" s="331"/>
      <c r="AL74" s="332"/>
      <c r="AM74" s="332"/>
      <c r="AN74" s="333"/>
      <c r="AO74" s="331"/>
      <c r="AP74" s="332"/>
      <c r="AQ74" s="332"/>
      <c r="AR74" s="333"/>
    </row>
    <row r="75" spans="1:44" ht="19.5" customHeight="1">
      <c r="A75" s="326" t="s">
        <v>218</v>
      </c>
      <c r="B75" s="327"/>
      <c r="C75" s="336" t="s">
        <v>219</v>
      </c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0" t="s">
        <v>220</v>
      </c>
      <c r="AD75" s="330"/>
      <c r="AE75" s="330"/>
      <c r="AF75" s="330"/>
      <c r="AG75" s="331"/>
      <c r="AH75" s="332"/>
      <c r="AI75" s="332"/>
      <c r="AJ75" s="333"/>
      <c r="AK75" s="331"/>
      <c r="AL75" s="332"/>
      <c r="AM75" s="332"/>
      <c r="AN75" s="333"/>
      <c r="AO75" s="331"/>
      <c r="AP75" s="332"/>
      <c r="AQ75" s="332"/>
      <c r="AR75" s="333"/>
    </row>
    <row r="76" spans="1:44" ht="19.5" customHeight="1">
      <c r="A76" s="326" t="s">
        <v>221</v>
      </c>
      <c r="B76" s="327"/>
      <c r="C76" s="336" t="s">
        <v>222</v>
      </c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0" t="s">
        <v>223</v>
      </c>
      <c r="AD76" s="330"/>
      <c r="AE76" s="330"/>
      <c r="AF76" s="330"/>
      <c r="AG76" s="331">
        <v>2223</v>
      </c>
      <c r="AH76" s="332"/>
      <c r="AI76" s="332"/>
      <c r="AJ76" s="333"/>
      <c r="AK76" s="331">
        <v>2523</v>
      </c>
      <c r="AL76" s="332"/>
      <c r="AM76" s="332"/>
      <c r="AN76" s="333"/>
      <c r="AO76" s="331">
        <v>2178</v>
      </c>
      <c r="AP76" s="332"/>
      <c r="AQ76" s="332"/>
      <c r="AR76" s="333"/>
    </row>
    <row r="77" spans="1:44" ht="19.5" customHeight="1">
      <c r="A77" s="326" t="s">
        <v>224</v>
      </c>
      <c r="B77" s="327"/>
      <c r="C77" s="334" t="s">
        <v>225</v>
      </c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0" t="s">
        <v>226</v>
      </c>
      <c r="AD77" s="330"/>
      <c r="AE77" s="330"/>
      <c r="AF77" s="330"/>
      <c r="AG77" s="331"/>
      <c r="AH77" s="332"/>
      <c r="AI77" s="332"/>
      <c r="AJ77" s="333"/>
      <c r="AK77" s="331"/>
      <c r="AL77" s="332"/>
      <c r="AM77" s="332"/>
      <c r="AN77" s="333"/>
      <c r="AO77" s="331"/>
      <c r="AP77" s="332"/>
      <c r="AQ77" s="332"/>
      <c r="AR77" s="333"/>
    </row>
    <row r="78" spans="1:44" ht="19.5" customHeight="1">
      <c r="A78" s="326" t="s">
        <v>227</v>
      </c>
      <c r="B78" s="327"/>
      <c r="C78" s="334" t="s">
        <v>228</v>
      </c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0" t="s">
        <v>229</v>
      </c>
      <c r="AD78" s="330"/>
      <c r="AE78" s="330"/>
      <c r="AF78" s="330"/>
      <c r="AG78" s="331"/>
      <c r="AH78" s="332"/>
      <c r="AI78" s="332"/>
      <c r="AJ78" s="333"/>
      <c r="AK78" s="331"/>
      <c r="AL78" s="332"/>
      <c r="AM78" s="332"/>
      <c r="AN78" s="333"/>
      <c r="AO78" s="331"/>
      <c r="AP78" s="332"/>
      <c r="AQ78" s="332"/>
      <c r="AR78" s="333"/>
    </row>
    <row r="79" spans="1:44" ht="19.5" customHeight="1">
      <c r="A79" s="326" t="s">
        <v>230</v>
      </c>
      <c r="B79" s="327"/>
      <c r="C79" s="334" t="s">
        <v>231</v>
      </c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0" t="s">
        <v>232</v>
      </c>
      <c r="AD79" s="330"/>
      <c r="AE79" s="330"/>
      <c r="AF79" s="330"/>
      <c r="AG79" s="331">
        <v>573</v>
      </c>
      <c r="AH79" s="332"/>
      <c r="AI79" s="332"/>
      <c r="AJ79" s="333"/>
      <c r="AK79" s="331">
        <v>654</v>
      </c>
      <c r="AL79" s="332"/>
      <c r="AM79" s="332"/>
      <c r="AN79" s="333"/>
      <c r="AO79" s="331">
        <v>551</v>
      </c>
      <c r="AP79" s="332"/>
      <c r="AQ79" s="332"/>
      <c r="AR79" s="333"/>
    </row>
    <row r="80" spans="1:44" s="3" customFormat="1" ht="19.5" customHeight="1">
      <c r="A80" s="313" t="s">
        <v>233</v>
      </c>
      <c r="B80" s="314"/>
      <c r="C80" s="321" t="s">
        <v>234</v>
      </c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17" t="s">
        <v>235</v>
      </c>
      <c r="AD80" s="317"/>
      <c r="AE80" s="317"/>
      <c r="AF80" s="317"/>
      <c r="AG80" s="318">
        <f>SUM(AG73:AJ79)</f>
        <v>2796</v>
      </c>
      <c r="AH80" s="319"/>
      <c r="AI80" s="319"/>
      <c r="AJ80" s="320"/>
      <c r="AK80" s="318">
        <f>SUM(AK73:AN79)</f>
        <v>3177</v>
      </c>
      <c r="AL80" s="319"/>
      <c r="AM80" s="319"/>
      <c r="AN80" s="320"/>
      <c r="AO80" s="318">
        <f>SUM(AO73:AR79)</f>
        <v>2729</v>
      </c>
      <c r="AP80" s="319"/>
      <c r="AQ80" s="319"/>
      <c r="AR80" s="320"/>
    </row>
    <row r="81" spans="1:44" ht="19.5" customHeight="1">
      <c r="A81" s="326" t="s">
        <v>236</v>
      </c>
      <c r="B81" s="327"/>
      <c r="C81" s="328" t="s">
        <v>237</v>
      </c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30" t="s">
        <v>238</v>
      </c>
      <c r="AD81" s="330"/>
      <c r="AE81" s="330"/>
      <c r="AF81" s="330"/>
      <c r="AG81" s="331"/>
      <c r="AH81" s="332"/>
      <c r="AI81" s="332"/>
      <c r="AJ81" s="333"/>
      <c r="AK81" s="331"/>
      <c r="AL81" s="332"/>
      <c r="AM81" s="332"/>
      <c r="AN81" s="333"/>
      <c r="AO81" s="331">
        <v>176</v>
      </c>
      <c r="AP81" s="332"/>
      <c r="AQ81" s="332"/>
      <c r="AR81" s="333"/>
    </row>
    <row r="82" spans="1:44" ht="19.5" customHeight="1">
      <c r="A82" s="326" t="s">
        <v>239</v>
      </c>
      <c r="B82" s="327"/>
      <c r="C82" s="328" t="s">
        <v>240</v>
      </c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30" t="s">
        <v>241</v>
      </c>
      <c r="AD82" s="330"/>
      <c r="AE82" s="330"/>
      <c r="AF82" s="330"/>
      <c r="AG82" s="331"/>
      <c r="AH82" s="332"/>
      <c r="AI82" s="332"/>
      <c r="AJ82" s="333"/>
      <c r="AK82" s="331"/>
      <c r="AL82" s="332"/>
      <c r="AM82" s="332"/>
      <c r="AN82" s="333"/>
      <c r="AO82" s="331"/>
      <c r="AP82" s="332"/>
      <c r="AQ82" s="332"/>
      <c r="AR82" s="333"/>
    </row>
    <row r="83" spans="1:44" ht="19.5" customHeight="1">
      <c r="A83" s="326" t="s">
        <v>242</v>
      </c>
      <c r="B83" s="327"/>
      <c r="C83" s="328" t="s">
        <v>243</v>
      </c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30" t="s">
        <v>244</v>
      </c>
      <c r="AD83" s="330"/>
      <c r="AE83" s="330"/>
      <c r="AF83" s="330"/>
      <c r="AG83" s="331"/>
      <c r="AH83" s="332"/>
      <c r="AI83" s="332"/>
      <c r="AJ83" s="333"/>
      <c r="AK83" s="331"/>
      <c r="AL83" s="332"/>
      <c r="AM83" s="332"/>
      <c r="AN83" s="333"/>
      <c r="AO83" s="331"/>
      <c r="AP83" s="332"/>
      <c r="AQ83" s="332"/>
      <c r="AR83" s="333"/>
    </row>
    <row r="84" spans="1:44" ht="19.5" customHeight="1">
      <c r="A84" s="326" t="s">
        <v>245</v>
      </c>
      <c r="B84" s="327"/>
      <c r="C84" s="328" t="s">
        <v>246</v>
      </c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30" t="s">
        <v>247</v>
      </c>
      <c r="AD84" s="330"/>
      <c r="AE84" s="330"/>
      <c r="AF84" s="330"/>
      <c r="AG84" s="331"/>
      <c r="AH84" s="332"/>
      <c r="AI84" s="332"/>
      <c r="AJ84" s="333"/>
      <c r="AK84" s="331"/>
      <c r="AL84" s="332"/>
      <c r="AM84" s="332"/>
      <c r="AN84" s="333"/>
      <c r="AO84" s="331">
        <v>48</v>
      </c>
      <c r="AP84" s="332"/>
      <c r="AQ84" s="332"/>
      <c r="AR84" s="333"/>
    </row>
    <row r="85" spans="1:44" s="3" customFormat="1" ht="19.5" customHeight="1">
      <c r="A85" s="313" t="s">
        <v>248</v>
      </c>
      <c r="B85" s="314"/>
      <c r="C85" s="315" t="s">
        <v>249</v>
      </c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7" t="s">
        <v>250</v>
      </c>
      <c r="AD85" s="317"/>
      <c r="AE85" s="317"/>
      <c r="AF85" s="317"/>
      <c r="AG85" s="318">
        <f>SUM(AG81:AJ84)</f>
        <v>0</v>
      </c>
      <c r="AH85" s="319"/>
      <c r="AI85" s="319"/>
      <c r="AJ85" s="320"/>
      <c r="AK85" s="318">
        <f>SUM(AK81:AN84)</f>
        <v>0</v>
      </c>
      <c r="AL85" s="319"/>
      <c r="AM85" s="319"/>
      <c r="AN85" s="320"/>
      <c r="AO85" s="318">
        <f>SUM(AO81:AR84)</f>
        <v>224</v>
      </c>
      <c r="AP85" s="319"/>
      <c r="AQ85" s="319"/>
      <c r="AR85" s="320"/>
    </row>
    <row r="86" spans="1:44" ht="29.25" customHeight="1">
      <c r="A86" s="326" t="s">
        <v>251</v>
      </c>
      <c r="B86" s="327"/>
      <c r="C86" s="328" t="s">
        <v>252</v>
      </c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30" t="s">
        <v>253</v>
      </c>
      <c r="AD86" s="330"/>
      <c r="AE86" s="330"/>
      <c r="AF86" s="330"/>
      <c r="AG86" s="331"/>
      <c r="AH86" s="332"/>
      <c r="AI86" s="332"/>
      <c r="AJ86" s="333"/>
      <c r="AK86" s="331"/>
      <c r="AL86" s="332"/>
      <c r="AM86" s="332"/>
      <c r="AN86" s="333"/>
      <c r="AO86" s="331"/>
      <c r="AP86" s="332"/>
      <c r="AQ86" s="332"/>
      <c r="AR86" s="333"/>
    </row>
    <row r="87" spans="1:44" ht="29.25" customHeight="1">
      <c r="A87" s="326" t="s">
        <v>254</v>
      </c>
      <c r="B87" s="327"/>
      <c r="C87" s="328" t="s">
        <v>255</v>
      </c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30" t="s">
        <v>256</v>
      </c>
      <c r="AD87" s="330"/>
      <c r="AE87" s="330"/>
      <c r="AF87" s="330"/>
      <c r="AG87" s="331"/>
      <c r="AH87" s="332"/>
      <c r="AI87" s="332"/>
      <c r="AJ87" s="333"/>
      <c r="AK87" s="331"/>
      <c r="AL87" s="332"/>
      <c r="AM87" s="332"/>
      <c r="AN87" s="333"/>
      <c r="AO87" s="331"/>
      <c r="AP87" s="332"/>
      <c r="AQ87" s="332"/>
      <c r="AR87" s="333"/>
    </row>
    <row r="88" spans="1:44" ht="29.25" customHeight="1">
      <c r="A88" s="326" t="s">
        <v>257</v>
      </c>
      <c r="B88" s="327"/>
      <c r="C88" s="328" t="s">
        <v>258</v>
      </c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30" t="s">
        <v>259</v>
      </c>
      <c r="AD88" s="330"/>
      <c r="AE88" s="330"/>
      <c r="AF88" s="330"/>
      <c r="AG88" s="331"/>
      <c r="AH88" s="332"/>
      <c r="AI88" s="332"/>
      <c r="AJ88" s="333"/>
      <c r="AK88" s="331"/>
      <c r="AL88" s="332"/>
      <c r="AM88" s="332"/>
      <c r="AN88" s="333"/>
      <c r="AO88" s="331"/>
      <c r="AP88" s="332"/>
      <c r="AQ88" s="332"/>
      <c r="AR88" s="333"/>
    </row>
    <row r="89" spans="1:44" ht="19.5" customHeight="1">
      <c r="A89" s="326" t="s">
        <v>260</v>
      </c>
      <c r="B89" s="327"/>
      <c r="C89" s="328" t="s">
        <v>261</v>
      </c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30" t="s">
        <v>262</v>
      </c>
      <c r="AD89" s="330"/>
      <c r="AE89" s="330"/>
      <c r="AF89" s="330"/>
      <c r="AG89" s="331"/>
      <c r="AH89" s="332"/>
      <c r="AI89" s="332"/>
      <c r="AJ89" s="333"/>
      <c r="AK89" s="331"/>
      <c r="AL89" s="332"/>
      <c r="AM89" s="332"/>
      <c r="AN89" s="333"/>
      <c r="AO89" s="331"/>
      <c r="AP89" s="332"/>
      <c r="AQ89" s="332"/>
      <c r="AR89" s="333"/>
    </row>
    <row r="90" spans="1:44" ht="29.25" customHeight="1">
      <c r="A90" s="326" t="s">
        <v>263</v>
      </c>
      <c r="B90" s="327"/>
      <c r="C90" s="328" t="s">
        <v>264</v>
      </c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30" t="s">
        <v>265</v>
      </c>
      <c r="AD90" s="330"/>
      <c r="AE90" s="330"/>
      <c r="AF90" s="330"/>
      <c r="AG90" s="331"/>
      <c r="AH90" s="332"/>
      <c r="AI90" s="332"/>
      <c r="AJ90" s="333"/>
      <c r="AK90" s="331"/>
      <c r="AL90" s="332"/>
      <c r="AM90" s="332"/>
      <c r="AN90" s="333"/>
      <c r="AO90" s="331"/>
      <c r="AP90" s="332"/>
      <c r="AQ90" s="332"/>
      <c r="AR90" s="333"/>
    </row>
    <row r="91" spans="1:44" ht="29.25" customHeight="1">
      <c r="A91" s="326" t="s">
        <v>266</v>
      </c>
      <c r="B91" s="327"/>
      <c r="C91" s="328" t="s">
        <v>267</v>
      </c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30" t="s">
        <v>268</v>
      </c>
      <c r="AD91" s="330"/>
      <c r="AE91" s="330"/>
      <c r="AF91" s="330"/>
      <c r="AG91" s="331"/>
      <c r="AH91" s="332"/>
      <c r="AI91" s="332"/>
      <c r="AJ91" s="333"/>
      <c r="AK91" s="331"/>
      <c r="AL91" s="332"/>
      <c r="AM91" s="332"/>
      <c r="AN91" s="333"/>
      <c r="AO91" s="331"/>
      <c r="AP91" s="332"/>
      <c r="AQ91" s="332"/>
      <c r="AR91" s="333"/>
    </row>
    <row r="92" spans="1:44" ht="19.5" customHeight="1">
      <c r="A92" s="326" t="s">
        <v>269</v>
      </c>
      <c r="B92" s="327"/>
      <c r="C92" s="328" t="s">
        <v>270</v>
      </c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30" t="s">
        <v>271</v>
      </c>
      <c r="AD92" s="330"/>
      <c r="AE92" s="330"/>
      <c r="AF92" s="330"/>
      <c r="AG92" s="331"/>
      <c r="AH92" s="332"/>
      <c r="AI92" s="332"/>
      <c r="AJ92" s="333"/>
      <c r="AK92" s="331"/>
      <c r="AL92" s="332"/>
      <c r="AM92" s="332"/>
      <c r="AN92" s="333"/>
      <c r="AO92" s="331"/>
      <c r="AP92" s="332"/>
      <c r="AQ92" s="332"/>
      <c r="AR92" s="333"/>
    </row>
    <row r="93" spans="1:44" ht="19.5" customHeight="1">
      <c r="A93" s="326" t="s">
        <v>272</v>
      </c>
      <c r="B93" s="327"/>
      <c r="C93" s="328" t="s">
        <v>273</v>
      </c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30" t="s">
        <v>274</v>
      </c>
      <c r="AD93" s="330"/>
      <c r="AE93" s="330"/>
      <c r="AF93" s="330"/>
      <c r="AG93" s="331"/>
      <c r="AH93" s="332"/>
      <c r="AI93" s="332"/>
      <c r="AJ93" s="333"/>
      <c r="AK93" s="331"/>
      <c r="AL93" s="332"/>
      <c r="AM93" s="332"/>
      <c r="AN93" s="333"/>
      <c r="AO93" s="331"/>
      <c r="AP93" s="332"/>
      <c r="AQ93" s="332"/>
      <c r="AR93" s="333"/>
    </row>
    <row r="94" spans="1:44" ht="19.5" customHeight="1">
      <c r="A94" s="313" t="s">
        <v>275</v>
      </c>
      <c r="B94" s="314"/>
      <c r="C94" s="315" t="s">
        <v>276</v>
      </c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7" t="s">
        <v>277</v>
      </c>
      <c r="AD94" s="317"/>
      <c r="AE94" s="317"/>
      <c r="AF94" s="317"/>
      <c r="AG94" s="318">
        <f>SUM(AG86:AJ93)</f>
        <v>0</v>
      </c>
      <c r="AH94" s="319"/>
      <c r="AI94" s="319"/>
      <c r="AJ94" s="320"/>
      <c r="AK94" s="318">
        <f>SUM(AK86:AN93)</f>
        <v>0</v>
      </c>
      <c r="AL94" s="319"/>
      <c r="AM94" s="319"/>
      <c r="AN94" s="320"/>
      <c r="AO94" s="318">
        <f>SUM(AO86:AR93)</f>
        <v>0</v>
      </c>
      <c r="AP94" s="319"/>
      <c r="AQ94" s="319"/>
      <c r="AR94" s="320"/>
    </row>
    <row r="95" spans="1:44" s="3" customFormat="1" ht="19.5" customHeight="1">
      <c r="A95" s="313" t="s">
        <v>278</v>
      </c>
      <c r="B95" s="314"/>
      <c r="C95" s="321" t="s">
        <v>279</v>
      </c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3" t="s">
        <v>280</v>
      </c>
      <c r="AD95" s="324"/>
      <c r="AE95" s="324"/>
      <c r="AF95" s="325"/>
      <c r="AG95" s="318">
        <f>AG24+AG25+AG50+AG59+AG72+AG80+AG85+AG94</f>
        <v>63504</v>
      </c>
      <c r="AH95" s="319"/>
      <c r="AI95" s="319"/>
      <c r="AJ95" s="320"/>
      <c r="AK95" s="318">
        <f>AK24+AK25+AK50+AK59+AK72+AK80+AK85+AK94</f>
        <v>72848</v>
      </c>
      <c r="AL95" s="319"/>
      <c r="AM95" s="319"/>
      <c r="AN95" s="320"/>
      <c r="AO95" s="318">
        <f>AO24+AO25+AO50+AO59+AO72+AO80+AO85+AO94</f>
        <v>77320</v>
      </c>
      <c r="AP95" s="319"/>
      <c r="AQ95" s="319"/>
      <c r="AR95" s="320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550">
    <mergeCell ref="A95:B95"/>
    <mergeCell ref="C95:AB95"/>
    <mergeCell ref="AC95:AF95"/>
    <mergeCell ref="AG95:AJ95"/>
    <mergeCell ref="AK95:AN95"/>
    <mergeCell ref="AO95:AR95"/>
    <mergeCell ref="A94:B94"/>
    <mergeCell ref="C94:AB94"/>
    <mergeCell ref="AC94:AF94"/>
    <mergeCell ref="AG94:AJ94"/>
    <mergeCell ref="AK94:AN94"/>
    <mergeCell ref="AO94:AR94"/>
    <mergeCell ref="A93:B93"/>
    <mergeCell ref="C93:AB93"/>
    <mergeCell ref="AC93:AF93"/>
    <mergeCell ref="AG93:AJ93"/>
    <mergeCell ref="AK93:AN93"/>
    <mergeCell ref="AO93:AR93"/>
    <mergeCell ref="A92:B92"/>
    <mergeCell ref="C92:AB92"/>
    <mergeCell ref="AC92:AF92"/>
    <mergeCell ref="AG92:AJ92"/>
    <mergeCell ref="AK92:AN92"/>
    <mergeCell ref="AO92:AR92"/>
    <mergeCell ref="A91:B91"/>
    <mergeCell ref="C91:AB91"/>
    <mergeCell ref="AC91:AF91"/>
    <mergeCell ref="AG91:AJ91"/>
    <mergeCell ref="AK91:AN91"/>
    <mergeCell ref="AO91:AR91"/>
    <mergeCell ref="A90:B90"/>
    <mergeCell ref="C90:AB90"/>
    <mergeCell ref="AC90:AF90"/>
    <mergeCell ref="AG90:AJ90"/>
    <mergeCell ref="AK90:AN90"/>
    <mergeCell ref="AO90:AR90"/>
    <mergeCell ref="A89:B89"/>
    <mergeCell ref="C89:AB89"/>
    <mergeCell ref="AC89:AF89"/>
    <mergeCell ref="AG89:AJ89"/>
    <mergeCell ref="AK89:AN89"/>
    <mergeCell ref="AO89:AR89"/>
    <mergeCell ref="A88:B88"/>
    <mergeCell ref="C88:AB88"/>
    <mergeCell ref="AC88:AF88"/>
    <mergeCell ref="AG88:AJ88"/>
    <mergeCell ref="AK88:AN88"/>
    <mergeCell ref="AO88:AR88"/>
    <mergeCell ref="A87:B87"/>
    <mergeCell ref="C87:AB87"/>
    <mergeCell ref="AC87:AF87"/>
    <mergeCell ref="AG87:AJ87"/>
    <mergeCell ref="AK87:AN87"/>
    <mergeCell ref="AO87:AR87"/>
    <mergeCell ref="A86:B86"/>
    <mergeCell ref="C86:AB86"/>
    <mergeCell ref="AC86:AF86"/>
    <mergeCell ref="AG86:AJ86"/>
    <mergeCell ref="AK86:AN86"/>
    <mergeCell ref="AO86:AR86"/>
    <mergeCell ref="A85:B85"/>
    <mergeCell ref="C85:AB85"/>
    <mergeCell ref="AC85:AF85"/>
    <mergeCell ref="AG85:AJ85"/>
    <mergeCell ref="AK85:AN85"/>
    <mergeCell ref="AO85:AR85"/>
    <mergeCell ref="A84:B84"/>
    <mergeCell ref="C84:AB84"/>
    <mergeCell ref="AC84:AF84"/>
    <mergeCell ref="AG84:AJ84"/>
    <mergeCell ref="AK84:AN84"/>
    <mergeCell ref="AO84:AR84"/>
    <mergeCell ref="A83:B83"/>
    <mergeCell ref="C83:AB83"/>
    <mergeCell ref="AC83:AF83"/>
    <mergeCell ref="AG83:AJ83"/>
    <mergeCell ref="AK83:AN83"/>
    <mergeCell ref="AO83:AR83"/>
    <mergeCell ref="A82:B82"/>
    <mergeCell ref="C82:AB82"/>
    <mergeCell ref="AC82:AF82"/>
    <mergeCell ref="AG82:AJ82"/>
    <mergeCell ref="AK82:AN82"/>
    <mergeCell ref="AO82:AR82"/>
    <mergeCell ref="A81:B81"/>
    <mergeCell ref="C81:AB81"/>
    <mergeCell ref="AC81:AF81"/>
    <mergeCell ref="AG81:AJ81"/>
    <mergeCell ref="AK81:AN81"/>
    <mergeCell ref="AO81:AR81"/>
    <mergeCell ref="A80:B80"/>
    <mergeCell ref="C80:AB80"/>
    <mergeCell ref="AC80:AF80"/>
    <mergeCell ref="AG80:AJ80"/>
    <mergeCell ref="AK80:AN80"/>
    <mergeCell ref="AO80:AR80"/>
    <mergeCell ref="A79:B79"/>
    <mergeCell ref="C79:AB79"/>
    <mergeCell ref="AC79:AF79"/>
    <mergeCell ref="AG79:AJ79"/>
    <mergeCell ref="AK79:AN79"/>
    <mergeCell ref="AO79:AR79"/>
    <mergeCell ref="A78:B78"/>
    <mergeCell ref="C78:AB78"/>
    <mergeCell ref="AC78:AF78"/>
    <mergeCell ref="AG78:AJ78"/>
    <mergeCell ref="AK78:AN78"/>
    <mergeCell ref="AO78:AR78"/>
    <mergeCell ref="A77:B77"/>
    <mergeCell ref="C77:AB77"/>
    <mergeCell ref="AC77:AF77"/>
    <mergeCell ref="AG77:AJ77"/>
    <mergeCell ref="AK77:AN77"/>
    <mergeCell ref="AO77:AR77"/>
    <mergeCell ref="A76:B76"/>
    <mergeCell ref="C76:AB76"/>
    <mergeCell ref="AC76:AF76"/>
    <mergeCell ref="AG76:AJ76"/>
    <mergeCell ref="AK76:AN76"/>
    <mergeCell ref="AO76:AR76"/>
    <mergeCell ref="A75:B75"/>
    <mergeCell ref="C75:AB75"/>
    <mergeCell ref="AC75:AF75"/>
    <mergeCell ref="AG75:AJ75"/>
    <mergeCell ref="AK75:AN75"/>
    <mergeCell ref="AO75:AR75"/>
    <mergeCell ref="A74:B74"/>
    <mergeCell ref="C74:AB74"/>
    <mergeCell ref="AC74:AF74"/>
    <mergeCell ref="AG74:AJ74"/>
    <mergeCell ref="AK74:AN74"/>
    <mergeCell ref="AO74:AR74"/>
    <mergeCell ref="A73:B73"/>
    <mergeCell ref="C73:AB73"/>
    <mergeCell ref="AC73:AF73"/>
    <mergeCell ref="AG73:AJ73"/>
    <mergeCell ref="AK73:AN73"/>
    <mergeCell ref="AO73:AR73"/>
    <mergeCell ref="A72:B72"/>
    <mergeCell ref="C72:AB72"/>
    <mergeCell ref="AC72:AF72"/>
    <mergeCell ref="AG72:AJ72"/>
    <mergeCell ref="AK72:AN72"/>
    <mergeCell ref="AO72:AR72"/>
    <mergeCell ref="A71:B71"/>
    <mergeCell ref="C71:AB71"/>
    <mergeCell ref="AC71:AF71"/>
    <mergeCell ref="AG71:AJ71"/>
    <mergeCell ref="AK71:AN71"/>
    <mergeCell ref="AO71:AR71"/>
    <mergeCell ref="A70:B70"/>
    <mergeCell ref="C70:AB70"/>
    <mergeCell ref="AC70:AF70"/>
    <mergeCell ref="AG70:AJ70"/>
    <mergeCell ref="AK70:AN70"/>
    <mergeCell ref="AO70:AR70"/>
    <mergeCell ref="A69:B69"/>
    <mergeCell ref="C69:AB69"/>
    <mergeCell ref="AC69:AF69"/>
    <mergeCell ref="AG69:AJ69"/>
    <mergeCell ref="AK69:AN69"/>
    <mergeCell ref="AO69:AR69"/>
    <mergeCell ref="A68:B68"/>
    <mergeCell ref="C68:AB68"/>
    <mergeCell ref="AC68:AF68"/>
    <mergeCell ref="AG68:AJ68"/>
    <mergeCell ref="AK68:AN68"/>
    <mergeCell ref="AO68:AR68"/>
    <mergeCell ref="A67:B67"/>
    <mergeCell ref="C67:AB67"/>
    <mergeCell ref="AC67:AF67"/>
    <mergeCell ref="AG67:AJ67"/>
    <mergeCell ref="AK67:AN67"/>
    <mergeCell ref="AO67:AR67"/>
    <mergeCell ref="A66:B66"/>
    <mergeCell ref="C66:AB66"/>
    <mergeCell ref="AC66:AF66"/>
    <mergeCell ref="AG66:AJ66"/>
    <mergeCell ref="AK66:AN66"/>
    <mergeCell ref="AO66:AR66"/>
    <mergeCell ref="A65:B65"/>
    <mergeCell ref="C65:AB65"/>
    <mergeCell ref="AC65:AF65"/>
    <mergeCell ref="AG65:AJ65"/>
    <mergeCell ref="AK65:AN65"/>
    <mergeCell ref="AO65:AR65"/>
    <mergeCell ref="A64:B64"/>
    <mergeCell ref="C64:AB64"/>
    <mergeCell ref="AC64:AF64"/>
    <mergeCell ref="AG64:AJ64"/>
    <mergeCell ref="AK64:AN64"/>
    <mergeCell ref="AO64:AR64"/>
    <mergeCell ref="A63:B63"/>
    <mergeCell ref="C63:AB63"/>
    <mergeCell ref="AC63:AF63"/>
    <mergeCell ref="AG63:AJ63"/>
    <mergeCell ref="AK63:AN63"/>
    <mergeCell ref="AO63:AR63"/>
    <mergeCell ref="A62:B62"/>
    <mergeCell ref="C62:AB62"/>
    <mergeCell ref="AC62:AF62"/>
    <mergeCell ref="AG62:AJ62"/>
    <mergeCell ref="AK62:AN62"/>
    <mergeCell ref="AO62:AR62"/>
    <mergeCell ref="A61:B61"/>
    <mergeCell ref="C61:AB61"/>
    <mergeCell ref="AC61:AF61"/>
    <mergeCell ref="AG61:AJ61"/>
    <mergeCell ref="AK61:AN61"/>
    <mergeCell ref="AO61:AR61"/>
    <mergeCell ref="A60:B60"/>
    <mergeCell ref="C60:AB60"/>
    <mergeCell ref="AC60:AF60"/>
    <mergeCell ref="AG60:AJ60"/>
    <mergeCell ref="AK60:AN60"/>
    <mergeCell ref="AO60:AR60"/>
    <mergeCell ref="A59:B59"/>
    <mergeCell ref="C59:AB59"/>
    <mergeCell ref="AC59:AF59"/>
    <mergeCell ref="AG59:AJ59"/>
    <mergeCell ref="AK59:AN59"/>
    <mergeCell ref="AO59:AR59"/>
    <mergeCell ref="A58:B58"/>
    <mergeCell ref="C58:AB58"/>
    <mergeCell ref="AC58:AF58"/>
    <mergeCell ref="AG58:AJ58"/>
    <mergeCell ref="AK58:AN58"/>
    <mergeCell ref="AO58:AR58"/>
    <mergeCell ref="A57:B57"/>
    <mergeCell ref="C57:AB57"/>
    <mergeCell ref="AC57:AF57"/>
    <mergeCell ref="AG57:AJ57"/>
    <mergeCell ref="AK57:AN57"/>
    <mergeCell ref="AO57:AR57"/>
    <mergeCell ref="A56:B56"/>
    <mergeCell ref="C56:AB56"/>
    <mergeCell ref="AC56:AF56"/>
    <mergeCell ref="AG56:AJ56"/>
    <mergeCell ref="AK56:AN56"/>
    <mergeCell ref="AO56:AR56"/>
    <mergeCell ref="A55:B55"/>
    <mergeCell ref="C55:AB55"/>
    <mergeCell ref="AC55:AF55"/>
    <mergeCell ref="AG55:AJ55"/>
    <mergeCell ref="AK55:AN55"/>
    <mergeCell ref="AO55:AR55"/>
    <mergeCell ref="A54:B54"/>
    <mergeCell ref="C54:AB54"/>
    <mergeCell ref="AC54:AF54"/>
    <mergeCell ref="AG54:AJ54"/>
    <mergeCell ref="AK54:AN54"/>
    <mergeCell ref="AO54:AR54"/>
    <mergeCell ref="A53:B53"/>
    <mergeCell ref="C53:AB53"/>
    <mergeCell ref="AC53:AF53"/>
    <mergeCell ref="AG53:AJ53"/>
    <mergeCell ref="AK53:AN53"/>
    <mergeCell ref="AO53:AR53"/>
    <mergeCell ref="A52:B52"/>
    <mergeCell ref="C52:AB52"/>
    <mergeCell ref="AC52:AF52"/>
    <mergeCell ref="AG52:AJ52"/>
    <mergeCell ref="AK52:AN52"/>
    <mergeCell ref="AO52:AR52"/>
    <mergeCell ref="A51:B51"/>
    <mergeCell ref="C51:AB51"/>
    <mergeCell ref="AC51:AF51"/>
    <mergeCell ref="AG51:AJ51"/>
    <mergeCell ref="AK51:AN51"/>
    <mergeCell ref="AO51:AR51"/>
    <mergeCell ref="A50:B50"/>
    <mergeCell ref="C50:AB50"/>
    <mergeCell ref="AC50:AF50"/>
    <mergeCell ref="AG50:AJ50"/>
    <mergeCell ref="AK50:AN50"/>
    <mergeCell ref="AO50:AR50"/>
    <mergeCell ref="A49:B49"/>
    <mergeCell ref="C49:AB49"/>
    <mergeCell ref="AC49:AF49"/>
    <mergeCell ref="AG49:AJ49"/>
    <mergeCell ref="AK49:AN49"/>
    <mergeCell ref="AO49:AR49"/>
    <mergeCell ref="A48:B48"/>
    <mergeCell ref="C48:AB48"/>
    <mergeCell ref="AC48:AF48"/>
    <mergeCell ref="AG48:AJ48"/>
    <mergeCell ref="AK48:AN48"/>
    <mergeCell ref="AO48:AR48"/>
    <mergeCell ref="A47:B47"/>
    <mergeCell ref="C47:AB47"/>
    <mergeCell ref="AC47:AF47"/>
    <mergeCell ref="AG47:AJ47"/>
    <mergeCell ref="AK47:AN47"/>
    <mergeCell ref="AO47:AR47"/>
    <mergeCell ref="A46:B46"/>
    <mergeCell ref="C46:AB46"/>
    <mergeCell ref="AC46:AF46"/>
    <mergeCell ref="AG46:AJ46"/>
    <mergeCell ref="AK46:AN46"/>
    <mergeCell ref="AO46:AR46"/>
    <mergeCell ref="A45:B45"/>
    <mergeCell ref="C45:AB45"/>
    <mergeCell ref="AC45:AF45"/>
    <mergeCell ref="AG45:AJ45"/>
    <mergeCell ref="AK45:AN45"/>
    <mergeCell ref="AO45:AR45"/>
    <mergeCell ref="A44:B44"/>
    <mergeCell ref="C44:AB44"/>
    <mergeCell ref="AC44:AF44"/>
    <mergeCell ref="AG44:AJ44"/>
    <mergeCell ref="AK44:AN44"/>
    <mergeCell ref="AO44:AR44"/>
    <mergeCell ref="A43:B43"/>
    <mergeCell ref="C43:AB43"/>
    <mergeCell ref="AC43:AF43"/>
    <mergeCell ref="AG43:AJ43"/>
    <mergeCell ref="AK43:AN43"/>
    <mergeCell ref="AO43:AR43"/>
    <mergeCell ref="A42:B42"/>
    <mergeCell ref="C42:AB42"/>
    <mergeCell ref="AC42:AF42"/>
    <mergeCell ref="AG42:AJ42"/>
    <mergeCell ref="AK42:AN42"/>
    <mergeCell ref="AO42:AR42"/>
    <mergeCell ref="A41:B41"/>
    <mergeCell ref="C41:AB41"/>
    <mergeCell ref="AC41:AF41"/>
    <mergeCell ref="AG41:AJ41"/>
    <mergeCell ref="AK41:AN41"/>
    <mergeCell ref="AO41:AR41"/>
    <mergeCell ref="A40:B40"/>
    <mergeCell ref="C40:AB40"/>
    <mergeCell ref="AC40:AF40"/>
    <mergeCell ref="AG40:AJ40"/>
    <mergeCell ref="AK40:AN40"/>
    <mergeCell ref="AO40:AR40"/>
    <mergeCell ref="A39:B39"/>
    <mergeCell ref="C39:AB39"/>
    <mergeCell ref="AC39:AF39"/>
    <mergeCell ref="AG39:AJ39"/>
    <mergeCell ref="AK39:AN39"/>
    <mergeCell ref="AO39:AR39"/>
    <mergeCell ref="A38:B38"/>
    <mergeCell ref="C38:AB38"/>
    <mergeCell ref="AC38:AF38"/>
    <mergeCell ref="AG38:AJ38"/>
    <mergeCell ref="AK38:AN38"/>
    <mergeCell ref="AO38:AR38"/>
    <mergeCell ref="A37:B37"/>
    <mergeCell ref="C37:AB37"/>
    <mergeCell ref="AC37:AF37"/>
    <mergeCell ref="AG37:AJ37"/>
    <mergeCell ref="AK37:AN37"/>
    <mergeCell ref="AO37:AR37"/>
    <mergeCell ref="A36:B36"/>
    <mergeCell ref="C36:AB36"/>
    <mergeCell ref="AC36:AF36"/>
    <mergeCell ref="AG36:AJ36"/>
    <mergeCell ref="AK36:AN36"/>
    <mergeCell ref="AO36:AR36"/>
    <mergeCell ref="A35:B35"/>
    <mergeCell ref="C35:AB35"/>
    <mergeCell ref="AC35:AF35"/>
    <mergeCell ref="AG35:AJ35"/>
    <mergeCell ref="AK35:AN35"/>
    <mergeCell ref="AO35:AR35"/>
    <mergeCell ref="A34:B34"/>
    <mergeCell ref="C34:AB34"/>
    <mergeCell ref="AC34:AF34"/>
    <mergeCell ref="AG34:AJ34"/>
    <mergeCell ref="AK34:AN34"/>
    <mergeCell ref="AO34:AR34"/>
    <mergeCell ref="A33:B33"/>
    <mergeCell ref="C33:AB33"/>
    <mergeCell ref="AC33:AF33"/>
    <mergeCell ref="AG33:AJ33"/>
    <mergeCell ref="AK33:AN33"/>
    <mergeCell ref="AO33:AR33"/>
    <mergeCell ref="A32:B32"/>
    <mergeCell ref="C32:AB32"/>
    <mergeCell ref="AC32:AF32"/>
    <mergeCell ref="AG32:AJ32"/>
    <mergeCell ref="AK32:AN32"/>
    <mergeCell ref="AO32:AR32"/>
    <mergeCell ref="A31:B31"/>
    <mergeCell ref="C31:AB31"/>
    <mergeCell ref="AC31:AF31"/>
    <mergeCell ref="AG31:AJ31"/>
    <mergeCell ref="AK31:AN31"/>
    <mergeCell ref="AO31:AR31"/>
    <mergeCell ref="A30:B30"/>
    <mergeCell ref="C30:AB30"/>
    <mergeCell ref="AC30:AF30"/>
    <mergeCell ref="AG30:AJ30"/>
    <mergeCell ref="AK30:AN30"/>
    <mergeCell ref="AO30:AR30"/>
    <mergeCell ref="A29:B29"/>
    <mergeCell ref="C29:AB29"/>
    <mergeCell ref="AC29:AF29"/>
    <mergeCell ref="AG29:AJ29"/>
    <mergeCell ref="AK29:AN29"/>
    <mergeCell ref="AO29:AR29"/>
    <mergeCell ref="A28:B28"/>
    <mergeCell ref="C28:AB28"/>
    <mergeCell ref="AC28:AF28"/>
    <mergeCell ref="AG28:AJ28"/>
    <mergeCell ref="AK28:AN28"/>
    <mergeCell ref="AO28:AR28"/>
    <mergeCell ref="A27:B27"/>
    <mergeCell ref="C27:AB27"/>
    <mergeCell ref="AC27:AF27"/>
    <mergeCell ref="AG27:AJ27"/>
    <mergeCell ref="AK27:AN27"/>
    <mergeCell ref="AO27:AR27"/>
    <mergeCell ref="A26:B26"/>
    <mergeCell ref="C26:AB26"/>
    <mergeCell ref="AC26:AF26"/>
    <mergeCell ref="AG26:AJ26"/>
    <mergeCell ref="AK26:AN26"/>
    <mergeCell ref="AO26:AR26"/>
    <mergeCell ref="A25:B25"/>
    <mergeCell ref="C25:AB25"/>
    <mergeCell ref="AC25:AF25"/>
    <mergeCell ref="AG25:AJ25"/>
    <mergeCell ref="AK25:AN25"/>
    <mergeCell ref="AO25:AR25"/>
    <mergeCell ref="A24:B24"/>
    <mergeCell ref="C24:AB24"/>
    <mergeCell ref="AC24:AF24"/>
    <mergeCell ref="AG24:AJ24"/>
    <mergeCell ref="AK24:AN24"/>
    <mergeCell ref="AO24:AR24"/>
    <mergeCell ref="A23:B23"/>
    <mergeCell ref="C23:AB23"/>
    <mergeCell ref="AC23:AF23"/>
    <mergeCell ref="AG23:AJ23"/>
    <mergeCell ref="AK23:AN23"/>
    <mergeCell ref="AO23:AR23"/>
    <mergeCell ref="A22:B22"/>
    <mergeCell ref="C22:AB22"/>
    <mergeCell ref="AC22:AF22"/>
    <mergeCell ref="AG22:AJ22"/>
    <mergeCell ref="AK22:AN22"/>
    <mergeCell ref="AO22:AR22"/>
    <mergeCell ref="A21:B21"/>
    <mergeCell ref="C21:AB21"/>
    <mergeCell ref="AC21:AF21"/>
    <mergeCell ref="AG21:AJ21"/>
    <mergeCell ref="AK21:AN21"/>
    <mergeCell ref="AO21:AR21"/>
    <mergeCell ref="A20:B20"/>
    <mergeCell ref="C20:AB20"/>
    <mergeCell ref="AC20:AF20"/>
    <mergeCell ref="AG20:AJ20"/>
    <mergeCell ref="AK20:AN20"/>
    <mergeCell ref="AO20:AR20"/>
    <mergeCell ref="A19:B19"/>
    <mergeCell ref="C19:AB19"/>
    <mergeCell ref="AC19:AF19"/>
    <mergeCell ref="AG19:AJ19"/>
    <mergeCell ref="AK19:AN19"/>
    <mergeCell ref="AO19:AR19"/>
    <mergeCell ref="A18:B18"/>
    <mergeCell ref="C18:AB18"/>
    <mergeCell ref="AC18:AF18"/>
    <mergeCell ref="AG18:AJ18"/>
    <mergeCell ref="AK18:AN18"/>
    <mergeCell ref="AO18:AR18"/>
    <mergeCell ref="A17:B17"/>
    <mergeCell ref="C17:AB17"/>
    <mergeCell ref="AC17:AF17"/>
    <mergeCell ref="AG17:AJ17"/>
    <mergeCell ref="AK17:AN17"/>
    <mergeCell ref="AO17:AR17"/>
    <mergeCell ref="A16:B16"/>
    <mergeCell ref="C16:AB16"/>
    <mergeCell ref="AC16:AF16"/>
    <mergeCell ref="AG16:AJ16"/>
    <mergeCell ref="AK16:AN16"/>
    <mergeCell ref="AO16:AR16"/>
    <mergeCell ref="A15:B15"/>
    <mergeCell ref="C15:AB15"/>
    <mergeCell ref="AC15:AF15"/>
    <mergeCell ref="AG15:AJ15"/>
    <mergeCell ref="AK15:AN15"/>
    <mergeCell ref="AO15:AR15"/>
    <mergeCell ref="A14:B14"/>
    <mergeCell ref="C14:AB14"/>
    <mergeCell ref="AC14:AF14"/>
    <mergeCell ref="AG14:AJ14"/>
    <mergeCell ref="AK14:AN14"/>
    <mergeCell ref="AO14:AR14"/>
    <mergeCell ref="A13:B13"/>
    <mergeCell ref="C13:AB13"/>
    <mergeCell ref="AC13:AF13"/>
    <mergeCell ref="AG13:AJ13"/>
    <mergeCell ref="AK13:AN13"/>
    <mergeCell ref="AO13:AR13"/>
    <mergeCell ref="A12:B12"/>
    <mergeCell ref="C12:AB12"/>
    <mergeCell ref="AC12:AF12"/>
    <mergeCell ref="AG12:AJ12"/>
    <mergeCell ref="AK12:AN12"/>
    <mergeCell ref="AO12:AR12"/>
    <mergeCell ref="A11:B11"/>
    <mergeCell ref="C11:AB11"/>
    <mergeCell ref="AC11:AF11"/>
    <mergeCell ref="AG11:AJ11"/>
    <mergeCell ref="AK11:AN11"/>
    <mergeCell ref="AO11:AR11"/>
    <mergeCell ref="A10:B10"/>
    <mergeCell ref="C10:AB10"/>
    <mergeCell ref="AC10:AF10"/>
    <mergeCell ref="AG10:AJ10"/>
    <mergeCell ref="AK10:AN10"/>
    <mergeCell ref="AO10:AR10"/>
    <mergeCell ref="A9:B9"/>
    <mergeCell ref="C9:AB9"/>
    <mergeCell ref="AC9:AF9"/>
    <mergeCell ref="AG9:AJ9"/>
    <mergeCell ref="AK9:AN9"/>
    <mergeCell ref="AO9:AR9"/>
    <mergeCell ref="A8:B8"/>
    <mergeCell ref="C8:AB8"/>
    <mergeCell ref="AC8:AF8"/>
    <mergeCell ref="AG8:AJ8"/>
    <mergeCell ref="AK8:AN8"/>
    <mergeCell ref="AO8:AR8"/>
    <mergeCell ref="A7:B7"/>
    <mergeCell ref="C7:AB7"/>
    <mergeCell ref="AC7:AF7"/>
    <mergeCell ref="AG7:AJ7"/>
    <mergeCell ref="AK7:AN7"/>
    <mergeCell ref="AO7:AR7"/>
    <mergeCell ref="AO5:AR5"/>
    <mergeCell ref="A6:B6"/>
    <mergeCell ref="C6:AB6"/>
    <mergeCell ref="AC6:AF6"/>
    <mergeCell ref="AG6:AJ6"/>
    <mergeCell ref="AK6:AN6"/>
    <mergeCell ref="AO6:AR6"/>
    <mergeCell ref="A1:AN1"/>
    <mergeCell ref="A2:AN2"/>
    <mergeCell ref="A3:AJ3"/>
    <mergeCell ref="A4:AJ4"/>
    <mergeCell ref="A5:B5"/>
    <mergeCell ref="C5:AB5"/>
    <mergeCell ref="AC5:AF5"/>
    <mergeCell ref="AG5:AJ5"/>
    <mergeCell ref="AK5:AN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&amp;R2. számú melléklet a 2/2015.(II.12.) számú önkormányzati rendelethez 4, 5</oddHeader>
    <oddFooter>&amp;R&amp;X4&amp;X Módosította: 13/2015.(IX.18.) sz. ör. 2.§-a
&amp;X5&amp;X Módosította: 1/2016.(II.10.) sz. ör 2. §-a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8.7109375" style="157" customWidth="1"/>
    <col min="2" max="2" width="14.140625" style="157" customWidth="1"/>
    <col min="3" max="4" width="12.140625" style="157" customWidth="1"/>
    <col min="5" max="16384" width="9.140625" style="157" customWidth="1"/>
  </cols>
  <sheetData>
    <row r="1" spans="1:2" ht="12.75">
      <c r="A1" s="370"/>
      <c r="B1" s="371"/>
    </row>
    <row r="2" spans="1:11" ht="33.75" customHeight="1">
      <c r="A2" s="307" t="s">
        <v>569</v>
      </c>
      <c r="B2" s="307"/>
      <c r="C2" s="307"/>
      <c r="D2" s="307"/>
      <c r="E2" s="153"/>
      <c r="F2" s="153"/>
      <c r="G2" s="153"/>
      <c r="H2" s="153"/>
      <c r="I2" s="153"/>
      <c r="J2" s="153"/>
      <c r="K2" s="153"/>
    </row>
    <row r="3" spans="1:11" s="164" customFormat="1" ht="22.5">
      <c r="A3" s="362" t="s">
        <v>695</v>
      </c>
      <c r="B3" s="362"/>
      <c r="C3" s="362"/>
      <c r="D3" s="362"/>
      <c r="E3" s="154"/>
      <c r="F3" s="154"/>
      <c r="G3" s="154"/>
      <c r="H3" s="154"/>
      <c r="I3" s="154"/>
      <c r="J3" s="154"/>
      <c r="K3" s="154"/>
    </row>
    <row r="4" spans="1:4" s="202" customFormat="1" ht="31.5" customHeight="1">
      <c r="A4" s="372" t="s">
        <v>662</v>
      </c>
      <c r="B4" s="372"/>
      <c r="C4" s="372"/>
      <c r="D4" s="372"/>
    </row>
    <row r="5" spans="1:2" s="202" customFormat="1" ht="31.5" customHeight="1">
      <c r="A5" s="217"/>
      <c r="B5" s="217"/>
    </row>
    <row r="6" spans="1:4" s="202" customFormat="1" ht="15.75">
      <c r="A6" s="203"/>
      <c r="B6" s="204"/>
      <c r="C6" s="204"/>
      <c r="D6" s="204" t="s">
        <v>631</v>
      </c>
    </row>
    <row r="7" spans="1:4" s="202" customFormat="1" ht="43.5" customHeight="1">
      <c r="A7" s="205" t="s">
        <v>645</v>
      </c>
      <c r="B7" s="211" t="s">
        <v>663</v>
      </c>
      <c r="C7" s="219" t="s">
        <v>737</v>
      </c>
      <c r="D7" s="219" t="s">
        <v>738</v>
      </c>
    </row>
    <row r="8" spans="1:4" s="202" customFormat="1" ht="23.25" customHeight="1">
      <c r="A8" s="206" t="s">
        <v>664</v>
      </c>
      <c r="B8" s="213">
        <v>272</v>
      </c>
      <c r="C8" s="213">
        <v>272</v>
      </c>
      <c r="D8" s="213">
        <v>491</v>
      </c>
    </row>
    <row r="9" spans="1:4" s="202" customFormat="1" ht="23.25" customHeight="1">
      <c r="A9" s="206" t="s">
        <v>665</v>
      </c>
      <c r="B9" s="213">
        <v>294</v>
      </c>
      <c r="C9" s="213">
        <v>320</v>
      </c>
      <c r="D9" s="213">
        <v>320</v>
      </c>
    </row>
    <row r="10" spans="1:4" s="202" customFormat="1" ht="23.25" customHeight="1">
      <c r="A10" s="206" t="s">
        <v>684</v>
      </c>
      <c r="B10" s="213">
        <v>70</v>
      </c>
      <c r="C10" s="213">
        <v>70</v>
      </c>
      <c r="D10" s="213">
        <v>70</v>
      </c>
    </row>
    <row r="11" spans="1:4" s="202" customFormat="1" ht="23.25" customHeight="1">
      <c r="A11" s="206" t="s">
        <v>666</v>
      </c>
      <c r="B11" s="213">
        <v>17</v>
      </c>
      <c r="C11" s="213">
        <v>17</v>
      </c>
      <c r="D11" s="213">
        <v>17</v>
      </c>
    </row>
    <row r="12" spans="1:4" s="202" customFormat="1" ht="23.25" customHeight="1">
      <c r="A12" s="206" t="s">
        <v>667</v>
      </c>
      <c r="B12" s="213">
        <v>398</v>
      </c>
      <c r="C12" s="213">
        <v>398</v>
      </c>
      <c r="D12" s="213">
        <v>398</v>
      </c>
    </row>
    <row r="13" spans="1:4" s="202" customFormat="1" ht="23.25" customHeight="1">
      <c r="A13" s="207" t="s">
        <v>668</v>
      </c>
      <c r="B13" s="213">
        <v>775</v>
      </c>
      <c r="C13" s="213">
        <v>775</v>
      </c>
      <c r="D13" s="213">
        <v>775</v>
      </c>
    </row>
    <row r="14" spans="1:4" s="202" customFormat="1" ht="23.25" customHeight="1">
      <c r="A14" s="207" t="s">
        <v>729</v>
      </c>
      <c r="B14" s="213">
        <v>0</v>
      </c>
      <c r="C14" s="213">
        <v>100</v>
      </c>
      <c r="D14" s="213">
        <v>100</v>
      </c>
    </row>
    <row r="15" spans="1:4" s="202" customFormat="1" ht="23.25" customHeight="1">
      <c r="A15" s="215" t="s">
        <v>669</v>
      </c>
      <c r="B15" s="214">
        <f>SUM(B8:B14)</f>
        <v>1826</v>
      </c>
      <c r="C15" s="214">
        <f>SUM(C8:C14)</f>
        <v>1952</v>
      </c>
      <c r="D15" s="214">
        <f>SUM(D8:D14)</f>
        <v>2171</v>
      </c>
    </row>
    <row r="16" spans="1:4" s="202" customFormat="1" ht="23.25" customHeight="1">
      <c r="A16" s="206" t="s">
        <v>670</v>
      </c>
      <c r="B16" s="213">
        <v>405</v>
      </c>
      <c r="C16" s="213">
        <v>405</v>
      </c>
      <c r="D16" s="213">
        <v>369</v>
      </c>
    </row>
    <row r="17" spans="1:4" s="202" customFormat="1" ht="23.25" customHeight="1">
      <c r="A17" s="206" t="s">
        <v>671</v>
      </c>
      <c r="B17" s="213">
        <v>15</v>
      </c>
      <c r="C17" s="213">
        <v>15</v>
      </c>
      <c r="D17" s="213">
        <v>15</v>
      </c>
    </row>
    <row r="18" spans="1:4" s="202" customFormat="1" ht="23.25" customHeight="1">
      <c r="A18" s="206" t="s">
        <v>672</v>
      </c>
      <c r="B18" s="213">
        <v>20</v>
      </c>
      <c r="C18" s="213">
        <v>20</v>
      </c>
      <c r="D18" s="213">
        <v>20</v>
      </c>
    </row>
    <row r="19" spans="1:4" s="202" customFormat="1" ht="23.25" customHeight="1">
      <c r="A19" s="206" t="s">
        <v>673</v>
      </c>
      <c r="B19" s="213">
        <v>10</v>
      </c>
      <c r="C19" s="213">
        <v>10</v>
      </c>
      <c r="D19" s="213">
        <v>10</v>
      </c>
    </row>
    <row r="20" spans="1:4" s="202" customFormat="1" ht="23.25" customHeight="1">
      <c r="A20" s="206" t="s">
        <v>730</v>
      </c>
      <c r="B20" s="213">
        <v>0</v>
      </c>
      <c r="C20" s="213">
        <v>50</v>
      </c>
      <c r="D20" s="213">
        <v>50</v>
      </c>
    </row>
    <row r="21" spans="1:4" s="202" customFormat="1" ht="23.25" customHeight="1">
      <c r="A21" s="206" t="s">
        <v>731</v>
      </c>
      <c r="B21" s="213">
        <v>0</v>
      </c>
      <c r="C21" s="213">
        <v>50</v>
      </c>
      <c r="D21" s="213">
        <v>50</v>
      </c>
    </row>
    <row r="22" spans="1:4" s="202" customFormat="1" ht="23.25" customHeight="1">
      <c r="A22" s="215" t="s">
        <v>674</v>
      </c>
      <c r="B22" s="214">
        <f>SUM(B16:B21)</f>
        <v>450</v>
      </c>
      <c r="C22" s="214">
        <f>SUM(C16:C21)</f>
        <v>550</v>
      </c>
      <c r="D22" s="214">
        <f>SUM(D16:D21)</f>
        <v>514</v>
      </c>
    </row>
    <row r="23" spans="1:4" s="202" customFormat="1" ht="23.25" customHeight="1">
      <c r="A23" s="208" t="s">
        <v>675</v>
      </c>
      <c r="B23" s="214">
        <f>B15+B22</f>
        <v>2276</v>
      </c>
      <c r="C23" s="214">
        <f>C15+C22</f>
        <v>2502</v>
      </c>
      <c r="D23" s="214">
        <f>D15+D22</f>
        <v>2685</v>
      </c>
    </row>
    <row r="24" spans="1:2" s="202" customFormat="1" ht="15.75">
      <c r="A24" s="209"/>
      <c r="B24" s="210"/>
    </row>
    <row r="25" spans="1:2" s="202" customFormat="1" ht="15.75">
      <c r="A25" s="201"/>
      <c r="B25" s="201"/>
    </row>
    <row r="26" spans="1:2" s="202" customFormat="1" ht="15.75">
      <c r="A26" s="201"/>
      <c r="B26" s="201"/>
    </row>
    <row r="27" spans="1:2" s="202" customFormat="1" ht="15.75">
      <c r="A27" s="209"/>
      <c r="B27" s="210"/>
    </row>
    <row r="28" spans="1:2" s="202" customFormat="1" ht="15.75">
      <c r="A28" s="209"/>
      <c r="B28" s="210"/>
    </row>
    <row r="29" spans="1:2" s="202" customFormat="1" ht="15.75">
      <c r="A29" s="200"/>
      <c r="B29" s="200"/>
    </row>
    <row r="30" spans="1:2" s="202" customFormat="1" ht="15.75">
      <c r="A30" s="200"/>
      <c r="B30" s="200"/>
    </row>
    <row r="31" spans="1:2" ht="15.75">
      <c r="A31" s="166"/>
      <c r="B31" s="166"/>
    </row>
    <row r="32" spans="1:2" ht="15.75">
      <c r="A32" s="166"/>
      <c r="B32" s="166"/>
    </row>
    <row r="33" spans="1:2" ht="15.75">
      <c r="A33" s="166"/>
      <c r="B33" s="166"/>
    </row>
    <row r="34" spans="1:2" ht="15.75">
      <c r="A34" s="166"/>
      <c r="B34" s="166"/>
    </row>
    <row r="52" ht="18">
      <c r="B52" s="159"/>
    </row>
    <row r="55" ht="18">
      <c r="B55" s="160"/>
    </row>
    <row r="56" ht="15.75">
      <c r="B56" s="168"/>
    </row>
    <row r="57" ht="15">
      <c r="B57" s="162"/>
    </row>
    <row r="58" ht="15">
      <c r="B58" s="162"/>
    </row>
    <row r="59" ht="15">
      <c r="B59" s="162"/>
    </row>
    <row r="60" ht="15">
      <c r="B60" s="162"/>
    </row>
    <row r="61" ht="15">
      <c r="B61" s="162"/>
    </row>
    <row r="62" ht="15">
      <c r="B62" s="162"/>
    </row>
    <row r="63" ht="15">
      <c r="B63" s="162"/>
    </row>
    <row r="64" ht="15">
      <c r="B64" s="162"/>
    </row>
    <row r="65" ht="15">
      <c r="B65" s="162"/>
    </row>
    <row r="66" ht="14.25">
      <c r="B66" s="169"/>
    </row>
    <row r="67" ht="14.25">
      <c r="B67" s="169"/>
    </row>
    <row r="68" ht="14.25">
      <c r="B68" s="169"/>
    </row>
    <row r="69" ht="14.25">
      <c r="B69" s="169"/>
    </row>
    <row r="70" ht="15.75">
      <c r="B70" s="167"/>
    </row>
  </sheetData>
  <sheetProtection/>
  <mergeCells count="4">
    <mergeCell ref="A1:B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&amp;R2.1. számú melléklet a 2/2015.(II.12.) számú önkormányzati rendelethez 6, 7</oddHeader>
    <oddFooter>&amp;R&amp;X6&amp;X Módosította:3/2015.(IX.18.) sz. ör. 2.§-a
&amp;X7&amp;X Módosította:1/2016.(II.10.) sz. ör. 2.§-a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3.140625" style="157" customWidth="1"/>
    <col min="2" max="2" width="12.140625" style="157" customWidth="1"/>
    <col min="3" max="4" width="13.140625" style="157" customWidth="1"/>
    <col min="5" max="16384" width="9.140625" style="157" customWidth="1"/>
  </cols>
  <sheetData>
    <row r="1" spans="1:2" ht="14.25">
      <c r="A1" s="373"/>
      <c r="B1" s="374"/>
    </row>
    <row r="2" spans="1:4" ht="33" customHeight="1">
      <c r="A2" s="307" t="s">
        <v>569</v>
      </c>
      <c r="B2" s="307"/>
      <c r="C2" s="307"/>
      <c r="D2" s="307"/>
    </row>
    <row r="3" spans="1:4" ht="22.5">
      <c r="A3" s="362" t="s">
        <v>695</v>
      </c>
      <c r="B3" s="362"/>
      <c r="C3" s="362"/>
      <c r="D3" s="362"/>
    </row>
    <row r="4" spans="1:4" ht="30" customHeight="1">
      <c r="A4" s="372" t="s">
        <v>676</v>
      </c>
      <c r="B4" s="372"/>
      <c r="C4" s="372"/>
      <c r="D4" s="372"/>
    </row>
    <row r="5" spans="1:4" ht="18">
      <c r="A5" s="202"/>
      <c r="B5" s="202"/>
      <c r="C5" s="165"/>
      <c r="D5" s="165"/>
    </row>
    <row r="6" spans="1:2" ht="15.75">
      <c r="A6" s="203"/>
      <c r="B6" s="204" t="s">
        <v>631</v>
      </c>
    </row>
    <row r="7" spans="1:4" ht="45.75" customHeight="1">
      <c r="A7" s="205" t="s">
        <v>501</v>
      </c>
      <c r="B7" s="219" t="s">
        <v>663</v>
      </c>
      <c r="C7" s="219" t="s">
        <v>737</v>
      </c>
      <c r="D7" s="219" t="s">
        <v>739</v>
      </c>
    </row>
    <row r="8" spans="1:4" ht="15.75">
      <c r="A8" s="208"/>
      <c r="B8" s="212"/>
      <c r="C8" s="212"/>
      <c r="D8" s="212"/>
    </row>
    <row r="9" spans="1:4" ht="15.75">
      <c r="A9" s="208" t="s">
        <v>159</v>
      </c>
      <c r="B9" s="216">
        <f>SUM(B10)</f>
        <v>752</v>
      </c>
      <c r="C9" s="216">
        <f>SUM(C10)</f>
        <v>752</v>
      </c>
      <c r="D9" s="216">
        <f>SUM(D10)</f>
        <v>800</v>
      </c>
    </row>
    <row r="10" spans="1:4" ht="15.75">
      <c r="A10" s="206" t="s">
        <v>646</v>
      </c>
      <c r="B10" s="212">
        <v>752</v>
      </c>
      <c r="C10" s="212">
        <v>752</v>
      </c>
      <c r="D10" s="212">
        <v>800</v>
      </c>
    </row>
    <row r="11" spans="1:4" s="171" customFormat="1" ht="15.75">
      <c r="A11" s="208" t="s">
        <v>647</v>
      </c>
      <c r="B11" s="216">
        <f>SUM(B12:B12)</f>
        <v>0</v>
      </c>
      <c r="C11" s="216">
        <f>SUM(C12:C12)</f>
        <v>0</v>
      </c>
      <c r="D11" s="216">
        <f>SUM(D12:D12)</f>
        <v>0</v>
      </c>
    </row>
    <row r="12" spans="1:4" ht="15.75">
      <c r="A12" s="206" t="s">
        <v>677</v>
      </c>
      <c r="B12" s="212">
        <v>0</v>
      </c>
      <c r="C12" s="212">
        <v>0</v>
      </c>
      <c r="D12" s="212">
        <v>0</v>
      </c>
    </row>
    <row r="13" spans="1:4" ht="15.75">
      <c r="A13" s="208" t="s">
        <v>648</v>
      </c>
      <c r="B13" s="216">
        <f>SUM(B14)</f>
        <v>71</v>
      </c>
      <c r="C13" s="216">
        <f>SUM(C14)</f>
        <v>71</v>
      </c>
      <c r="D13" s="216">
        <f>SUM(D14)</f>
        <v>24</v>
      </c>
    </row>
    <row r="14" spans="1:4" ht="15.75">
      <c r="A14" s="206" t="s">
        <v>678</v>
      </c>
      <c r="B14" s="212">
        <v>71</v>
      </c>
      <c r="C14" s="212">
        <v>71</v>
      </c>
      <c r="D14" s="212">
        <v>24</v>
      </c>
    </row>
    <row r="15" spans="1:4" ht="15.75">
      <c r="A15" s="218" t="s">
        <v>162</v>
      </c>
      <c r="B15" s="216">
        <f>SUM(B16)</f>
        <v>1337</v>
      </c>
      <c r="C15" s="216">
        <f>SUM(C16)</f>
        <v>1337</v>
      </c>
      <c r="D15" s="216">
        <f>SUM(D16)</f>
        <v>1353</v>
      </c>
    </row>
    <row r="16" spans="1:4" ht="15.75">
      <c r="A16" s="206" t="s">
        <v>649</v>
      </c>
      <c r="B16" s="212">
        <v>1337</v>
      </c>
      <c r="C16" s="212">
        <v>1337</v>
      </c>
      <c r="D16" s="212">
        <v>1353</v>
      </c>
    </row>
    <row r="17" spans="1:4" ht="15.75">
      <c r="A17" s="208" t="s">
        <v>698</v>
      </c>
      <c r="B17" s="216">
        <v>2067</v>
      </c>
      <c r="C17" s="216">
        <v>2067</v>
      </c>
      <c r="D17" s="216">
        <v>2969</v>
      </c>
    </row>
    <row r="18" spans="1:4" ht="15.75">
      <c r="A18" s="208" t="s">
        <v>732</v>
      </c>
      <c r="B18" s="216"/>
      <c r="C18" s="216">
        <v>10</v>
      </c>
      <c r="D18" s="216">
        <v>10</v>
      </c>
    </row>
    <row r="19" spans="1:4" ht="15.75">
      <c r="A19" s="208" t="s">
        <v>733</v>
      </c>
      <c r="B19" s="216"/>
      <c r="C19" s="216">
        <v>249</v>
      </c>
      <c r="D19" s="216">
        <v>470</v>
      </c>
    </row>
    <row r="20" spans="1:4" ht="15.75">
      <c r="A20" s="208" t="s">
        <v>699</v>
      </c>
      <c r="B20" s="216">
        <f>SUM(B9+B11+B13+B15+B17)</f>
        <v>4227</v>
      </c>
      <c r="C20" s="216">
        <f>SUM(C9+C11+C13+C15+C17)+C18+C19</f>
        <v>4486</v>
      </c>
      <c r="D20" s="216">
        <f>SUM(D9+D11+D13+D15+D17)+D18+D19</f>
        <v>5626</v>
      </c>
    </row>
    <row r="21" spans="1:2" ht="15.75">
      <c r="A21" s="202"/>
      <c r="B21" s="202"/>
    </row>
    <row r="22" spans="1:2" ht="15.75">
      <c r="A22" s="202"/>
      <c r="B22" s="202"/>
    </row>
    <row r="23" spans="1:2" ht="15.75">
      <c r="A23" s="202"/>
      <c r="B23" s="202"/>
    </row>
    <row r="24" spans="1:4" ht="15.75">
      <c r="A24" s="201"/>
      <c r="B24" s="201"/>
      <c r="C24" s="170"/>
      <c r="D24" s="170"/>
    </row>
    <row r="25" spans="1:4" ht="15.75">
      <c r="A25" s="209"/>
      <c r="B25" s="209"/>
      <c r="C25" s="164"/>
      <c r="D25" s="164"/>
    </row>
    <row r="26" spans="1:4" ht="15.75">
      <c r="A26" s="209"/>
      <c r="B26" s="209"/>
      <c r="C26" s="164"/>
      <c r="D26" s="164"/>
    </row>
    <row r="27" spans="1:2" ht="15.75">
      <c r="A27" s="202"/>
      <c r="B27" s="202"/>
    </row>
  </sheetData>
  <sheetProtection/>
  <mergeCells count="4">
    <mergeCell ref="A1:B1"/>
    <mergeCell ref="A2:D2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&amp;R2.2 számú melléklet a  2/2015.(IX.18.)
számú önkormányzati rendelethez  8, 9</oddHeader>
    <oddFooter>&amp;R&amp;X8 &amp;XMódosította: 13/2015.(IX.18.) sz. ör. 2.§-a
&amp;X9&amp;X Módosította: 1/2016.(II.10.) sz ör. 2.§-a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SheetLayoutView="100" zoomScalePageLayoutView="0" workbookViewId="0" topLeftCell="A1">
      <selection activeCell="AO67" sqref="AO67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307" t="s">
        <v>569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</row>
    <row r="2" spans="1:36" ht="31.5" customHeight="1">
      <c r="A2" s="362" t="s">
        <v>695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</row>
    <row r="3" spans="1:36" ht="25.5" customHeight="1">
      <c r="A3" s="363" t="s">
        <v>281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</row>
    <row r="4" spans="1:36" ht="19.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36" ht="15.75" customHeight="1">
      <c r="A5" s="309" t="s">
        <v>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</row>
    <row r="6" spans="1:44" ht="34.5" customHeight="1">
      <c r="A6" s="365" t="s">
        <v>3</v>
      </c>
      <c r="B6" s="366"/>
      <c r="C6" s="367" t="s">
        <v>4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9" t="s">
        <v>5</v>
      </c>
      <c r="AD6" s="368"/>
      <c r="AE6" s="368"/>
      <c r="AF6" s="368"/>
      <c r="AG6" s="395" t="s">
        <v>6</v>
      </c>
      <c r="AH6" s="396"/>
      <c r="AI6" s="396"/>
      <c r="AJ6" s="397"/>
      <c r="AK6" s="395" t="s">
        <v>740</v>
      </c>
      <c r="AL6" s="396"/>
      <c r="AM6" s="396"/>
      <c r="AN6" s="397"/>
      <c r="AO6" s="395" t="s">
        <v>741</v>
      </c>
      <c r="AP6" s="396"/>
      <c r="AQ6" s="396"/>
      <c r="AR6" s="397"/>
    </row>
    <row r="7" spans="1:44" s="3" customFormat="1" ht="19.5" customHeight="1">
      <c r="A7" s="382" t="s">
        <v>11</v>
      </c>
      <c r="B7" s="391"/>
      <c r="C7" s="352" t="s">
        <v>282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94"/>
      <c r="AC7" s="334" t="s">
        <v>283</v>
      </c>
      <c r="AD7" s="335"/>
      <c r="AE7" s="335"/>
      <c r="AF7" s="385"/>
      <c r="AG7" s="386">
        <v>9325</v>
      </c>
      <c r="AH7" s="387"/>
      <c r="AI7" s="387"/>
      <c r="AJ7" s="388"/>
      <c r="AK7" s="386">
        <v>9325</v>
      </c>
      <c r="AL7" s="387"/>
      <c r="AM7" s="387"/>
      <c r="AN7" s="388"/>
      <c r="AO7" s="386">
        <v>9341</v>
      </c>
      <c r="AP7" s="387"/>
      <c r="AQ7" s="387"/>
      <c r="AR7" s="388"/>
    </row>
    <row r="8" spans="1:44" s="3" customFormat="1" ht="19.5" customHeight="1">
      <c r="A8" s="382" t="s">
        <v>14</v>
      </c>
      <c r="B8" s="391"/>
      <c r="C8" s="346" t="s">
        <v>284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90"/>
      <c r="AC8" s="334" t="s">
        <v>285</v>
      </c>
      <c r="AD8" s="335"/>
      <c r="AE8" s="335"/>
      <c r="AF8" s="385"/>
      <c r="AG8" s="386"/>
      <c r="AH8" s="387"/>
      <c r="AI8" s="387"/>
      <c r="AJ8" s="388"/>
      <c r="AK8" s="386"/>
      <c r="AL8" s="387"/>
      <c r="AM8" s="387"/>
      <c r="AN8" s="388"/>
      <c r="AO8" s="386"/>
      <c r="AP8" s="387"/>
      <c r="AQ8" s="387"/>
      <c r="AR8" s="388"/>
    </row>
    <row r="9" spans="1:44" s="3" customFormat="1" ht="30.75" customHeight="1">
      <c r="A9" s="382" t="s">
        <v>17</v>
      </c>
      <c r="B9" s="391"/>
      <c r="C9" s="346" t="s">
        <v>286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90"/>
      <c r="AC9" s="334" t="s">
        <v>287</v>
      </c>
      <c r="AD9" s="335"/>
      <c r="AE9" s="335"/>
      <c r="AF9" s="385"/>
      <c r="AG9" s="386">
        <v>7377</v>
      </c>
      <c r="AH9" s="387"/>
      <c r="AI9" s="387"/>
      <c r="AJ9" s="388"/>
      <c r="AK9" s="386">
        <v>7387</v>
      </c>
      <c r="AL9" s="387"/>
      <c r="AM9" s="387"/>
      <c r="AN9" s="388"/>
      <c r="AO9" s="386">
        <v>7577</v>
      </c>
      <c r="AP9" s="387"/>
      <c r="AQ9" s="387"/>
      <c r="AR9" s="388"/>
    </row>
    <row r="10" spans="1:44" ht="19.5" customHeight="1">
      <c r="A10" s="382" t="s">
        <v>20</v>
      </c>
      <c r="B10" s="391"/>
      <c r="C10" s="346" t="s">
        <v>288</v>
      </c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90"/>
      <c r="AC10" s="334" t="s">
        <v>289</v>
      </c>
      <c r="AD10" s="335"/>
      <c r="AE10" s="335"/>
      <c r="AF10" s="385"/>
      <c r="AG10" s="386">
        <v>1200</v>
      </c>
      <c r="AH10" s="387"/>
      <c r="AI10" s="387"/>
      <c r="AJ10" s="388"/>
      <c r="AK10" s="386">
        <v>1200</v>
      </c>
      <c r="AL10" s="387"/>
      <c r="AM10" s="387"/>
      <c r="AN10" s="388"/>
      <c r="AO10" s="386">
        <v>1200</v>
      </c>
      <c r="AP10" s="387"/>
      <c r="AQ10" s="387"/>
      <c r="AR10" s="388"/>
    </row>
    <row r="11" spans="1:44" s="2" customFormat="1" ht="19.5" customHeight="1">
      <c r="A11" s="382" t="s">
        <v>23</v>
      </c>
      <c r="B11" s="391"/>
      <c r="C11" s="346" t="s">
        <v>290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90"/>
      <c r="AC11" s="334" t="s">
        <v>291</v>
      </c>
      <c r="AD11" s="335"/>
      <c r="AE11" s="335"/>
      <c r="AF11" s="385"/>
      <c r="AG11" s="393">
        <v>0</v>
      </c>
      <c r="AH11" s="393"/>
      <c r="AI11" s="393"/>
      <c r="AJ11" s="393"/>
      <c r="AK11" s="393">
        <v>536</v>
      </c>
      <c r="AL11" s="393"/>
      <c r="AM11" s="393"/>
      <c r="AN11" s="393"/>
      <c r="AO11" s="393">
        <v>1889</v>
      </c>
      <c r="AP11" s="393"/>
      <c r="AQ11" s="393"/>
      <c r="AR11" s="393"/>
    </row>
    <row r="12" spans="1:44" s="2" customFormat="1" ht="19.5" customHeight="1">
      <c r="A12" s="382" t="s">
        <v>26</v>
      </c>
      <c r="B12" s="391"/>
      <c r="C12" s="346" t="s">
        <v>292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90"/>
      <c r="AC12" s="334" t="s">
        <v>293</v>
      </c>
      <c r="AD12" s="335"/>
      <c r="AE12" s="335"/>
      <c r="AF12" s="385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</row>
    <row r="13" spans="1:44" ht="19.5" customHeight="1">
      <c r="A13" s="375" t="s">
        <v>29</v>
      </c>
      <c r="B13" s="392"/>
      <c r="C13" s="344" t="s">
        <v>294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89"/>
      <c r="AC13" s="321" t="s">
        <v>295</v>
      </c>
      <c r="AD13" s="322"/>
      <c r="AE13" s="322"/>
      <c r="AF13" s="378"/>
      <c r="AG13" s="379">
        <f>SUM(AG7:AJ12)</f>
        <v>17902</v>
      </c>
      <c r="AH13" s="380"/>
      <c r="AI13" s="380"/>
      <c r="AJ13" s="381"/>
      <c r="AK13" s="379">
        <f>SUM(AK7:AN12)</f>
        <v>18448</v>
      </c>
      <c r="AL13" s="380"/>
      <c r="AM13" s="380"/>
      <c r="AN13" s="381"/>
      <c r="AO13" s="379">
        <f>SUM(AO7:AR12)</f>
        <v>20007</v>
      </c>
      <c r="AP13" s="380"/>
      <c r="AQ13" s="380"/>
      <c r="AR13" s="381"/>
    </row>
    <row r="14" spans="1:44" ht="19.5" customHeight="1">
      <c r="A14" s="382" t="s">
        <v>32</v>
      </c>
      <c r="B14" s="391"/>
      <c r="C14" s="346" t="s">
        <v>296</v>
      </c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90"/>
      <c r="AC14" s="334" t="s">
        <v>297</v>
      </c>
      <c r="AD14" s="335"/>
      <c r="AE14" s="335"/>
      <c r="AF14" s="385"/>
      <c r="AG14" s="386"/>
      <c r="AH14" s="387"/>
      <c r="AI14" s="387"/>
      <c r="AJ14" s="388"/>
      <c r="AK14" s="386"/>
      <c r="AL14" s="387"/>
      <c r="AM14" s="387"/>
      <c r="AN14" s="388"/>
      <c r="AO14" s="386"/>
      <c r="AP14" s="387"/>
      <c r="AQ14" s="387"/>
      <c r="AR14" s="388"/>
    </row>
    <row r="15" spans="1:44" ht="29.25" customHeight="1">
      <c r="A15" s="382" t="s">
        <v>35</v>
      </c>
      <c r="B15" s="391"/>
      <c r="C15" s="346" t="s">
        <v>298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90"/>
      <c r="AC15" s="334" t="s">
        <v>299</v>
      </c>
      <c r="AD15" s="335"/>
      <c r="AE15" s="335"/>
      <c r="AF15" s="385"/>
      <c r="AG15" s="386"/>
      <c r="AH15" s="387"/>
      <c r="AI15" s="387"/>
      <c r="AJ15" s="388"/>
      <c r="AK15" s="386"/>
      <c r="AL15" s="387"/>
      <c r="AM15" s="387"/>
      <c r="AN15" s="388"/>
      <c r="AO15" s="386"/>
      <c r="AP15" s="387"/>
      <c r="AQ15" s="387"/>
      <c r="AR15" s="388"/>
    </row>
    <row r="16" spans="1:44" ht="29.25" customHeight="1">
      <c r="A16" s="382" t="s">
        <v>38</v>
      </c>
      <c r="B16" s="391"/>
      <c r="C16" s="346" t="s">
        <v>300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90"/>
      <c r="AC16" s="334" t="s">
        <v>301</v>
      </c>
      <c r="AD16" s="335"/>
      <c r="AE16" s="335"/>
      <c r="AF16" s="385"/>
      <c r="AG16" s="386"/>
      <c r="AH16" s="387"/>
      <c r="AI16" s="387"/>
      <c r="AJ16" s="388"/>
      <c r="AK16" s="386"/>
      <c r="AL16" s="387"/>
      <c r="AM16" s="387"/>
      <c r="AN16" s="388"/>
      <c r="AO16" s="386"/>
      <c r="AP16" s="387"/>
      <c r="AQ16" s="387"/>
      <c r="AR16" s="388"/>
    </row>
    <row r="17" spans="1:44" ht="29.25" customHeight="1">
      <c r="A17" s="382" t="s">
        <v>41</v>
      </c>
      <c r="B17" s="391"/>
      <c r="C17" s="346" t="s">
        <v>302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90"/>
      <c r="AC17" s="334" t="s">
        <v>303</v>
      </c>
      <c r="AD17" s="335"/>
      <c r="AE17" s="335"/>
      <c r="AF17" s="385"/>
      <c r="AG17" s="386"/>
      <c r="AH17" s="387"/>
      <c r="AI17" s="387"/>
      <c r="AJ17" s="388"/>
      <c r="AK17" s="386"/>
      <c r="AL17" s="387"/>
      <c r="AM17" s="387"/>
      <c r="AN17" s="388"/>
      <c r="AO17" s="386"/>
      <c r="AP17" s="387"/>
      <c r="AQ17" s="387"/>
      <c r="AR17" s="388"/>
    </row>
    <row r="18" spans="1:44" ht="19.5" customHeight="1">
      <c r="A18" s="382" t="s">
        <v>44</v>
      </c>
      <c r="B18" s="391"/>
      <c r="C18" s="346" t="s">
        <v>304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90"/>
      <c r="AC18" s="334" t="s">
        <v>305</v>
      </c>
      <c r="AD18" s="335"/>
      <c r="AE18" s="335"/>
      <c r="AF18" s="385"/>
      <c r="AG18" s="386">
        <v>36358</v>
      </c>
      <c r="AH18" s="387"/>
      <c r="AI18" s="387"/>
      <c r="AJ18" s="388"/>
      <c r="AK18" s="386">
        <v>44540</v>
      </c>
      <c r="AL18" s="387"/>
      <c r="AM18" s="387"/>
      <c r="AN18" s="388"/>
      <c r="AO18" s="386">
        <v>45356</v>
      </c>
      <c r="AP18" s="387"/>
      <c r="AQ18" s="387"/>
      <c r="AR18" s="388"/>
    </row>
    <row r="19" spans="1:44" ht="19.5" customHeight="1">
      <c r="A19" s="375" t="s">
        <v>47</v>
      </c>
      <c r="B19" s="392"/>
      <c r="C19" s="344" t="s">
        <v>306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89"/>
      <c r="AC19" s="321" t="s">
        <v>307</v>
      </c>
      <c r="AD19" s="322"/>
      <c r="AE19" s="322"/>
      <c r="AF19" s="378"/>
      <c r="AG19" s="379">
        <f>SUM(AG13:AJ18)</f>
        <v>54260</v>
      </c>
      <c r="AH19" s="380"/>
      <c r="AI19" s="380"/>
      <c r="AJ19" s="381"/>
      <c r="AK19" s="379">
        <f>SUM(AK13:AN18)</f>
        <v>62988</v>
      </c>
      <c r="AL19" s="380"/>
      <c r="AM19" s="380"/>
      <c r="AN19" s="381"/>
      <c r="AO19" s="379">
        <f>SUM(AO13:AR18)</f>
        <v>65363</v>
      </c>
      <c r="AP19" s="380"/>
      <c r="AQ19" s="380"/>
      <c r="AR19" s="381"/>
    </row>
    <row r="20" spans="1:44" ht="19.5" customHeight="1">
      <c r="A20" s="382" t="s">
        <v>50</v>
      </c>
      <c r="B20" s="391"/>
      <c r="C20" s="346" t="s">
        <v>308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90"/>
      <c r="AC20" s="334" t="s">
        <v>309</v>
      </c>
      <c r="AD20" s="335"/>
      <c r="AE20" s="335"/>
      <c r="AF20" s="385"/>
      <c r="AG20" s="386"/>
      <c r="AH20" s="387"/>
      <c r="AI20" s="387"/>
      <c r="AJ20" s="388"/>
      <c r="AK20" s="386"/>
      <c r="AL20" s="387"/>
      <c r="AM20" s="387"/>
      <c r="AN20" s="388"/>
      <c r="AO20" s="386"/>
      <c r="AP20" s="387"/>
      <c r="AQ20" s="387"/>
      <c r="AR20" s="388"/>
    </row>
    <row r="21" spans="1:44" ht="29.25" customHeight="1">
      <c r="A21" s="382" t="s">
        <v>53</v>
      </c>
      <c r="B21" s="391"/>
      <c r="C21" s="346" t="s">
        <v>310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90"/>
      <c r="AC21" s="334" t="s">
        <v>311</v>
      </c>
      <c r="AD21" s="335"/>
      <c r="AE21" s="335"/>
      <c r="AF21" s="385"/>
      <c r="AG21" s="386"/>
      <c r="AH21" s="387"/>
      <c r="AI21" s="387"/>
      <c r="AJ21" s="388"/>
      <c r="AK21" s="386"/>
      <c r="AL21" s="387"/>
      <c r="AM21" s="387"/>
      <c r="AN21" s="388"/>
      <c r="AO21" s="386"/>
      <c r="AP21" s="387"/>
      <c r="AQ21" s="387"/>
      <c r="AR21" s="388"/>
    </row>
    <row r="22" spans="1:44" ht="29.25" customHeight="1">
      <c r="A22" s="382" t="s">
        <v>56</v>
      </c>
      <c r="B22" s="391"/>
      <c r="C22" s="346" t="s">
        <v>312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90"/>
      <c r="AC22" s="334" t="s">
        <v>313</v>
      </c>
      <c r="AD22" s="335"/>
      <c r="AE22" s="335"/>
      <c r="AF22" s="385"/>
      <c r="AG22" s="386"/>
      <c r="AH22" s="387"/>
      <c r="AI22" s="387"/>
      <c r="AJ22" s="388"/>
      <c r="AK22" s="386"/>
      <c r="AL22" s="387"/>
      <c r="AM22" s="387"/>
      <c r="AN22" s="388"/>
      <c r="AO22" s="386"/>
      <c r="AP22" s="387"/>
      <c r="AQ22" s="387"/>
      <c r="AR22" s="388"/>
    </row>
    <row r="23" spans="1:44" ht="29.25" customHeight="1">
      <c r="A23" s="382" t="s">
        <v>59</v>
      </c>
      <c r="B23" s="391"/>
      <c r="C23" s="346" t="s">
        <v>314</v>
      </c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90"/>
      <c r="AC23" s="334" t="s">
        <v>315</v>
      </c>
      <c r="AD23" s="335"/>
      <c r="AE23" s="335"/>
      <c r="AF23" s="385"/>
      <c r="AG23" s="386"/>
      <c r="AH23" s="387"/>
      <c r="AI23" s="387"/>
      <c r="AJ23" s="388"/>
      <c r="AK23" s="386"/>
      <c r="AL23" s="387"/>
      <c r="AM23" s="387"/>
      <c r="AN23" s="388"/>
      <c r="AO23" s="386"/>
      <c r="AP23" s="387"/>
      <c r="AQ23" s="387"/>
      <c r="AR23" s="388"/>
    </row>
    <row r="24" spans="1:44" ht="19.5" customHeight="1">
      <c r="A24" s="382" t="s">
        <v>62</v>
      </c>
      <c r="B24" s="391"/>
      <c r="C24" s="346" t="s">
        <v>316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90"/>
      <c r="AC24" s="334" t="s">
        <v>317</v>
      </c>
      <c r="AD24" s="335"/>
      <c r="AE24" s="335"/>
      <c r="AF24" s="385"/>
      <c r="AG24" s="386">
        <v>0</v>
      </c>
      <c r="AH24" s="387"/>
      <c r="AI24" s="387"/>
      <c r="AJ24" s="388"/>
      <c r="AK24" s="386">
        <v>0</v>
      </c>
      <c r="AL24" s="387"/>
      <c r="AM24" s="387"/>
      <c r="AN24" s="388"/>
      <c r="AO24" s="386">
        <v>0</v>
      </c>
      <c r="AP24" s="387"/>
      <c r="AQ24" s="387"/>
      <c r="AR24" s="388"/>
    </row>
    <row r="25" spans="1:44" ht="19.5" customHeight="1">
      <c r="A25" s="375" t="s">
        <v>65</v>
      </c>
      <c r="B25" s="392"/>
      <c r="C25" s="344" t="s">
        <v>318</v>
      </c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89"/>
      <c r="AC25" s="321" t="s">
        <v>319</v>
      </c>
      <c r="AD25" s="322"/>
      <c r="AE25" s="322"/>
      <c r="AF25" s="378"/>
      <c r="AG25" s="379">
        <f>SUM(AG20:AJ24)</f>
        <v>0</v>
      </c>
      <c r="AH25" s="380"/>
      <c r="AI25" s="380"/>
      <c r="AJ25" s="381"/>
      <c r="AK25" s="379">
        <f>SUM(AK20:AN24)</f>
        <v>0</v>
      </c>
      <c r="AL25" s="380"/>
      <c r="AM25" s="380"/>
      <c r="AN25" s="381"/>
      <c r="AO25" s="379">
        <f>SUM(AO20:AR24)</f>
        <v>0</v>
      </c>
      <c r="AP25" s="380"/>
      <c r="AQ25" s="380"/>
      <c r="AR25" s="381"/>
    </row>
    <row r="26" spans="1:44" ht="19.5" customHeight="1">
      <c r="A26" s="382" t="s">
        <v>68</v>
      </c>
      <c r="B26" s="391"/>
      <c r="C26" s="346" t="s">
        <v>320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90"/>
      <c r="AC26" s="334" t="s">
        <v>321</v>
      </c>
      <c r="AD26" s="335"/>
      <c r="AE26" s="335"/>
      <c r="AF26" s="385"/>
      <c r="AG26" s="386"/>
      <c r="AH26" s="387"/>
      <c r="AI26" s="387"/>
      <c r="AJ26" s="388"/>
      <c r="AK26" s="386"/>
      <c r="AL26" s="387"/>
      <c r="AM26" s="387"/>
      <c r="AN26" s="388"/>
      <c r="AO26" s="386"/>
      <c r="AP26" s="387"/>
      <c r="AQ26" s="387"/>
      <c r="AR26" s="388"/>
    </row>
    <row r="27" spans="1:44" ht="19.5" customHeight="1">
      <c r="A27" s="382" t="s">
        <v>71</v>
      </c>
      <c r="B27" s="391"/>
      <c r="C27" s="346" t="s">
        <v>322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90"/>
      <c r="AC27" s="334" t="s">
        <v>323</v>
      </c>
      <c r="AD27" s="335"/>
      <c r="AE27" s="335"/>
      <c r="AF27" s="385"/>
      <c r="AG27" s="386"/>
      <c r="AH27" s="387"/>
      <c r="AI27" s="387"/>
      <c r="AJ27" s="388"/>
      <c r="AK27" s="386"/>
      <c r="AL27" s="387"/>
      <c r="AM27" s="387"/>
      <c r="AN27" s="388"/>
      <c r="AO27" s="386"/>
      <c r="AP27" s="387"/>
      <c r="AQ27" s="387"/>
      <c r="AR27" s="388"/>
    </row>
    <row r="28" spans="1:44" s="6" customFormat="1" ht="19.5" customHeight="1">
      <c r="A28" s="375" t="s">
        <v>74</v>
      </c>
      <c r="B28" s="392"/>
      <c r="C28" s="344" t="s">
        <v>324</v>
      </c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89"/>
      <c r="AC28" s="321" t="s">
        <v>325</v>
      </c>
      <c r="AD28" s="322"/>
      <c r="AE28" s="322"/>
      <c r="AF28" s="378"/>
      <c r="AG28" s="379">
        <f>SUM(AG26:AJ27)</f>
        <v>0</v>
      </c>
      <c r="AH28" s="380"/>
      <c r="AI28" s="380"/>
      <c r="AJ28" s="381"/>
      <c r="AK28" s="379">
        <f>SUM(AK26:AN27)</f>
        <v>0</v>
      </c>
      <c r="AL28" s="380"/>
      <c r="AM28" s="380"/>
      <c r="AN28" s="381"/>
      <c r="AO28" s="379">
        <f>SUM(AO26:AR27)</f>
        <v>0</v>
      </c>
      <c r="AP28" s="380"/>
      <c r="AQ28" s="380"/>
      <c r="AR28" s="381"/>
    </row>
    <row r="29" spans="1:44" ht="19.5" customHeight="1">
      <c r="A29" s="382" t="s">
        <v>77</v>
      </c>
      <c r="B29" s="391"/>
      <c r="C29" s="346" t="s">
        <v>326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90"/>
      <c r="AC29" s="334" t="s">
        <v>327</v>
      </c>
      <c r="AD29" s="335"/>
      <c r="AE29" s="335"/>
      <c r="AF29" s="385"/>
      <c r="AG29" s="386"/>
      <c r="AH29" s="387"/>
      <c r="AI29" s="387"/>
      <c r="AJ29" s="388"/>
      <c r="AK29" s="386"/>
      <c r="AL29" s="387"/>
      <c r="AM29" s="387"/>
      <c r="AN29" s="388"/>
      <c r="AO29" s="386"/>
      <c r="AP29" s="387"/>
      <c r="AQ29" s="387"/>
      <c r="AR29" s="388"/>
    </row>
    <row r="30" spans="1:44" ht="19.5" customHeight="1">
      <c r="A30" s="382" t="s">
        <v>80</v>
      </c>
      <c r="B30" s="391"/>
      <c r="C30" s="346" t="s">
        <v>328</v>
      </c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90"/>
      <c r="AC30" s="334" t="s">
        <v>329</v>
      </c>
      <c r="AD30" s="335"/>
      <c r="AE30" s="335"/>
      <c r="AF30" s="385"/>
      <c r="AG30" s="386"/>
      <c r="AH30" s="387"/>
      <c r="AI30" s="387"/>
      <c r="AJ30" s="388"/>
      <c r="AK30" s="386"/>
      <c r="AL30" s="387"/>
      <c r="AM30" s="387"/>
      <c r="AN30" s="388"/>
      <c r="AO30" s="386"/>
      <c r="AP30" s="387"/>
      <c r="AQ30" s="387"/>
      <c r="AR30" s="388"/>
    </row>
    <row r="31" spans="1:44" ht="19.5" customHeight="1">
      <c r="A31" s="382" t="s">
        <v>83</v>
      </c>
      <c r="B31" s="391"/>
      <c r="C31" s="346" t="s">
        <v>330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90"/>
      <c r="AC31" s="334" t="s">
        <v>331</v>
      </c>
      <c r="AD31" s="335"/>
      <c r="AE31" s="335"/>
      <c r="AF31" s="385"/>
      <c r="AG31" s="386">
        <v>1620</v>
      </c>
      <c r="AH31" s="387"/>
      <c r="AI31" s="387"/>
      <c r="AJ31" s="388"/>
      <c r="AK31" s="386">
        <v>1620</v>
      </c>
      <c r="AL31" s="387"/>
      <c r="AM31" s="387"/>
      <c r="AN31" s="388"/>
      <c r="AO31" s="386">
        <v>1620</v>
      </c>
      <c r="AP31" s="387"/>
      <c r="AQ31" s="387"/>
      <c r="AR31" s="388"/>
    </row>
    <row r="32" spans="1:44" ht="19.5" customHeight="1">
      <c r="A32" s="382" t="s">
        <v>86</v>
      </c>
      <c r="B32" s="391"/>
      <c r="C32" s="346" t="s">
        <v>332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90"/>
      <c r="AC32" s="334" t="s">
        <v>333</v>
      </c>
      <c r="AD32" s="335"/>
      <c r="AE32" s="335"/>
      <c r="AF32" s="385"/>
      <c r="AG32" s="386">
        <v>966</v>
      </c>
      <c r="AH32" s="387"/>
      <c r="AI32" s="387"/>
      <c r="AJ32" s="388"/>
      <c r="AK32" s="386">
        <v>966</v>
      </c>
      <c r="AL32" s="387"/>
      <c r="AM32" s="387"/>
      <c r="AN32" s="388"/>
      <c r="AO32" s="386">
        <v>966</v>
      </c>
      <c r="AP32" s="387"/>
      <c r="AQ32" s="387"/>
      <c r="AR32" s="388"/>
    </row>
    <row r="33" spans="1:44" ht="19.5" customHeight="1">
      <c r="A33" s="382" t="s">
        <v>89</v>
      </c>
      <c r="B33" s="391"/>
      <c r="C33" s="346" t="s">
        <v>334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90"/>
      <c r="AC33" s="334" t="s">
        <v>335</v>
      </c>
      <c r="AD33" s="335"/>
      <c r="AE33" s="335"/>
      <c r="AF33" s="385"/>
      <c r="AG33" s="386"/>
      <c r="AH33" s="387"/>
      <c r="AI33" s="387"/>
      <c r="AJ33" s="388"/>
      <c r="AK33" s="386"/>
      <c r="AL33" s="387"/>
      <c r="AM33" s="387"/>
      <c r="AN33" s="388"/>
      <c r="AO33" s="386"/>
      <c r="AP33" s="387"/>
      <c r="AQ33" s="387"/>
      <c r="AR33" s="388"/>
    </row>
    <row r="34" spans="1:44" ht="19.5" customHeight="1">
      <c r="A34" s="382" t="s">
        <v>92</v>
      </c>
      <c r="B34" s="391"/>
      <c r="C34" s="346" t="s">
        <v>336</v>
      </c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90"/>
      <c r="AC34" s="334" t="s">
        <v>337</v>
      </c>
      <c r="AD34" s="335"/>
      <c r="AE34" s="335"/>
      <c r="AF34" s="385"/>
      <c r="AG34" s="386"/>
      <c r="AH34" s="387"/>
      <c r="AI34" s="387"/>
      <c r="AJ34" s="388"/>
      <c r="AK34" s="386"/>
      <c r="AL34" s="387"/>
      <c r="AM34" s="387"/>
      <c r="AN34" s="388"/>
      <c r="AO34" s="386"/>
      <c r="AP34" s="387"/>
      <c r="AQ34" s="387"/>
      <c r="AR34" s="388"/>
    </row>
    <row r="35" spans="1:44" ht="19.5" customHeight="1">
      <c r="A35" s="382" t="s">
        <v>95</v>
      </c>
      <c r="B35" s="391"/>
      <c r="C35" s="346" t="s">
        <v>338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90"/>
      <c r="AC35" s="334" t="s">
        <v>339</v>
      </c>
      <c r="AD35" s="335"/>
      <c r="AE35" s="335"/>
      <c r="AF35" s="385"/>
      <c r="AG35" s="386">
        <v>395</v>
      </c>
      <c r="AH35" s="387"/>
      <c r="AI35" s="387"/>
      <c r="AJ35" s="388"/>
      <c r="AK35" s="386">
        <v>395</v>
      </c>
      <c r="AL35" s="387"/>
      <c r="AM35" s="387"/>
      <c r="AN35" s="388"/>
      <c r="AO35" s="386">
        <v>395</v>
      </c>
      <c r="AP35" s="387"/>
      <c r="AQ35" s="387"/>
      <c r="AR35" s="388"/>
    </row>
    <row r="36" spans="1:44" ht="19.5" customHeight="1">
      <c r="A36" s="382" t="s">
        <v>98</v>
      </c>
      <c r="B36" s="391"/>
      <c r="C36" s="346" t="s">
        <v>340</v>
      </c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90"/>
      <c r="AC36" s="334" t="s">
        <v>341</v>
      </c>
      <c r="AD36" s="335"/>
      <c r="AE36" s="335"/>
      <c r="AF36" s="385"/>
      <c r="AG36" s="386"/>
      <c r="AH36" s="387"/>
      <c r="AI36" s="387"/>
      <c r="AJ36" s="388"/>
      <c r="AK36" s="386"/>
      <c r="AL36" s="387"/>
      <c r="AM36" s="387"/>
      <c r="AN36" s="388"/>
      <c r="AO36" s="386"/>
      <c r="AP36" s="387"/>
      <c r="AQ36" s="387"/>
      <c r="AR36" s="388"/>
    </row>
    <row r="37" spans="1:44" ht="19.5" customHeight="1">
      <c r="A37" s="375" t="s">
        <v>101</v>
      </c>
      <c r="B37" s="392"/>
      <c r="C37" s="344" t="s">
        <v>342</v>
      </c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89"/>
      <c r="AC37" s="321" t="s">
        <v>343</v>
      </c>
      <c r="AD37" s="322"/>
      <c r="AE37" s="322"/>
      <c r="AF37" s="378"/>
      <c r="AG37" s="379">
        <f>SUM(AG32:AJ36)</f>
        <v>1361</v>
      </c>
      <c r="AH37" s="380"/>
      <c r="AI37" s="380"/>
      <c r="AJ37" s="381"/>
      <c r="AK37" s="379">
        <f>SUM(AK32:AN36)</f>
        <v>1361</v>
      </c>
      <c r="AL37" s="380"/>
      <c r="AM37" s="380"/>
      <c r="AN37" s="381"/>
      <c r="AO37" s="379">
        <f>SUM(AO32:AR36)</f>
        <v>1361</v>
      </c>
      <c r="AP37" s="380"/>
      <c r="AQ37" s="380"/>
      <c r="AR37" s="381"/>
    </row>
    <row r="38" spans="1:44" ht="19.5" customHeight="1">
      <c r="A38" s="382" t="s">
        <v>104</v>
      </c>
      <c r="B38" s="391"/>
      <c r="C38" s="346" t="s">
        <v>344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90"/>
      <c r="AC38" s="334" t="s">
        <v>345</v>
      </c>
      <c r="AD38" s="335"/>
      <c r="AE38" s="335"/>
      <c r="AF38" s="385"/>
      <c r="AG38" s="386">
        <v>125</v>
      </c>
      <c r="AH38" s="387"/>
      <c r="AI38" s="387"/>
      <c r="AJ38" s="388"/>
      <c r="AK38" s="386">
        <v>125</v>
      </c>
      <c r="AL38" s="387"/>
      <c r="AM38" s="387"/>
      <c r="AN38" s="388"/>
      <c r="AO38" s="386">
        <v>125</v>
      </c>
      <c r="AP38" s="387"/>
      <c r="AQ38" s="387"/>
      <c r="AR38" s="388"/>
    </row>
    <row r="39" spans="1:44" ht="19.5" customHeight="1">
      <c r="A39" s="375" t="s">
        <v>107</v>
      </c>
      <c r="B39" s="392"/>
      <c r="C39" s="344" t="s">
        <v>346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89"/>
      <c r="AC39" s="321" t="s">
        <v>347</v>
      </c>
      <c r="AD39" s="322"/>
      <c r="AE39" s="322"/>
      <c r="AF39" s="378"/>
      <c r="AG39" s="379">
        <f>AG28+AG29+AG30+AG31+AG37+AG38</f>
        <v>3106</v>
      </c>
      <c r="AH39" s="380"/>
      <c r="AI39" s="380"/>
      <c r="AJ39" s="381"/>
      <c r="AK39" s="379">
        <f>AK28+AK29+AK30+AK31+AK37+AK38</f>
        <v>3106</v>
      </c>
      <c r="AL39" s="380"/>
      <c r="AM39" s="380"/>
      <c r="AN39" s="381"/>
      <c r="AO39" s="379">
        <f>AO28+AO29+AO30+AO31+AO37+AO38</f>
        <v>3106</v>
      </c>
      <c r="AP39" s="380"/>
      <c r="AQ39" s="380"/>
      <c r="AR39" s="381"/>
    </row>
    <row r="40" spans="1:44" ht="19.5" customHeight="1">
      <c r="A40" s="382" t="s">
        <v>110</v>
      </c>
      <c r="B40" s="391"/>
      <c r="C40" s="328" t="s">
        <v>348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84"/>
      <c r="AC40" s="334" t="s">
        <v>349</v>
      </c>
      <c r="AD40" s="335"/>
      <c r="AE40" s="335"/>
      <c r="AF40" s="385"/>
      <c r="AG40" s="386"/>
      <c r="AH40" s="387"/>
      <c r="AI40" s="387"/>
      <c r="AJ40" s="388"/>
      <c r="AK40" s="386"/>
      <c r="AL40" s="387"/>
      <c r="AM40" s="387"/>
      <c r="AN40" s="388"/>
      <c r="AO40" s="386"/>
      <c r="AP40" s="387"/>
      <c r="AQ40" s="387"/>
      <c r="AR40" s="388"/>
    </row>
    <row r="41" spans="1:44" ht="19.5" customHeight="1">
      <c r="A41" s="382" t="s">
        <v>113</v>
      </c>
      <c r="B41" s="391"/>
      <c r="C41" s="328" t="s">
        <v>350</v>
      </c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84"/>
      <c r="AC41" s="334" t="s">
        <v>351</v>
      </c>
      <c r="AD41" s="335"/>
      <c r="AE41" s="335"/>
      <c r="AF41" s="385"/>
      <c r="AG41" s="386">
        <v>0</v>
      </c>
      <c r="AH41" s="387"/>
      <c r="AI41" s="387"/>
      <c r="AJ41" s="388"/>
      <c r="AK41" s="386">
        <v>0</v>
      </c>
      <c r="AL41" s="387"/>
      <c r="AM41" s="387"/>
      <c r="AN41" s="388"/>
      <c r="AO41" s="386">
        <v>0</v>
      </c>
      <c r="AP41" s="387"/>
      <c r="AQ41" s="387"/>
      <c r="AR41" s="388"/>
    </row>
    <row r="42" spans="1:44" ht="19.5" customHeight="1">
      <c r="A42" s="382" t="s">
        <v>116</v>
      </c>
      <c r="B42" s="391"/>
      <c r="C42" s="328" t="s">
        <v>352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84"/>
      <c r="AC42" s="334" t="s">
        <v>353</v>
      </c>
      <c r="AD42" s="335"/>
      <c r="AE42" s="335"/>
      <c r="AF42" s="385"/>
      <c r="AG42" s="386">
        <v>130</v>
      </c>
      <c r="AH42" s="387"/>
      <c r="AI42" s="387"/>
      <c r="AJ42" s="388"/>
      <c r="AK42" s="386">
        <v>130</v>
      </c>
      <c r="AL42" s="387"/>
      <c r="AM42" s="387"/>
      <c r="AN42" s="388"/>
      <c r="AO42" s="386">
        <v>130</v>
      </c>
      <c r="AP42" s="387"/>
      <c r="AQ42" s="387"/>
      <c r="AR42" s="388"/>
    </row>
    <row r="43" spans="1:44" ht="19.5" customHeight="1">
      <c r="A43" s="382" t="s">
        <v>119</v>
      </c>
      <c r="B43" s="391"/>
      <c r="C43" s="328" t="s">
        <v>354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84"/>
      <c r="AC43" s="334" t="s">
        <v>355</v>
      </c>
      <c r="AD43" s="335"/>
      <c r="AE43" s="335"/>
      <c r="AF43" s="385"/>
      <c r="AG43" s="386">
        <v>36</v>
      </c>
      <c r="AH43" s="387"/>
      <c r="AI43" s="387"/>
      <c r="AJ43" s="388"/>
      <c r="AK43" s="386">
        <v>36</v>
      </c>
      <c r="AL43" s="387"/>
      <c r="AM43" s="387"/>
      <c r="AN43" s="388"/>
      <c r="AO43" s="386">
        <v>36</v>
      </c>
      <c r="AP43" s="387"/>
      <c r="AQ43" s="387"/>
      <c r="AR43" s="388"/>
    </row>
    <row r="44" spans="1:44" ht="19.5" customHeight="1">
      <c r="A44" s="382" t="s">
        <v>122</v>
      </c>
      <c r="B44" s="391"/>
      <c r="C44" s="328" t="s">
        <v>356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84"/>
      <c r="AC44" s="334" t="s">
        <v>357</v>
      </c>
      <c r="AD44" s="335"/>
      <c r="AE44" s="335"/>
      <c r="AF44" s="385"/>
      <c r="AG44" s="386"/>
      <c r="AH44" s="387"/>
      <c r="AI44" s="387"/>
      <c r="AJ44" s="388"/>
      <c r="AK44" s="386"/>
      <c r="AL44" s="387"/>
      <c r="AM44" s="387"/>
      <c r="AN44" s="388"/>
      <c r="AO44" s="386"/>
      <c r="AP44" s="387"/>
      <c r="AQ44" s="387"/>
      <c r="AR44" s="388"/>
    </row>
    <row r="45" spans="1:44" ht="19.5" customHeight="1">
      <c r="A45" s="382" t="s">
        <v>125</v>
      </c>
      <c r="B45" s="391"/>
      <c r="C45" s="328" t="s">
        <v>358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84"/>
      <c r="AC45" s="334" t="s">
        <v>359</v>
      </c>
      <c r="AD45" s="335"/>
      <c r="AE45" s="335"/>
      <c r="AF45" s="385"/>
      <c r="AG45" s="386"/>
      <c r="AH45" s="387"/>
      <c r="AI45" s="387"/>
      <c r="AJ45" s="388"/>
      <c r="AK45" s="386"/>
      <c r="AL45" s="387"/>
      <c r="AM45" s="387"/>
      <c r="AN45" s="388"/>
      <c r="AO45" s="386"/>
      <c r="AP45" s="387"/>
      <c r="AQ45" s="387"/>
      <c r="AR45" s="388"/>
    </row>
    <row r="46" spans="1:44" ht="19.5" customHeight="1">
      <c r="A46" s="382" t="s">
        <v>128</v>
      </c>
      <c r="B46" s="391"/>
      <c r="C46" s="328" t="s">
        <v>360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84"/>
      <c r="AC46" s="334" t="s">
        <v>361</v>
      </c>
      <c r="AD46" s="335"/>
      <c r="AE46" s="335"/>
      <c r="AF46" s="385"/>
      <c r="AG46" s="386"/>
      <c r="AH46" s="387"/>
      <c r="AI46" s="387"/>
      <c r="AJ46" s="388"/>
      <c r="AK46" s="386"/>
      <c r="AL46" s="387"/>
      <c r="AM46" s="387"/>
      <c r="AN46" s="388"/>
      <c r="AO46" s="386"/>
      <c r="AP46" s="387"/>
      <c r="AQ46" s="387"/>
      <c r="AR46" s="388"/>
    </row>
    <row r="47" spans="1:44" ht="19.5" customHeight="1">
      <c r="A47" s="382" t="s">
        <v>131</v>
      </c>
      <c r="B47" s="391"/>
      <c r="C47" s="328" t="s">
        <v>362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84"/>
      <c r="AC47" s="334" t="s">
        <v>363</v>
      </c>
      <c r="AD47" s="335"/>
      <c r="AE47" s="335"/>
      <c r="AF47" s="385"/>
      <c r="AG47" s="386"/>
      <c r="AH47" s="387"/>
      <c r="AI47" s="387"/>
      <c r="AJ47" s="388"/>
      <c r="AK47" s="386"/>
      <c r="AL47" s="387"/>
      <c r="AM47" s="387"/>
      <c r="AN47" s="388"/>
      <c r="AO47" s="386"/>
      <c r="AP47" s="387"/>
      <c r="AQ47" s="387"/>
      <c r="AR47" s="388"/>
    </row>
    <row r="48" spans="1:44" ht="19.5" customHeight="1">
      <c r="A48" s="382" t="s">
        <v>134</v>
      </c>
      <c r="B48" s="391"/>
      <c r="C48" s="328" t="s">
        <v>364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84"/>
      <c r="AC48" s="334" t="s">
        <v>365</v>
      </c>
      <c r="AD48" s="335"/>
      <c r="AE48" s="335"/>
      <c r="AF48" s="385"/>
      <c r="AG48" s="386"/>
      <c r="AH48" s="387"/>
      <c r="AI48" s="387"/>
      <c r="AJ48" s="388"/>
      <c r="AK48" s="386"/>
      <c r="AL48" s="387"/>
      <c r="AM48" s="387"/>
      <c r="AN48" s="388"/>
      <c r="AO48" s="386"/>
      <c r="AP48" s="387"/>
      <c r="AQ48" s="387"/>
      <c r="AR48" s="388"/>
    </row>
    <row r="49" spans="1:44" ht="19.5" customHeight="1">
      <c r="A49" s="382" t="s">
        <v>137</v>
      </c>
      <c r="B49" s="391"/>
      <c r="C49" s="328" t="s">
        <v>366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84"/>
      <c r="AC49" s="334" t="s">
        <v>367</v>
      </c>
      <c r="AD49" s="335"/>
      <c r="AE49" s="335"/>
      <c r="AF49" s="385"/>
      <c r="AG49" s="386"/>
      <c r="AH49" s="387"/>
      <c r="AI49" s="387"/>
      <c r="AJ49" s="388"/>
      <c r="AK49" s="386"/>
      <c r="AL49" s="387"/>
      <c r="AM49" s="387"/>
      <c r="AN49" s="388"/>
      <c r="AO49" s="386">
        <v>558</v>
      </c>
      <c r="AP49" s="387"/>
      <c r="AQ49" s="387"/>
      <c r="AR49" s="388"/>
    </row>
    <row r="50" spans="1:44" ht="19.5" customHeight="1">
      <c r="A50" s="375" t="s">
        <v>140</v>
      </c>
      <c r="B50" s="392"/>
      <c r="C50" s="315" t="s">
        <v>368</v>
      </c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77"/>
      <c r="AC50" s="321" t="s">
        <v>369</v>
      </c>
      <c r="AD50" s="322"/>
      <c r="AE50" s="322"/>
      <c r="AF50" s="378"/>
      <c r="AG50" s="379">
        <f>SUM(AG40:AJ49)</f>
        <v>166</v>
      </c>
      <c r="AH50" s="380"/>
      <c r="AI50" s="380"/>
      <c r="AJ50" s="381"/>
      <c r="AK50" s="379">
        <f>SUM(AK40:AN49)</f>
        <v>166</v>
      </c>
      <c r="AL50" s="380"/>
      <c r="AM50" s="380"/>
      <c r="AN50" s="381"/>
      <c r="AO50" s="379">
        <f>SUM(AO40:AR49)</f>
        <v>724</v>
      </c>
      <c r="AP50" s="380"/>
      <c r="AQ50" s="380"/>
      <c r="AR50" s="381"/>
    </row>
    <row r="51" spans="1:44" ht="19.5" customHeight="1">
      <c r="A51" s="382">
        <v>45</v>
      </c>
      <c r="B51" s="383"/>
      <c r="C51" s="328" t="s">
        <v>370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84"/>
      <c r="AC51" s="334" t="s">
        <v>371</v>
      </c>
      <c r="AD51" s="335"/>
      <c r="AE51" s="335"/>
      <c r="AF51" s="385"/>
      <c r="AG51" s="386"/>
      <c r="AH51" s="387"/>
      <c r="AI51" s="387"/>
      <c r="AJ51" s="388"/>
      <c r="AK51" s="386"/>
      <c r="AL51" s="387"/>
      <c r="AM51" s="387"/>
      <c r="AN51" s="388"/>
      <c r="AO51" s="386"/>
      <c r="AP51" s="387"/>
      <c r="AQ51" s="387"/>
      <c r="AR51" s="388"/>
    </row>
    <row r="52" spans="1:44" ht="19.5" customHeight="1">
      <c r="A52" s="382">
        <v>46</v>
      </c>
      <c r="B52" s="383"/>
      <c r="C52" s="328" t="s">
        <v>372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84"/>
      <c r="AC52" s="334" t="s">
        <v>373</v>
      </c>
      <c r="AD52" s="335"/>
      <c r="AE52" s="335"/>
      <c r="AF52" s="385"/>
      <c r="AG52" s="386"/>
      <c r="AH52" s="387"/>
      <c r="AI52" s="387"/>
      <c r="AJ52" s="388"/>
      <c r="AK52" s="386"/>
      <c r="AL52" s="387"/>
      <c r="AM52" s="387"/>
      <c r="AN52" s="388"/>
      <c r="AO52" s="386"/>
      <c r="AP52" s="387"/>
      <c r="AQ52" s="387"/>
      <c r="AR52" s="388"/>
    </row>
    <row r="53" spans="1:44" ht="19.5" customHeight="1">
      <c r="A53" s="382">
        <v>47</v>
      </c>
      <c r="B53" s="383"/>
      <c r="C53" s="328" t="s">
        <v>374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84"/>
      <c r="AC53" s="334" t="s">
        <v>375</v>
      </c>
      <c r="AD53" s="335"/>
      <c r="AE53" s="335"/>
      <c r="AF53" s="385"/>
      <c r="AG53" s="386"/>
      <c r="AH53" s="387"/>
      <c r="AI53" s="387"/>
      <c r="AJ53" s="388"/>
      <c r="AK53" s="386"/>
      <c r="AL53" s="387"/>
      <c r="AM53" s="387"/>
      <c r="AN53" s="388"/>
      <c r="AO53" s="386"/>
      <c r="AP53" s="387"/>
      <c r="AQ53" s="387"/>
      <c r="AR53" s="388"/>
    </row>
    <row r="54" spans="1:44" ht="19.5" customHeight="1">
      <c r="A54" s="382">
        <v>48</v>
      </c>
      <c r="B54" s="383"/>
      <c r="C54" s="328" t="s">
        <v>376</v>
      </c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84"/>
      <c r="AC54" s="334" t="s">
        <v>377</v>
      </c>
      <c r="AD54" s="335"/>
      <c r="AE54" s="335"/>
      <c r="AF54" s="385"/>
      <c r="AG54" s="386"/>
      <c r="AH54" s="387"/>
      <c r="AI54" s="387"/>
      <c r="AJ54" s="388"/>
      <c r="AK54" s="386"/>
      <c r="AL54" s="387"/>
      <c r="AM54" s="387"/>
      <c r="AN54" s="388"/>
      <c r="AO54" s="386"/>
      <c r="AP54" s="387"/>
      <c r="AQ54" s="387"/>
      <c r="AR54" s="388"/>
    </row>
    <row r="55" spans="1:44" ht="19.5" customHeight="1">
      <c r="A55" s="382">
        <v>49</v>
      </c>
      <c r="B55" s="383"/>
      <c r="C55" s="328" t="s">
        <v>378</v>
      </c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84"/>
      <c r="AC55" s="334" t="s">
        <v>379</v>
      </c>
      <c r="AD55" s="335"/>
      <c r="AE55" s="335"/>
      <c r="AF55" s="385"/>
      <c r="AG55" s="386"/>
      <c r="AH55" s="387"/>
      <c r="AI55" s="387"/>
      <c r="AJ55" s="388"/>
      <c r="AK55" s="386"/>
      <c r="AL55" s="387"/>
      <c r="AM55" s="387"/>
      <c r="AN55" s="388"/>
      <c r="AO55" s="386"/>
      <c r="AP55" s="387"/>
      <c r="AQ55" s="387"/>
      <c r="AR55" s="388"/>
    </row>
    <row r="56" spans="1:44" ht="19.5" customHeight="1">
      <c r="A56" s="375">
        <v>50</v>
      </c>
      <c r="B56" s="376"/>
      <c r="C56" s="344" t="s">
        <v>380</v>
      </c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89"/>
      <c r="AC56" s="321" t="s">
        <v>381</v>
      </c>
      <c r="AD56" s="322"/>
      <c r="AE56" s="322"/>
      <c r="AF56" s="378"/>
      <c r="AG56" s="379">
        <f>SUM(AG51:AJ55)</f>
        <v>0</v>
      </c>
      <c r="AH56" s="380"/>
      <c r="AI56" s="380"/>
      <c r="AJ56" s="381"/>
      <c r="AK56" s="379">
        <f>SUM(AK51:AN55)</f>
        <v>0</v>
      </c>
      <c r="AL56" s="380"/>
      <c r="AM56" s="380"/>
      <c r="AN56" s="381"/>
      <c r="AO56" s="379">
        <f>SUM(AO51:AR55)</f>
        <v>0</v>
      </c>
      <c r="AP56" s="380"/>
      <c r="AQ56" s="380"/>
      <c r="AR56" s="381"/>
    </row>
    <row r="57" spans="1:44" ht="29.25" customHeight="1">
      <c r="A57" s="382">
        <v>51</v>
      </c>
      <c r="B57" s="383"/>
      <c r="C57" s="328" t="s">
        <v>382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84"/>
      <c r="AC57" s="334" t="s">
        <v>383</v>
      </c>
      <c r="AD57" s="335"/>
      <c r="AE57" s="335"/>
      <c r="AF57" s="385"/>
      <c r="AG57" s="386"/>
      <c r="AH57" s="387"/>
      <c r="AI57" s="387"/>
      <c r="AJ57" s="388"/>
      <c r="AK57" s="386"/>
      <c r="AL57" s="387"/>
      <c r="AM57" s="387"/>
      <c r="AN57" s="388"/>
      <c r="AO57" s="386"/>
      <c r="AP57" s="387"/>
      <c r="AQ57" s="387"/>
      <c r="AR57" s="388"/>
    </row>
    <row r="58" spans="1:44" ht="29.25" customHeight="1">
      <c r="A58" s="382">
        <v>52</v>
      </c>
      <c r="B58" s="383"/>
      <c r="C58" s="346" t="s">
        <v>384</v>
      </c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90"/>
      <c r="AC58" s="334" t="s">
        <v>385</v>
      </c>
      <c r="AD58" s="335"/>
      <c r="AE58" s="335"/>
      <c r="AF58" s="385"/>
      <c r="AG58" s="386">
        <v>100</v>
      </c>
      <c r="AH58" s="387"/>
      <c r="AI58" s="387"/>
      <c r="AJ58" s="388"/>
      <c r="AK58" s="386">
        <v>100</v>
      </c>
      <c r="AL58" s="387"/>
      <c r="AM58" s="387"/>
      <c r="AN58" s="388"/>
      <c r="AO58" s="386">
        <v>100</v>
      </c>
      <c r="AP58" s="387"/>
      <c r="AQ58" s="387"/>
      <c r="AR58" s="388"/>
    </row>
    <row r="59" spans="1:44" ht="19.5" customHeight="1">
      <c r="A59" s="382">
        <v>53</v>
      </c>
      <c r="B59" s="383"/>
      <c r="C59" s="328" t="s">
        <v>386</v>
      </c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84"/>
      <c r="AC59" s="334" t="s">
        <v>387</v>
      </c>
      <c r="AD59" s="335"/>
      <c r="AE59" s="335"/>
      <c r="AF59" s="385"/>
      <c r="AG59" s="386">
        <v>0</v>
      </c>
      <c r="AH59" s="387"/>
      <c r="AI59" s="387"/>
      <c r="AJ59" s="388"/>
      <c r="AK59" s="386">
        <v>0</v>
      </c>
      <c r="AL59" s="387"/>
      <c r="AM59" s="387"/>
      <c r="AN59" s="388"/>
      <c r="AO59" s="386">
        <v>0</v>
      </c>
      <c r="AP59" s="387"/>
      <c r="AQ59" s="387"/>
      <c r="AR59" s="388"/>
    </row>
    <row r="60" spans="1:44" ht="19.5" customHeight="1">
      <c r="A60" s="375">
        <v>54</v>
      </c>
      <c r="B60" s="376"/>
      <c r="C60" s="344" t="s">
        <v>388</v>
      </c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89"/>
      <c r="AC60" s="321" t="s">
        <v>389</v>
      </c>
      <c r="AD60" s="322"/>
      <c r="AE60" s="322"/>
      <c r="AF60" s="378"/>
      <c r="AG60" s="379">
        <f>SUM(AG57:AJ59)</f>
        <v>100</v>
      </c>
      <c r="AH60" s="380"/>
      <c r="AI60" s="380"/>
      <c r="AJ60" s="381"/>
      <c r="AK60" s="379">
        <f>SUM(AK57:AN59)</f>
        <v>100</v>
      </c>
      <c r="AL60" s="380"/>
      <c r="AM60" s="380"/>
      <c r="AN60" s="381"/>
      <c r="AO60" s="379">
        <f>SUM(AO57:AR59)</f>
        <v>100</v>
      </c>
      <c r="AP60" s="380"/>
      <c r="AQ60" s="380"/>
      <c r="AR60" s="381"/>
    </row>
    <row r="61" spans="1:44" ht="29.25" customHeight="1">
      <c r="A61" s="382">
        <v>55</v>
      </c>
      <c r="B61" s="383"/>
      <c r="C61" s="328" t="s">
        <v>390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84"/>
      <c r="AC61" s="334" t="s">
        <v>391</v>
      </c>
      <c r="AD61" s="335"/>
      <c r="AE61" s="335"/>
      <c r="AF61" s="385"/>
      <c r="AG61" s="386"/>
      <c r="AH61" s="387"/>
      <c r="AI61" s="387"/>
      <c r="AJ61" s="388"/>
      <c r="AK61" s="386"/>
      <c r="AL61" s="387"/>
      <c r="AM61" s="387"/>
      <c r="AN61" s="388"/>
      <c r="AO61" s="386"/>
      <c r="AP61" s="387"/>
      <c r="AQ61" s="387"/>
      <c r="AR61" s="388"/>
    </row>
    <row r="62" spans="1:44" ht="29.25" customHeight="1">
      <c r="A62" s="382">
        <v>56</v>
      </c>
      <c r="B62" s="383"/>
      <c r="C62" s="346" t="s">
        <v>392</v>
      </c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90"/>
      <c r="AC62" s="334" t="s">
        <v>393</v>
      </c>
      <c r="AD62" s="335"/>
      <c r="AE62" s="335"/>
      <c r="AF62" s="385"/>
      <c r="AG62" s="386">
        <v>100</v>
      </c>
      <c r="AH62" s="387"/>
      <c r="AI62" s="387"/>
      <c r="AJ62" s="388"/>
      <c r="AK62" s="386">
        <v>100</v>
      </c>
      <c r="AL62" s="387"/>
      <c r="AM62" s="387"/>
      <c r="AN62" s="388"/>
      <c r="AO62" s="386">
        <v>100</v>
      </c>
      <c r="AP62" s="387"/>
      <c r="AQ62" s="387"/>
      <c r="AR62" s="388"/>
    </row>
    <row r="63" spans="1:44" ht="19.5" customHeight="1">
      <c r="A63" s="382">
        <v>57</v>
      </c>
      <c r="B63" s="383"/>
      <c r="C63" s="328" t="s">
        <v>394</v>
      </c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84"/>
      <c r="AC63" s="334" t="s">
        <v>395</v>
      </c>
      <c r="AD63" s="335"/>
      <c r="AE63" s="335"/>
      <c r="AF63" s="385"/>
      <c r="AG63" s="386">
        <v>0</v>
      </c>
      <c r="AH63" s="387"/>
      <c r="AI63" s="387"/>
      <c r="AJ63" s="388"/>
      <c r="AK63" s="386">
        <v>0</v>
      </c>
      <c r="AL63" s="387"/>
      <c r="AM63" s="387"/>
      <c r="AN63" s="388"/>
      <c r="AO63" s="386">
        <v>0</v>
      </c>
      <c r="AP63" s="387"/>
      <c r="AQ63" s="387"/>
      <c r="AR63" s="388"/>
    </row>
    <row r="64" spans="1:44" ht="19.5" customHeight="1">
      <c r="A64" s="375">
        <v>58</v>
      </c>
      <c r="B64" s="376"/>
      <c r="C64" s="344" t="s">
        <v>396</v>
      </c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89"/>
      <c r="AC64" s="321" t="s">
        <v>397</v>
      </c>
      <c r="AD64" s="322"/>
      <c r="AE64" s="322"/>
      <c r="AF64" s="378"/>
      <c r="AG64" s="379">
        <f>SUM(AG61:AJ63)</f>
        <v>100</v>
      </c>
      <c r="AH64" s="380"/>
      <c r="AI64" s="380"/>
      <c r="AJ64" s="381"/>
      <c r="AK64" s="379">
        <f>SUM(AK61:AN63)</f>
        <v>100</v>
      </c>
      <c r="AL64" s="380"/>
      <c r="AM64" s="380"/>
      <c r="AN64" s="381"/>
      <c r="AO64" s="379">
        <f>SUM(AO61:AR63)</f>
        <v>100</v>
      </c>
      <c r="AP64" s="380"/>
      <c r="AQ64" s="380"/>
      <c r="AR64" s="381"/>
    </row>
    <row r="65" spans="1:44" ht="19.5" customHeight="1">
      <c r="A65" s="375">
        <v>59</v>
      </c>
      <c r="B65" s="376"/>
      <c r="C65" s="315" t="s">
        <v>398</v>
      </c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77"/>
      <c r="AC65" s="321" t="s">
        <v>399</v>
      </c>
      <c r="AD65" s="322"/>
      <c r="AE65" s="322"/>
      <c r="AF65" s="378"/>
      <c r="AG65" s="379">
        <f>AG19+AG25+AG39+AG50+AG56+AG60+AG64</f>
        <v>57732</v>
      </c>
      <c r="AH65" s="380"/>
      <c r="AI65" s="380"/>
      <c r="AJ65" s="381"/>
      <c r="AK65" s="379">
        <f>AK19+AK25+AK39+AK50+AK56+AK60+AK64</f>
        <v>66460</v>
      </c>
      <c r="AL65" s="380"/>
      <c r="AM65" s="380"/>
      <c r="AN65" s="381"/>
      <c r="AO65" s="379">
        <f>AO19+AO25+AO39+AO50+AO56+AO60+AO64</f>
        <v>69393</v>
      </c>
      <c r="AP65" s="380"/>
      <c r="AQ65" s="380"/>
      <c r="AR65" s="381"/>
    </row>
  </sheetData>
  <sheetProtection/>
  <mergeCells count="365">
    <mergeCell ref="A65:B65"/>
    <mergeCell ref="C65:AB65"/>
    <mergeCell ref="AC65:AF65"/>
    <mergeCell ref="AG65:AJ65"/>
    <mergeCell ref="AK65:AN65"/>
    <mergeCell ref="AO65:AR65"/>
    <mergeCell ref="A64:B64"/>
    <mergeCell ref="C64:AB64"/>
    <mergeCell ref="AC64:AF64"/>
    <mergeCell ref="AG64:AJ64"/>
    <mergeCell ref="AK64:AN64"/>
    <mergeCell ref="AO64:AR64"/>
    <mergeCell ref="A63:B63"/>
    <mergeCell ref="C63:AB63"/>
    <mergeCell ref="AC63:AF63"/>
    <mergeCell ref="AG63:AJ63"/>
    <mergeCell ref="AK63:AN63"/>
    <mergeCell ref="AO63:AR63"/>
    <mergeCell ref="A62:B62"/>
    <mergeCell ref="C62:AB62"/>
    <mergeCell ref="AC62:AF62"/>
    <mergeCell ref="AG62:AJ62"/>
    <mergeCell ref="AK62:AN62"/>
    <mergeCell ref="AO62:AR62"/>
    <mergeCell ref="A61:B61"/>
    <mergeCell ref="C61:AB61"/>
    <mergeCell ref="AC61:AF61"/>
    <mergeCell ref="AG61:AJ61"/>
    <mergeCell ref="AK61:AN61"/>
    <mergeCell ref="AO61:AR61"/>
    <mergeCell ref="A60:B60"/>
    <mergeCell ref="C60:AB60"/>
    <mergeCell ref="AC60:AF60"/>
    <mergeCell ref="AG60:AJ60"/>
    <mergeCell ref="AK60:AN60"/>
    <mergeCell ref="AO60:AR60"/>
    <mergeCell ref="A59:B59"/>
    <mergeCell ref="C59:AB59"/>
    <mergeCell ref="AC59:AF59"/>
    <mergeCell ref="AG59:AJ59"/>
    <mergeCell ref="AK59:AN59"/>
    <mergeCell ref="AO59:AR59"/>
    <mergeCell ref="A58:B58"/>
    <mergeCell ref="C58:AB58"/>
    <mergeCell ref="AC58:AF58"/>
    <mergeCell ref="AG58:AJ58"/>
    <mergeCell ref="AK58:AN58"/>
    <mergeCell ref="AO58:AR58"/>
    <mergeCell ref="A57:B57"/>
    <mergeCell ref="C57:AB57"/>
    <mergeCell ref="AC57:AF57"/>
    <mergeCell ref="AG57:AJ57"/>
    <mergeCell ref="AK57:AN57"/>
    <mergeCell ref="AO57:AR57"/>
    <mergeCell ref="A56:B56"/>
    <mergeCell ref="C56:AB56"/>
    <mergeCell ref="AC56:AF56"/>
    <mergeCell ref="AG56:AJ56"/>
    <mergeCell ref="AK56:AN56"/>
    <mergeCell ref="AO56:AR56"/>
    <mergeCell ref="A55:B55"/>
    <mergeCell ref="C55:AB55"/>
    <mergeCell ref="AC55:AF55"/>
    <mergeCell ref="AG55:AJ55"/>
    <mergeCell ref="AK55:AN55"/>
    <mergeCell ref="AO55:AR55"/>
    <mergeCell ref="A54:B54"/>
    <mergeCell ref="C54:AB54"/>
    <mergeCell ref="AC54:AF54"/>
    <mergeCell ref="AG54:AJ54"/>
    <mergeCell ref="AK54:AN54"/>
    <mergeCell ref="AO54:AR54"/>
    <mergeCell ref="A53:B53"/>
    <mergeCell ref="C53:AB53"/>
    <mergeCell ref="AC53:AF53"/>
    <mergeCell ref="AG53:AJ53"/>
    <mergeCell ref="AK53:AN53"/>
    <mergeCell ref="AO53:AR53"/>
    <mergeCell ref="A52:B52"/>
    <mergeCell ref="C52:AB52"/>
    <mergeCell ref="AC52:AF52"/>
    <mergeCell ref="AG52:AJ52"/>
    <mergeCell ref="AK52:AN52"/>
    <mergeCell ref="AO52:AR52"/>
    <mergeCell ref="A51:B51"/>
    <mergeCell ref="C51:AB51"/>
    <mergeCell ref="AC51:AF51"/>
    <mergeCell ref="AG51:AJ51"/>
    <mergeCell ref="AK51:AN51"/>
    <mergeCell ref="AO51:AR51"/>
    <mergeCell ref="A50:B50"/>
    <mergeCell ref="C50:AB50"/>
    <mergeCell ref="AC50:AF50"/>
    <mergeCell ref="AG50:AJ50"/>
    <mergeCell ref="AK50:AN50"/>
    <mergeCell ref="AO50:AR50"/>
    <mergeCell ref="A49:B49"/>
    <mergeCell ref="C49:AB49"/>
    <mergeCell ref="AC49:AF49"/>
    <mergeCell ref="AG49:AJ49"/>
    <mergeCell ref="AK49:AN49"/>
    <mergeCell ref="AO49:AR49"/>
    <mergeCell ref="A48:B48"/>
    <mergeCell ref="C48:AB48"/>
    <mergeCell ref="AC48:AF48"/>
    <mergeCell ref="AG48:AJ48"/>
    <mergeCell ref="AK48:AN48"/>
    <mergeCell ref="AO48:AR48"/>
    <mergeCell ref="A47:B47"/>
    <mergeCell ref="C47:AB47"/>
    <mergeCell ref="AC47:AF47"/>
    <mergeCell ref="AG47:AJ47"/>
    <mergeCell ref="AK47:AN47"/>
    <mergeCell ref="AO47:AR47"/>
    <mergeCell ref="A46:B46"/>
    <mergeCell ref="C46:AB46"/>
    <mergeCell ref="AC46:AF46"/>
    <mergeCell ref="AG46:AJ46"/>
    <mergeCell ref="AK46:AN46"/>
    <mergeCell ref="AO46:AR46"/>
    <mergeCell ref="A45:B45"/>
    <mergeCell ref="C45:AB45"/>
    <mergeCell ref="AC45:AF45"/>
    <mergeCell ref="AG45:AJ45"/>
    <mergeCell ref="AK45:AN45"/>
    <mergeCell ref="AO45:AR45"/>
    <mergeCell ref="A44:B44"/>
    <mergeCell ref="C44:AB44"/>
    <mergeCell ref="AC44:AF44"/>
    <mergeCell ref="AG44:AJ44"/>
    <mergeCell ref="AK44:AN44"/>
    <mergeCell ref="AO44:AR44"/>
    <mergeCell ref="A43:B43"/>
    <mergeCell ref="C43:AB43"/>
    <mergeCell ref="AC43:AF43"/>
    <mergeCell ref="AG43:AJ43"/>
    <mergeCell ref="AK43:AN43"/>
    <mergeCell ref="AO43:AR43"/>
    <mergeCell ref="A42:B42"/>
    <mergeCell ref="C42:AB42"/>
    <mergeCell ref="AC42:AF42"/>
    <mergeCell ref="AG42:AJ42"/>
    <mergeCell ref="AK42:AN42"/>
    <mergeCell ref="AO42:AR42"/>
    <mergeCell ref="A41:B41"/>
    <mergeCell ref="C41:AB41"/>
    <mergeCell ref="AC41:AF41"/>
    <mergeCell ref="AG41:AJ41"/>
    <mergeCell ref="AK41:AN41"/>
    <mergeCell ref="AO41:AR41"/>
    <mergeCell ref="A40:B40"/>
    <mergeCell ref="C40:AB40"/>
    <mergeCell ref="AC40:AF40"/>
    <mergeCell ref="AG40:AJ40"/>
    <mergeCell ref="AK40:AN40"/>
    <mergeCell ref="AO40:AR40"/>
    <mergeCell ref="A39:B39"/>
    <mergeCell ref="C39:AB39"/>
    <mergeCell ref="AC39:AF39"/>
    <mergeCell ref="AG39:AJ39"/>
    <mergeCell ref="AK39:AN39"/>
    <mergeCell ref="AO39:AR39"/>
    <mergeCell ref="A38:B38"/>
    <mergeCell ref="C38:AB38"/>
    <mergeCell ref="AC38:AF38"/>
    <mergeCell ref="AG38:AJ38"/>
    <mergeCell ref="AK38:AN38"/>
    <mergeCell ref="AO38:AR38"/>
    <mergeCell ref="A37:B37"/>
    <mergeCell ref="C37:AB37"/>
    <mergeCell ref="AC37:AF37"/>
    <mergeCell ref="AG37:AJ37"/>
    <mergeCell ref="AK37:AN37"/>
    <mergeCell ref="AO37:AR37"/>
    <mergeCell ref="A36:B36"/>
    <mergeCell ref="C36:AB36"/>
    <mergeCell ref="AC36:AF36"/>
    <mergeCell ref="AG36:AJ36"/>
    <mergeCell ref="AK36:AN36"/>
    <mergeCell ref="AO36:AR36"/>
    <mergeCell ref="A35:B35"/>
    <mergeCell ref="C35:AB35"/>
    <mergeCell ref="AC35:AF35"/>
    <mergeCell ref="AG35:AJ35"/>
    <mergeCell ref="AK35:AN35"/>
    <mergeCell ref="AO35:AR35"/>
    <mergeCell ref="A34:B34"/>
    <mergeCell ref="C34:AB34"/>
    <mergeCell ref="AC34:AF34"/>
    <mergeCell ref="AG34:AJ34"/>
    <mergeCell ref="AK34:AN34"/>
    <mergeCell ref="AO34:AR34"/>
    <mergeCell ref="A33:B33"/>
    <mergeCell ref="C33:AB33"/>
    <mergeCell ref="AC33:AF33"/>
    <mergeCell ref="AG33:AJ33"/>
    <mergeCell ref="AK33:AN33"/>
    <mergeCell ref="AO33:AR33"/>
    <mergeCell ref="A32:B32"/>
    <mergeCell ref="C32:AB32"/>
    <mergeCell ref="AC32:AF32"/>
    <mergeCell ref="AG32:AJ32"/>
    <mergeCell ref="AK32:AN32"/>
    <mergeCell ref="AO32:AR32"/>
    <mergeCell ref="A31:B31"/>
    <mergeCell ref="C31:AB31"/>
    <mergeCell ref="AC31:AF31"/>
    <mergeCell ref="AG31:AJ31"/>
    <mergeCell ref="AK31:AN31"/>
    <mergeCell ref="AO31:AR31"/>
    <mergeCell ref="A30:B30"/>
    <mergeCell ref="C30:AB30"/>
    <mergeCell ref="AC30:AF30"/>
    <mergeCell ref="AG30:AJ30"/>
    <mergeCell ref="AK30:AN30"/>
    <mergeCell ref="AO30:AR30"/>
    <mergeCell ref="A29:B29"/>
    <mergeCell ref="C29:AB29"/>
    <mergeCell ref="AC29:AF29"/>
    <mergeCell ref="AG29:AJ29"/>
    <mergeCell ref="AK29:AN29"/>
    <mergeCell ref="AO29:AR29"/>
    <mergeCell ref="A28:B28"/>
    <mergeCell ref="C28:AB28"/>
    <mergeCell ref="AC28:AF28"/>
    <mergeCell ref="AG28:AJ28"/>
    <mergeCell ref="AK28:AN28"/>
    <mergeCell ref="AO28:AR28"/>
    <mergeCell ref="A27:B27"/>
    <mergeCell ref="C27:AB27"/>
    <mergeCell ref="AC27:AF27"/>
    <mergeCell ref="AG27:AJ27"/>
    <mergeCell ref="AK27:AN27"/>
    <mergeCell ref="AO27:AR27"/>
    <mergeCell ref="A26:B26"/>
    <mergeCell ref="C26:AB26"/>
    <mergeCell ref="AC26:AF26"/>
    <mergeCell ref="AG26:AJ26"/>
    <mergeCell ref="AK26:AN26"/>
    <mergeCell ref="AO26:AR26"/>
    <mergeCell ref="A25:B25"/>
    <mergeCell ref="C25:AB25"/>
    <mergeCell ref="AC25:AF25"/>
    <mergeCell ref="AG25:AJ25"/>
    <mergeCell ref="AK25:AN25"/>
    <mergeCell ref="AO25:AR25"/>
    <mergeCell ref="A24:B24"/>
    <mergeCell ref="C24:AB24"/>
    <mergeCell ref="AC24:AF24"/>
    <mergeCell ref="AG24:AJ24"/>
    <mergeCell ref="AK24:AN24"/>
    <mergeCell ref="AO24:AR24"/>
    <mergeCell ref="A23:B23"/>
    <mergeCell ref="C23:AB23"/>
    <mergeCell ref="AC23:AF23"/>
    <mergeCell ref="AG23:AJ23"/>
    <mergeCell ref="AK23:AN23"/>
    <mergeCell ref="AO23:AR23"/>
    <mergeCell ref="A22:B22"/>
    <mergeCell ref="C22:AB22"/>
    <mergeCell ref="AC22:AF22"/>
    <mergeCell ref="AG22:AJ22"/>
    <mergeCell ref="AK22:AN22"/>
    <mergeCell ref="AO22:AR22"/>
    <mergeCell ref="A21:B21"/>
    <mergeCell ref="C21:AB21"/>
    <mergeCell ref="AC21:AF21"/>
    <mergeCell ref="AG21:AJ21"/>
    <mergeCell ref="AK21:AN21"/>
    <mergeCell ref="AO21:AR21"/>
    <mergeCell ref="A20:B20"/>
    <mergeCell ref="C20:AB20"/>
    <mergeCell ref="AC20:AF20"/>
    <mergeCell ref="AG20:AJ20"/>
    <mergeCell ref="AK20:AN20"/>
    <mergeCell ref="AO20:AR20"/>
    <mergeCell ref="A19:B19"/>
    <mergeCell ref="C19:AB19"/>
    <mergeCell ref="AC19:AF19"/>
    <mergeCell ref="AG19:AJ19"/>
    <mergeCell ref="AK19:AN19"/>
    <mergeCell ref="AO19:AR19"/>
    <mergeCell ref="A18:B18"/>
    <mergeCell ref="C18:AB18"/>
    <mergeCell ref="AC18:AF18"/>
    <mergeCell ref="AG18:AJ18"/>
    <mergeCell ref="AK18:AN18"/>
    <mergeCell ref="AO18:AR18"/>
    <mergeCell ref="A17:B17"/>
    <mergeCell ref="C17:AB17"/>
    <mergeCell ref="AC17:AF17"/>
    <mergeCell ref="AG17:AJ17"/>
    <mergeCell ref="AK17:AN17"/>
    <mergeCell ref="AO17:AR17"/>
    <mergeCell ref="A16:B16"/>
    <mergeCell ref="C16:AB16"/>
    <mergeCell ref="AC16:AF16"/>
    <mergeCell ref="AG16:AJ16"/>
    <mergeCell ref="AK16:AN16"/>
    <mergeCell ref="AO16:AR16"/>
    <mergeCell ref="A15:B15"/>
    <mergeCell ref="C15:AB15"/>
    <mergeCell ref="AC15:AF15"/>
    <mergeCell ref="AG15:AJ15"/>
    <mergeCell ref="AK15:AN15"/>
    <mergeCell ref="AO15:AR15"/>
    <mergeCell ref="A14:B14"/>
    <mergeCell ref="C14:AB14"/>
    <mergeCell ref="AC14:AF14"/>
    <mergeCell ref="AG14:AJ14"/>
    <mergeCell ref="AK14:AN14"/>
    <mergeCell ref="AO14:AR14"/>
    <mergeCell ref="A13:B13"/>
    <mergeCell ref="C13:AB13"/>
    <mergeCell ref="AC13:AF13"/>
    <mergeCell ref="AG13:AJ13"/>
    <mergeCell ref="AK13:AN13"/>
    <mergeCell ref="AO13:AR13"/>
    <mergeCell ref="A12:B12"/>
    <mergeCell ref="C12:AB12"/>
    <mergeCell ref="AC12:AF12"/>
    <mergeCell ref="AG12:AJ12"/>
    <mergeCell ref="AK12:AN12"/>
    <mergeCell ref="AO12:AR12"/>
    <mergeCell ref="A11:B11"/>
    <mergeCell ref="C11:AB11"/>
    <mergeCell ref="AC11:AF11"/>
    <mergeCell ref="AG11:AJ11"/>
    <mergeCell ref="AK11:AN11"/>
    <mergeCell ref="AO11:AR11"/>
    <mergeCell ref="A10:B10"/>
    <mergeCell ref="C10:AB10"/>
    <mergeCell ref="AC10:AF10"/>
    <mergeCell ref="AG10:AJ10"/>
    <mergeCell ref="AK10:AN10"/>
    <mergeCell ref="AO10:AR10"/>
    <mergeCell ref="A9:B9"/>
    <mergeCell ref="C9:AB9"/>
    <mergeCell ref="AC9:AF9"/>
    <mergeCell ref="AG9:AJ9"/>
    <mergeCell ref="AK9:AN9"/>
    <mergeCell ref="AO9:AR9"/>
    <mergeCell ref="A8:B8"/>
    <mergeCell ref="C8:AB8"/>
    <mergeCell ref="AC8:AF8"/>
    <mergeCell ref="AG8:AJ8"/>
    <mergeCell ref="AK8:AN8"/>
    <mergeCell ref="AO8:AR8"/>
    <mergeCell ref="AK6:AN6"/>
    <mergeCell ref="AO6:AR6"/>
    <mergeCell ref="A7:B7"/>
    <mergeCell ref="C7:AB7"/>
    <mergeCell ref="AC7:AF7"/>
    <mergeCell ref="AG7:AJ7"/>
    <mergeCell ref="AK7:AN7"/>
    <mergeCell ref="AO7:AR7"/>
    <mergeCell ref="A1:AJ1"/>
    <mergeCell ref="A2:AJ2"/>
    <mergeCell ref="A3:AJ3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1" r:id="rId1"/>
  <headerFooter alignWithMargins="0">
    <oddHeader>&amp;R3. számú melléklet a  13/2015.(IX.18.)
 számú önkormányzati rendelethez &amp;X10,11</oddHeader>
    <oddFooter xml:space="preserve">&amp;R&amp;X10 &amp;XMódosította: 13/2015.(IX.18.) sz. ör. 2.§-a
&amp;X11&amp;X Módosította: 1/2016.(II.10.) sz ör. 2.§-a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5.140625" style="157" customWidth="1"/>
    <col min="2" max="2" width="14.7109375" style="157" customWidth="1"/>
    <col min="3" max="16384" width="9.140625" style="157" customWidth="1"/>
  </cols>
  <sheetData>
    <row r="1" ht="12.75">
      <c r="B1" s="158"/>
    </row>
    <row r="2" spans="1:35" ht="33.75" customHeight="1">
      <c r="A2" s="307" t="s">
        <v>569</v>
      </c>
      <c r="B2" s="307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5" s="164" customFormat="1" ht="22.5">
      <c r="A3" s="362" t="s">
        <v>695</v>
      </c>
      <c r="B3" s="362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s="164" customFormat="1" ht="22.5">
      <c r="A4" s="155"/>
      <c r="B4" s="15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s="164" customFormat="1" ht="22.5">
      <c r="A5" s="362" t="s">
        <v>679</v>
      </c>
      <c r="B5" s="362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s="164" customFormat="1" ht="22.5">
      <c r="A6" s="155"/>
      <c r="B6" s="155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2" ht="18">
      <c r="A7" s="160"/>
      <c r="B7" s="161" t="s">
        <v>631</v>
      </c>
    </row>
    <row r="8" spans="1:2" ht="31.5">
      <c r="A8" s="205" t="s">
        <v>632</v>
      </c>
      <c r="B8" s="222" t="s">
        <v>663</v>
      </c>
    </row>
    <row r="9" spans="1:2" ht="15.75">
      <c r="A9" s="223" t="s">
        <v>660</v>
      </c>
      <c r="B9" s="222">
        <v>395</v>
      </c>
    </row>
    <row r="10" spans="1:2" ht="15.75">
      <c r="A10" s="220" t="s">
        <v>633</v>
      </c>
      <c r="B10" s="224">
        <f>SUM(B11:B12)</f>
        <v>1620</v>
      </c>
    </row>
    <row r="11" spans="1:2" ht="15.75">
      <c r="A11" s="221" t="s">
        <v>634</v>
      </c>
      <c r="B11" s="225"/>
    </row>
    <row r="12" spans="1:2" ht="15.75">
      <c r="A12" s="206" t="s">
        <v>635</v>
      </c>
      <c r="B12" s="225">
        <v>1620</v>
      </c>
    </row>
    <row r="13" spans="1:2" ht="15.75">
      <c r="A13" s="208" t="s">
        <v>636</v>
      </c>
      <c r="B13" s="224">
        <f>SUM(B14:B15)</f>
        <v>0</v>
      </c>
    </row>
    <row r="14" spans="1:2" ht="15.75">
      <c r="A14" s="206" t="s">
        <v>637</v>
      </c>
      <c r="B14" s="225">
        <v>0</v>
      </c>
    </row>
    <row r="15" spans="1:2" ht="15.75">
      <c r="A15" s="206" t="s">
        <v>638</v>
      </c>
      <c r="B15" s="225">
        <v>0</v>
      </c>
    </row>
    <row r="16" spans="1:2" ht="15.75">
      <c r="A16" s="208" t="s">
        <v>639</v>
      </c>
      <c r="B16" s="224">
        <f>SUM(B17)</f>
        <v>966</v>
      </c>
    </row>
    <row r="17" spans="1:2" ht="15.75">
      <c r="A17" s="206" t="s">
        <v>640</v>
      </c>
      <c r="B17" s="225">
        <v>966</v>
      </c>
    </row>
    <row r="18" spans="1:2" ht="15.75">
      <c r="A18" s="208" t="s">
        <v>641</v>
      </c>
      <c r="B18" s="224">
        <f>SUM(B19:B21)</f>
        <v>125</v>
      </c>
    </row>
    <row r="19" spans="1:2" ht="15.75">
      <c r="A19" s="206" t="s">
        <v>642</v>
      </c>
      <c r="B19" s="225">
        <v>0</v>
      </c>
    </row>
    <row r="20" spans="1:2" ht="18" customHeight="1">
      <c r="A20" s="206" t="s">
        <v>643</v>
      </c>
      <c r="B20" s="225">
        <v>100</v>
      </c>
    </row>
    <row r="21" spans="1:2" ht="15.75">
      <c r="A21" s="206" t="s">
        <v>644</v>
      </c>
      <c r="B21" s="225">
        <v>25</v>
      </c>
    </row>
    <row r="22" spans="1:2" ht="24" customHeight="1">
      <c r="A22" s="199" t="s">
        <v>680</v>
      </c>
      <c r="B22" s="226">
        <f>B9+B10+B16+B18</f>
        <v>3106</v>
      </c>
    </row>
    <row r="23" spans="1:2" ht="12.75">
      <c r="A23" s="164"/>
      <c r="B23" s="163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2/2015.(II.12.)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Z31"/>
  <sheetViews>
    <sheetView view="pageBreakPreview" zoomScaleNormal="115" zoomScaleSheetLayoutView="100" workbookViewId="0" topLeftCell="A1">
      <selection activeCell="B24" sqref="B24"/>
    </sheetView>
  </sheetViews>
  <sheetFormatPr defaultColWidth="9.140625" defaultRowHeight="15"/>
  <cols>
    <col min="1" max="1" width="5.8515625" style="92" customWidth="1"/>
    <col min="2" max="2" width="47.28125" style="95" customWidth="1"/>
    <col min="3" max="4" width="14.00390625" style="92" customWidth="1"/>
    <col min="5" max="5" width="47.28125" style="92" customWidth="1"/>
    <col min="6" max="7" width="14.00390625" style="92" customWidth="1"/>
    <col min="8" max="16384" width="9.140625" style="92" customWidth="1"/>
  </cols>
  <sheetData>
    <row r="1" spans="1:26" ht="21" customHeight="1">
      <c r="A1" s="307" t="s">
        <v>569</v>
      </c>
      <c r="B1" s="307"/>
      <c r="C1" s="307"/>
      <c r="D1" s="307"/>
      <c r="E1" s="307"/>
      <c r="F1" s="307"/>
      <c r="G1" s="307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ht="36.75" customHeight="1">
      <c r="A2" s="362" t="s">
        <v>695</v>
      </c>
      <c r="B2" s="362"/>
      <c r="C2" s="362"/>
      <c r="D2" s="362"/>
      <c r="E2" s="362"/>
      <c r="F2" s="362"/>
      <c r="G2" s="362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7" ht="39.75" customHeight="1">
      <c r="A3" s="399" t="s">
        <v>625</v>
      </c>
      <c r="B3" s="399"/>
      <c r="C3" s="399"/>
      <c r="D3" s="399"/>
      <c r="E3" s="399"/>
      <c r="F3" s="399"/>
      <c r="G3" s="399"/>
    </row>
    <row r="4" spans="6:7" ht="14.25" thickBot="1">
      <c r="F4" s="96"/>
      <c r="G4" s="96" t="s">
        <v>473</v>
      </c>
    </row>
    <row r="5" spans="1:7" ht="18" customHeight="1" thickBot="1">
      <c r="A5" s="400" t="s">
        <v>3</v>
      </c>
      <c r="B5" s="97" t="s">
        <v>432</v>
      </c>
      <c r="C5" s="98"/>
      <c r="D5" s="260"/>
      <c r="E5" s="97" t="s">
        <v>433</v>
      </c>
      <c r="F5" s="99"/>
      <c r="G5" s="99"/>
    </row>
    <row r="6" spans="1:7" s="103" customFormat="1" ht="35.25" customHeight="1" thickBot="1">
      <c r="A6" s="401"/>
      <c r="B6" s="100" t="s">
        <v>1</v>
      </c>
      <c r="C6" s="101" t="s">
        <v>700</v>
      </c>
      <c r="D6" s="101" t="s">
        <v>724</v>
      </c>
      <c r="E6" s="100" t="s">
        <v>1</v>
      </c>
      <c r="F6" s="102" t="s">
        <v>700</v>
      </c>
      <c r="G6" s="102" t="s">
        <v>724</v>
      </c>
    </row>
    <row r="7" spans="1:7" ht="12.75" customHeight="1">
      <c r="A7" s="108" t="s">
        <v>7</v>
      </c>
      <c r="B7" s="109" t="s">
        <v>570</v>
      </c>
      <c r="C7" s="110">
        <v>17902</v>
      </c>
      <c r="D7" s="110">
        <v>17902</v>
      </c>
      <c r="E7" s="109" t="s">
        <v>402</v>
      </c>
      <c r="F7" s="261">
        <v>34355</v>
      </c>
      <c r="G7" s="262">
        <v>34355</v>
      </c>
    </row>
    <row r="8" spans="1:7" ht="12.75" customHeight="1">
      <c r="A8" s="112" t="s">
        <v>8</v>
      </c>
      <c r="B8" s="113" t="s">
        <v>409</v>
      </c>
      <c r="C8" s="114">
        <v>33862</v>
      </c>
      <c r="D8" s="114">
        <v>33862</v>
      </c>
      <c r="E8" s="113" t="s">
        <v>571</v>
      </c>
      <c r="F8" s="114">
        <v>5360</v>
      </c>
      <c r="G8" s="263">
        <v>5360</v>
      </c>
    </row>
    <row r="9" spans="1:7" ht="12.75" customHeight="1">
      <c r="A9" s="112" t="s">
        <v>9</v>
      </c>
      <c r="B9" s="113" t="s">
        <v>572</v>
      </c>
      <c r="C9" s="114"/>
      <c r="D9" s="114"/>
      <c r="E9" s="113" t="s">
        <v>403</v>
      </c>
      <c r="F9" s="114">
        <v>12480</v>
      </c>
      <c r="G9" s="263">
        <v>12480</v>
      </c>
    </row>
    <row r="10" spans="1:7" ht="12.75" customHeight="1">
      <c r="A10" s="112" t="s">
        <v>10</v>
      </c>
      <c r="B10" s="113" t="s">
        <v>411</v>
      </c>
      <c r="C10" s="114">
        <v>3106</v>
      </c>
      <c r="D10" s="114">
        <v>3106</v>
      </c>
      <c r="E10" s="113" t="s">
        <v>553</v>
      </c>
      <c r="F10" s="114">
        <v>4227</v>
      </c>
      <c r="G10" s="263">
        <v>4227</v>
      </c>
    </row>
    <row r="11" spans="1:7" ht="12.75" customHeight="1">
      <c r="A11" s="112" t="s">
        <v>434</v>
      </c>
      <c r="B11" s="116" t="s">
        <v>556</v>
      </c>
      <c r="C11" s="114">
        <v>100</v>
      </c>
      <c r="D11" s="114">
        <v>100</v>
      </c>
      <c r="E11" s="113" t="s">
        <v>405</v>
      </c>
      <c r="F11" s="114">
        <v>2276</v>
      </c>
      <c r="G11" s="263">
        <v>2276</v>
      </c>
    </row>
    <row r="12" spans="1:7" ht="12.75" customHeight="1">
      <c r="A12" s="112" t="s">
        <v>435</v>
      </c>
      <c r="B12" s="113" t="s">
        <v>573</v>
      </c>
      <c r="C12" s="117"/>
      <c r="D12" s="117"/>
      <c r="E12" s="113" t="s">
        <v>207</v>
      </c>
      <c r="F12" s="114">
        <v>2010</v>
      </c>
      <c r="G12" s="263">
        <v>2010</v>
      </c>
    </row>
    <row r="13" spans="1:7" ht="12.75" customHeight="1">
      <c r="A13" s="112" t="s">
        <v>436</v>
      </c>
      <c r="B13" s="113" t="s">
        <v>366</v>
      </c>
      <c r="C13" s="114">
        <v>166</v>
      </c>
      <c r="D13" s="114">
        <v>166</v>
      </c>
      <c r="E13" s="118"/>
      <c r="F13" s="114"/>
      <c r="G13" s="263"/>
    </row>
    <row r="14" spans="1:7" ht="12.75" customHeight="1">
      <c r="A14" s="112" t="s">
        <v>437</v>
      </c>
      <c r="B14" s="118"/>
      <c r="C14" s="114"/>
      <c r="D14" s="114"/>
      <c r="E14" s="118"/>
      <c r="F14" s="114"/>
      <c r="G14" s="263"/>
    </row>
    <row r="15" spans="1:7" ht="12.75" customHeight="1">
      <c r="A15" s="112" t="s">
        <v>438</v>
      </c>
      <c r="B15" s="119"/>
      <c r="C15" s="117"/>
      <c r="D15" s="117"/>
      <c r="E15" s="118"/>
      <c r="F15" s="114"/>
      <c r="G15" s="263"/>
    </row>
    <row r="16" spans="1:7" ht="12.75" customHeight="1">
      <c r="A16" s="112" t="s">
        <v>439</v>
      </c>
      <c r="B16" s="118"/>
      <c r="C16" s="114"/>
      <c r="D16" s="114"/>
      <c r="E16" s="118"/>
      <c r="F16" s="114"/>
      <c r="G16" s="263"/>
    </row>
    <row r="17" spans="1:7" ht="12.75" customHeight="1">
      <c r="A17" s="112" t="s">
        <v>440</v>
      </c>
      <c r="B17" s="118"/>
      <c r="C17" s="114"/>
      <c r="D17" s="114"/>
      <c r="E17" s="118"/>
      <c r="F17" s="114"/>
      <c r="G17" s="263"/>
    </row>
    <row r="18" spans="1:7" ht="12.75" customHeight="1" thickBot="1">
      <c r="A18" s="112" t="s">
        <v>441</v>
      </c>
      <c r="B18" s="120"/>
      <c r="C18" s="121"/>
      <c r="D18" s="121"/>
      <c r="E18" s="118"/>
      <c r="F18" s="121"/>
      <c r="G18" s="264"/>
    </row>
    <row r="19" spans="1:7" ht="15.75" customHeight="1" thickBot="1">
      <c r="A19" s="122" t="s">
        <v>443</v>
      </c>
      <c r="B19" s="123" t="s">
        <v>574</v>
      </c>
      <c r="C19" s="124">
        <f>+C7+C8+C10+C11+C13+C14+C15+C16+C17+C18</f>
        <v>55136</v>
      </c>
      <c r="D19" s="124">
        <f>+D7+D8+D10+D11+D13+D14+D15+D16+D17+D18</f>
        <v>55136</v>
      </c>
      <c r="E19" s="123" t="s">
        <v>575</v>
      </c>
      <c r="F19" s="124">
        <f>SUM(F7:F18)</f>
        <v>60708</v>
      </c>
      <c r="G19" s="265">
        <f>SUM(G7:G18)</f>
        <v>60708</v>
      </c>
    </row>
    <row r="20" spans="1:7" ht="12.75" customHeight="1">
      <c r="A20" s="126" t="s">
        <v>444</v>
      </c>
      <c r="B20" s="127" t="s">
        <v>576</v>
      </c>
      <c r="C20" s="128">
        <f>+C21+C22+C23+C24</f>
        <v>5572</v>
      </c>
      <c r="D20" s="128">
        <f>+D21+D22+D23+D24</f>
        <v>5572</v>
      </c>
      <c r="E20" s="129" t="s">
        <v>577</v>
      </c>
      <c r="F20" s="134"/>
      <c r="G20" s="266"/>
    </row>
    <row r="21" spans="1:7" ht="12.75" customHeight="1">
      <c r="A21" s="130" t="s">
        <v>445</v>
      </c>
      <c r="B21" s="129" t="s">
        <v>578</v>
      </c>
      <c r="C21" s="131">
        <v>5572</v>
      </c>
      <c r="D21" s="131">
        <v>5572</v>
      </c>
      <c r="E21" s="129" t="s">
        <v>579</v>
      </c>
      <c r="F21" s="131">
        <v>0</v>
      </c>
      <c r="G21" s="267">
        <v>1000</v>
      </c>
    </row>
    <row r="22" spans="1:7" ht="12.75" customHeight="1">
      <c r="A22" s="130" t="s">
        <v>446</v>
      </c>
      <c r="B22" s="129" t="s">
        <v>580</v>
      </c>
      <c r="C22" s="131"/>
      <c r="D22" s="268"/>
      <c r="E22" s="129" t="s">
        <v>442</v>
      </c>
      <c r="F22" s="131"/>
      <c r="G22" s="267"/>
    </row>
    <row r="23" spans="1:7" ht="12.75" customHeight="1">
      <c r="A23" s="130" t="s">
        <v>447</v>
      </c>
      <c r="B23" s="129" t="s">
        <v>581</v>
      </c>
      <c r="C23" s="131"/>
      <c r="D23" s="268"/>
      <c r="E23" s="129" t="s">
        <v>561</v>
      </c>
      <c r="F23" s="131"/>
      <c r="G23" s="267"/>
    </row>
    <row r="24" spans="1:7" ht="12.75" customHeight="1">
      <c r="A24" s="130" t="s">
        <v>448</v>
      </c>
      <c r="B24" s="129" t="s">
        <v>582</v>
      </c>
      <c r="C24" s="131"/>
      <c r="D24" s="268"/>
      <c r="E24" s="127" t="s">
        <v>583</v>
      </c>
      <c r="F24" s="131"/>
      <c r="G24" s="267"/>
    </row>
    <row r="25" spans="1:7" ht="12.75" customHeight="1">
      <c r="A25" s="130" t="s">
        <v>449</v>
      </c>
      <c r="B25" s="129" t="s">
        <v>584</v>
      </c>
      <c r="C25" s="133">
        <f>+C26+C27</f>
        <v>0</v>
      </c>
      <c r="D25" s="269">
        <f>+D26+D27</f>
        <v>1000</v>
      </c>
      <c r="E25" s="129" t="s">
        <v>585</v>
      </c>
      <c r="F25" s="131"/>
      <c r="G25" s="267"/>
    </row>
    <row r="26" spans="1:7" ht="12.75" customHeight="1">
      <c r="A26" s="126" t="s">
        <v>450</v>
      </c>
      <c r="B26" s="127" t="s">
        <v>586</v>
      </c>
      <c r="C26" s="134">
        <v>0</v>
      </c>
      <c r="D26" s="270">
        <v>1000</v>
      </c>
      <c r="E26" s="109" t="s">
        <v>587</v>
      </c>
      <c r="F26" s="134"/>
      <c r="G26" s="266"/>
    </row>
    <row r="27" spans="1:7" ht="12.75" customHeight="1" thickBot="1">
      <c r="A27" s="130" t="s">
        <v>451</v>
      </c>
      <c r="B27" s="129" t="s">
        <v>588</v>
      </c>
      <c r="C27" s="131"/>
      <c r="D27" s="268"/>
      <c r="E27" s="118"/>
      <c r="F27" s="131"/>
      <c r="G27" s="267"/>
    </row>
    <row r="28" spans="1:7" ht="15.75" customHeight="1" thickBot="1">
      <c r="A28" s="122" t="s">
        <v>452</v>
      </c>
      <c r="B28" s="123" t="s">
        <v>589</v>
      </c>
      <c r="C28" s="124">
        <f>+C20+C25</f>
        <v>5572</v>
      </c>
      <c r="D28" s="271">
        <f>+D20+D25</f>
        <v>6572</v>
      </c>
      <c r="E28" s="123" t="s">
        <v>590</v>
      </c>
      <c r="F28" s="124">
        <f>SUM(F20:F27)</f>
        <v>0</v>
      </c>
      <c r="G28" s="265">
        <f>SUM(G20:G27)</f>
        <v>1000</v>
      </c>
    </row>
    <row r="29" spans="1:7" ht="13.5" thickBot="1">
      <c r="A29" s="122" t="s">
        <v>453</v>
      </c>
      <c r="B29" s="135" t="s">
        <v>591</v>
      </c>
      <c r="C29" s="272">
        <f>+C19+C28</f>
        <v>60708</v>
      </c>
      <c r="D29" s="136">
        <f>+D19+D28</f>
        <v>61708</v>
      </c>
      <c r="E29" s="135" t="s">
        <v>592</v>
      </c>
      <c r="F29" s="272">
        <f>+F19+F28</f>
        <v>60708</v>
      </c>
      <c r="G29" s="136">
        <f>+G19+G28</f>
        <v>61708</v>
      </c>
    </row>
    <row r="30" spans="1:7" ht="13.5" thickBot="1">
      <c r="A30" s="122" t="s">
        <v>454</v>
      </c>
      <c r="B30" s="135" t="s">
        <v>455</v>
      </c>
      <c r="C30" s="272">
        <f>IF(C19-F19&lt;0,F19-C19,"-")</f>
        <v>5572</v>
      </c>
      <c r="D30" s="136">
        <f>IF(D19-G19&lt;0,G19-D19,"-")</f>
        <v>5572</v>
      </c>
      <c r="E30" s="135" t="s">
        <v>565</v>
      </c>
      <c r="F30" s="272" t="str">
        <f>IF(C19-F19&gt;0,C19-F19,"-")</f>
        <v>-</v>
      </c>
      <c r="G30" s="136" t="str">
        <f>IF(D19-G19&gt;0,D19-G19,"-")</f>
        <v>-</v>
      </c>
    </row>
    <row r="31" spans="1:7" ht="13.5" thickBot="1">
      <c r="A31" s="122" t="s">
        <v>562</v>
      </c>
      <c r="B31" s="135" t="s">
        <v>593</v>
      </c>
      <c r="C31" s="272">
        <v>0</v>
      </c>
      <c r="D31" s="136">
        <v>0</v>
      </c>
      <c r="E31" s="135" t="s">
        <v>594</v>
      </c>
      <c r="F31" s="272" t="str">
        <f>IF(C19+C20-F29&gt;0,C19+C20-F29,"-")</f>
        <v>-</v>
      </c>
      <c r="G31" s="136" t="str">
        <f>IF(D19+D20-G29&gt;0,D19+D20-G29,"-")</f>
        <v>-</v>
      </c>
    </row>
  </sheetData>
  <sheetProtection/>
  <mergeCells count="4">
    <mergeCell ref="A1:G1"/>
    <mergeCell ref="A2:G2"/>
    <mergeCell ref="A3:G3"/>
    <mergeCell ref="A5:A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8" r:id="rId1"/>
  <headerFooter alignWithMargins="0">
    <oddHeader>&amp;R&amp;"Arial,Normál"&amp;8 4. számú melléklet a 2/2015.(II.12.) számú önkormányzati rendelethez  &amp;X12</oddHeader>
    <oddFooter>&amp;R&amp;X12&amp;X Módosította: 5/2015.(III.11.) számú ör. 2.§-a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1">
      <selection activeCell="C23" sqref="C23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307" t="s">
        <v>569</v>
      </c>
      <c r="B2" s="307"/>
      <c r="C2" s="307"/>
      <c r="D2" s="307"/>
      <c r="E2" s="307"/>
    </row>
    <row r="3" spans="1:5" ht="27" customHeight="1">
      <c r="A3" s="362" t="s">
        <v>695</v>
      </c>
      <c r="B3" s="362"/>
      <c r="C3" s="362"/>
      <c r="D3" s="362"/>
      <c r="E3" s="362"/>
    </row>
    <row r="4" spans="2:5" ht="31.5" customHeight="1">
      <c r="B4" s="93" t="s">
        <v>626</v>
      </c>
      <c r="C4" s="94"/>
      <c r="D4" s="94"/>
      <c r="E4" s="94"/>
    </row>
    <row r="5" ht="14.25" thickBot="1">
      <c r="E5" s="96" t="s">
        <v>473</v>
      </c>
    </row>
    <row r="6" spans="1:5" ht="13.5" thickBot="1">
      <c r="A6" s="402" t="s">
        <v>3</v>
      </c>
      <c r="B6" s="97" t="s">
        <v>432</v>
      </c>
      <c r="C6" s="98"/>
      <c r="D6" s="97" t="s">
        <v>433</v>
      </c>
      <c r="E6" s="99"/>
    </row>
    <row r="7" spans="1:5" s="103" customFormat="1" ht="24.75" thickBot="1">
      <c r="A7" s="403"/>
      <c r="B7" s="100" t="s">
        <v>1</v>
      </c>
      <c r="C7" s="101" t="s">
        <v>700</v>
      </c>
      <c r="D7" s="100" t="s">
        <v>1</v>
      </c>
      <c r="E7" s="101" t="s">
        <v>700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8" t="s">
        <v>7</v>
      </c>
      <c r="B9" s="109" t="s">
        <v>410</v>
      </c>
      <c r="C9" s="110">
        <v>2696</v>
      </c>
      <c r="D9" s="109" t="s">
        <v>595</v>
      </c>
      <c r="E9" s="111">
        <v>2796</v>
      </c>
    </row>
    <row r="10" spans="1:5" ht="12.75">
      <c r="A10" s="112" t="s">
        <v>8</v>
      </c>
      <c r="B10" s="113" t="s">
        <v>596</v>
      </c>
      <c r="C10" s="114"/>
      <c r="D10" s="113" t="s">
        <v>597</v>
      </c>
      <c r="E10" s="115"/>
    </row>
    <row r="11" spans="1:5" ht="12.75" customHeight="1">
      <c r="A11" s="112" t="s">
        <v>9</v>
      </c>
      <c r="B11" s="113" t="s">
        <v>413</v>
      </c>
      <c r="C11" s="114"/>
      <c r="D11" s="113" t="s">
        <v>598</v>
      </c>
      <c r="E11" s="115"/>
    </row>
    <row r="12" spans="1:5" ht="12.75" customHeight="1">
      <c r="A12" s="112" t="s">
        <v>10</v>
      </c>
      <c r="B12" s="113" t="s">
        <v>599</v>
      </c>
      <c r="C12" s="114">
        <v>100</v>
      </c>
      <c r="D12" s="113" t="s">
        <v>600</v>
      </c>
      <c r="E12" s="115"/>
    </row>
    <row r="13" spans="1:5" ht="12.75" customHeight="1">
      <c r="A13" s="112" t="s">
        <v>434</v>
      </c>
      <c r="B13" s="113" t="s">
        <v>601</v>
      </c>
      <c r="C13" s="114"/>
      <c r="D13" s="113" t="s">
        <v>602</v>
      </c>
      <c r="E13" s="115"/>
    </row>
    <row r="14" spans="1:5" ht="12.75" customHeight="1">
      <c r="A14" s="112" t="s">
        <v>435</v>
      </c>
      <c r="B14" s="113" t="s">
        <v>603</v>
      </c>
      <c r="C14" s="117"/>
      <c r="D14" s="118"/>
      <c r="E14" s="115"/>
    </row>
    <row r="15" spans="1:5" ht="12.75" customHeight="1">
      <c r="A15" s="112" t="s">
        <v>436</v>
      </c>
      <c r="B15" s="118"/>
      <c r="C15" s="114"/>
      <c r="D15" s="118"/>
      <c r="E15" s="115"/>
    </row>
    <row r="16" spans="1:5" ht="12.75" customHeight="1">
      <c r="A16" s="112" t="s">
        <v>437</v>
      </c>
      <c r="B16" s="118"/>
      <c r="C16" s="114"/>
      <c r="D16" s="118"/>
      <c r="E16" s="115"/>
    </row>
    <row r="17" spans="1:5" ht="12.75" customHeight="1">
      <c r="A17" s="112" t="s">
        <v>438</v>
      </c>
      <c r="B17" s="118"/>
      <c r="C17" s="117"/>
      <c r="D17" s="118"/>
      <c r="E17" s="115"/>
    </row>
    <row r="18" spans="1:5" ht="12.75">
      <c r="A18" s="112" t="s">
        <v>439</v>
      </c>
      <c r="B18" s="118"/>
      <c r="C18" s="117"/>
      <c r="D18" s="118"/>
      <c r="E18" s="115"/>
    </row>
    <row r="19" spans="1:5" ht="12.75" customHeight="1" thickBot="1">
      <c r="A19" s="137" t="s">
        <v>440</v>
      </c>
      <c r="B19" s="138"/>
      <c r="C19" s="139"/>
      <c r="D19" s="140" t="s">
        <v>207</v>
      </c>
      <c r="E19" s="141"/>
    </row>
    <row r="20" spans="1:5" ht="15.75" customHeight="1" thickBot="1">
      <c r="A20" s="122" t="s">
        <v>441</v>
      </c>
      <c r="B20" s="123" t="s">
        <v>604</v>
      </c>
      <c r="C20" s="124">
        <f>+C9+C11+C12+C14+C15+C16+C17+C18+C19</f>
        <v>2796</v>
      </c>
      <c r="D20" s="123" t="s">
        <v>605</v>
      </c>
      <c r="E20" s="125">
        <f>+E9+E11+E13+E14+E15+E16+E17+E18+E19</f>
        <v>2796</v>
      </c>
    </row>
    <row r="21" spans="1:5" ht="12.75" customHeight="1">
      <c r="A21" s="108" t="s">
        <v>443</v>
      </c>
      <c r="B21" s="142" t="s">
        <v>606</v>
      </c>
      <c r="C21" s="143">
        <f>+C22+C23+C24+C25+C26</f>
        <v>0</v>
      </c>
      <c r="D21" s="129" t="s">
        <v>577</v>
      </c>
      <c r="E21" s="144"/>
    </row>
    <row r="22" spans="1:5" ht="12.75" customHeight="1">
      <c r="A22" s="112" t="s">
        <v>444</v>
      </c>
      <c r="B22" s="145" t="s">
        <v>607</v>
      </c>
      <c r="C22" s="131">
        <v>0</v>
      </c>
      <c r="D22" s="129" t="s">
        <v>608</v>
      </c>
      <c r="E22" s="132"/>
    </row>
    <row r="23" spans="1:5" ht="12.75" customHeight="1">
      <c r="A23" s="108" t="s">
        <v>445</v>
      </c>
      <c r="B23" s="145" t="s">
        <v>609</v>
      </c>
      <c r="C23" s="131"/>
      <c r="D23" s="129" t="s">
        <v>442</v>
      </c>
      <c r="E23" s="132"/>
    </row>
    <row r="24" spans="1:5" ht="12.75" customHeight="1">
      <c r="A24" s="112" t="s">
        <v>446</v>
      </c>
      <c r="B24" s="145" t="s">
        <v>610</v>
      </c>
      <c r="C24" s="131"/>
      <c r="D24" s="129" t="s">
        <v>561</v>
      </c>
      <c r="E24" s="132"/>
    </row>
    <row r="25" spans="1:5" ht="12.75" customHeight="1">
      <c r="A25" s="108" t="s">
        <v>447</v>
      </c>
      <c r="B25" s="145" t="s">
        <v>611</v>
      </c>
      <c r="C25" s="131"/>
      <c r="D25" s="127" t="s">
        <v>583</v>
      </c>
      <c r="E25" s="132"/>
    </row>
    <row r="26" spans="1:5" ht="12.75" customHeight="1">
      <c r="A26" s="112" t="s">
        <v>448</v>
      </c>
      <c r="B26" s="146" t="s">
        <v>612</v>
      </c>
      <c r="C26" s="131"/>
      <c r="D26" s="129" t="s">
        <v>613</v>
      </c>
      <c r="E26" s="132"/>
    </row>
    <row r="27" spans="1:5" ht="12.75" customHeight="1">
      <c r="A27" s="108" t="s">
        <v>449</v>
      </c>
      <c r="B27" s="147" t="s">
        <v>614</v>
      </c>
      <c r="C27" s="133">
        <f>+C28+C29+C30+C31+C32</f>
        <v>0</v>
      </c>
      <c r="D27" s="148" t="s">
        <v>587</v>
      </c>
      <c r="E27" s="132"/>
    </row>
    <row r="28" spans="1:5" ht="12.75" customHeight="1">
      <c r="A28" s="112" t="s">
        <v>450</v>
      </c>
      <c r="B28" s="146" t="s">
        <v>615</v>
      </c>
      <c r="C28" s="131"/>
      <c r="D28" s="148" t="s">
        <v>415</v>
      </c>
      <c r="E28" s="132"/>
    </row>
    <row r="29" spans="1:5" ht="12.75" customHeight="1">
      <c r="A29" s="108" t="s">
        <v>451</v>
      </c>
      <c r="B29" s="146" t="s">
        <v>616</v>
      </c>
      <c r="C29" s="131"/>
      <c r="D29" s="149"/>
      <c r="E29" s="132"/>
    </row>
    <row r="30" spans="1:5" ht="12.75" customHeight="1">
      <c r="A30" s="112" t="s">
        <v>452</v>
      </c>
      <c r="B30" s="145" t="s">
        <v>617</v>
      </c>
      <c r="C30" s="131"/>
      <c r="D30" s="150"/>
      <c r="E30" s="132"/>
    </row>
    <row r="31" spans="1:5" ht="12.75" customHeight="1">
      <c r="A31" s="108" t="s">
        <v>453</v>
      </c>
      <c r="B31" s="151" t="s">
        <v>618</v>
      </c>
      <c r="C31" s="131"/>
      <c r="D31" s="118"/>
      <c r="E31" s="132"/>
    </row>
    <row r="32" spans="1:5" ht="12.75" customHeight="1" thickBot="1">
      <c r="A32" s="112" t="s">
        <v>454</v>
      </c>
      <c r="B32" s="152" t="s">
        <v>619</v>
      </c>
      <c r="C32" s="131"/>
      <c r="D32" s="150"/>
      <c r="E32" s="132"/>
    </row>
    <row r="33" spans="1:5" ht="21.75" customHeight="1" thickBot="1">
      <c r="A33" s="122" t="s">
        <v>562</v>
      </c>
      <c r="B33" s="123" t="s">
        <v>620</v>
      </c>
      <c r="C33" s="124">
        <f>+C21+C27</f>
        <v>0</v>
      </c>
      <c r="D33" s="123" t="s">
        <v>621</v>
      </c>
      <c r="E33" s="125">
        <f>SUM(E21:E32)</f>
        <v>0</v>
      </c>
    </row>
    <row r="34" spans="1:5" ht="13.5" thickBot="1">
      <c r="A34" s="122" t="s">
        <v>563</v>
      </c>
      <c r="B34" s="135" t="s">
        <v>622</v>
      </c>
      <c r="C34" s="136">
        <f>+C20+C33</f>
        <v>2796</v>
      </c>
      <c r="D34" s="135" t="s">
        <v>623</v>
      </c>
      <c r="E34" s="136">
        <f>+E20+E33</f>
        <v>2796</v>
      </c>
    </row>
    <row r="35" spans="1:5" ht="13.5" thickBot="1">
      <c r="A35" s="122" t="s">
        <v>564</v>
      </c>
      <c r="B35" s="135" t="s">
        <v>455</v>
      </c>
      <c r="C35" s="136" t="str">
        <f>IF(C20-E20&lt;0,E20-C20,"-")</f>
        <v>-</v>
      </c>
      <c r="D35" s="135" t="s">
        <v>565</v>
      </c>
      <c r="E35" s="136" t="str">
        <f>IF(C20-E20&gt;0,C20-E20,"-")</f>
        <v>-</v>
      </c>
    </row>
    <row r="36" spans="1:5" ht="13.5" thickBot="1">
      <c r="A36" s="122" t="s">
        <v>624</v>
      </c>
      <c r="B36" s="135" t="s">
        <v>593</v>
      </c>
      <c r="C36" s="136" t="str">
        <f>IF(C20+C21-E34&lt;0,E34-(C20+C21),"-")</f>
        <v>-</v>
      </c>
      <c r="D36" s="135" t="s">
        <v>594</v>
      </c>
      <c r="E36" s="136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2/2015.(II.12.)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H8" sqref="H8"/>
    </sheetView>
  </sheetViews>
  <sheetFormatPr defaultColWidth="9.140625" defaultRowHeight="19.5" customHeight="1"/>
  <cols>
    <col min="1" max="1" width="37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307" t="s">
        <v>569</v>
      </c>
      <c r="B1" s="307"/>
      <c r="C1" s="307"/>
      <c r="D1" s="307"/>
      <c r="E1" s="307"/>
      <c r="F1" s="307"/>
      <c r="G1" s="307"/>
      <c r="H1" s="307"/>
      <c r="I1" s="307"/>
      <c r="J1" s="307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31.5" customHeight="1">
      <c r="A2" s="362" t="s">
        <v>695</v>
      </c>
      <c r="B2" s="362"/>
      <c r="C2" s="362"/>
      <c r="D2" s="362"/>
      <c r="E2" s="362"/>
      <c r="F2" s="362"/>
      <c r="G2" s="362"/>
      <c r="H2" s="362"/>
      <c r="I2" s="362"/>
      <c r="J2" s="362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10" ht="23.25" customHeight="1">
      <c r="A3" s="404" t="s">
        <v>685</v>
      </c>
      <c r="B3" s="404"/>
      <c r="C3" s="404"/>
      <c r="D3" s="404"/>
      <c r="E3" s="404"/>
      <c r="F3" s="404"/>
      <c r="G3" s="404"/>
      <c r="H3" s="404"/>
      <c r="I3" s="404"/>
      <c r="J3" s="404"/>
    </row>
    <row r="4" s="228" customFormat="1" ht="19.5" customHeight="1">
      <c r="J4" s="228" t="s">
        <v>456</v>
      </c>
    </row>
    <row r="5" spans="1:10" s="228" customFormat="1" ht="19.5" customHeight="1">
      <c r="A5" s="405" t="s">
        <v>1</v>
      </c>
      <c r="B5" s="406" t="s">
        <v>457</v>
      </c>
      <c r="C5" s="406"/>
      <c r="D5" s="406"/>
      <c r="E5" s="406"/>
      <c r="F5" s="407"/>
      <c r="G5" s="408" t="s">
        <v>458</v>
      </c>
      <c r="H5" s="406"/>
      <c r="I5" s="406"/>
      <c r="J5" s="406"/>
    </row>
    <row r="6" spans="1:10" s="228" customFormat="1" ht="107.25" customHeight="1">
      <c r="A6" s="405"/>
      <c r="B6" s="229" t="s">
        <v>459</v>
      </c>
      <c r="C6" s="229" t="s">
        <v>559</v>
      </c>
      <c r="D6" s="229" t="s">
        <v>560</v>
      </c>
      <c r="E6" s="229" t="s">
        <v>460</v>
      </c>
      <c r="F6" s="230" t="s">
        <v>461</v>
      </c>
      <c r="G6" s="231" t="s">
        <v>462</v>
      </c>
      <c r="H6" s="229" t="s">
        <v>463</v>
      </c>
      <c r="I6" s="229" t="s">
        <v>701</v>
      </c>
      <c r="J6" s="229" t="s">
        <v>461</v>
      </c>
    </row>
    <row r="7" spans="1:10" s="228" customFormat="1" ht="28.5" customHeight="1">
      <c r="A7" s="239" t="s">
        <v>464</v>
      </c>
      <c r="B7" s="240"/>
      <c r="C7" s="240"/>
      <c r="D7" s="240"/>
      <c r="E7" s="240"/>
      <c r="F7" s="241"/>
      <c r="G7" s="242"/>
      <c r="H7" s="240"/>
      <c r="I7" s="240"/>
      <c r="J7" s="240"/>
    </row>
    <row r="8" spans="1:10" s="228" customFormat="1" ht="32.25" customHeight="1">
      <c r="A8" s="253" t="s">
        <v>702</v>
      </c>
      <c r="B8" s="233">
        <v>3676</v>
      </c>
      <c r="C8" s="233">
        <v>4020</v>
      </c>
      <c r="D8" s="233">
        <v>3172</v>
      </c>
      <c r="E8" s="233">
        <v>1000</v>
      </c>
      <c r="F8" s="234">
        <f aca="true" t="shared" si="0" ref="F8:F17">SUM(B8:E8)</f>
        <v>11868</v>
      </c>
      <c r="G8" s="235">
        <v>8568</v>
      </c>
      <c r="H8" s="233"/>
      <c r="I8" s="233">
        <v>3100</v>
      </c>
      <c r="J8" s="236">
        <f aca="true" t="shared" si="1" ref="J8:J17">SUM(G8:I8)</f>
        <v>11668</v>
      </c>
    </row>
    <row r="9" spans="1:10" s="228" customFormat="1" ht="36" customHeight="1">
      <c r="A9" s="253" t="s">
        <v>703</v>
      </c>
      <c r="B9" s="233"/>
      <c r="C9" s="233">
        <v>3</v>
      </c>
      <c r="D9" s="233">
        <v>311</v>
      </c>
      <c r="E9" s="233"/>
      <c r="F9" s="234">
        <f>SUM(B9:E9)</f>
        <v>314</v>
      </c>
      <c r="G9" s="235"/>
      <c r="H9" s="233"/>
      <c r="I9" s="233">
        <v>314</v>
      </c>
      <c r="J9" s="236">
        <f t="shared" si="1"/>
        <v>314</v>
      </c>
    </row>
    <row r="10" spans="1:10" s="228" customFormat="1" ht="19.5" customHeight="1">
      <c r="A10" s="232" t="s">
        <v>681</v>
      </c>
      <c r="B10" s="233">
        <v>2460</v>
      </c>
      <c r="C10" s="233">
        <v>1042</v>
      </c>
      <c r="D10" s="233"/>
      <c r="E10" s="233"/>
      <c r="F10" s="234">
        <f>SUM(B10:E10)</f>
        <v>3502</v>
      </c>
      <c r="G10" s="235">
        <v>3502</v>
      </c>
      <c r="H10" s="233"/>
      <c r="I10" s="233">
        <v>0</v>
      </c>
      <c r="J10" s="236">
        <f>SUM(G10:I10)</f>
        <v>3502</v>
      </c>
    </row>
    <row r="11" spans="1:10" s="228" customFormat="1" ht="19.5" customHeight="1">
      <c r="A11" s="232" t="s">
        <v>465</v>
      </c>
      <c r="B11" s="233"/>
      <c r="C11" s="233"/>
      <c r="D11" s="233">
        <v>398</v>
      </c>
      <c r="E11" s="233"/>
      <c r="F11" s="234">
        <f t="shared" si="0"/>
        <v>398</v>
      </c>
      <c r="G11" s="235"/>
      <c r="H11" s="233"/>
      <c r="I11" s="233">
        <v>398</v>
      </c>
      <c r="J11" s="236">
        <f t="shared" si="1"/>
        <v>398</v>
      </c>
    </row>
    <row r="12" spans="1:10" s="228" customFormat="1" ht="19.5" customHeight="1">
      <c r="A12" s="232" t="s">
        <v>466</v>
      </c>
      <c r="B12" s="233"/>
      <c r="C12" s="233"/>
      <c r="D12" s="233">
        <v>4227</v>
      </c>
      <c r="E12" s="233"/>
      <c r="F12" s="234">
        <f t="shared" si="0"/>
        <v>4227</v>
      </c>
      <c r="G12" s="235">
        <v>4227</v>
      </c>
      <c r="H12" s="233"/>
      <c r="I12" s="233">
        <v>0</v>
      </c>
      <c r="J12" s="236">
        <f t="shared" si="1"/>
        <v>4227</v>
      </c>
    </row>
    <row r="13" spans="1:10" s="228" customFormat="1" ht="19.5" customHeight="1">
      <c r="A13" s="232" t="s">
        <v>467</v>
      </c>
      <c r="B13" s="233"/>
      <c r="C13" s="233"/>
      <c r="D13" s="233">
        <v>405</v>
      </c>
      <c r="E13" s="233"/>
      <c r="F13" s="234">
        <f t="shared" si="0"/>
        <v>405</v>
      </c>
      <c r="G13" s="235">
        <v>405</v>
      </c>
      <c r="H13" s="233"/>
      <c r="I13" s="233"/>
      <c r="J13" s="236">
        <f t="shared" si="1"/>
        <v>405</v>
      </c>
    </row>
    <row r="14" spans="1:10" s="228" customFormat="1" ht="19.5" customHeight="1">
      <c r="A14" s="232" t="s">
        <v>468</v>
      </c>
      <c r="B14" s="233">
        <v>33350</v>
      </c>
      <c r="C14" s="233">
        <v>6544</v>
      </c>
      <c r="D14" s="233"/>
      <c r="E14" s="233">
        <v>2696</v>
      </c>
      <c r="F14" s="234">
        <f t="shared" si="0"/>
        <v>42590</v>
      </c>
      <c r="G14" s="235"/>
      <c r="H14" s="233">
        <v>36558</v>
      </c>
      <c r="I14" s="233">
        <v>6232</v>
      </c>
      <c r="J14" s="236">
        <f t="shared" si="1"/>
        <v>42790</v>
      </c>
    </row>
    <row r="15" spans="1:10" s="228" customFormat="1" ht="19.5" customHeight="1">
      <c r="A15" s="232" t="s">
        <v>469</v>
      </c>
      <c r="B15" s="233">
        <v>229</v>
      </c>
      <c r="C15" s="233">
        <v>871</v>
      </c>
      <c r="D15" s="233"/>
      <c r="E15" s="233">
        <v>100</v>
      </c>
      <c r="F15" s="234">
        <f t="shared" si="0"/>
        <v>1200</v>
      </c>
      <c r="G15" s="235">
        <v>1200</v>
      </c>
      <c r="H15" s="233"/>
      <c r="I15" s="233"/>
      <c r="J15" s="236">
        <f t="shared" si="1"/>
        <v>1200</v>
      </c>
    </row>
    <row r="16" spans="1:10" s="228" customFormat="1" ht="19.5" customHeight="1">
      <c r="A16" s="243" t="s">
        <v>470</v>
      </c>
      <c r="B16" s="246"/>
      <c r="C16" s="246"/>
      <c r="D16" s="246"/>
      <c r="E16" s="246"/>
      <c r="F16" s="247">
        <f t="shared" si="0"/>
        <v>0</v>
      </c>
      <c r="G16" s="248"/>
      <c r="H16" s="246"/>
      <c r="I16" s="246"/>
      <c r="J16" s="249">
        <f t="shared" si="1"/>
        <v>0</v>
      </c>
    </row>
    <row r="17" spans="1:10" s="228" customFormat="1" ht="19.5" customHeight="1">
      <c r="A17" s="232" t="s">
        <v>471</v>
      </c>
      <c r="B17" s="233"/>
      <c r="C17" s="233"/>
      <c r="D17" s="233"/>
      <c r="E17" s="233"/>
      <c r="F17" s="234">
        <f t="shared" si="0"/>
        <v>0</v>
      </c>
      <c r="G17" s="235"/>
      <c r="H17" s="233"/>
      <c r="I17" s="233"/>
      <c r="J17" s="236">
        <f t="shared" si="1"/>
        <v>0</v>
      </c>
    </row>
    <row r="18" spans="1:10" s="228" customFormat="1" ht="19.5" customHeight="1">
      <c r="A18" s="243" t="s">
        <v>558</v>
      </c>
      <c r="B18" s="246"/>
      <c r="C18" s="246"/>
      <c r="D18" s="246"/>
      <c r="E18" s="246"/>
      <c r="F18" s="247"/>
      <c r="G18" s="248"/>
      <c r="H18" s="246"/>
      <c r="I18" s="246"/>
      <c r="J18" s="249"/>
    </row>
    <row r="19" spans="1:10" s="228" customFormat="1" ht="19.5" customHeight="1">
      <c r="A19" s="232"/>
      <c r="B19" s="233"/>
      <c r="C19" s="233"/>
      <c r="D19" s="233"/>
      <c r="E19" s="233"/>
      <c r="F19" s="234"/>
      <c r="G19" s="235"/>
      <c r="H19" s="233"/>
      <c r="I19" s="233"/>
      <c r="J19" s="236"/>
    </row>
    <row r="20" spans="1:10" s="228" customFormat="1" ht="19.5" customHeight="1">
      <c r="A20" s="243" t="s">
        <v>472</v>
      </c>
      <c r="B20" s="245">
        <f>SUM(B8:B17)</f>
        <v>39715</v>
      </c>
      <c r="C20" s="245">
        <f aca="true" t="shared" si="2" ref="C20:J20">SUM(C7:C17)</f>
        <v>12480</v>
      </c>
      <c r="D20" s="245">
        <f t="shared" si="2"/>
        <v>8513</v>
      </c>
      <c r="E20" s="245">
        <f t="shared" si="2"/>
        <v>3796</v>
      </c>
      <c r="F20" s="244">
        <f t="shared" si="2"/>
        <v>64504</v>
      </c>
      <c r="G20" s="250">
        <f t="shared" si="2"/>
        <v>17902</v>
      </c>
      <c r="H20" s="245">
        <f t="shared" si="2"/>
        <v>36558</v>
      </c>
      <c r="I20" s="245">
        <f t="shared" si="2"/>
        <v>10044</v>
      </c>
      <c r="J20" s="245">
        <f t="shared" si="2"/>
        <v>64504</v>
      </c>
    </row>
    <row r="21" s="228" customFormat="1" ht="19.5" customHeight="1"/>
    <row r="22" ht="19.5" customHeight="1">
      <c r="I22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2/2015.(II.12.) számú önkormányzati rendelethez &amp;X13</oddHeader>
    <oddFooter>&amp;R&amp;X13&amp;X Módosította: 5/2015.(III.11.) számú ör. 2.§-a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2016-02-15T10:25:26Z</dcterms:modified>
  <cp:category/>
  <cp:version/>
  <cp:contentType/>
  <cp:contentStatus/>
</cp:coreProperties>
</file>