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tabRatio="856" activeTab="2"/>
  </bookViews>
  <sheets>
    <sheet name="1.Mérleg" sheetId="1" r:id="rId1"/>
    <sheet name=" 2a.önk bevétel" sheetId="2" r:id="rId2"/>
    <sheet name="2b.önk kiadás" sheetId="3" r:id="rId3"/>
    <sheet name="3. melléklet" sheetId="4" r:id="rId4"/>
    <sheet name="3a. önk" sheetId="5" r:id="rId5"/>
    <sheet name="3b. Közös Hiv " sheetId="6" r:id="rId6"/>
    <sheet name="3.c Műv Ház" sheetId="7" r:id="rId7"/>
    <sheet name="4. Feladatok" sheetId="8" r:id="rId8"/>
    <sheet name="5. Támogatások" sheetId="9" r:id="rId9"/>
    <sheet name="6. beruh. kiadás " sheetId="10" r:id="rId10"/>
    <sheet name="7. Felújítás" sheetId="11" r:id="rId11"/>
    <sheet name="8. Eu projekt" sheetId="12" r:id="rId12"/>
    <sheet name="9. közvetett tám." sheetId="13" r:id="rId13"/>
    <sheet name="10. Műk.célra átv." sheetId="14" r:id="rId14"/>
    <sheet name="11. Felhalm.c.átv." sheetId="15" r:id="rId15"/>
    <sheet name="12 .egyéb műk támogatás" sheetId="16" r:id="rId16"/>
    <sheet name="13.Ellátott jutt. " sheetId="17" r:id="rId17"/>
    <sheet name="14. stabilitás" sheetId="18" r:id="rId18"/>
  </sheets>
  <definedNames>
    <definedName name="Excel_BuiltIn__FilterDatabase_2">' 2a.önk bevétel'!$B$3:$B$52</definedName>
    <definedName name="Excel_BuiltIn_Print_Area_11">#REF!</definedName>
    <definedName name="Excel_BuiltIn_Print_Area_11_1">"$'5. beruh. kiadás '.$#hiv" "$#HIV!:$#HIV!$#HIV!"</definedName>
    <definedName name="Excel_BuiltIn_Print_Area_14">#REF!</definedName>
    <definedName name="Excel_BuiltIn_Print_Area_15">'10. Műk.célra átv.'!$A$1:$C$14</definedName>
    <definedName name="Excel_BuiltIn_Print_Area_17">'12 .egyéb műk támogatás'!$A$4:$C$26</definedName>
    <definedName name="Excel_BuiltIn_Print_Area_18">"$#HIV!.$#HIV!$#HIV!:$#HIV!$#HIV!"</definedName>
    <definedName name="Excel_BuiltIn_Print_Area_20">#REF!</definedName>
    <definedName name="Excel_BuiltIn_Print_Area_4">'2b.önk kiadás'!$B$2:$B$37</definedName>
    <definedName name="Excel_BuiltIn_Print_Area_8">"$'3b. iskola '.$#hiv" "$#HIV!:$#HIV!$#HIV!"</definedName>
    <definedName name="Excel_BuiltIn_Print_Titles_10_1">#REF!</definedName>
    <definedName name="Excel_BuiltIn_Print_Titles_11_1">"$'5. beruh. kiadás '.$#hiv" "$#HIV!:$#HIV!$#HIV!"</definedName>
    <definedName name="Excel_BuiltIn_Print_Titles_2_1">' 2a.önk bevétel'!$A$7:$IS$7</definedName>
    <definedName name="Excel_BuiltIn_Print_Titles_23_1">#REF!</definedName>
    <definedName name="Excel_BuiltIn_Print_Titles_25">#REF!</definedName>
    <definedName name="Excel_BuiltIn_Print_Titles_3_1">' 2a.önk bevétel'!$A$7:$IM$7</definedName>
    <definedName name="Excel_BuiltIn_Print_Titles_5">'3a. önk'!$1:$7</definedName>
    <definedName name="Excel_BuiltIn_Print_Titles_5_1">'3a. önk'!$A$1:$IT$7</definedName>
    <definedName name="Excel_BuiltIn_Print_Titles_7_1">'3b. Közös Hiv '!$B$6:$IK$6</definedName>
    <definedName name="Excel_BuiltIn_Print_Titles_9">'3b. Közös Hiv '!$A$6:$IT$6</definedName>
    <definedName name="_xlnm.Print_Titles" localSheetId="1">' 2a.önk bevétel'!$4:$7</definedName>
    <definedName name="_xlnm.Print_Titles" localSheetId="5">'3b. Közös Hiv '!$6:$6</definedName>
  </definedNames>
  <calcPr fullCalcOnLoad="1"/>
</workbook>
</file>

<file path=xl/sharedStrings.xml><?xml version="1.0" encoding="utf-8"?>
<sst xmlns="http://schemas.openxmlformats.org/spreadsheetml/2006/main" count="1068" uniqueCount="460">
  <si>
    <t>1. melléklet</t>
  </si>
  <si>
    <t>1. oldal</t>
  </si>
  <si>
    <t>ezer Ft-ban</t>
  </si>
  <si>
    <t>Ssz.</t>
  </si>
  <si>
    <t>Megnevezés</t>
  </si>
  <si>
    <t>2014. évi előirányzat</t>
  </si>
  <si>
    <t>BEVÉTELEK</t>
  </si>
  <si>
    <t>I.</t>
  </si>
  <si>
    <t xml:space="preserve"> Költségvetési bevételek</t>
  </si>
  <si>
    <t>1.</t>
  </si>
  <si>
    <t>Működési támogatások</t>
  </si>
  <si>
    <t>2.</t>
  </si>
  <si>
    <t>Felhalmozási célú támogatások</t>
  </si>
  <si>
    <t>3.</t>
  </si>
  <si>
    <t>Közhatalmi bevételek</t>
  </si>
  <si>
    <t>4.</t>
  </si>
  <si>
    <t>Működési bevételek</t>
  </si>
  <si>
    <t>5.</t>
  </si>
  <si>
    <t>Felhalmozási bevételek</t>
  </si>
  <si>
    <t>6.</t>
  </si>
  <si>
    <t>Működési célra átvett pénzeszközök</t>
  </si>
  <si>
    <t>7.</t>
  </si>
  <si>
    <t>Felhalmozási célra átvett pénzeszközök</t>
  </si>
  <si>
    <t>Költségvetési bevételek összesen</t>
  </si>
  <si>
    <t>II.</t>
  </si>
  <si>
    <t xml:space="preserve">Finanszírozási bevételek </t>
  </si>
  <si>
    <t>Bevételek összesen</t>
  </si>
  <si>
    <t>KIADÁSOK</t>
  </si>
  <si>
    <t>Költségvetési kiadások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</si>
  <si>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</si>
  <si>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</si>
  <si>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</si>
  <si>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</si>
  <si>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</si>
  <si>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6. </t>
  </si>
  <si>
    <t>Beruházások</t>
  </si>
  <si>
    <t>Felújítások</t>
  </si>
  <si>
    <t>8.</t>
  </si>
  <si>
    <t>Egyéb felhalmozási célú kiadások</t>
  </si>
  <si>
    <t>Költségvetési kiadások összesen</t>
  </si>
  <si>
    <t>Finanszírozási kiadások</t>
  </si>
  <si>
    <t>Kiadások összesen</t>
  </si>
  <si>
    <t>1.oldal</t>
  </si>
  <si>
    <t>Önkormányzat működési támogatásai</t>
  </si>
  <si>
    <t>1.1. Helyi önk működésének általános támogatása</t>
  </si>
  <si>
    <t xml:space="preserve">1.2. Települési önk egyes köznevelési feladatainak tám. </t>
  </si>
  <si>
    <t>1.3. Szociális és gyermekjóléti feladatok támogatása</t>
  </si>
  <si>
    <t>1.4. Kulturális feladatok támogatása</t>
  </si>
  <si>
    <t>Egyéb működési célú támogatások bevételei ÁH bel.</t>
  </si>
  <si>
    <t>Működési támogatások összesen</t>
  </si>
  <si>
    <t>Felhalmozási célú támogatások ÁH belülről</t>
  </si>
  <si>
    <t>Felhalmozási célú önkormányzati támogatások</t>
  </si>
  <si>
    <t xml:space="preserve"> Egyéb felhalmozási célú támogatások</t>
  </si>
  <si>
    <t>Felhalmozási célú támogatások összesen</t>
  </si>
  <si>
    <t>III.</t>
  </si>
  <si>
    <t>Jövedelemadók</t>
  </si>
  <si>
    <t xml:space="preserve"> Szociális hozzájárulási adó és járulék</t>
  </si>
  <si>
    <t>Bérhez és foglalkoztatáshoz kapcsolódó adó</t>
  </si>
  <si>
    <t>Vagyoni típusú adó</t>
  </si>
  <si>
    <t>4.1. Építményadó</t>
  </si>
  <si>
    <t>4.2. Magánszemélyek kommunális adója</t>
  </si>
  <si>
    <t>Termékek és szolgáltatások adói</t>
  </si>
  <si>
    <t>5.1. Iparűzési adó</t>
  </si>
  <si>
    <t>5.2. Gépjárműadó</t>
  </si>
  <si>
    <t>Egyéb közhatalmi bevételek</t>
  </si>
  <si>
    <t>Közhatalmi bevételek összesen</t>
  </si>
  <si>
    <t xml:space="preserve">IV. </t>
  </si>
  <si>
    <t>Árú- és készletértékesítés ellenértéke</t>
  </si>
  <si>
    <t xml:space="preserve">2. 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</si>
  <si>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</si>
  <si>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</si>
  <si>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</si>
  <si>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</si>
  <si>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</si>
  <si>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</si>
  <si>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</si>
  <si>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Működési bevételek összesen</t>
  </si>
  <si>
    <t>V.</t>
  </si>
  <si>
    <t>Immateriális javak értékesítése</t>
  </si>
  <si>
    <t>Ingatlanok értékesítése</t>
  </si>
  <si>
    <t>Egyéb tárgyi eszközök értékesítése</t>
  </si>
  <si>
    <t>Felhalmozási bevételek összesen</t>
  </si>
  <si>
    <t>VI.</t>
  </si>
  <si>
    <t>Működési célú átvett pénzeszközök</t>
  </si>
  <si>
    <t>Működési célú támogatások, kölcsönök visszatérülése</t>
  </si>
  <si>
    <t>Egyéb működési célú átvett pénzeszközök</t>
  </si>
  <si>
    <t>Működési célú átvett pénzeszközök összesen</t>
  </si>
  <si>
    <t>VII.</t>
  </si>
  <si>
    <t>Felhalmozási célú átvett pénzeszközök</t>
  </si>
  <si>
    <t>Felhalmozási célú támogatások, kölcsönök visszatérülése</t>
  </si>
  <si>
    <t>Egyéb felhalmozási célú átvett pénzeszközök</t>
  </si>
  <si>
    <t>Felhalmozási célú átvett pénzeszközök összesen</t>
  </si>
  <si>
    <t>VIII.</t>
  </si>
  <si>
    <t>Finanszírozási bevételek</t>
  </si>
  <si>
    <t xml:space="preserve">1. </t>
  </si>
  <si>
    <t>Belföldi finanszírozás bevételei</t>
  </si>
  <si>
    <t>1.1. Hitel, kölcsönfelvétel</t>
  </si>
  <si>
    <t>1.2. Maradvány igénybevétele</t>
  </si>
  <si>
    <t>Finanszírozási bevételek összesen</t>
  </si>
  <si>
    <t>BEVÉTELEK ÖSSZESEN</t>
  </si>
  <si>
    <t>2b. melléklet</t>
  </si>
  <si>
    <t>Foglalkoztatottak személyi juttatásai</t>
  </si>
  <si>
    <t>Külső személyi juttatások</t>
  </si>
  <si>
    <t>Személyi juttatások összesen</t>
  </si>
  <si>
    <t>Készletbeszerzés</t>
  </si>
  <si>
    <t>Kommunikációs szolgáltatások</t>
  </si>
  <si>
    <t>Szolgáltatási kiadások</t>
  </si>
  <si>
    <t>Kiküldetések, reklám és propagandakiadások</t>
  </si>
  <si>
    <t xml:space="preserve">5. </t>
  </si>
  <si>
    <t>Különféle befizetések és egyéb dologi kiadások</t>
  </si>
  <si>
    <t>Dologi kiadások összesen</t>
  </si>
  <si>
    <t>IV.</t>
  </si>
  <si>
    <t>Elvonások és befizetések</t>
  </si>
  <si>
    <t>Működési célú támogatások, kölcsönök nyújtása ÁH belül</t>
  </si>
  <si>
    <t>Egyéb működési célú támogatások ÁH belülre</t>
  </si>
  <si>
    <t>Működési célú támogatások, kölcsönök nyújtása ÁH kívül</t>
  </si>
  <si>
    <t>Egyéb működési célú támogatások ÁH kívülre</t>
  </si>
  <si>
    <t>Egyéb működési célú kiadások összesen</t>
  </si>
  <si>
    <t>Felhalmozási célú támogatások, kölcsönök nyújtása ÁH belül</t>
  </si>
  <si>
    <t>Egyéb felhalmozási célú támogatások ÁH belülre</t>
  </si>
  <si>
    <t>3..</t>
  </si>
  <si>
    <t>Felhalmozási célú támogatások, kölcsönök nyújtása ÁH kívül</t>
  </si>
  <si>
    <t>Egyéb felhalmozási célú támogatások ÁH kívülre</t>
  </si>
  <si>
    <t>Egyéb felhalmozási célú kiadások összesen</t>
  </si>
  <si>
    <t>IX.</t>
  </si>
  <si>
    <t>KIADÁSOK ÖSSZESEN</t>
  </si>
  <si>
    <t>3. melléklet</t>
  </si>
  <si>
    <t>Zalakomár Nagyközség Önkormányzata és intézményei</t>
  </si>
  <si>
    <t>MŰKÖDÉSI CÉLÚ BEVÉTELEK</t>
  </si>
  <si>
    <t>MŰKÖDÉSI CÉLÚ KIADÁSOK</t>
  </si>
  <si>
    <t xml:space="preserve">Működési célú támogatások </t>
  </si>
  <si>
    <t>Zalakomár Község Önkormányzata</t>
  </si>
  <si>
    <t>1.1. Önkormányzatok működési támogatásai</t>
  </si>
  <si>
    <t>1.1  Személyi juttatások</t>
  </si>
  <si>
    <t>1.2. Elvonások és befizetések bevételei</t>
  </si>
  <si>
    <t>1.2  Munkaadókat terhelő járulékok</t>
  </si>
  <si>
    <t>1.3. Működési célú támog, kölcsön visszatérül</t>
  </si>
  <si>
    <t>1.3 Dologi kiadások</t>
  </si>
  <si>
    <t>1.4. Egyéb működési célú támog bevételei</t>
  </si>
  <si>
    <t>Zalakomári Közös Önk. Hivatal kiadásai</t>
  </si>
  <si>
    <t>2.1 Személyi juttatásai</t>
  </si>
  <si>
    <t>2.2  Munkaadókat terhelő járulékok</t>
  </si>
  <si>
    <t>2.1.Jövedelemadók</t>
  </si>
  <si>
    <t>2.3 Dologi kiadások</t>
  </si>
  <si>
    <t xml:space="preserve"> 2.2.Szociális hozzájárulási adó és járulék</t>
  </si>
  <si>
    <t xml:space="preserve">3. </t>
  </si>
  <si>
    <t>2.3.Bérhez és foglalkoztatáshoz kapcs adó</t>
  </si>
  <si>
    <t>3.1  Személyi juttatások</t>
  </si>
  <si>
    <t>2.4.Vagyoni típusú adó</t>
  </si>
  <si>
    <t>2.5.Termékek és szolgáltatások adói</t>
  </si>
  <si>
    <t>3.3 Dologi kiadások</t>
  </si>
  <si>
    <t>2.6.Egyéb közhatalmi bevételek</t>
  </si>
  <si>
    <t xml:space="preserve">4. </t>
  </si>
  <si>
    <t>Zalakomári Művelődési Ház kiadásai</t>
  </si>
  <si>
    <t>Működési célú kiadások összesen</t>
  </si>
  <si>
    <t>FELHALMOZÁSI BEVÉTELEK</t>
  </si>
  <si>
    <t>FELHALMOZÁSI KIADÁSOK</t>
  </si>
  <si>
    <t>Felhalmozási támogatások</t>
  </si>
  <si>
    <t>Felhalmozási célú bevétel összesen</t>
  </si>
  <si>
    <t>Felhalmozási célú kiadás összesen</t>
  </si>
  <si>
    <t>FINANSZÍROZÁSI BEVÉTELEK</t>
  </si>
  <si>
    <t>FINANSZÍROZÁSI KIADÁSOK</t>
  </si>
  <si>
    <t>3a. melléklet</t>
  </si>
  <si>
    <t>Zalakomár Nagyközség Önkormányzata</t>
  </si>
  <si>
    <t>Önkormányzat  működési támogatásai</t>
  </si>
  <si>
    <t>Egyéb működési célú támogatások</t>
  </si>
  <si>
    <t>Működési célú támogatások ÁH belülről</t>
  </si>
  <si>
    <t xml:space="preserve">Felhalmozási célú támogatások </t>
  </si>
  <si>
    <t>Önkormányzat felhalmozási támogatása</t>
  </si>
  <si>
    <t>Egyéb felhalmozási célú támogatás</t>
  </si>
  <si>
    <t>Árú és készletértékesítés</t>
  </si>
  <si>
    <t>Költségvetési bevételek</t>
  </si>
  <si>
    <t>BEVÉTELEK MINDÖSSZESEN</t>
  </si>
  <si>
    <t>2.oldal</t>
  </si>
  <si>
    <t>Működési kiadások</t>
  </si>
  <si>
    <t>Munkaadókat terhelő járulékok és szha</t>
  </si>
  <si>
    <t>Egyéb működési célú kiadás</t>
  </si>
  <si>
    <t>Működési kiadás összesen</t>
  </si>
  <si>
    <t>Felhalmozási kiadások</t>
  </si>
  <si>
    <t xml:space="preserve">Beruházások </t>
  </si>
  <si>
    <t xml:space="preserve">VIII. </t>
  </si>
  <si>
    <t>Felhalmozási kiadás összesen</t>
  </si>
  <si>
    <t>Központi, irányító szervi támogatás</t>
  </si>
  <si>
    <t>Ebből  - kötelező feladatellátáshoz kapcsolódó</t>
  </si>
  <si>
    <t xml:space="preserve">            - önként vállalt feladatellátáshoz kapcs. </t>
  </si>
  <si>
    <t>Költségvetési létszámkeret (fő)</t>
  </si>
  <si>
    <t>3b. melléklet</t>
  </si>
  <si>
    <t>Zalakomári Közös Önkormányzati Hivatal</t>
  </si>
  <si>
    <t>2. oldal</t>
  </si>
  <si>
    <t>Függő, átfutó kiadások</t>
  </si>
  <si>
    <t>Ebből: - kötelező feladatellátáshoz kapcsolódó</t>
  </si>
  <si>
    <t xml:space="preserve">             - önként vállalt feladatellátáshoz kapcs. </t>
  </si>
  <si>
    <t>Zalakomári Művelődési Ház</t>
  </si>
  <si>
    <t>4. melléklet</t>
  </si>
  <si>
    <t xml:space="preserve"> Kötelező feladatok</t>
  </si>
  <si>
    <t>1. Közös Hivatal</t>
  </si>
  <si>
    <t xml:space="preserve">  - Zalakomár</t>
  </si>
  <si>
    <t xml:space="preserve">  - személyi, járulék, dologi kiadás</t>
  </si>
  <si>
    <t xml:space="preserve">  - továbbszámlázott szolg.</t>
  </si>
  <si>
    <t xml:space="preserve"> - továbbszámlázott szolg.</t>
  </si>
  <si>
    <t>2. Település-üzemeltetés</t>
  </si>
  <si>
    <t xml:space="preserve"> -  közvilágítás</t>
  </si>
  <si>
    <t xml:space="preserve"> - köztemető fenntartása </t>
  </si>
  <si>
    <t xml:space="preserve"> - köztemető fenntartása</t>
  </si>
  <si>
    <t xml:space="preserve"> - közutak fenntartása</t>
  </si>
  <si>
    <t>3. Egyéb kötelező önk feladatok</t>
  </si>
  <si>
    <t xml:space="preserve">  - költségvetési támogatás</t>
  </si>
  <si>
    <t xml:space="preserve">   - étkeztetés</t>
  </si>
  <si>
    <t xml:space="preserve">   - hozzájárulás</t>
  </si>
  <si>
    <t xml:space="preserve">  - védőnő</t>
  </si>
  <si>
    <t xml:space="preserve">  - fogorvos</t>
  </si>
  <si>
    <t xml:space="preserve">  - háziorvos</t>
  </si>
  <si>
    <t xml:space="preserve">  - háziorvosi ügyelet hozzájárulás</t>
  </si>
  <si>
    <t xml:space="preserve"> - mezőőri szolgálat</t>
  </si>
  <si>
    <t xml:space="preserve"> - közterületfelügyelet</t>
  </si>
  <si>
    <t xml:space="preserve"> - Körzeti megbízottak</t>
  </si>
  <si>
    <t xml:space="preserve"> - körzeti megbízottak támogatása</t>
  </si>
  <si>
    <t>Összesen</t>
  </si>
  <si>
    <t>Önként vállalt feladatok</t>
  </si>
  <si>
    <t xml:space="preserve">Önként vállalt feladatellátáshoz kapcsolódó létszám (fő) </t>
  </si>
  <si>
    <t>Állami (államigazgatási) feladatok</t>
  </si>
  <si>
    <t xml:space="preserve"> -</t>
  </si>
  <si>
    <t xml:space="preserve"> - </t>
  </si>
  <si>
    <t xml:space="preserve">Állami (államigazgatási) feladatellátáshoz kapcsolódó létszám (fő) </t>
  </si>
  <si>
    <t>5. melléklet</t>
  </si>
  <si>
    <t>Jogcím</t>
  </si>
  <si>
    <t xml:space="preserve">Mutató </t>
  </si>
  <si>
    <t>Támogatás</t>
  </si>
  <si>
    <t>I. A helyi önkormányzatok működésének általános támogatása</t>
  </si>
  <si>
    <t>I.1.a) Önkormányzati hivatal működésének támogatása</t>
  </si>
  <si>
    <t>I.1.b) Település-üzemeltetéshez kapcsolódó feladatellátás támogatása összesen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</si>
  <si>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</si>
  <si>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</si>
  <si>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</si>
  <si>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 bd) Közutak fenntartásának támogatása</t>
  </si>
  <si>
    <t>I.1.a)-c) az I.1.a)-c) jogcímen nyújtott éves támogatás összesen</t>
  </si>
  <si>
    <t>I.1.d) Egyéb kötelező önkormányzati feladatok támogatása</t>
  </si>
  <si>
    <t>II. A települési önkormányzatok egyes köznevelési és gyermekétkeztetési feladatainak támogatása</t>
  </si>
  <si>
    <t>II. 1. Óvodapedagógusok és az óvodapedagógusok nevelő munkáját közvetlenül segítők bértámogatása</t>
  </si>
  <si>
    <t>II. 1. (1) 1 óvodapedagógusok elismert létszáma</t>
  </si>
  <si>
    <t>II.1. (1) 2 óvodapedagógusok elismert létszáma</t>
  </si>
  <si>
    <t>II. 2. Óvodaműködtetési támogatás</t>
  </si>
  <si>
    <t>IV. Kulturális feladatok támogatása</t>
  </si>
  <si>
    <t xml:space="preserve">Támogatások </t>
  </si>
  <si>
    <t>6. melléklet</t>
  </si>
  <si>
    <t>Rendezési terv</t>
  </si>
  <si>
    <t>7. melléklet</t>
  </si>
  <si>
    <t>8. melléklet</t>
  </si>
  <si>
    <t>ezer  Ft-ban</t>
  </si>
  <si>
    <t>Projekt neve</t>
  </si>
  <si>
    <t>Bevétel</t>
  </si>
  <si>
    <t>Kiadás</t>
  </si>
  <si>
    <t>-</t>
  </si>
  <si>
    <t>10. melléklet</t>
  </si>
  <si>
    <t>Zalakomár Nagyközség Önkormányzata és intézményei egyéb működési célú támogatásai államháztartáson belülről</t>
  </si>
  <si>
    <t xml:space="preserve">Ssz. </t>
  </si>
  <si>
    <t>OEP finanszírozás</t>
  </si>
  <si>
    <t xml:space="preserve">Mezőőrök támogatása  </t>
  </si>
  <si>
    <t>Közcélú foglalkoztatás támogatása</t>
  </si>
  <si>
    <t xml:space="preserve">Művelődési Ház (IKSZT) </t>
  </si>
  <si>
    <t>Hétszínvilág pályázat (Művelődési Ház)</t>
  </si>
  <si>
    <t>11. melléklet</t>
  </si>
  <si>
    <t>Zalakomár Nagyközség Önkormányzata és intézményei egyéb felhalmozási célú támogatásai államháztartáson belülről</t>
  </si>
  <si>
    <t>Falumegújítás pályázat</t>
  </si>
  <si>
    <t>12. melléklet</t>
  </si>
  <si>
    <t xml:space="preserve">Zalakomár Nagyközség Önkormányzata és intézményei egyéb
működési célú támogatásai </t>
  </si>
  <si>
    <t>Egyéb működési célú támogatások államháztartáson belülre</t>
  </si>
  <si>
    <t>Nagykanizsa Egyesített Szociális Intézmény, Családsegítő Központ</t>
  </si>
  <si>
    <t xml:space="preserve">Zalakarosi Hétközi és Hétvégi Orvosi Ügyelet </t>
  </si>
  <si>
    <t>Iskola hozzájárulás</t>
  </si>
  <si>
    <t>Fogorvosi ügyelet</t>
  </si>
  <si>
    <t>Óvodai Társulás finanszírozása</t>
  </si>
  <si>
    <t>Egyéb működési célú támogatások államháztartáson kívülre</t>
  </si>
  <si>
    <t>Nagykanizsa és Környéke Foglalkoztatási Kft</t>
  </si>
  <si>
    <t>Bursa Ösztöndíj</t>
  </si>
  <si>
    <t>Fogorvosi szolgálat</t>
  </si>
  <si>
    <t>Egyetértés Sportegyesület</t>
  </si>
  <si>
    <t>13. melléklet</t>
  </si>
  <si>
    <t xml:space="preserve">     Zalakomár Nagyközség Önkormányzata és intézményei ellátottak pénzbeli juttatásai</t>
  </si>
  <si>
    <t>Családi támogatások</t>
  </si>
  <si>
    <t>1.1. Gyermekvédelmi támogatás</t>
  </si>
  <si>
    <t>1.2. Óvodáztatási támogatás</t>
  </si>
  <si>
    <t>Családi támogatások összesen</t>
  </si>
  <si>
    <t>Betegséggel kapcsolatos ellátások</t>
  </si>
  <si>
    <t>2.1. Helyi megállapítású ápolási díj</t>
  </si>
  <si>
    <t>Betegséggel kapcsolatos ellátások összesen</t>
  </si>
  <si>
    <t>Foglalkoztatással, munkanélküliséggel kapcsolatos ellátások</t>
  </si>
  <si>
    <t>3.1. Foglalkoztatást helyettesítő támogatás</t>
  </si>
  <si>
    <t>Lakhatással kapcsolatos ellátások</t>
  </si>
  <si>
    <t>4.1. Lakásfenntartási támogatás</t>
  </si>
  <si>
    <t>Intézményi ellátottak pénzbeli juttatásai</t>
  </si>
  <si>
    <t>Egyéb nem intézményi ellátások</t>
  </si>
  <si>
    <t>Egyéb nem intézményi ellátások összesen</t>
  </si>
  <si>
    <t>Összesen:</t>
  </si>
  <si>
    <t>14. melléklet</t>
  </si>
  <si>
    <t>Tárgyév</t>
  </si>
  <si>
    <t xml:space="preserve">Saját bevétel és adósságot keletkeztető ügyletből eredő fizetési kötelezettség a tárgyévet követő </t>
  </si>
  <si>
    <t>1. évben</t>
  </si>
  <si>
    <t>2.évben</t>
  </si>
  <si>
    <t>3.évben</t>
  </si>
  <si>
    <t>1. Helyi adók</t>
  </si>
  <si>
    <t>2. Díjak, pótlékok, bírságok</t>
  </si>
  <si>
    <t>3. Vagyonhasznosítás bevétele</t>
  </si>
  <si>
    <t>4. Részvények, részesedések értékesítése</t>
  </si>
  <si>
    <t>5. Egyéb értékesítés, megtérülés</t>
  </si>
  <si>
    <t>Saját bevételek</t>
  </si>
  <si>
    <t>Saját bevételek 50 %-a</t>
  </si>
  <si>
    <t>1. Felvett hitel, kölcsön</t>
  </si>
  <si>
    <t>2. Hitelviszonyt megtestesítő értékpapír</t>
  </si>
  <si>
    <t>3. Kezességvállalásból eredő kötelezettség</t>
  </si>
  <si>
    <t>Előző években keletkezett, tárgyévet terhelő fizetési kötelezettség</t>
  </si>
  <si>
    <t>Tárgyében keletkezett, tárgyévet terhelő fizetési kötelezettség</t>
  </si>
  <si>
    <t>Fizetési kötelezettség összesen</t>
  </si>
  <si>
    <t>Fizetési kötelezettséggel csökkentett saját bevétel</t>
  </si>
  <si>
    <t>Egyéb áruhasználati és szolgáltatási adók</t>
  </si>
  <si>
    <t>Előző évi maradvány felhasználása</t>
  </si>
  <si>
    <t>Zalakaros Kistérség működési hozzájárulás</t>
  </si>
  <si>
    <t>2014. évben 8 hónapra</t>
  </si>
  <si>
    <t>II. 1. (2) 1 óvodapedagógusok nevelő munkáját közvetlenül segítők száma a Köznevelési törvény 2. számú melléklet szerint</t>
  </si>
  <si>
    <t>2014. évben 4 hónapra</t>
  </si>
  <si>
    <t>II. 2. (8) 1 gyermekek nevelési a napi 8 órát eléri vagy meghaladja</t>
  </si>
  <si>
    <t>II.2. (8) 2 gyermekek nevelése a napi 8 órát eléri vagy meghaladja</t>
  </si>
  <si>
    <t>III.5. Gyermekétkeztetés támogatása</t>
  </si>
  <si>
    <t>II. 1. (2) 2 óvodapedagógusok nevelő munkáját közvetlenül segítők száma Köznev tv. 2. melléklet szerint</t>
  </si>
  <si>
    <t>II.1. (3) 2 óvodapedagógusok elismert létszáma -pótlólagos összeg</t>
  </si>
  <si>
    <t>9. melléklet</t>
  </si>
  <si>
    <t>Kedvezményezett</t>
  </si>
  <si>
    <t>Kedvezmény</t>
  </si>
  <si>
    <t>Mentesség</t>
  </si>
  <si>
    <t>Mérték  ( %)</t>
  </si>
  <si>
    <t>Összeg       (e Ft)</t>
  </si>
  <si>
    <t>Mérték     (% )</t>
  </si>
  <si>
    <t>Összeg</t>
  </si>
  <si>
    <t>e Ft</t>
  </si>
  <si>
    <t>Helyi adók, gépjárműadó</t>
  </si>
  <si>
    <t>Építményadó</t>
  </si>
  <si>
    <t xml:space="preserve">  -  </t>
  </si>
  <si>
    <t xml:space="preserve">- </t>
  </si>
  <si>
    <t>Magánszemélyek kommunális adója</t>
  </si>
  <si>
    <t xml:space="preserve">  - </t>
  </si>
  <si>
    <t>Helyi iparűzési adó</t>
  </si>
  <si>
    <t>Gépjárműadó</t>
  </si>
  <si>
    <t>Katalizátoros kedvezmény</t>
  </si>
  <si>
    <t>Környezetvédelmi besorolás</t>
  </si>
  <si>
    <t>Ellátottak térítési díjának méltányossági alapon történő elengedése</t>
  </si>
  <si>
    <t>lakosság részére nyújtott kölcsönök elengedése</t>
  </si>
  <si>
    <t>helyiségek, eszközök hasznosításából származó bevételből nyújtott kedvezmény</t>
  </si>
  <si>
    <t>Egyéb nyújtott kedvezmény, kölcsön elengedése</t>
  </si>
  <si>
    <t>3. Támogatások</t>
  </si>
  <si>
    <t xml:space="preserve"> - községgazdálkodás</t>
  </si>
  <si>
    <t xml:space="preserve">KMB Szolgálat (Rendőrkapitányság) </t>
  </si>
  <si>
    <t>Rendezési terv  támogatása</t>
  </si>
  <si>
    <t>költségvetési intézmény</t>
  </si>
  <si>
    <t>Utak, járdák, lakások, egyéb építmények felújítása</t>
  </si>
  <si>
    <t xml:space="preserve">Művelődési Ház eszközbeszerzés (érdekeltségnövelő támogatás) </t>
  </si>
  <si>
    <t xml:space="preserve">Zalakomár Nagyközség Önkormányzata és intézményei 2015. évi kiadásai </t>
  </si>
  <si>
    <t>2014. évi módosított előirányzat</t>
  </si>
  <si>
    <t>2015. évi előirányzat</t>
  </si>
  <si>
    <t>Zalakomár Nagyközség Önkormányzata és intézményei 2015 évi mérlege</t>
  </si>
  <si>
    <t>2015. évi működési és felhalmozási bevételei és kiadásai</t>
  </si>
  <si>
    <t>2015. évi bevételei</t>
  </si>
  <si>
    <t>2015. évi kiadásai</t>
  </si>
  <si>
    <t>Zalakomár Nagyközség Önkormányzata és intézményei kötelező és önként vállalt feladatai 2015 évben</t>
  </si>
  <si>
    <t>Zalakomár Nagyközség Önkormányzata és intézményei kötelező és önként vállalt feladatai 2015. évben</t>
  </si>
  <si>
    <t>Zalakomár Nagyközség Önkormányzata és intézményei költségvetési támogatásai 2015. évben</t>
  </si>
  <si>
    <t>Zalakomár Nagyközség Önkormányzata és intézményei beruházási kiadásai 2015. évben</t>
  </si>
  <si>
    <t>Zalakomár Nagyközség Önkormányzata és intézményei felújítási kiadásai 2015. évben</t>
  </si>
  <si>
    <t>Zalakomár Nagyközség Önkormányzata és intézményei 2015. évi Európai Uniós projektjeinek bevételei és kiadásai</t>
  </si>
  <si>
    <t>Zalakomár Nagyközség Önkormányzata és intézményei 2015. évi közvetett támogatásai</t>
  </si>
  <si>
    <t xml:space="preserve"> </t>
  </si>
  <si>
    <t>1.5. Működési célú költségvetési és kiegészítő támog.</t>
  </si>
  <si>
    <t>3.2 Munkaadókat terhelő járulékok</t>
  </si>
  <si>
    <t>I. 1.e) Lakott külterülettel kapcsolatos feladatok támogatása</t>
  </si>
  <si>
    <t>II. 5. Kiegészítő támogatás az óvodapedagógusok minősítéséből adódó többletkiadásokhoz</t>
  </si>
  <si>
    <t>II.5. (1) Pedagógus II. kategóriába sorolt óvodapedagógusok kiegészítő támogatása</t>
  </si>
  <si>
    <t>III.2. A települési önkormányzatok szociális feladatainak egyéb támogatása</t>
  </si>
  <si>
    <t>III. 5. a) A finanszírozás szempontjából elismert dolgozók bértámog</t>
  </si>
  <si>
    <t>III. 5. b) Gyermekétkeztetés üzemeltetési támogatása</t>
  </si>
  <si>
    <t>Közös Hivatal: számítógépek</t>
  </si>
  <si>
    <t>Közmunkaprogram eszközei</t>
  </si>
  <si>
    <t>Számítógép, monitor, fényképezőgép, laptop</t>
  </si>
  <si>
    <t>Mosógép (Kulcsos Ház)</t>
  </si>
  <si>
    <t>9.</t>
  </si>
  <si>
    <t>Kiegészítő gyermekvédelmi támogatás</t>
  </si>
  <si>
    <t>10.</t>
  </si>
  <si>
    <t>Rendszeres gyermekvédelmi támogatás (Erzsébet utalvány)</t>
  </si>
  <si>
    <t>Testvértelepülési tábor támogatása</t>
  </si>
  <si>
    <t>Országgyűlési, önkormányzati és Európa Parlamenti választások ( Közös Hivatal)</t>
  </si>
  <si>
    <t>Sand Körjegyzőség elszámolása</t>
  </si>
  <si>
    <t>Zalakomár Nagyközség Önkormányzata és intézményei adósságot keletkeztető ügyletekből és kezességvállalásokból fennálló fizetési kötelezettségei a Gazdasági Stabilitásról szóló tv. 3. §(1) bekezdése szerint</t>
  </si>
  <si>
    <t>310</t>
  </si>
  <si>
    <t>91</t>
  </si>
  <si>
    <t>401</t>
  </si>
  <si>
    <t>1.3. Egyéb pénzbeli és természetbeli ellátás</t>
  </si>
  <si>
    <t xml:space="preserve">2014. évi teljesítés </t>
  </si>
  <si>
    <t>2014. évi teljesítés</t>
  </si>
  <si>
    <t xml:space="preserve">9. </t>
  </si>
  <si>
    <t>Zalakarosi Mentőállomás támogatása</t>
  </si>
  <si>
    <t xml:space="preserve"> - zöldterületgadálkodás</t>
  </si>
  <si>
    <t xml:space="preserve"> - gyermekétkeztetés</t>
  </si>
  <si>
    <t xml:space="preserve"> - térítési díj, telefontsz.</t>
  </si>
  <si>
    <t>2. Kulcsosház működtetése</t>
  </si>
  <si>
    <t>5. Óvodai ellátás, iskola</t>
  </si>
  <si>
    <t>3. Pénzmaradvány</t>
  </si>
  <si>
    <t>1. Beruházások</t>
  </si>
  <si>
    <t xml:space="preserve">  -  támogatás</t>
  </si>
  <si>
    <t>4. Szociális feladatok támogatása</t>
  </si>
  <si>
    <t xml:space="preserve">4. Szociális feladatok </t>
  </si>
  <si>
    <t xml:space="preserve">3. Egyéb kötelező feldatok </t>
  </si>
  <si>
    <t>5. Óvodai ellátás, iskolai feladatok</t>
  </si>
  <si>
    <t>6. OEP-től átvett pénzeszköz</t>
  </si>
  <si>
    <t>6. Egészségügyi ellátások</t>
  </si>
  <si>
    <t>7. Helyi adók</t>
  </si>
  <si>
    <t>8. Kulturális feladatok</t>
  </si>
  <si>
    <t>9. Hulladékszállítás</t>
  </si>
  <si>
    <t>10. Vagyonhasznosítás</t>
  </si>
  <si>
    <t>11. Kistérség</t>
  </si>
  <si>
    <t>7. Művelődési Ház</t>
  </si>
  <si>
    <t>8. Hulladékszállítás</t>
  </si>
  <si>
    <t>9. Vagyonhasznosítás</t>
  </si>
  <si>
    <t>10. Kistérség: tagdíj</t>
  </si>
  <si>
    <t>11. Támogatás: ESZI</t>
  </si>
  <si>
    <t>12. Közbiztonság</t>
  </si>
  <si>
    <t>13. Sportegyesület támogatása</t>
  </si>
  <si>
    <t>14. Közfoglalkoztatás</t>
  </si>
  <si>
    <t>15. Önkormányzati jogalkotás</t>
  </si>
  <si>
    <t>13. Sport</t>
  </si>
  <si>
    <t>15. Lakott külterület kapcs feladatok</t>
  </si>
  <si>
    <t>Zalakaros Kistérség belső ellenőrzés (Önkormányzat és Közös Hivatal)</t>
  </si>
  <si>
    <t>16. Működőképességet megőrző tám.</t>
  </si>
  <si>
    <t>Zalakomár Nagyközség Önkormányzata és intézményei 2015. évi bevételei</t>
  </si>
  <si>
    <t>3c. melléklet</t>
  </si>
  <si>
    <t>2.2. Közgyógyellátás</t>
  </si>
  <si>
    <t>6.1. Rendszeres szociális segély</t>
  </si>
  <si>
    <t>6.2. Átmeneti segély</t>
  </si>
  <si>
    <t>6.3. Kiegészítő gyermekvédelmi támogatás</t>
  </si>
  <si>
    <t>6.4. Saját hatáskörben biztosított ellátások</t>
  </si>
  <si>
    <t>6.5. Települési támogatás</t>
  </si>
  <si>
    <t>2015. évi 1. sz. módosítás</t>
  </si>
  <si>
    <t>2015. évi     1. sz. módosítás</t>
  </si>
  <si>
    <t>2015. évi   1. sz. módosítás</t>
  </si>
  <si>
    <t>2015. évi    1. sz. módosítás</t>
  </si>
  <si>
    <t>Maradvány igénybevétel</t>
  </si>
  <si>
    <t>1. sz. módosítás</t>
  </si>
  <si>
    <t>1. Ingatlan, jármű értékesítés</t>
  </si>
  <si>
    <t>Ingatlan vásárlás</t>
  </si>
  <si>
    <t>KEOP pályázat: Művelődési Ház, Óvoda szigetelése</t>
  </si>
  <si>
    <t>Háziorvosi támogatás</t>
  </si>
  <si>
    <t xml:space="preserve">KEOP pályázat: Művelődési Ház: 22 702 e Ft (Óvoda) </t>
  </si>
  <si>
    <t>III.1. Pénzbeli szociális ellátások kiegészítése</t>
  </si>
  <si>
    <t>17. Bérkompenzáció</t>
  </si>
  <si>
    <t>4. KEOP pályázat</t>
  </si>
  <si>
    <t>16. Elvonások, befizetések</t>
  </si>
  <si>
    <t>17. Kölcsön nyújtása</t>
  </si>
  <si>
    <t>5. Kölcsön nyújtás</t>
  </si>
  <si>
    <t>6. Ingatlan vásárlás</t>
  </si>
  <si>
    <t>9. Immat javat beszerzése</t>
  </si>
  <si>
    <t xml:space="preserve">18. </t>
  </si>
  <si>
    <t>18. Áh belüli megelőleg visszafizet</t>
  </si>
  <si>
    <t>ÁH belüli megelőlegezések visszafizetése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</si>
</sst>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"/>
    <numFmt numFmtId="165" formatCode="#,###"/>
    <numFmt numFmtId="166" formatCode="\ #,##0.00&quot;     &quot;;\-#,##0.00&quot;     &quot;;&quot; -&quot;#&quot;     &quot;;@\ "/>
    <numFmt numFmtId="167" formatCode="#,##0;[Red]#,##0"/>
    <numFmt numFmtId="168" formatCode="#,##0.00&quot; Ft&quot;"/>
    <numFmt numFmtId="169" formatCode="0.0"/>
    <numFmt numFmtId="170" formatCode="\ #,##0&quot;     &quot;;\-#,##0&quot;     &quot;;&quot; -&quot;#&quot;     &quot;;@\ "/>
    <numFmt numFmtId="171" formatCode="[$-40E]yyyy\.\ mmmm\ d\."/>
    <numFmt numFmtId="172" formatCode="0.000"/>
    <numFmt numFmtId="173" formatCode="\ #,##0.000&quot;     &quot;;\-#,##0.000&quot;     &quot;;&quot; -&quot;#.0&quot;     &quot;;@\ "/>
    <numFmt numFmtId="174" formatCode="\ #,##0.0000&quot;     &quot;;\-#,##0.0000&quot;     &quot;;&quot; -&quot;#.00&quot;     &quot;;@\ "/>
    <numFmt numFmtId="175" formatCode="\ #,##0.00000&quot;     &quot;;\-#,##0.00000&quot;     &quot;;&quot; -&quot;#.000&quot;     &quot;;@\ "/>
    <numFmt numFmtId="176" formatCode="\ #,##0.0&quot;     &quot;;\-#,##0.0&quot;     &quot;;&quot; -&quot;#&quot;     &quot;;@\ "/>
    <numFmt numFmtId="177" formatCode="\ #,##0.0&quot;     &quot;;\-#,##0.0&quot;     &quot;;&quot; -&quot;#.0&quot;     &quot;;@\ "/>
  </numFmts>
  <fonts count="60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sz val="9"/>
      <name val="Times New Roman"/>
      <family val="1"/>
    </font>
    <font>
      <sz val="10"/>
      <name val="Bookman Old Style"/>
      <family val="1"/>
    </font>
    <font>
      <b/>
      <sz val="10"/>
      <name val="Times New Roman"/>
      <family val="1"/>
    </font>
    <font>
      <sz val="12"/>
      <name val="Bookman Old Style"/>
      <family val="1"/>
    </font>
    <font>
      <sz val="12"/>
      <name val="Arial CE"/>
      <family val="2"/>
    </font>
    <font>
      <b/>
      <sz val="11"/>
      <name val="Bookman Old Style"/>
      <family val="1"/>
    </font>
    <font>
      <b/>
      <sz val="11"/>
      <name val="Arial CE"/>
      <family val="2"/>
    </font>
    <font>
      <b/>
      <sz val="10"/>
      <name val="Bookman Old Style"/>
      <family val="1"/>
    </font>
    <font>
      <sz val="12"/>
      <color indexed="8"/>
      <name val="Times New Roman"/>
      <family val="1"/>
    </font>
    <font>
      <sz val="10"/>
      <color indexed="10"/>
      <name val="Bookman Old Style"/>
      <family val="1"/>
    </font>
    <font>
      <b/>
      <i/>
      <sz val="12"/>
      <name val="Times New Roman"/>
      <family val="1"/>
    </font>
    <font>
      <b/>
      <i/>
      <sz val="11"/>
      <name val="Bookman Old Style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Bookman Old Style"/>
      <family val="1"/>
    </font>
    <font>
      <sz val="11"/>
      <name val="Arial CE"/>
      <family val="2"/>
    </font>
    <font>
      <sz val="9"/>
      <name val="Arial CE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Bookman Old Style"/>
      <family val="1"/>
    </font>
    <font>
      <i/>
      <sz val="10"/>
      <name val="Bookman Old Style"/>
      <family val="1"/>
    </font>
    <font>
      <sz val="10"/>
      <color indexed="8"/>
      <name val="Arial CE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4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sz val="12"/>
      <color indexed="10"/>
      <name val="Times New Roman"/>
      <family val="1"/>
    </font>
    <font>
      <i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0" applyNumberFormat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0" fillId="17" borderId="5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1" fillId="0" borderId="0" applyFill="0" applyBorder="0" applyAlignment="0" applyProtection="0"/>
  </cellStyleXfs>
  <cellXfs count="519">
    <xf numFmtId="0" fontId="0" fillId="0" borderId="0" xfId="0" applyAlignment="1">
      <alignment/>
    </xf>
    <xf numFmtId="164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5" fontId="21" fillId="0" borderId="0" xfId="0" applyNumberFormat="1" applyFont="1" applyAlignment="1">
      <alignment/>
    </xf>
    <xf numFmtId="165" fontId="22" fillId="0" borderId="0" xfId="0" applyNumberFormat="1" applyFont="1" applyAlignment="1">
      <alignment horizontal="right"/>
    </xf>
    <xf numFmtId="3" fontId="22" fillId="0" borderId="0" xfId="0" applyNumberFormat="1" applyFont="1" applyBorder="1" applyAlignment="1">
      <alignment horizontal="right"/>
    </xf>
    <xf numFmtId="165" fontId="22" fillId="0" borderId="0" xfId="0" applyNumberFormat="1" applyFont="1" applyBorder="1" applyAlignment="1">
      <alignment horizontal="right"/>
    </xf>
    <xf numFmtId="3" fontId="22" fillId="0" borderId="0" xfId="0" applyNumberFormat="1" applyFont="1" applyAlignment="1">
      <alignment horizontal="right" vertical="center"/>
    </xf>
    <xf numFmtId="165" fontId="22" fillId="0" borderId="0" xfId="0" applyNumberFormat="1" applyFont="1" applyAlignment="1">
      <alignment horizontal="right" vertical="center"/>
    </xf>
    <xf numFmtId="2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3" fontId="22" fillId="0" borderId="0" xfId="0" applyNumberFormat="1" applyFont="1" applyAlignment="1">
      <alignment horizontal="right"/>
    </xf>
    <xf numFmtId="164" fontId="19" fillId="22" borderId="8" xfId="0" applyNumberFormat="1" applyFont="1" applyFill="1" applyBorder="1" applyAlignment="1">
      <alignment horizontal="center" vertical="center"/>
    </xf>
    <xf numFmtId="3" fontId="19" fillId="22" borderId="9" xfId="0" applyNumberFormat="1" applyFont="1" applyFill="1" applyBorder="1" applyAlignment="1">
      <alignment horizontal="center" vertical="center"/>
    </xf>
    <xf numFmtId="0" fontId="20" fillId="22" borderId="9" xfId="0" applyFont="1" applyFill="1" applyBorder="1" applyAlignment="1">
      <alignment horizontal="center" vertical="center" wrapText="1"/>
    </xf>
    <xf numFmtId="0" fontId="20" fillId="22" borderId="8" xfId="0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/>
    </xf>
    <xf numFmtId="0" fontId="24" fillId="0" borderId="9" xfId="0" applyFont="1" applyBorder="1" applyAlignment="1">
      <alignment/>
    </xf>
    <xf numFmtId="3" fontId="19" fillId="0" borderId="9" xfId="0" applyNumberFormat="1" applyFont="1" applyFill="1" applyBorder="1" applyAlignment="1">
      <alignment horizontal="right" wrapText="1"/>
    </xf>
    <xf numFmtId="3" fontId="19" fillId="0" borderId="9" xfId="0" applyNumberFormat="1" applyFont="1" applyBorder="1" applyAlignment="1">
      <alignment horizontal="right"/>
    </xf>
    <xf numFmtId="3" fontId="19" fillId="0" borderId="9" xfId="0" applyNumberFormat="1" applyFont="1" applyBorder="1" applyAlignment="1">
      <alignment/>
    </xf>
    <xf numFmtId="164" fontId="25" fillId="0" borderId="8" xfId="0" applyNumberFormat="1" applyFont="1" applyBorder="1" applyAlignment="1">
      <alignment horizontal="center"/>
    </xf>
    <xf numFmtId="3" fontId="24" fillId="0" borderId="9" xfId="0" applyNumberFormat="1" applyFont="1" applyBorder="1" applyAlignment="1">
      <alignment/>
    </xf>
    <xf numFmtId="3" fontId="19" fillId="0" borderId="9" xfId="0" applyNumberFormat="1" applyFont="1" applyBorder="1" applyAlignment="1">
      <alignment horizontal="right" wrapText="1"/>
    </xf>
    <xf numFmtId="49" fontId="19" fillId="0" borderId="8" xfId="0" applyNumberFormat="1" applyFont="1" applyBorder="1" applyAlignment="1">
      <alignment horizontal="center"/>
    </xf>
    <xf numFmtId="3" fontId="20" fillId="0" borderId="9" xfId="0" applyNumberFormat="1" applyFont="1" applyBorder="1" applyAlignment="1">
      <alignment/>
    </xf>
    <xf numFmtId="3" fontId="20" fillId="0" borderId="9" xfId="0" applyNumberFormat="1" applyFont="1" applyBorder="1" applyAlignment="1">
      <alignment wrapText="1"/>
    </xf>
    <xf numFmtId="0" fontId="0" fillId="0" borderId="0" xfId="0" applyFont="1" applyAlignment="1">
      <alignment/>
    </xf>
    <xf numFmtId="3" fontId="25" fillId="0" borderId="9" xfId="0" applyNumberFormat="1" applyFont="1" applyBorder="1" applyAlignment="1">
      <alignment/>
    </xf>
    <xf numFmtId="3" fontId="25" fillId="0" borderId="9" xfId="0" applyNumberFormat="1" applyFont="1" applyBorder="1" applyAlignment="1">
      <alignment/>
    </xf>
    <xf numFmtId="3" fontId="25" fillId="0" borderId="9" xfId="0" applyNumberFormat="1" applyFont="1" applyBorder="1" applyAlignment="1">
      <alignment horizontal="right" wrapText="1"/>
    </xf>
    <xf numFmtId="3" fontId="25" fillId="0" borderId="9" xfId="0" applyNumberFormat="1" applyFont="1" applyBorder="1" applyAlignment="1">
      <alignment horizontal="right"/>
    </xf>
    <xf numFmtId="3" fontId="25" fillId="0" borderId="9" xfId="0" applyNumberFormat="1" applyFont="1" applyFill="1" applyBorder="1" applyAlignment="1" applyProtection="1">
      <alignment/>
      <protection/>
    </xf>
    <xf numFmtId="0" fontId="26" fillId="0" borderId="0" xfId="0" applyFont="1" applyAlignment="1">
      <alignment/>
    </xf>
    <xf numFmtId="3" fontId="27" fillId="0" borderId="9" xfId="0" applyNumberFormat="1" applyFont="1" applyBorder="1" applyAlignment="1">
      <alignment wrapText="1"/>
    </xf>
    <xf numFmtId="167" fontId="19" fillId="0" borderId="9" xfId="0" applyNumberFormat="1" applyFont="1" applyBorder="1" applyAlignment="1">
      <alignment/>
    </xf>
    <xf numFmtId="49" fontId="19" fillId="0" borderId="11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 horizontal="right" wrapText="1"/>
    </xf>
    <xf numFmtId="3" fontId="19" fillId="0" borderId="10" xfId="0" applyNumberFormat="1" applyFont="1" applyBorder="1" applyAlignment="1">
      <alignment horizontal="right"/>
    </xf>
    <xf numFmtId="49" fontId="19" fillId="0" borderId="9" xfId="0" applyNumberFormat="1" applyFont="1" applyBorder="1" applyAlignment="1">
      <alignment horizontal="center"/>
    </xf>
    <xf numFmtId="0" fontId="20" fillId="0" borderId="9" xfId="0" applyFont="1" applyBorder="1" applyAlignment="1">
      <alignment/>
    </xf>
    <xf numFmtId="165" fontId="19" fillId="0" borderId="9" xfId="0" applyNumberFormat="1" applyFont="1" applyBorder="1" applyAlignment="1">
      <alignment horizontal="right"/>
    </xf>
    <xf numFmtId="165" fontId="19" fillId="0" borderId="9" xfId="0" applyNumberFormat="1" applyFont="1" applyBorder="1" applyAlignment="1">
      <alignment/>
    </xf>
    <xf numFmtId="0" fontId="21" fillId="0" borderId="9" xfId="0" applyFont="1" applyBorder="1" applyAlignment="1">
      <alignment/>
    </xf>
    <xf numFmtId="49" fontId="25" fillId="0" borderId="9" xfId="0" applyNumberFormat="1" applyFont="1" applyBorder="1" applyAlignment="1">
      <alignment horizontal="center"/>
    </xf>
    <xf numFmtId="0" fontId="25" fillId="0" borderId="9" xfId="0" applyFont="1" applyBorder="1" applyAlignment="1">
      <alignment/>
    </xf>
    <xf numFmtId="164" fontId="25" fillId="0" borderId="9" xfId="0" applyNumberFormat="1" applyFont="1" applyBorder="1" applyAlignment="1">
      <alignment horizontal="center"/>
    </xf>
    <xf numFmtId="165" fontId="25" fillId="0" borderId="9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3" fontId="21" fillId="0" borderId="0" xfId="0" applyNumberFormat="1" applyFont="1" applyAlignment="1">
      <alignment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3" fontId="21" fillId="0" borderId="0" xfId="0" applyNumberFormat="1" applyFont="1" applyBorder="1" applyAlignment="1">
      <alignment/>
    </xf>
    <xf numFmtId="167" fontId="22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3" fontId="29" fillId="0" borderId="0" xfId="40" applyNumberFormat="1" applyFont="1" applyFill="1" applyBorder="1" applyAlignment="1" applyProtection="1">
      <alignment horizontal="center" vertical="center" wrapText="1"/>
      <protection/>
    </xf>
    <xf numFmtId="3" fontId="21" fillId="0" borderId="0" xfId="40" applyNumberFormat="1" applyFont="1" applyFill="1" applyBorder="1" applyAlignment="1" applyProtection="1">
      <alignment/>
      <protection/>
    </xf>
    <xf numFmtId="3" fontId="21" fillId="22" borderId="9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3" fontId="24" fillId="0" borderId="8" xfId="40" applyNumberFormat="1" applyFont="1" applyFill="1" applyBorder="1" applyAlignment="1" applyProtection="1">
      <alignment/>
      <protection/>
    </xf>
    <xf numFmtId="3" fontId="20" fillId="0" borderId="8" xfId="40" applyNumberFormat="1" applyFont="1" applyFill="1" applyBorder="1" applyAlignment="1" applyProtection="1">
      <alignment/>
      <protection/>
    </xf>
    <xf numFmtId="3" fontId="21" fillId="0" borderId="8" xfId="40" applyNumberFormat="1" applyFont="1" applyFill="1" applyBorder="1" applyAlignment="1" applyProtection="1">
      <alignment/>
      <protection/>
    </xf>
    <xf numFmtId="0" fontId="28" fillId="0" borderId="0" xfId="0" applyFont="1" applyFill="1" applyAlignment="1">
      <alignment/>
    </xf>
    <xf numFmtId="0" fontId="19" fillId="0" borderId="9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3" fontId="19" fillId="24" borderId="9" xfId="40" applyNumberFormat="1" applyFont="1" applyFill="1" applyBorder="1" applyAlignment="1" applyProtection="1">
      <alignment/>
      <protection/>
    </xf>
    <xf numFmtId="3" fontId="25" fillId="24" borderId="9" xfId="0" applyNumberFormat="1" applyFont="1" applyFill="1" applyBorder="1" applyAlignment="1" applyProtection="1">
      <alignment/>
      <protection/>
    </xf>
    <xf numFmtId="3" fontId="35" fillId="0" borderId="9" xfId="0" applyNumberFormat="1" applyFont="1" applyFill="1" applyBorder="1" applyAlignment="1">
      <alignment/>
    </xf>
    <xf numFmtId="0" fontId="21" fillId="0" borderId="8" xfId="0" applyFont="1" applyFill="1" applyBorder="1" applyAlignment="1">
      <alignment/>
    </xf>
    <xf numFmtId="49" fontId="24" fillId="0" borderId="9" xfId="0" applyNumberFormat="1" applyFont="1" applyBorder="1" applyAlignment="1">
      <alignment horizontal="center"/>
    </xf>
    <xf numFmtId="0" fontId="24" fillId="0" borderId="8" xfId="0" applyFont="1" applyFill="1" applyBorder="1" applyAlignment="1">
      <alignment/>
    </xf>
    <xf numFmtId="3" fontId="28" fillId="0" borderId="0" xfId="0" applyNumberFormat="1" applyFont="1" applyAlignment="1">
      <alignment/>
    </xf>
    <xf numFmtId="3" fontId="19" fillId="0" borderId="0" xfId="0" applyNumberFormat="1" applyFont="1" applyBorder="1" applyAlignment="1">
      <alignment/>
    </xf>
    <xf numFmtId="3" fontId="21" fillId="0" borderId="8" xfId="40" applyNumberFormat="1" applyFont="1" applyFill="1" applyBorder="1" applyAlignment="1" applyProtection="1">
      <alignment wrapText="1"/>
      <protection/>
    </xf>
    <xf numFmtId="49" fontId="19" fillId="0" borderId="10" xfId="0" applyNumberFormat="1" applyFont="1" applyBorder="1" applyAlignment="1">
      <alignment horizontal="center"/>
    </xf>
    <xf numFmtId="3" fontId="21" fillId="0" borderId="11" xfId="40" applyNumberFormat="1" applyFont="1" applyFill="1" applyBorder="1" applyAlignment="1" applyProtection="1">
      <alignment/>
      <protection/>
    </xf>
    <xf numFmtId="165" fontId="19" fillId="0" borderId="10" xfId="0" applyNumberFormat="1" applyFont="1" applyBorder="1" applyAlignment="1">
      <alignment/>
    </xf>
    <xf numFmtId="3" fontId="24" fillId="0" borderId="9" xfId="40" applyNumberFormat="1" applyFont="1" applyFill="1" applyBorder="1" applyAlignment="1" applyProtection="1">
      <alignment/>
      <protection/>
    </xf>
    <xf numFmtId="3" fontId="27" fillId="0" borderId="9" xfId="40" applyNumberFormat="1" applyFont="1" applyFill="1" applyBorder="1" applyAlignment="1" applyProtection="1">
      <alignment/>
      <protection/>
    </xf>
    <xf numFmtId="0" fontId="19" fillId="0" borderId="9" xfId="0" applyFont="1" applyBorder="1" applyAlignment="1">
      <alignment/>
    </xf>
    <xf numFmtId="3" fontId="21" fillId="0" borderId="9" xfId="40" applyNumberFormat="1" applyFont="1" applyFill="1" applyBorder="1" applyAlignment="1" applyProtection="1">
      <alignment/>
      <protection/>
    </xf>
    <xf numFmtId="3" fontId="29" fillId="0" borderId="9" xfId="40" applyNumberFormat="1" applyFont="1" applyFill="1" applyBorder="1" applyAlignment="1" applyProtection="1">
      <alignment/>
      <protection/>
    </xf>
    <xf numFmtId="3" fontId="21" fillId="0" borderId="9" xfId="0" applyNumberFormat="1" applyFont="1" applyBorder="1" applyAlignment="1">
      <alignment/>
    </xf>
    <xf numFmtId="0" fontId="20" fillId="0" borderId="9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3" fontId="19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 horizontal="right"/>
    </xf>
    <xf numFmtId="3" fontId="20" fillId="0" borderId="0" xfId="0" applyNumberFormat="1" applyFont="1" applyBorder="1" applyAlignment="1">
      <alignment/>
    </xf>
    <xf numFmtId="168" fontId="22" fillId="0" borderId="0" xfId="0" applyNumberFormat="1" applyFont="1" applyBorder="1" applyAlignment="1">
      <alignment horizontal="right" vertical="center"/>
    </xf>
    <xf numFmtId="167" fontId="22" fillId="0" borderId="0" xfId="0" applyNumberFormat="1" applyFont="1" applyBorder="1" applyAlignment="1">
      <alignment horizontal="right" vertical="center"/>
    </xf>
    <xf numFmtId="3" fontId="24" fillId="0" borderId="0" xfId="40" applyNumberFormat="1" applyFont="1" applyFill="1" applyBorder="1" applyAlignment="1" applyProtection="1">
      <alignment horizontal="center" vertical="center" wrapText="1"/>
      <protection/>
    </xf>
    <xf numFmtId="3" fontId="23" fillId="0" borderId="0" xfId="40" applyNumberFormat="1" applyFont="1" applyFill="1" applyBorder="1" applyAlignment="1" applyProtection="1">
      <alignment horizontal="center" vertical="center" wrapText="1"/>
      <protection/>
    </xf>
    <xf numFmtId="167" fontId="22" fillId="0" borderId="0" xfId="40" applyNumberFormat="1" applyFont="1" applyFill="1" applyBorder="1" applyAlignment="1" applyProtection="1">
      <alignment horizontal="right"/>
      <protection/>
    </xf>
    <xf numFmtId="164" fontId="20" fillId="22" borderId="8" xfId="0" applyNumberFormat="1" applyFont="1" applyFill="1" applyBorder="1" applyAlignment="1">
      <alignment horizontal="center" vertical="center"/>
    </xf>
    <xf numFmtId="3" fontId="20" fillId="22" borderId="9" xfId="0" applyNumberFormat="1" applyFont="1" applyFill="1" applyBorder="1" applyAlignment="1">
      <alignment horizontal="center" vertical="center"/>
    </xf>
    <xf numFmtId="49" fontId="24" fillId="0" borderId="9" xfId="0" applyNumberFormat="1" applyFont="1" applyBorder="1" applyAlignment="1">
      <alignment horizontal="center" vertical="center"/>
    </xf>
    <xf numFmtId="49" fontId="24" fillId="0" borderId="9" xfId="0" applyNumberFormat="1" applyFont="1" applyBorder="1" applyAlignment="1">
      <alignment vertical="center"/>
    </xf>
    <xf numFmtId="3" fontId="25" fillId="0" borderId="9" xfId="0" applyNumberFormat="1" applyFont="1" applyBorder="1" applyAlignment="1">
      <alignment vertical="center"/>
    </xf>
    <xf numFmtId="3" fontId="25" fillId="0" borderId="9" xfId="4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Alignment="1">
      <alignment vertical="center"/>
    </xf>
    <xf numFmtId="49" fontId="20" fillId="0" borderId="9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vertical="center"/>
    </xf>
    <xf numFmtId="3" fontId="19" fillId="0" borderId="9" xfId="0" applyNumberFormat="1" applyFont="1" applyBorder="1" applyAlignment="1">
      <alignment vertical="center"/>
    </xf>
    <xf numFmtId="3" fontId="19" fillId="0" borderId="9" xfId="40" applyNumberFormat="1" applyFont="1" applyFill="1" applyBorder="1" applyAlignment="1" applyProtection="1">
      <alignment horizontal="right" vertical="center"/>
      <protection/>
    </xf>
    <xf numFmtId="0" fontId="36" fillId="0" borderId="0" xfId="0" applyFont="1" applyAlignment="1">
      <alignment vertical="center"/>
    </xf>
    <xf numFmtId="49" fontId="24" fillId="0" borderId="9" xfId="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49" fontId="20" fillId="0" borderId="10" xfId="0" applyNumberFormat="1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3" fontId="19" fillId="0" borderId="10" xfId="40" applyNumberFormat="1" applyFont="1" applyFill="1" applyBorder="1" applyAlignment="1" applyProtection="1">
      <alignment horizontal="right" vertical="center"/>
      <protection/>
    </xf>
    <xf numFmtId="49" fontId="20" fillId="0" borderId="8" xfId="0" applyNumberFormat="1" applyFont="1" applyBorder="1" applyAlignment="1">
      <alignment horizontal="center" vertical="center"/>
    </xf>
    <xf numFmtId="49" fontId="24" fillId="0" borderId="8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49" fontId="24" fillId="0" borderId="9" xfId="0" applyNumberFormat="1" applyFont="1" applyBorder="1" applyAlignment="1">
      <alignment/>
    </xf>
    <xf numFmtId="3" fontId="37" fillId="0" borderId="9" xfId="0" applyNumberFormat="1" applyFont="1" applyBorder="1" applyAlignment="1">
      <alignment vertical="center"/>
    </xf>
    <xf numFmtId="0" fontId="38" fillId="0" borderId="0" xfId="0" applyFont="1" applyAlignment="1">
      <alignment vertical="center"/>
    </xf>
    <xf numFmtId="49" fontId="39" fillId="0" borderId="8" xfId="0" applyNumberFormat="1" applyFont="1" applyBorder="1" applyAlignment="1">
      <alignment horizontal="center" vertical="center"/>
    </xf>
    <xf numFmtId="49" fontId="39" fillId="0" borderId="9" xfId="0" applyNumberFormat="1" applyFont="1" applyBorder="1" applyAlignment="1">
      <alignment vertical="center"/>
    </xf>
    <xf numFmtId="3" fontId="35" fillId="0" borderId="9" xfId="0" applyNumberFormat="1" applyFont="1" applyBorder="1" applyAlignment="1">
      <alignment vertical="center"/>
    </xf>
    <xf numFmtId="3" fontId="35" fillId="0" borderId="9" xfId="40" applyNumberFormat="1" applyFont="1" applyFill="1" applyBorder="1" applyAlignment="1" applyProtection="1">
      <alignment horizontal="right" vertical="center"/>
      <protection/>
    </xf>
    <xf numFmtId="49" fontId="40" fillId="0" borderId="9" xfId="0" applyNumberFormat="1" applyFont="1" applyBorder="1" applyAlignment="1">
      <alignment vertical="center"/>
    </xf>
    <xf numFmtId="49" fontId="20" fillId="0" borderId="8" xfId="0" applyNumberFormat="1" applyFont="1" applyBorder="1" applyAlignment="1">
      <alignment horizontal="center"/>
    </xf>
    <xf numFmtId="167" fontId="19" fillId="0" borderId="9" xfId="40" applyNumberFormat="1" applyFont="1" applyFill="1" applyBorder="1" applyAlignment="1" applyProtection="1">
      <alignment horizontal="right" vertical="center"/>
      <protection/>
    </xf>
    <xf numFmtId="49" fontId="41" fillId="0" borderId="9" xfId="0" applyNumberFormat="1" applyFont="1" applyBorder="1" applyAlignment="1">
      <alignment vertical="center"/>
    </xf>
    <xf numFmtId="49" fontId="20" fillId="0" borderId="11" xfId="0" applyNumberFormat="1" applyFont="1" applyBorder="1" applyAlignment="1">
      <alignment horizontal="center"/>
    </xf>
    <xf numFmtId="3" fontId="25" fillId="0" borderId="10" xfId="40" applyNumberFormat="1" applyFont="1" applyFill="1" applyBorder="1" applyAlignment="1" applyProtection="1">
      <alignment vertical="center"/>
      <protection/>
    </xf>
    <xf numFmtId="49" fontId="20" fillId="0" borderId="9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/>
    </xf>
    <xf numFmtId="3" fontId="19" fillId="0" borderId="9" xfId="40" applyNumberFormat="1" applyFont="1" applyFill="1" applyBorder="1" applyAlignment="1" applyProtection="1">
      <alignment/>
      <protection/>
    </xf>
    <xf numFmtId="0" fontId="19" fillId="0" borderId="9" xfId="0" applyFont="1" applyBorder="1" applyAlignment="1">
      <alignment/>
    </xf>
    <xf numFmtId="169" fontId="25" fillId="0" borderId="9" xfId="0" applyNumberFormat="1" applyFont="1" applyBorder="1" applyAlignment="1">
      <alignment/>
    </xf>
    <xf numFmtId="0" fontId="24" fillId="0" borderId="9" xfId="0" applyFont="1" applyBorder="1" applyAlignment="1">
      <alignment/>
    </xf>
    <xf numFmtId="0" fontId="19" fillId="0" borderId="0" xfId="0" applyFont="1" applyBorder="1" applyAlignment="1">
      <alignment/>
    </xf>
    <xf numFmtId="0" fontId="28" fillId="0" borderId="0" xfId="0" applyFont="1" applyBorder="1" applyAlignment="1">
      <alignment/>
    </xf>
    <xf numFmtId="49" fontId="19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2" fontId="25" fillId="0" borderId="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49" fontId="24" fillId="0" borderId="0" xfId="0" applyNumberFormat="1" applyFont="1" applyBorder="1" applyAlignment="1">
      <alignment horizontal="center"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1" xfId="0" applyFont="1" applyFill="1" applyBorder="1" applyAlignment="1">
      <alignment horizontal="center" vertical="center"/>
    </xf>
    <xf numFmtId="0" fontId="22" fillId="22" borderId="9" xfId="0" applyFont="1" applyFill="1" applyBorder="1" applyAlignment="1">
      <alignment horizontal="center" vertical="center" wrapText="1"/>
    </xf>
    <xf numFmtId="0" fontId="22" fillId="22" borderId="8" xfId="0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 wrapText="1"/>
    </xf>
    <xf numFmtId="49" fontId="27" fillId="22" borderId="9" xfId="0" applyNumberFormat="1" applyFont="1" applyFill="1" applyBorder="1" applyAlignment="1">
      <alignment horizontal="center" vertical="center"/>
    </xf>
    <xf numFmtId="0" fontId="27" fillId="22" borderId="9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49" fontId="22" fillId="0" borderId="9" xfId="0" applyNumberFormat="1" applyFont="1" applyFill="1" applyBorder="1" applyAlignment="1">
      <alignment horizontal="center"/>
    </xf>
    <xf numFmtId="0" fontId="45" fillId="0" borderId="8" xfId="0" applyFont="1" applyFill="1" applyBorder="1" applyAlignment="1">
      <alignment/>
    </xf>
    <xf numFmtId="165" fontId="22" fillId="0" borderId="9" xfId="0" applyNumberFormat="1" applyFont="1" applyFill="1" applyBorder="1" applyAlignment="1">
      <alignment/>
    </xf>
    <xf numFmtId="49" fontId="22" fillId="0" borderId="9" xfId="0" applyNumberFormat="1" applyFont="1" applyBorder="1" applyAlignment="1">
      <alignment horizontal="center"/>
    </xf>
    <xf numFmtId="49" fontId="45" fillId="0" borderId="9" xfId="0" applyNumberFormat="1" applyFont="1" applyFill="1" applyBorder="1" applyAlignment="1">
      <alignment/>
    </xf>
    <xf numFmtId="0" fontId="22" fillId="0" borderId="9" xfId="0" applyFont="1" applyFill="1" applyBorder="1" applyAlignment="1">
      <alignment/>
    </xf>
    <xf numFmtId="3" fontId="22" fillId="0" borderId="9" xfId="0" applyNumberFormat="1" applyFont="1" applyBorder="1" applyAlignment="1">
      <alignment/>
    </xf>
    <xf numFmtId="0" fontId="22" fillId="0" borderId="8" xfId="0" applyFont="1" applyFill="1" applyBorder="1" applyAlignment="1">
      <alignment/>
    </xf>
    <xf numFmtId="49" fontId="22" fillId="0" borderId="9" xfId="0" applyNumberFormat="1" applyFont="1" applyFill="1" applyBorder="1" applyAlignment="1">
      <alignment/>
    </xf>
    <xf numFmtId="3" fontId="22" fillId="0" borderId="9" xfId="0" applyNumberFormat="1" applyFont="1" applyFill="1" applyBorder="1" applyAlignment="1">
      <alignment/>
    </xf>
    <xf numFmtId="3" fontId="22" fillId="0" borderId="8" xfId="40" applyNumberFormat="1" applyFont="1" applyFill="1" applyBorder="1" applyAlignment="1" applyProtection="1">
      <alignment/>
      <protection/>
    </xf>
    <xf numFmtId="165" fontId="46" fillId="0" borderId="9" xfId="0" applyNumberFormat="1" applyFont="1" applyFill="1" applyBorder="1" applyAlignment="1">
      <alignment/>
    </xf>
    <xf numFmtId="49" fontId="45" fillId="0" borderId="9" xfId="0" applyNumberFormat="1" applyFont="1" applyFill="1" applyBorder="1" applyAlignment="1">
      <alignment horizontal="center"/>
    </xf>
    <xf numFmtId="165" fontId="45" fillId="0" borderId="9" xfId="0" applyNumberFormat="1" applyFont="1" applyFill="1" applyBorder="1" applyAlignment="1">
      <alignment/>
    </xf>
    <xf numFmtId="49" fontId="45" fillId="0" borderId="9" xfId="0" applyNumberFormat="1" applyFont="1" applyBorder="1" applyAlignment="1">
      <alignment horizontal="center"/>
    </xf>
    <xf numFmtId="49" fontId="45" fillId="0" borderId="9" xfId="0" applyNumberFormat="1" applyFont="1" applyBorder="1" applyAlignment="1">
      <alignment/>
    </xf>
    <xf numFmtId="165" fontId="46" fillId="0" borderId="9" xfId="0" applyNumberFormat="1" applyFont="1" applyBorder="1" applyAlignment="1">
      <alignment/>
    </xf>
    <xf numFmtId="49" fontId="22" fillId="0" borderId="9" xfId="0" applyNumberFormat="1" applyFont="1" applyBorder="1" applyAlignment="1">
      <alignment/>
    </xf>
    <xf numFmtId="0" fontId="45" fillId="0" borderId="8" xfId="0" applyFont="1" applyBorder="1" applyAlignment="1">
      <alignment/>
    </xf>
    <xf numFmtId="165" fontId="45" fillId="0" borderId="9" xfId="0" applyNumberFormat="1" applyFont="1" applyBorder="1" applyAlignment="1">
      <alignment/>
    </xf>
    <xf numFmtId="49" fontId="21" fillId="0" borderId="9" xfId="0" applyNumberFormat="1" applyFont="1" applyBorder="1" applyAlignment="1">
      <alignment horizontal="center"/>
    </xf>
    <xf numFmtId="0" fontId="29" fillId="0" borderId="8" xfId="0" applyFont="1" applyBorder="1" applyAlignment="1">
      <alignment/>
    </xf>
    <xf numFmtId="165" fontId="29" fillId="0" borderId="9" xfId="0" applyNumberFormat="1" applyFont="1" applyBorder="1" applyAlignment="1">
      <alignment/>
    </xf>
    <xf numFmtId="49" fontId="29" fillId="0" borderId="9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center"/>
    </xf>
    <xf numFmtId="49" fontId="27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2" fillId="0" borderId="0" xfId="0" applyFont="1" applyAlignment="1">
      <alignment/>
    </xf>
    <xf numFmtId="49" fontId="20" fillId="25" borderId="9" xfId="0" applyNumberFormat="1" applyFont="1" applyFill="1" applyBorder="1" applyAlignment="1">
      <alignment horizontal="center" vertical="center"/>
    </xf>
    <xf numFmtId="0" fontId="20" fillId="25" borderId="9" xfId="0" applyFont="1" applyFill="1" applyBorder="1" applyAlignment="1">
      <alignment horizontal="center" vertical="center"/>
    </xf>
    <xf numFmtId="0" fontId="20" fillId="25" borderId="9" xfId="0" applyFont="1" applyFill="1" applyBorder="1" applyAlignment="1">
      <alignment horizontal="center" vertical="center" wrapText="1"/>
    </xf>
    <xf numFmtId="0" fontId="20" fillId="25" borderId="8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3" fontId="29" fillId="0" borderId="9" xfId="40" applyNumberFormat="1" applyFont="1" applyFill="1" applyBorder="1" applyAlignment="1" applyProtection="1">
      <alignment horizontal="left"/>
      <protection/>
    </xf>
    <xf numFmtId="3" fontId="25" fillId="0" borderId="9" xfId="40" applyNumberFormat="1" applyFont="1" applyFill="1" applyBorder="1" applyAlignment="1" applyProtection="1">
      <alignment horizontal="right"/>
      <protection/>
    </xf>
    <xf numFmtId="3" fontId="21" fillId="0" borderId="9" xfId="40" applyNumberFormat="1" applyFont="1" applyFill="1" applyBorder="1" applyAlignment="1" applyProtection="1">
      <alignment horizontal="left"/>
      <protection/>
    </xf>
    <xf numFmtId="3" fontId="19" fillId="0" borderId="9" xfId="40" applyNumberFormat="1" applyFont="1" applyFill="1" applyBorder="1" applyAlignment="1" applyProtection="1">
      <alignment horizontal="right"/>
      <protection/>
    </xf>
    <xf numFmtId="3" fontId="25" fillId="0" borderId="9" xfId="0" applyNumberFormat="1" applyFont="1" applyFill="1" applyBorder="1" applyAlignment="1" applyProtection="1">
      <alignment horizontal="right"/>
      <protection/>
    </xf>
    <xf numFmtId="3" fontId="29" fillId="0" borderId="9" xfId="40" applyNumberFormat="1" applyFont="1" applyFill="1" applyBorder="1" applyAlignment="1" applyProtection="1">
      <alignment horizontal="left" wrapText="1"/>
      <protection/>
    </xf>
    <xf numFmtId="3" fontId="25" fillId="0" borderId="9" xfId="40" applyNumberFormat="1" applyFont="1" applyFill="1" applyBorder="1" applyAlignment="1" applyProtection="1">
      <alignment horizontal="right" wrapText="1"/>
      <protection/>
    </xf>
    <xf numFmtId="3" fontId="21" fillId="0" borderId="9" xfId="40" applyNumberFormat="1" applyFont="1" applyFill="1" applyBorder="1" applyAlignment="1" applyProtection="1">
      <alignment horizontal="left" wrapText="1"/>
      <protection/>
    </xf>
    <xf numFmtId="3" fontId="19" fillId="0" borderId="9" xfId="40" applyNumberFormat="1" applyFont="1" applyFill="1" applyBorder="1" applyAlignment="1" applyProtection="1">
      <alignment horizontal="right" wrapText="1"/>
      <protection/>
    </xf>
    <xf numFmtId="3" fontId="25" fillId="0" borderId="9" xfId="0" applyNumberFormat="1" applyFont="1" applyBorder="1" applyAlignment="1">
      <alignment horizontal="left" vertical="center"/>
    </xf>
    <xf numFmtId="3" fontId="25" fillId="0" borderId="9" xfId="0" applyNumberFormat="1" applyFont="1" applyBorder="1" applyAlignment="1">
      <alignment horizontal="right" vertical="center"/>
    </xf>
    <xf numFmtId="3" fontId="25" fillId="0" borderId="0" xfId="0" applyNumberFormat="1" applyFont="1" applyBorder="1" applyAlignment="1">
      <alignment horizontal="left" vertical="center"/>
    </xf>
    <xf numFmtId="165" fontId="25" fillId="0" borderId="0" xfId="0" applyNumberFormat="1" applyFont="1" applyBorder="1" applyAlignment="1">
      <alignment horizontal="right"/>
    </xf>
    <xf numFmtId="3" fontId="19" fillId="0" borderId="0" xfId="40" applyNumberFormat="1" applyFont="1" applyFill="1" applyBorder="1" applyAlignment="1" applyProtection="1">
      <alignment/>
      <protection/>
    </xf>
    <xf numFmtId="3" fontId="19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3" fontId="19" fillId="0" borderId="0" xfId="40" applyNumberFormat="1" applyFont="1" applyFill="1" applyBorder="1" applyAlignment="1" applyProtection="1">
      <alignment horizontal="left"/>
      <protection/>
    </xf>
    <xf numFmtId="0" fontId="20" fillId="25" borderId="11" xfId="0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left" vertical="center"/>
    </xf>
    <xf numFmtId="3" fontId="25" fillId="0" borderId="9" xfId="0" applyNumberFormat="1" applyFont="1" applyFill="1" applyBorder="1" applyAlignment="1">
      <alignment horizontal="right" vertical="center"/>
    </xf>
    <xf numFmtId="3" fontId="19" fillId="0" borderId="9" xfId="0" applyNumberFormat="1" applyFont="1" applyFill="1" applyBorder="1" applyAlignment="1">
      <alignment horizontal="right" vertical="center" wrapText="1"/>
    </xf>
    <xf numFmtId="3" fontId="21" fillId="0" borderId="8" xfId="0" applyNumberFormat="1" applyFont="1" applyBorder="1" applyAlignment="1">
      <alignment horizontal="left" vertical="center"/>
    </xf>
    <xf numFmtId="3" fontId="19" fillId="0" borderId="9" xfId="0" applyNumberFormat="1" applyFont="1" applyBorder="1" applyAlignment="1">
      <alignment horizontal="right" vertical="center"/>
    </xf>
    <xf numFmtId="3" fontId="29" fillId="0" borderId="8" xfId="0" applyNumberFormat="1" applyFont="1" applyBorder="1" applyAlignment="1">
      <alignment horizontal="left" vertical="center"/>
    </xf>
    <xf numFmtId="3" fontId="29" fillId="0" borderId="8" xfId="0" applyNumberFormat="1" applyFont="1" applyBorder="1" applyAlignment="1">
      <alignment horizontal="left"/>
    </xf>
    <xf numFmtId="49" fontId="21" fillId="0" borderId="10" xfId="0" applyNumberFormat="1" applyFont="1" applyBorder="1" applyAlignment="1">
      <alignment horizontal="center"/>
    </xf>
    <xf numFmtId="3" fontId="21" fillId="0" borderId="11" xfId="0" applyNumberFormat="1" applyFont="1" applyBorder="1" applyAlignment="1">
      <alignment horizontal="left" vertical="center"/>
    </xf>
    <xf numFmtId="3" fontId="19" fillId="0" borderId="10" xfId="0" applyNumberFormat="1" applyFont="1" applyBorder="1" applyAlignment="1">
      <alignment horizontal="right" vertical="center"/>
    </xf>
    <xf numFmtId="0" fontId="47" fillId="0" borderId="9" xfId="0" applyFont="1" applyBorder="1" applyAlignment="1">
      <alignment/>
    </xf>
    <xf numFmtId="0" fontId="47" fillId="0" borderId="9" xfId="0" applyFont="1" applyBorder="1" applyAlignment="1">
      <alignment horizontal="left"/>
    </xf>
    <xf numFmtId="3" fontId="48" fillId="0" borderId="9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3" fontId="19" fillId="0" borderId="0" xfId="40" applyNumberFormat="1" applyFont="1" applyFill="1" applyBorder="1" applyAlignment="1" applyProtection="1">
      <alignment wrapText="1"/>
      <protection/>
    </xf>
    <xf numFmtId="3" fontId="22" fillId="0" borderId="0" xfId="40" applyNumberFormat="1" applyFont="1" applyFill="1" applyBorder="1" applyAlignment="1" applyProtection="1">
      <alignment horizontal="right"/>
      <protection/>
    </xf>
    <xf numFmtId="3" fontId="23" fillId="0" borderId="0" xfId="40" applyNumberFormat="1" applyFont="1" applyFill="1" applyBorder="1" applyAlignment="1" applyProtection="1">
      <alignment horizontal="center" wrapText="1"/>
      <protection/>
    </xf>
    <xf numFmtId="0" fontId="22" fillId="0" borderId="0" xfId="0" applyFont="1" applyAlignment="1">
      <alignment horizontal="right" wrapText="1"/>
    </xf>
    <xf numFmtId="3" fontId="25" fillId="0" borderId="0" xfId="40" applyNumberFormat="1" applyFont="1" applyFill="1" applyBorder="1" applyAlignment="1" applyProtection="1">
      <alignment wrapText="1"/>
      <protection/>
    </xf>
    <xf numFmtId="3" fontId="25" fillId="0" borderId="0" xfId="40" applyNumberFormat="1" applyFont="1" applyFill="1" applyBorder="1" applyAlignment="1" applyProtection="1">
      <alignment horizontal="center" wrapText="1"/>
      <protection/>
    </xf>
    <xf numFmtId="49" fontId="20" fillId="22" borderId="9" xfId="0" applyNumberFormat="1" applyFont="1" applyFill="1" applyBorder="1" applyAlignment="1">
      <alignment horizontal="center" vertical="center"/>
    </xf>
    <xf numFmtId="0" fontId="20" fillId="22" borderId="9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Fill="1" applyAlignment="1">
      <alignment/>
    </xf>
    <xf numFmtId="0" fontId="29" fillId="0" borderId="0" xfId="0" applyFont="1" applyAlignment="1">
      <alignment/>
    </xf>
    <xf numFmtId="3" fontId="21" fillId="0" borderId="0" xfId="40" applyNumberFormat="1" applyFont="1" applyFill="1" applyBorder="1" applyAlignment="1" applyProtection="1">
      <alignment horizontal="right"/>
      <protection/>
    </xf>
    <xf numFmtId="0" fontId="20" fillId="22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49" fontId="20" fillId="0" borderId="10" xfId="0" applyNumberFormat="1" applyFont="1" applyBorder="1" applyAlignment="1">
      <alignment horizontal="center"/>
    </xf>
    <xf numFmtId="3" fontId="29" fillId="0" borderId="11" xfId="0" applyNumberFormat="1" applyFont="1" applyBorder="1" applyAlignment="1">
      <alignment horizontal="left" vertical="center"/>
    </xf>
    <xf numFmtId="3" fontId="25" fillId="0" borderId="10" xfId="0" applyNumberFormat="1" applyFont="1" applyBorder="1" applyAlignment="1">
      <alignment horizontal="right" vertical="center"/>
    </xf>
    <xf numFmtId="3" fontId="21" fillId="0" borderId="9" xfId="0" applyNumberFormat="1" applyFont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25" fillId="22" borderId="9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52" fillId="0" borderId="0" xfId="0" applyFont="1" applyAlignment="1">
      <alignment horizontal="center" wrapText="1"/>
    </xf>
    <xf numFmtId="0" fontId="25" fillId="22" borderId="9" xfId="0" applyFont="1" applyFill="1" applyBorder="1" applyAlignment="1">
      <alignment horizontal="right"/>
    </xf>
    <xf numFmtId="0" fontId="25" fillId="0" borderId="0" xfId="0" applyFont="1" applyAlignment="1">
      <alignment/>
    </xf>
    <xf numFmtId="0" fontId="19" fillId="0" borderId="9" xfId="0" applyFont="1" applyBorder="1" applyAlignment="1">
      <alignment wrapText="1"/>
    </xf>
    <xf numFmtId="49" fontId="19" fillId="22" borderId="9" xfId="0" applyNumberFormat="1" applyFont="1" applyFill="1" applyBorder="1" applyAlignment="1">
      <alignment horizontal="center" vertical="center"/>
    </xf>
    <xf numFmtId="0" fontId="19" fillId="22" borderId="9" xfId="0" applyFont="1" applyFill="1" applyBorder="1" applyAlignment="1">
      <alignment horizontal="center" vertical="center"/>
    </xf>
    <xf numFmtId="2" fontId="19" fillId="0" borderId="9" xfId="0" applyNumberFormat="1" applyFont="1" applyBorder="1" applyAlignment="1">
      <alignment horizontal="center"/>
    </xf>
    <xf numFmtId="0" fontId="19" fillId="0" borderId="8" xfId="0" applyFont="1" applyBorder="1" applyAlignment="1">
      <alignment/>
    </xf>
    <xf numFmtId="3" fontId="19" fillId="0" borderId="9" xfId="0" applyNumberFormat="1" applyFont="1" applyBorder="1" applyAlignment="1">
      <alignment/>
    </xf>
    <xf numFmtId="0" fontId="19" fillId="0" borderId="8" xfId="0" applyFont="1" applyBorder="1" applyAlignment="1">
      <alignment wrapText="1"/>
    </xf>
    <xf numFmtId="2" fontId="19" fillId="0" borderId="10" xfId="0" applyNumberFormat="1" applyFont="1" applyBorder="1" applyAlignment="1">
      <alignment horizontal="center"/>
    </xf>
    <xf numFmtId="0" fontId="19" fillId="0" borderId="11" xfId="0" applyFont="1" applyBorder="1" applyAlignment="1">
      <alignment wrapText="1"/>
    </xf>
    <xf numFmtId="3" fontId="19" fillId="0" borderId="10" xfId="0" applyNumberFormat="1" applyFont="1" applyBorder="1" applyAlignment="1">
      <alignment/>
    </xf>
    <xf numFmtId="0" fontId="49" fillId="0" borderId="9" xfId="0" applyFont="1" applyBorder="1" applyAlignment="1">
      <alignment/>
    </xf>
    <xf numFmtId="0" fontId="2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0" fontId="19" fillId="22" borderId="8" xfId="0" applyFont="1" applyFill="1" applyBorder="1" applyAlignment="1">
      <alignment horizontal="center" vertical="center"/>
    </xf>
    <xf numFmtId="0" fontId="19" fillId="22" borderId="9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5" fillId="0" borderId="9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center" wrapText="1"/>
    </xf>
    <xf numFmtId="0" fontId="19" fillId="0" borderId="9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wrapText="1"/>
    </xf>
    <xf numFmtId="3" fontId="19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3" fontId="25" fillId="0" borderId="0" xfId="0" applyNumberFormat="1" applyFont="1" applyAlignment="1">
      <alignment horizontal="center" wrapText="1"/>
    </xf>
    <xf numFmtId="3" fontId="22" fillId="0" borderId="0" xfId="0" applyNumberFormat="1" applyFont="1" applyAlignment="1">
      <alignment horizontal="right"/>
    </xf>
    <xf numFmtId="0" fontId="19" fillId="22" borderId="9" xfId="0" applyFont="1" applyFill="1" applyBorder="1" applyAlignment="1">
      <alignment horizontal="center" vertical="center"/>
    </xf>
    <xf numFmtId="3" fontId="19" fillId="22" borderId="9" xfId="0" applyNumberFormat="1" applyFont="1" applyFill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/>
    </xf>
    <xf numFmtId="165" fontId="19" fillId="0" borderId="9" xfId="0" applyNumberFormat="1" applyFont="1" applyBorder="1" applyAlignment="1">
      <alignment/>
    </xf>
    <xf numFmtId="3" fontId="19" fillId="0" borderId="9" xfId="0" applyNumberFormat="1" applyFont="1" applyBorder="1" applyAlignment="1">
      <alignment wrapText="1"/>
    </xf>
    <xf numFmtId="165" fontId="35" fillId="0" borderId="9" xfId="0" applyNumberFormat="1" applyFont="1" applyBorder="1" applyAlignment="1">
      <alignment/>
    </xf>
    <xf numFmtId="165" fontId="25" fillId="0" borderId="9" xfId="0" applyNumberFormat="1" applyFont="1" applyFill="1" applyBorder="1" applyAlignment="1">
      <alignment/>
    </xf>
    <xf numFmtId="0" fontId="30" fillId="0" borderId="0" xfId="0" applyFont="1" applyAlignment="1">
      <alignment vertical="center"/>
    </xf>
    <xf numFmtId="3" fontId="25" fillId="0" borderId="0" xfId="0" applyNumberFormat="1" applyFont="1" applyBorder="1" applyAlignment="1">
      <alignment/>
    </xf>
    <xf numFmtId="3" fontId="21" fillId="0" borderId="0" xfId="0" applyNumberFormat="1" applyFont="1" applyAlignment="1">
      <alignment horizontal="center"/>
    </xf>
    <xf numFmtId="3" fontId="20" fillId="0" borderId="0" xfId="0" applyNumberFormat="1" applyFont="1" applyAlignment="1">
      <alignment/>
    </xf>
    <xf numFmtId="3" fontId="28" fillId="0" borderId="0" xfId="0" applyNumberFormat="1" applyFont="1" applyAlignment="1">
      <alignment vertical="center"/>
    </xf>
    <xf numFmtId="0" fontId="20" fillId="0" borderId="9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 horizontal="left" wrapText="1"/>
    </xf>
    <xf numFmtId="165" fontId="19" fillId="0" borderId="8" xfId="0" applyNumberFormat="1" applyFont="1" applyBorder="1" applyAlignment="1">
      <alignment/>
    </xf>
    <xf numFmtId="3" fontId="19" fillId="0" borderId="9" xfId="0" applyNumberFormat="1" applyFont="1" applyBorder="1" applyAlignment="1">
      <alignment horizontal="left"/>
    </xf>
    <xf numFmtId="3" fontId="19" fillId="0" borderId="10" xfId="0" applyNumberFormat="1" applyFont="1" applyBorder="1" applyAlignment="1">
      <alignment horizontal="left"/>
    </xf>
    <xf numFmtId="165" fontId="19" fillId="0" borderId="10" xfId="0" applyNumberFormat="1" applyFont="1" applyBorder="1" applyAlignment="1">
      <alignment/>
    </xf>
    <xf numFmtId="165" fontId="19" fillId="0" borderId="12" xfId="0" applyNumberFormat="1" applyFont="1" applyBorder="1" applyAlignment="1">
      <alignment/>
    </xf>
    <xf numFmtId="165" fontId="19" fillId="0" borderId="13" xfId="0" applyNumberFormat="1" applyFont="1" applyBorder="1" applyAlignment="1">
      <alignment/>
    </xf>
    <xf numFmtId="165" fontId="19" fillId="0" borderId="12" xfId="0" applyNumberFormat="1" applyFont="1" applyBorder="1" applyAlignment="1">
      <alignment/>
    </xf>
    <xf numFmtId="3" fontId="25" fillId="0" borderId="9" xfId="0" applyNumberFormat="1" applyFont="1" applyFill="1" applyBorder="1" applyAlignment="1" applyProtection="1">
      <alignment vertical="center"/>
      <protection/>
    </xf>
    <xf numFmtId="3" fontId="19" fillId="0" borderId="0" xfId="0" applyNumberFormat="1" applyFont="1" applyAlignment="1">
      <alignment horizontal="center"/>
    </xf>
    <xf numFmtId="3" fontId="28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center"/>
    </xf>
    <xf numFmtId="3" fontId="28" fillId="0" borderId="0" xfId="0" applyNumberFormat="1" applyFont="1" applyAlignment="1">
      <alignment horizontal="left"/>
    </xf>
    <xf numFmtId="0" fontId="19" fillId="0" borderId="0" xfId="0" applyFont="1" applyBorder="1" applyAlignment="1">
      <alignment horizontal="center"/>
    </xf>
    <xf numFmtId="3" fontId="21" fillId="0" borderId="0" xfId="0" applyNumberFormat="1" applyFont="1" applyAlignment="1">
      <alignment horizontal="left"/>
    </xf>
    <xf numFmtId="3" fontId="23" fillId="0" borderId="0" xfId="0" applyNumberFormat="1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left" vertical="center" wrapText="1"/>
    </xf>
    <xf numFmtId="3" fontId="19" fillId="22" borderId="9" xfId="0" applyNumberFormat="1" applyFont="1" applyFill="1" applyBorder="1" applyAlignment="1">
      <alignment horizontal="left" vertical="center"/>
    </xf>
    <xf numFmtId="3" fontId="25" fillId="0" borderId="9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left"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19" fillId="22" borderId="9" xfId="0" applyFont="1" applyFill="1" applyBorder="1" applyAlignment="1">
      <alignment horizontal="center"/>
    </xf>
    <xf numFmtId="0" fontId="29" fillId="0" borderId="9" xfId="0" applyFont="1" applyBorder="1" applyAlignment="1">
      <alignment/>
    </xf>
    <xf numFmtId="0" fontId="21" fillId="0" borderId="9" xfId="0" applyFont="1" applyBorder="1" applyAlignment="1">
      <alignment wrapText="1"/>
    </xf>
    <xf numFmtId="0" fontId="29" fillId="0" borderId="9" xfId="0" applyFont="1" applyBorder="1" applyAlignment="1">
      <alignment wrapText="1"/>
    </xf>
    <xf numFmtId="0" fontId="19" fillId="22" borderId="8" xfId="0" applyFont="1" applyFill="1" applyBorder="1" applyAlignment="1">
      <alignment horizontal="center" vertical="center" wrapText="1"/>
    </xf>
    <xf numFmtId="170" fontId="22" fillId="0" borderId="0" xfId="40" applyNumberFormat="1" applyFont="1" applyAlignment="1">
      <alignment horizontal="right"/>
    </xf>
    <xf numFmtId="0" fontId="25" fillId="22" borderId="9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6" fillId="0" borderId="0" xfId="0" applyFont="1" applyAlignment="1">
      <alignment/>
    </xf>
    <xf numFmtId="0" fontId="25" fillId="22" borderId="9" xfId="0" applyFont="1" applyFill="1" applyBorder="1" applyAlignment="1">
      <alignment horizontal="center" vertical="center" wrapText="1"/>
    </xf>
    <xf numFmtId="49" fontId="19" fillId="0" borderId="9" xfId="0" applyNumberFormat="1" applyFont="1" applyBorder="1" applyAlignment="1">
      <alignment/>
    </xf>
    <xf numFmtId="49" fontId="19" fillId="0" borderId="9" xfId="0" applyNumberFormat="1" applyFont="1" applyBorder="1" applyAlignment="1">
      <alignment horizontal="center" wrapText="1"/>
    </xf>
    <xf numFmtId="0" fontId="20" fillId="0" borderId="9" xfId="0" applyFont="1" applyBorder="1" applyAlignment="1">
      <alignment wrapText="1"/>
    </xf>
    <xf numFmtId="49" fontId="19" fillId="0" borderId="9" xfId="0" applyNumberFormat="1" applyFont="1" applyBorder="1" applyAlignment="1">
      <alignment horizontal="center" vertical="center" wrapText="1"/>
    </xf>
    <xf numFmtId="0" fontId="57" fillId="0" borderId="0" xfId="0" applyFont="1" applyAlignment="1">
      <alignment/>
    </xf>
    <xf numFmtId="3" fontId="19" fillId="0" borderId="9" xfId="40" applyNumberFormat="1" applyFont="1" applyBorder="1" applyAlignment="1">
      <alignment horizontal="right"/>
    </xf>
    <xf numFmtId="3" fontId="25" fillId="0" borderId="9" xfId="40" applyNumberFormat="1" applyFont="1" applyBorder="1" applyAlignment="1">
      <alignment horizontal="right"/>
    </xf>
    <xf numFmtId="170" fontId="19" fillId="0" borderId="0" xfId="40" applyNumberFormat="1" applyFont="1" applyAlignment="1">
      <alignment horizontal="right"/>
    </xf>
    <xf numFmtId="0" fontId="25" fillId="0" borderId="14" xfId="0" applyFont="1" applyBorder="1" applyAlignment="1">
      <alignment/>
    </xf>
    <xf numFmtId="0" fontId="0" fillId="0" borderId="0" xfId="0" applyFont="1" applyAlignment="1">
      <alignment/>
    </xf>
    <xf numFmtId="0" fontId="19" fillId="0" borderId="9" xfId="0" applyNumberFormat="1" applyFont="1" applyBorder="1" applyAlignment="1">
      <alignment wrapText="1"/>
    </xf>
    <xf numFmtId="0" fontId="19" fillId="0" borderId="10" xfId="0" applyFont="1" applyBorder="1" applyAlignment="1">
      <alignment/>
    </xf>
    <xf numFmtId="3" fontId="21" fillId="0" borderId="10" xfId="0" applyNumberFormat="1" applyFont="1" applyBorder="1" applyAlignment="1">
      <alignment horizontal="left" vertical="center"/>
    </xf>
    <xf numFmtId="0" fontId="48" fillId="0" borderId="14" xfId="0" applyFont="1" applyBorder="1" applyAlignment="1">
      <alignment/>
    </xf>
    <xf numFmtId="0" fontId="47" fillId="0" borderId="14" xfId="0" applyFont="1" applyBorder="1" applyAlignment="1">
      <alignment horizontal="left"/>
    </xf>
    <xf numFmtId="3" fontId="48" fillId="0" borderId="14" xfId="0" applyNumberFormat="1" applyFont="1" applyBorder="1" applyAlignment="1">
      <alignment horizontal="right"/>
    </xf>
    <xf numFmtId="0" fontId="48" fillId="0" borderId="15" xfId="0" applyFont="1" applyBorder="1" applyAlignment="1">
      <alignment/>
    </xf>
    <xf numFmtId="0" fontId="47" fillId="0" borderId="15" xfId="0" applyFont="1" applyBorder="1" applyAlignment="1">
      <alignment horizontal="left"/>
    </xf>
    <xf numFmtId="3" fontId="48" fillId="0" borderId="15" xfId="0" applyNumberFormat="1" applyFont="1" applyBorder="1" applyAlignment="1">
      <alignment horizontal="right"/>
    </xf>
    <xf numFmtId="0" fontId="25" fillId="0" borderId="9" xfId="0" applyFont="1" applyBorder="1" applyAlignment="1">
      <alignment/>
    </xf>
    <xf numFmtId="0" fontId="25" fillId="22" borderId="9" xfId="0" applyFont="1" applyFill="1" applyBorder="1" applyAlignment="1">
      <alignment/>
    </xf>
    <xf numFmtId="3" fontId="19" fillId="0" borderId="8" xfId="0" applyNumberFormat="1" applyFont="1" applyBorder="1" applyAlignment="1">
      <alignment/>
    </xf>
    <xf numFmtId="3" fontId="19" fillId="0" borderId="8" xfId="0" applyNumberFormat="1" applyFont="1" applyBorder="1" applyAlignment="1">
      <alignment/>
    </xf>
    <xf numFmtId="3" fontId="25" fillId="0" borderId="8" xfId="0" applyNumberFormat="1" applyFont="1" applyBorder="1" applyAlignment="1">
      <alignment/>
    </xf>
    <xf numFmtId="3" fontId="25" fillId="0" borderId="8" xfId="0" applyNumberFormat="1" applyFont="1" applyBorder="1" applyAlignment="1">
      <alignment/>
    </xf>
    <xf numFmtId="3" fontId="25" fillId="0" borderId="8" xfId="0" applyNumberFormat="1" applyFont="1" applyFill="1" applyBorder="1" applyAlignment="1" applyProtection="1">
      <alignment/>
      <protection/>
    </xf>
    <xf numFmtId="3" fontId="19" fillId="0" borderId="11" xfId="0" applyNumberFormat="1" applyFont="1" applyBorder="1" applyAlignment="1">
      <alignment/>
    </xf>
    <xf numFmtId="3" fontId="19" fillId="0" borderId="8" xfId="0" applyNumberFormat="1" applyFont="1" applyBorder="1" applyAlignment="1">
      <alignment horizontal="right"/>
    </xf>
    <xf numFmtId="0" fontId="20" fillId="22" borderId="14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/>
    </xf>
    <xf numFmtId="0" fontId="19" fillId="0" borderId="14" xfId="0" applyFont="1" applyBorder="1" applyAlignment="1">
      <alignment/>
    </xf>
    <xf numFmtId="3" fontId="19" fillId="0" borderId="14" xfId="0" applyNumberFormat="1" applyFont="1" applyBorder="1" applyAlignment="1">
      <alignment/>
    </xf>
    <xf numFmtId="3" fontId="25" fillId="0" borderId="14" xfId="0" applyNumberFormat="1" applyFont="1" applyBorder="1" applyAlignment="1">
      <alignment/>
    </xf>
    <xf numFmtId="3" fontId="19" fillId="24" borderId="8" xfId="40" applyNumberFormat="1" applyFont="1" applyFill="1" applyBorder="1" applyAlignment="1" applyProtection="1">
      <alignment/>
      <protection/>
    </xf>
    <xf numFmtId="3" fontId="25" fillId="24" borderId="8" xfId="0" applyNumberFormat="1" applyFont="1" applyFill="1" applyBorder="1" applyAlignment="1" applyProtection="1">
      <alignment/>
      <protection/>
    </xf>
    <xf numFmtId="3" fontId="35" fillId="0" borderId="8" xfId="0" applyNumberFormat="1" applyFont="1" applyFill="1" applyBorder="1" applyAlignment="1">
      <alignment/>
    </xf>
    <xf numFmtId="165" fontId="19" fillId="0" borderId="8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0" fontId="25" fillId="0" borderId="8" xfId="0" applyFont="1" applyBorder="1" applyAlignment="1">
      <alignment/>
    </xf>
    <xf numFmtId="165" fontId="25" fillId="0" borderId="8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3" fontId="25" fillId="0" borderId="14" xfId="0" applyNumberFormat="1" applyFont="1" applyBorder="1" applyAlignment="1">
      <alignment/>
    </xf>
    <xf numFmtId="3" fontId="25" fillId="0" borderId="8" xfId="0" applyNumberFormat="1" applyFont="1" applyBorder="1" applyAlignment="1">
      <alignment vertical="center"/>
    </xf>
    <xf numFmtId="3" fontId="19" fillId="0" borderId="8" xfId="0" applyNumberFormat="1" applyFont="1" applyBorder="1" applyAlignment="1">
      <alignment vertical="center"/>
    </xf>
    <xf numFmtId="3" fontId="37" fillId="0" borderId="8" xfId="0" applyNumberFormat="1" applyFont="1" applyBorder="1" applyAlignment="1">
      <alignment vertical="center"/>
    </xf>
    <xf numFmtId="3" fontId="35" fillId="0" borderId="8" xfId="0" applyNumberFormat="1" applyFont="1" applyBorder="1" applyAlignment="1">
      <alignment vertical="center"/>
    </xf>
    <xf numFmtId="167" fontId="19" fillId="0" borderId="8" xfId="40" applyNumberFormat="1" applyFont="1" applyFill="1" applyBorder="1" applyAlignment="1" applyProtection="1">
      <alignment horizontal="right" vertical="center"/>
      <protection/>
    </xf>
    <xf numFmtId="3" fontId="19" fillId="0" borderId="8" xfId="40" applyNumberFormat="1" applyFont="1" applyFill="1" applyBorder="1" applyAlignment="1" applyProtection="1">
      <alignment horizontal="right" vertical="center"/>
      <protection/>
    </xf>
    <xf numFmtId="3" fontId="25" fillId="0" borderId="11" xfId="40" applyNumberFormat="1" applyFont="1" applyFill="1" applyBorder="1" applyAlignment="1" applyProtection="1">
      <alignment vertical="center"/>
      <protection/>
    </xf>
    <xf numFmtId="0" fontId="19" fillId="0" borderId="8" xfId="0" applyFont="1" applyBorder="1" applyAlignment="1">
      <alignment/>
    </xf>
    <xf numFmtId="0" fontId="42" fillId="0" borderId="8" xfId="0" applyFont="1" applyBorder="1" applyAlignment="1">
      <alignment/>
    </xf>
    <xf numFmtId="3" fontId="19" fillId="0" borderId="8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/>
    </xf>
    <xf numFmtId="3" fontId="48" fillId="0" borderId="8" xfId="0" applyNumberFormat="1" applyFont="1" applyBorder="1" applyAlignment="1">
      <alignment horizontal="right"/>
    </xf>
    <xf numFmtId="3" fontId="20" fillId="22" borderId="14" xfId="0" applyNumberFormat="1" applyFont="1" applyFill="1" applyBorder="1" applyAlignment="1">
      <alignment horizontal="center" vertical="center" wrapText="1"/>
    </xf>
    <xf numFmtId="0" fontId="22" fillId="22" borderId="11" xfId="0" applyFont="1" applyFill="1" applyBorder="1" applyAlignment="1">
      <alignment horizontal="center" vertical="center" wrapText="1"/>
    </xf>
    <xf numFmtId="3" fontId="22" fillId="0" borderId="8" xfId="0" applyNumberFormat="1" applyFont="1" applyBorder="1" applyAlignment="1">
      <alignment/>
    </xf>
    <xf numFmtId="3" fontId="22" fillId="0" borderId="8" xfId="0" applyNumberFormat="1" applyFont="1" applyFill="1" applyBorder="1" applyAlignment="1">
      <alignment/>
    </xf>
    <xf numFmtId="165" fontId="45" fillId="0" borderId="8" xfId="0" applyNumberFormat="1" applyFont="1" applyFill="1" applyBorder="1" applyAlignment="1">
      <alignment/>
    </xf>
    <xf numFmtId="165" fontId="45" fillId="0" borderId="8" xfId="0" applyNumberFormat="1" applyFont="1" applyBorder="1" applyAlignment="1">
      <alignment/>
    </xf>
    <xf numFmtId="165" fontId="29" fillId="0" borderId="8" xfId="0" applyNumberFormat="1" applyFont="1" applyBorder="1" applyAlignment="1">
      <alignment/>
    </xf>
    <xf numFmtId="3" fontId="25" fillId="0" borderId="8" xfId="0" applyNumberFormat="1" applyFont="1" applyFill="1" applyBorder="1" applyAlignment="1" applyProtection="1">
      <alignment horizontal="right"/>
      <protection/>
    </xf>
    <xf numFmtId="3" fontId="25" fillId="0" borderId="8" xfId="0" applyNumberFormat="1" applyFont="1" applyBorder="1" applyAlignment="1">
      <alignment horizontal="right"/>
    </xf>
    <xf numFmtId="3" fontId="25" fillId="0" borderId="8" xfId="40" applyNumberFormat="1" applyFont="1" applyFill="1" applyBorder="1" applyAlignment="1" applyProtection="1">
      <alignment horizontal="right"/>
      <protection/>
    </xf>
    <xf numFmtId="3" fontId="25" fillId="0" borderId="8" xfId="0" applyNumberFormat="1" applyFont="1" applyBorder="1" applyAlignment="1">
      <alignment horizontal="right" vertical="center"/>
    </xf>
    <xf numFmtId="3" fontId="20" fillId="25" borderId="14" xfId="0" applyNumberFormat="1" applyFont="1" applyFill="1" applyBorder="1" applyAlignment="1">
      <alignment horizontal="center" vertical="center" wrapText="1"/>
    </xf>
    <xf numFmtId="3" fontId="19" fillId="0" borderId="8" xfId="0" applyNumberFormat="1" applyFont="1" applyFill="1" applyBorder="1" applyAlignment="1">
      <alignment horizontal="right" vertical="center" wrapText="1"/>
    </xf>
    <xf numFmtId="0" fontId="20" fillId="25" borderId="14" xfId="0" applyFont="1" applyFill="1" applyBorder="1" applyAlignment="1">
      <alignment horizontal="center" vertical="center" wrapText="1"/>
    </xf>
    <xf numFmtId="3" fontId="25" fillId="0" borderId="8" xfId="40" applyNumberFormat="1" applyFont="1" applyFill="1" applyBorder="1" applyAlignment="1" applyProtection="1">
      <alignment horizontal="right" vertical="center"/>
      <protection/>
    </xf>
    <xf numFmtId="3" fontId="25" fillId="0" borderId="8" xfId="40" applyNumberFormat="1" applyFont="1" applyFill="1" applyBorder="1" applyAlignment="1" applyProtection="1">
      <alignment horizontal="right" wrapText="1"/>
      <protection/>
    </xf>
    <xf numFmtId="3" fontId="19" fillId="0" borderId="11" xfId="0" applyNumberFormat="1" applyFont="1" applyBorder="1" applyAlignment="1">
      <alignment horizontal="right"/>
    </xf>
    <xf numFmtId="3" fontId="25" fillId="0" borderId="11" xfId="0" applyNumberFormat="1" applyFont="1" applyBorder="1" applyAlignment="1">
      <alignment horizontal="right" vertical="center"/>
    </xf>
    <xf numFmtId="3" fontId="48" fillId="0" borderId="16" xfId="0" applyNumberFormat="1" applyFont="1" applyBorder="1" applyAlignment="1">
      <alignment horizontal="right"/>
    </xf>
    <xf numFmtId="3" fontId="48" fillId="0" borderId="17" xfId="0" applyNumberFormat="1" applyFont="1" applyBorder="1" applyAlignment="1">
      <alignment horizontal="right"/>
    </xf>
    <xf numFmtId="0" fontId="19" fillId="0" borderId="8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5" fillId="26" borderId="14" xfId="0" applyFont="1" applyFill="1" applyBorder="1" applyAlignment="1">
      <alignment/>
    </xf>
    <xf numFmtId="170" fontId="25" fillId="22" borderId="8" xfId="40" applyNumberFormat="1" applyFont="1" applyFill="1" applyBorder="1" applyAlignment="1">
      <alignment horizontal="right"/>
    </xf>
    <xf numFmtId="170" fontId="19" fillId="0" borderId="8" xfId="40" applyNumberFormat="1" applyFont="1" applyBorder="1" applyAlignment="1">
      <alignment horizontal="right"/>
    </xf>
    <xf numFmtId="170" fontId="19" fillId="0" borderId="11" xfId="40" applyNumberFormat="1" applyFont="1" applyBorder="1" applyAlignment="1">
      <alignment horizontal="right"/>
    </xf>
    <xf numFmtId="3" fontId="25" fillId="26" borderId="14" xfId="0" applyNumberFormat="1" applyFont="1" applyFill="1" applyBorder="1" applyAlignment="1">
      <alignment/>
    </xf>
    <xf numFmtId="165" fontId="25" fillId="0" borderId="14" xfId="0" applyNumberFormat="1" applyFont="1" applyBorder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165" fontId="19" fillId="0" borderId="11" xfId="0" applyNumberFormat="1" applyFont="1" applyBorder="1" applyAlignment="1">
      <alignment/>
    </xf>
    <xf numFmtId="165" fontId="19" fillId="0" borderId="13" xfId="0" applyNumberFormat="1" applyFont="1" applyBorder="1" applyAlignment="1">
      <alignment/>
    </xf>
    <xf numFmtId="3" fontId="25" fillId="0" borderId="8" xfId="0" applyNumberFormat="1" applyFont="1" applyFill="1" applyBorder="1" applyAlignment="1" applyProtection="1">
      <alignment vertical="center"/>
      <protection/>
    </xf>
    <xf numFmtId="3" fontId="25" fillId="0" borderId="14" xfId="0" applyNumberFormat="1" applyFont="1" applyFill="1" applyBorder="1" applyAlignment="1" applyProtection="1">
      <alignment/>
      <protection/>
    </xf>
    <xf numFmtId="3" fontId="25" fillId="0" borderId="8" xfId="0" applyNumberFormat="1" applyFont="1" applyFill="1" applyBorder="1" applyAlignment="1" applyProtection="1">
      <alignment horizontal="right" vertical="center"/>
      <protection/>
    </xf>
    <xf numFmtId="3" fontId="25" fillId="24" borderId="14" xfId="0" applyNumberFormat="1" applyFont="1" applyFill="1" applyBorder="1" applyAlignment="1" applyProtection="1">
      <alignment/>
      <protection/>
    </xf>
    <xf numFmtId="3" fontId="25" fillId="0" borderId="14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3" fontId="37" fillId="0" borderId="14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/>
    </xf>
    <xf numFmtId="3" fontId="45" fillId="0" borderId="14" xfId="0" applyNumberFormat="1" applyFont="1" applyBorder="1" applyAlignment="1">
      <alignment/>
    </xf>
    <xf numFmtId="0" fontId="55" fillId="0" borderId="0" xfId="0" applyFont="1" applyAlignment="1">
      <alignment/>
    </xf>
    <xf numFmtId="3" fontId="25" fillId="0" borderId="14" xfId="0" applyNumberFormat="1" applyFont="1" applyFill="1" applyBorder="1" applyAlignment="1" applyProtection="1">
      <alignment horizontal="right"/>
      <protection/>
    </xf>
    <xf numFmtId="3" fontId="25" fillId="0" borderId="14" xfId="0" applyNumberFormat="1" applyFont="1" applyBorder="1" applyAlignment="1">
      <alignment horizontal="right"/>
    </xf>
    <xf numFmtId="3" fontId="25" fillId="0" borderId="14" xfId="40" applyNumberFormat="1" applyFont="1" applyFill="1" applyBorder="1" applyAlignment="1" applyProtection="1">
      <alignment horizontal="right"/>
      <protection/>
    </xf>
    <xf numFmtId="3" fontId="25" fillId="0" borderId="14" xfId="0" applyNumberFormat="1" applyFont="1" applyBorder="1" applyAlignment="1">
      <alignment horizontal="right" vertical="center"/>
    </xf>
    <xf numFmtId="0" fontId="59" fillId="0" borderId="14" xfId="0" applyFont="1" applyBorder="1" applyAlignment="1">
      <alignment/>
    </xf>
    <xf numFmtId="3" fontId="35" fillId="0" borderId="14" xfId="0" applyNumberFormat="1" applyFont="1" applyBorder="1" applyAlignment="1">
      <alignment/>
    </xf>
    <xf numFmtId="0" fontId="20" fillId="22" borderId="18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/>
    </xf>
    <xf numFmtId="3" fontId="58" fillId="0" borderId="14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3" fontId="19" fillId="0" borderId="10" xfId="0" applyNumberFormat="1" applyFont="1" applyBorder="1" applyAlignment="1">
      <alignment horizontal="left" wrapText="1"/>
    </xf>
    <xf numFmtId="3" fontId="25" fillId="0" borderId="12" xfId="0" applyNumberFormat="1" applyFont="1" applyFill="1" applyBorder="1" applyAlignment="1" applyProtection="1">
      <alignment/>
      <protection/>
    </xf>
    <xf numFmtId="3" fontId="25" fillId="0" borderId="13" xfId="0" applyNumberFormat="1" applyFont="1" applyFill="1" applyBorder="1" applyAlignment="1" applyProtection="1">
      <alignment/>
      <protection/>
    </xf>
    <xf numFmtId="49" fontId="19" fillId="0" borderId="14" xfId="0" applyNumberFormat="1" applyFont="1" applyBorder="1" applyAlignment="1">
      <alignment horizontal="center"/>
    </xf>
    <xf numFmtId="3" fontId="19" fillId="0" borderId="14" xfId="0" applyNumberFormat="1" applyFont="1" applyBorder="1" applyAlignment="1">
      <alignment horizontal="left" wrapText="1"/>
    </xf>
    <xf numFmtId="165" fontId="19" fillId="0" borderId="14" xfId="0" applyNumberFormat="1" applyFont="1" applyBorder="1" applyAlignment="1">
      <alignment/>
    </xf>
    <xf numFmtId="165" fontId="19" fillId="0" borderId="14" xfId="0" applyNumberFormat="1" applyFont="1" applyBorder="1" applyAlignment="1">
      <alignment/>
    </xf>
    <xf numFmtId="165" fontId="19" fillId="0" borderId="16" xfId="0" applyNumberFormat="1" applyFont="1" applyBorder="1" applyAlignment="1">
      <alignment/>
    </xf>
    <xf numFmtId="3" fontId="25" fillId="0" borderId="14" xfId="0" applyNumberFormat="1" applyFont="1" applyFill="1" applyBorder="1" applyAlignment="1" applyProtection="1">
      <alignment vertical="center"/>
      <protection/>
    </xf>
    <xf numFmtId="3" fontId="25" fillId="0" borderId="14" xfId="0" applyNumberFormat="1" applyFont="1" applyFill="1" applyBorder="1" applyAlignment="1" applyProtection="1">
      <alignment horizontal="right" vertical="center"/>
      <protection/>
    </xf>
    <xf numFmtId="170" fontId="19" fillId="0" borderId="14" xfId="40" applyNumberFormat="1" applyFont="1" applyBorder="1" applyAlignment="1">
      <alignment horizontal="right"/>
    </xf>
    <xf numFmtId="3" fontId="22" fillId="22" borderId="18" xfId="0" applyNumberFormat="1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/>
    </xf>
    <xf numFmtId="165" fontId="45" fillId="0" borderId="14" xfId="0" applyNumberFormat="1" applyFont="1" applyFill="1" applyBorder="1" applyAlignment="1">
      <alignment/>
    </xf>
    <xf numFmtId="165" fontId="45" fillId="0" borderId="14" xfId="0" applyNumberFormat="1" applyFont="1" applyBorder="1" applyAlignment="1">
      <alignment/>
    </xf>
    <xf numFmtId="165" fontId="29" fillId="0" borderId="14" xfId="0" applyNumberFormat="1" applyFont="1" applyBorder="1" applyAlignment="1">
      <alignment/>
    </xf>
    <xf numFmtId="0" fontId="19" fillId="0" borderId="11" xfId="0" applyFont="1" applyBorder="1" applyAlignment="1">
      <alignment/>
    </xf>
    <xf numFmtId="0" fontId="25" fillId="0" borderId="16" xfId="0" applyFont="1" applyBorder="1" applyAlignment="1">
      <alignment/>
    </xf>
    <xf numFmtId="3" fontId="19" fillId="0" borderId="18" xfId="0" applyNumberFormat="1" applyFont="1" applyBorder="1" applyAlignment="1">
      <alignment/>
    </xf>
    <xf numFmtId="170" fontId="25" fillId="0" borderId="14" xfId="40" applyNumberFormat="1" applyFont="1" applyBorder="1" applyAlignment="1">
      <alignment horizontal="right"/>
    </xf>
    <xf numFmtId="0" fontId="25" fillId="26" borderId="14" xfId="0" applyFont="1" applyFill="1" applyBorder="1" applyAlignment="1">
      <alignment horizontal="center" wrapText="1"/>
    </xf>
    <xf numFmtId="0" fontId="25" fillId="22" borderId="10" xfId="0" applyFont="1" applyFill="1" applyBorder="1" applyAlignment="1">
      <alignment horizontal="center" wrapText="1"/>
    </xf>
    <xf numFmtId="0" fontId="23" fillId="0" borderId="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1" fontId="23" fillId="0" borderId="0" xfId="4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/>
    </xf>
    <xf numFmtId="2" fontId="2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23" fillId="0" borderId="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5" fillId="0" borderId="9" xfId="0" applyFont="1" applyBorder="1" applyAlignment="1">
      <alignment/>
    </xf>
    <xf numFmtId="0" fontId="25" fillId="22" borderId="9" xfId="0" applyFont="1" applyFill="1" applyBorder="1" applyAlignment="1">
      <alignment horizontal="center"/>
    </xf>
    <xf numFmtId="0" fontId="25" fillId="22" borderId="8" xfId="0" applyFont="1" applyFill="1" applyBorder="1" applyAlignment="1">
      <alignment horizontal="center"/>
    </xf>
    <xf numFmtId="0" fontId="25" fillId="0" borderId="8" xfId="0" applyFont="1" applyBorder="1" applyAlignment="1">
      <alignment/>
    </xf>
    <xf numFmtId="0" fontId="25" fillId="22" borderId="9" xfId="0" applyFont="1" applyFill="1" applyBorder="1" applyAlignment="1">
      <alignment/>
    </xf>
    <xf numFmtId="0" fontId="25" fillId="22" borderId="8" xfId="0" applyFont="1" applyFill="1" applyBorder="1" applyAlignment="1">
      <alignment/>
    </xf>
    <xf numFmtId="0" fontId="25" fillId="0" borderId="9" xfId="0" applyFont="1" applyBorder="1" applyAlignment="1">
      <alignment wrapText="1"/>
    </xf>
    <xf numFmtId="0" fontId="25" fillId="0" borderId="8" xfId="0" applyFont="1" applyBorder="1" applyAlignment="1">
      <alignment wrapText="1"/>
    </xf>
    <xf numFmtId="0" fontId="19" fillId="0" borderId="9" xfId="0" applyFont="1" applyBorder="1" applyAlignment="1">
      <alignment/>
    </xf>
    <xf numFmtId="0" fontId="19" fillId="0" borderId="8" xfId="0" applyFont="1" applyBorder="1" applyAlignment="1">
      <alignment/>
    </xf>
    <xf numFmtId="0" fontId="0" fillId="0" borderId="0" xfId="0" applyAlignment="1">
      <alignment horizontal="center" wrapText="1"/>
    </xf>
    <xf numFmtId="3" fontId="53" fillId="0" borderId="0" xfId="0" applyNumberFormat="1" applyFont="1" applyBorder="1" applyAlignment="1">
      <alignment horizontal="center" wrapText="1"/>
    </xf>
    <xf numFmtId="0" fontId="5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0" fontId="25" fillId="22" borderId="9" xfId="0" applyFont="1" applyFill="1" applyBorder="1" applyAlignment="1">
      <alignment horizontal="center" vertical="center" wrapText="1"/>
    </xf>
    <xf numFmtId="0" fontId="25" fillId="22" borderId="9" xfId="0" applyFont="1" applyFill="1" applyBorder="1" applyAlignment="1">
      <alignment horizontal="center" wrapText="1"/>
    </xf>
    <xf numFmtId="3" fontId="53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/>
    </xf>
    <xf numFmtId="3" fontId="19" fillId="22" borderId="9" xfId="0" applyNumberFormat="1" applyFont="1" applyFill="1" applyBorder="1" applyAlignment="1">
      <alignment horizontal="center" vertical="center"/>
    </xf>
    <xf numFmtId="3" fontId="19" fillId="0" borderId="8" xfId="0" applyNumberFormat="1" applyFont="1" applyBorder="1" applyAlignment="1">
      <alignment/>
    </xf>
    <xf numFmtId="3" fontId="19" fillId="0" borderId="9" xfId="0" applyNumberFormat="1" applyFont="1" applyBorder="1" applyAlignment="1">
      <alignment wrapText="1"/>
    </xf>
    <xf numFmtId="49" fontId="25" fillId="0" borderId="9" xfId="0" applyNumberFormat="1" applyFont="1" applyBorder="1" applyAlignment="1">
      <alignment/>
    </xf>
    <xf numFmtId="3" fontId="23" fillId="0" borderId="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23" fillId="0" borderId="0" xfId="40" applyNumberFormat="1" applyFont="1" applyFill="1" applyBorder="1" applyAlignment="1" applyProtection="1">
      <alignment horizontal="center" wrapText="1"/>
      <protection/>
    </xf>
    <xf numFmtId="3" fontId="25" fillId="0" borderId="9" xfId="0" applyNumberFormat="1" applyFont="1" applyBorder="1" applyAlignment="1">
      <alignment vertical="center"/>
    </xf>
    <xf numFmtId="0" fontId="25" fillId="0" borderId="9" xfId="0" applyFont="1" applyFill="1" applyBorder="1" applyAlignment="1">
      <alignment horizontal="left" wrapText="1"/>
    </xf>
    <xf numFmtId="3" fontId="25" fillId="0" borderId="12" xfId="0" applyNumberFormat="1" applyFont="1" applyBorder="1" applyAlignment="1">
      <alignment horizontal="left" vertical="center"/>
    </xf>
    <xf numFmtId="3" fontId="25" fillId="0" borderId="12" xfId="0" applyNumberFormat="1" applyFont="1" applyBorder="1" applyAlignment="1">
      <alignment horizontal="left" wrapText="1"/>
    </xf>
    <xf numFmtId="3" fontId="23" fillId="0" borderId="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wrapText="1"/>
    </xf>
    <xf numFmtId="0" fontId="25" fillId="22" borderId="9" xfId="0" applyFont="1" applyFill="1" applyBorder="1" applyAlignment="1">
      <alignment horizontal="center" vertical="center"/>
    </xf>
    <xf numFmtId="0" fontId="21" fillId="22" borderId="8" xfId="0" applyFont="1" applyFill="1" applyBorder="1" applyAlignment="1">
      <alignment horizontal="center" wrapText="1"/>
    </xf>
    <xf numFmtId="0" fontId="21" fillId="22" borderId="19" xfId="0" applyFont="1" applyFill="1" applyBorder="1" applyAlignment="1">
      <alignment horizontal="center" wrapText="1"/>
    </xf>
    <xf numFmtId="0" fontId="21" fillId="22" borderId="20" xfId="0" applyFont="1" applyFill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zoomScalePageLayoutView="0" workbookViewId="0" topLeftCell="A14">
      <selection activeCell="G28" sqref="G28"/>
    </sheetView>
  </sheetViews>
  <sheetFormatPr defaultColWidth="9.00390625" defaultRowHeight="12.75"/>
  <cols>
    <col min="1" max="1" width="4.875" style="1" customWidth="1"/>
    <col min="2" max="2" width="35.375" style="2" customWidth="1"/>
    <col min="3" max="3" width="10.75390625" style="3" customWidth="1"/>
    <col min="4" max="4" width="10.75390625" style="4" customWidth="1"/>
    <col min="5" max="5" width="11.25390625" style="3" customWidth="1"/>
    <col min="6" max="6" width="10.25390625" style="3" customWidth="1"/>
    <col min="7" max="7" width="10.625" style="0" customWidth="1"/>
  </cols>
  <sheetData>
    <row r="2" spans="4:7" ht="15.75">
      <c r="D2" s="5"/>
      <c r="F2" s="5"/>
      <c r="G2" s="5" t="s">
        <v>0</v>
      </c>
    </row>
    <row r="3" spans="3:7" ht="14.25" customHeight="1">
      <c r="C3" s="6"/>
      <c r="D3" s="7"/>
      <c r="F3" s="7"/>
      <c r="G3" s="7" t="s">
        <v>1</v>
      </c>
    </row>
    <row r="4" spans="3:7" ht="15.75">
      <c r="C4" s="8"/>
      <c r="D4" s="9"/>
      <c r="G4" s="3"/>
    </row>
    <row r="5" spans="1:7" ht="34.5" customHeight="1">
      <c r="A5" s="470" t="s">
        <v>358</v>
      </c>
      <c r="B5" s="470"/>
      <c r="C5" s="470"/>
      <c r="D5" s="470"/>
      <c r="E5" s="470"/>
      <c r="F5" s="470"/>
      <c r="G5" s="471"/>
    </row>
    <row r="6" ht="23.25" customHeight="1">
      <c r="B6" s="10"/>
    </row>
    <row r="7" spans="2:7" ht="15.75">
      <c r="B7" s="11"/>
      <c r="C7" s="12"/>
      <c r="D7" s="5"/>
      <c r="F7" s="5"/>
      <c r="G7" s="5" t="s">
        <v>2</v>
      </c>
    </row>
    <row r="8" spans="1:7" ht="48.75" customHeight="1">
      <c r="A8" s="13" t="s">
        <v>3</v>
      </c>
      <c r="B8" s="14" t="s">
        <v>4</v>
      </c>
      <c r="C8" s="17" t="s">
        <v>5</v>
      </c>
      <c r="D8" s="15" t="s">
        <v>356</v>
      </c>
      <c r="E8" s="16" t="s">
        <v>394</v>
      </c>
      <c r="F8" s="245" t="s">
        <v>357</v>
      </c>
      <c r="G8" s="371" t="s">
        <v>441</v>
      </c>
    </row>
    <row r="9" spans="1:7" ht="20.25" customHeight="1">
      <c r="A9" s="18"/>
      <c r="B9" s="19" t="s">
        <v>6</v>
      </c>
      <c r="C9" s="22"/>
      <c r="D9" s="20"/>
      <c r="E9" s="21"/>
      <c r="F9" s="365"/>
      <c r="G9" s="374"/>
    </row>
    <row r="10" spans="1:7" ht="20.25" customHeight="1">
      <c r="A10" s="23" t="s">
        <v>7</v>
      </c>
      <c r="B10" s="24" t="s">
        <v>8</v>
      </c>
      <c r="C10" s="22"/>
      <c r="D10" s="25"/>
      <c r="E10" s="21"/>
      <c r="F10" s="365"/>
      <c r="G10" s="374"/>
    </row>
    <row r="11" spans="1:7" ht="20.25" customHeight="1">
      <c r="A11" s="26" t="s">
        <v>9</v>
      </c>
      <c r="B11" s="27" t="s">
        <v>10</v>
      </c>
      <c r="C11" s="22">
        <v>405628</v>
      </c>
      <c r="D11" s="25">
        <v>480774</v>
      </c>
      <c r="E11" s="21">
        <v>479238</v>
      </c>
      <c r="F11" s="365">
        <v>326125</v>
      </c>
      <c r="G11" s="374">
        <v>355199</v>
      </c>
    </row>
    <row r="12" spans="1:7" ht="20.25" customHeight="1">
      <c r="A12" s="26" t="s">
        <v>11</v>
      </c>
      <c r="B12" s="27" t="s">
        <v>12</v>
      </c>
      <c r="C12" s="22">
        <v>25101</v>
      </c>
      <c r="D12" s="25">
        <v>25242</v>
      </c>
      <c r="E12" s="25">
        <v>25024</v>
      </c>
      <c r="F12" s="365">
        <v>0</v>
      </c>
      <c r="G12" s="374">
        <v>47189</v>
      </c>
    </row>
    <row r="13" spans="1:7" ht="20.25" customHeight="1">
      <c r="A13" s="26" t="s">
        <v>13</v>
      </c>
      <c r="B13" s="27" t="s">
        <v>14</v>
      </c>
      <c r="C13" s="22">
        <v>71800</v>
      </c>
      <c r="D13" s="25">
        <v>69800</v>
      </c>
      <c r="E13" s="21">
        <v>75555</v>
      </c>
      <c r="F13" s="365">
        <v>63900</v>
      </c>
      <c r="G13" s="374">
        <v>63900</v>
      </c>
    </row>
    <row r="14" spans="1:7" s="29" customFormat="1" ht="20.25" customHeight="1">
      <c r="A14" s="26" t="s">
        <v>15</v>
      </c>
      <c r="B14" s="28" t="s">
        <v>16</v>
      </c>
      <c r="C14" s="22">
        <v>14459</v>
      </c>
      <c r="D14" s="25">
        <v>16459</v>
      </c>
      <c r="E14" s="21">
        <v>16242</v>
      </c>
      <c r="F14" s="365">
        <v>13303</v>
      </c>
      <c r="G14" s="374">
        <v>13432</v>
      </c>
    </row>
    <row r="15" spans="1:7" ht="20.25" customHeight="1">
      <c r="A15" s="26" t="s">
        <v>17</v>
      </c>
      <c r="B15" s="27" t="s">
        <v>18</v>
      </c>
      <c r="C15" s="22">
        <v>360</v>
      </c>
      <c r="D15" s="25">
        <v>360</v>
      </c>
      <c r="E15" s="21">
        <v>360</v>
      </c>
      <c r="F15" s="365">
        <v>360</v>
      </c>
      <c r="G15" s="374">
        <v>841</v>
      </c>
    </row>
    <row r="16" spans="1:7" ht="20.25" customHeight="1">
      <c r="A16" s="26" t="s">
        <v>19</v>
      </c>
      <c r="B16" s="27" t="s">
        <v>20</v>
      </c>
      <c r="C16" s="22">
        <v>180</v>
      </c>
      <c r="D16" s="25">
        <v>865</v>
      </c>
      <c r="E16" s="21">
        <v>885</v>
      </c>
      <c r="F16" s="365">
        <v>0</v>
      </c>
      <c r="G16" s="374">
        <v>0</v>
      </c>
    </row>
    <row r="17" spans="1:7" ht="20.25" customHeight="1">
      <c r="A17" s="26" t="s">
        <v>21</v>
      </c>
      <c r="B17" s="27" t="s">
        <v>22</v>
      </c>
      <c r="C17" s="22">
        <v>0</v>
      </c>
      <c r="D17" s="25">
        <v>0</v>
      </c>
      <c r="E17" s="21">
        <v>313</v>
      </c>
      <c r="F17" s="365">
        <v>0</v>
      </c>
      <c r="G17" s="374">
        <v>0</v>
      </c>
    </row>
    <row r="18" spans="1:7" ht="20.25" customHeight="1">
      <c r="A18" s="18"/>
      <c r="B18" s="24" t="s">
        <v>23</v>
      </c>
      <c r="C18" s="30">
        <f>C11+C12+C13+C14+C15+C16+C17</f>
        <v>517528</v>
      </c>
      <c r="D18" s="30">
        <f>D11+D12+D13+D14+D15+D16+D17</f>
        <v>593500</v>
      </c>
      <c r="E18" s="30">
        <f>E11+E12+E13+E14+E15+E16+E17</f>
        <v>597617</v>
      </c>
      <c r="F18" s="366">
        <f>F11+F12+F13+F14+F15+F16+F17</f>
        <v>403688</v>
      </c>
      <c r="G18" s="384">
        <f>G11+G12+G13+G14+G15+G16+G17</f>
        <v>480561</v>
      </c>
    </row>
    <row r="19" spans="1:7" ht="20.25" customHeight="1">
      <c r="A19" s="23" t="s">
        <v>24</v>
      </c>
      <c r="B19" s="24" t="s">
        <v>25</v>
      </c>
      <c r="C19" s="31">
        <v>79634</v>
      </c>
      <c r="D19" s="32">
        <v>80485</v>
      </c>
      <c r="E19" s="33">
        <v>80485</v>
      </c>
      <c r="F19" s="367">
        <v>34215</v>
      </c>
      <c r="G19" s="375">
        <v>47756</v>
      </c>
    </row>
    <row r="20" spans="1:7" ht="20.25" customHeight="1">
      <c r="A20" s="18"/>
      <c r="B20" s="24" t="s">
        <v>26</v>
      </c>
      <c r="C20" s="34">
        <f>C18+C19</f>
        <v>597162</v>
      </c>
      <c r="D20" s="34">
        <f>D18+D19</f>
        <v>673985</v>
      </c>
      <c r="E20" s="34">
        <f>E18+E19</f>
        <v>678102</v>
      </c>
      <c r="F20" s="368">
        <f>F18+F19</f>
        <v>437903</v>
      </c>
      <c r="G20" s="429">
        <f>G18+G19</f>
        <v>528317</v>
      </c>
    </row>
    <row r="21" spans="1:7" ht="20.25" customHeight="1">
      <c r="A21" s="18"/>
      <c r="B21" s="19" t="s">
        <v>27</v>
      </c>
      <c r="C21" s="22"/>
      <c r="D21" s="25"/>
      <c r="E21" s="21"/>
      <c r="F21" s="365"/>
      <c r="G21" s="374"/>
    </row>
    <row r="22" spans="1:7" s="35" customFormat="1" ht="20.25" customHeight="1">
      <c r="A22" s="23" t="s">
        <v>7</v>
      </c>
      <c r="B22" s="24" t="s">
        <v>28</v>
      </c>
      <c r="C22" s="31"/>
      <c r="D22" s="25"/>
      <c r="E22" s="33"/>
      <c r="F22" s="367"/>
      <c r="G22" s="375"/>
    </row>
    <row r="23" spans="1:7" ht="20.25" customHeight="1">
      <c r="A23" s="26" t="s">
        <v>9</v>
      </c>
      <c r="B23" s="27" t="s">
        <v>29</v>
      </c>
      <c r="C23" s="139">
        <v>155534</v>
      </c>
      <c r="D23" s="25">
        <v>208745</v>
      </c>
      <c r="E23" s="21">
        <v>206208</v>
      </c>
      <c r="F23" s="364">
        <v>110332</v>
      </c>
      <c r="G23" s="374">
        <v>111280</v>
      </c>
    </row>
    <row r="24" spans="1:7" ht="20.25" customHeight="1">
      <c r="A24" s="26" t="s">
        <v>11</v>
      </c>
      <c r="B24" s="36" t="s">
        <v>30</v>
      </c>
      <c r="C24" s="139">
        <v>41768</v>
      </c>
      <c r="D24" s="25">
        <v>42114</v>
      </c>
      <c r="E24" s="21">
        <v>38768</v>
      </c>
      <c r="F24" s="364">
        <v>24716</v>
      </c>
      <c r="G24" s="374">
        <v>24933</v>
      </c>
    </row>
    <row r="25" spans="1:7" ht="20.25" customHeight="1">
      <c r="A25" s="26" t="s">
        <v>13</v>
      </c>
      <c r="B25" s="27" t="s">
        <v>31</v>
      </c>
      <c r="C25" s="139">
        <v>113480</v>
      </c>
      <c r="D25" s="37">
        <v>122927</v>
      </c>
      <c r="E25" s="139">
        <v>112513</v>
      </c>
      <c r="F25" s="364">
        <v>99918</v>
      </c>
      <c r="G25" s="374">
        <v>112249</v>
      </c>
    </row>
    <row r="26" spans="1:7" ht="20.25" customHeight="1">
      <c r="A26" s="38" t="s">
        <v>15</v>
      </c>
      <c r="B26" s="39" t="s">
        <v>32</v>
      </c>
      <c r="C26" s="285">
        <v>64250</v>
      </c>
      <c r="D26" s="41">
        <v>65300</v>
      </c>
      <c r="E26" s="42">
        <v>59813</v>
      </c>
      <c r="F26" s="369">
        <v>44421</v>
      </c>
      <c r="G26" s="374">
        <v>44421</v>
      </c>
    </row>
    <row r="27" spans="1:7" ht="20.25" customHeight="1">
      <c r="A27" s="43" t="s">
        <v>17</v>
      </c>
      <c r="B27" s="44" t="s">
        <v>33</v>
      </c>
      <c r="C27" s="21">
        <v>169047</v>
      </c>
      <c r="D27" s="45">
        <v>172674</v>
      </c>
      <c r="E27" s="21">
        <v>163843</v>
      </c>
      <c r="F27" s="370">
        <v>158066</v>
      </c>
      <c r="G27" s="374">
        <v>175015</v>
      </c>
    </row>
    <row r="28" spans="1:7" ht="20.25" customHeight="1">
      <c r="A28" s="43" t="s">
        <v>34</v>
      </c>
      <c r="B28" s="44" t="s">
        <v>35</v>
      </c>
      <c r="C28" s="139">
        <v>3083</v>
      </c>
      <c r="D28" s="46">
        <v>7115</v>
      </c>
      <c r="E28" s="348">
        <v>7094</v>
      </c>
      <c r="F28" s="364">
        <v>450</v>
      </c>
      <c r="G28" s="374">
        <v>32740</v>
      </c>
    </row>
    <row r="29" spans="1:7" ht="20.25" customHeight="1">
      <c r="A29" s="43" t="s">
        <v>21</v>
      </c>
      <c r="B29" s="44" t="s">
        <v>36</v>
      </c>
      <c r="C29" s="139">
        <v>50000</v>
      </c>
      <c r="D29" s="46">
        <v>55110</v>
      </c>
      <c r="E29" s="348">
        <v>55103</v>
      </c>
      <c r="F29" s="364">
        <v>0</v>
      </c>
      <c r="G29" s="374">
        <v>0</v>
      </c>
    </row>
    <row r="30" spans="1:7" ht="20.25" customHeight="1">
      <c r="A30" s="43" t="s">
        <v>37</v>
      </c>
      <c r="B30" s="44" t="s">
        <v>38</v>
      </c>
      <c r="C30" s="139"/>
      <c r="D30" s="46"/>
      <c r="E30" s="348"/>
      <c r="F30" s="364">
        <v>0</v>
      </c>
      <c r="G30" s="374">
        <v>19733</v>
      </c>
    </row>
    <row r="31" spans="1:7" s="35" customFormat="1" ht="20.25" customHeight="1">
      <c r="A31" s="48"/>
      <c r="B31" s="19" t="s">
        <v>39</v>
      </c>
      <c r="C31" s="30">
        <f>C23+C24+C25+C26+C27+C28+C29+C30</f>
        <v>597162</v>
      </c>
      <c r="D31" s="30">
        <f>D23+D24+D25+D26+D27+D28+D29+D30</f>
        <v>673985</v>
      </c>
      <c r="E31" s="30">
        <f>E23+E24+E25+E26+E27+E28+E29+E30</f>
        <v>643342</v>
      </c>
      <c r="F31" s="366">
        <f>F23+F24+F25+F26+F27+F28+F29+F30</f>
        <v>437903</v>
      </c>
      <c r="G31" s="384">
        <f>G23+G24+G25+G26+G27+G28+G29+G30</f>
        <v>520371</v>
      </c>
    </row>
    <row r="32" spans="1:7" s="35" customFormat="1" ht="20.25" customHeight="1">
      <c r="A32" s="48" t="s">
        <v>24</v>
      </c>
      <c r="B32" s="19" t="s">
        <v>40</v>
      </c>
      <c r="C32" s="30">
        <v>0</v>
      </c>
      <c r="D32" s="31">
        <v>0</v>
      </c>
      <c r="E32" s="349">
        <v>0</v>
      </c>
      <c r="F32" s="366">
        <v>0</v>
      </c>
      <c r="G32" s="375">
        <v>7946</v>
      </c>
    </row>
    <row r="33" spans="1:7" s="35" customFormat="1" ht="20.25" customHeight="1">
      <c r="A33" s="50"/>
      <c r="B33" s="19" t="s">
        <v>41</v>
      </c>
      <c r="C33" s="30">
        <f>C31+C32</f>
        <v>597162</v>
      </c>
      <c r="D33" s="30">
        <f>D31+D32</f>
        <v>673985</v>
      </c>
      <c r="E33" s="30">
        <f>E31+E32</f>
        <v>643342</v>
      </c>
      <c r="F33" s="366">
        <f>F31+F32</f>
        <v>437903</v>
      </c>
      <c r="G33" s="384">
        <f>G31+G32</f>
        <v>528317</v>
      </c>
    </row>
    <row r="35" ht="15.75">
      <c r="C35" s="52"/>
    </row>
  </sheetData>
  <sheetProtection selectLockedCells="1" selectUnlockedCells="1"/>
  <mergeCells count="1">
    <mergeCell ref="A5:G5"/>
  </mergeCells>
  <printOptions/>
  <pageMargins left="0.36" right="0.3625" top="0.5902777777777778" bottom="0.5902777777777778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3"/>
  <sheetViews>
    <sheetView zoomScaleSheetLayoutView="100" zoomScalePageLayoutView="0" workbookViewId="0" topLeftCell="A5">
      <selection activeCell="G16" sqref="G16"/>
    </sheetView>
  </sheetViews>
  <sheetFormatPr defaultColWidth="7.875" defaultRowHeight="12.75"/>
  <cols>
    <col min="1" max="1" width="5.125" style="97" customWidth="1"/>
    <col min="2" max="2" width="35.25390625" style="97" customWidth="1"/>
    <col min="3" max="3" width="11.375" style="97" customWidth="1"/>
    <col min="4" max="4" width="11.375" style="234" customWidth="1"/>
    <col min="5" max="5" width="11.375" style="97" customWidth="1"/>
    <col min="6" max="6" width="11.375" style="234" customWidth="1"/>
    <col min="7" max="7" width="11.00390625" style="234" customWidth="1"/>
    <col min="8" max="249" width="7.875" style="234" customWidth="1"/>
  </cols>
  <sheetData>
    <row r="1" spans="3:7" ht="15.75">
      <c r="C1" s="98"/>
      <c r="F1" s="98"/>
      <c r="G1" s="98" t="s">
        <v>244</v>
      </c>
    </row>
    <row r="2" spans="3:7" ht="12.75" customHeight="1">
      <c r="C2" s="98"/>
      <c r="F2" s="98"/>
      <c r="G2" s="98" t="s">
        <v>42</v>
      </c>
    </row>
    <row r="4" spans="1:7" ht="48.75" customHeight="1">
      <c r="A4" s="494" t="s">
        <v>365</v>
      </c>
      <c r="B4" s="494"/>
      <c r="C4" s="494"/>
      <c r="D4" s="494"/>
      <c r="E4" s="494"/>
      <c r="F4" s="494"/>
      <c r="G4" s="473"/>
    </row>
    <row r="7" spans="1:7" ht="15.75" customHeight="1">
      <c r="A7" s="144"/>
      <c r="C7" s="98"/>
      <c r="F7" s="98"/>
      <c r="G7" s="98" t="s">
        <v>2</v>
      </c>
    </row>
    <row r="8" spans="1:256" s="63" customFormat="1" ht="57.75" customHeight="1">
      <c r="A8" s="260" t="s">
        <v>3</v>
      </c>
      <c r="B8" s="261" t="s">
        <v>4</v>
      </c>
      <c r="C8" s="17" t="s">
        <v>5</v>
      </c>
      <c r="D8" s="15" t="s">
        <v>356</v>
      </c>
      <c r="E8" s="336" t="s">
        <v>394</v>
      </c>
      <c r="F8" s="245" t="s">
        <v>357</v>
      </c>
      <c r="G8" s="444" t="s">
        <v>438</v>
      </c>
      <c r="IP8" s="64"/>
      <c r="IQ8" s="64"/>
      <c r="IR8" s="64"/>
      <c r="IS8" s="64"/>
      <c r="IT8" s="64"/>
      <c r="IU8" s="64"/>
      <c r="IV8" s="64"/>
    </row>
    <row r="9" spans="1:7" ht="30.75" customHeight="1">
      <c r="A9" s="262" t="s">
        <v>9</v>
      </c>
      <c r="B9" s="265" t="s">
        <v>380</v>
      </c>
      <c r="C9" s="22"/>
      <c r="D9" s="264">
        <v>287</v>
      </c>
      <c r="E9" s="365">
        <v>287</v>
      </c>
      <c r="F9" s="374"/>
      <c r="G9" s="374"/>
    </row>
    <row r="10" spans="1:7" ht="29.25" customHeight="1">
      <c r="A10" s="262" t="s">
        <v>11</v>
      </c>
      <c r="B10" s="265" t="s">
        <v>245</v>
      </c>
      <c r="C10" s="22">
        <v>2933</v>
      </c>
      <c r="D10" s="264">
        <v>2933</v>
      </c>
      <c r="E10" s="365">
        <v>2933</v>
      </c>
      <c r="F10" s="374"/>
      <c r="G10" s="374">
        <v>318</v>
      </c>
    </row>
    <row r="11" spans="1:7" ht="31.5" customHeight="1">
      <c r="A11" s="262" t="s">
        <v>13</v>
      </c>
      <c r="B11" s="265" t="s">
        <v>379</v>
      </c>
      <c r="C11" s="22"/>
      <c r="D11" s="264">
        <v>2896</v>
      </c>
      <c r="E11" s="365">
        <v>2883</v>
      </c>
      <c r="F11" s="374">
        <v>200</v>
      </c>
      <c r="G11" s="374">
        <v>1470</v>
      </c>
    </row>
    <row r="12" spans="1:7" ht="31.5" customHeight="1">
      <c r="A12" s="266" t="s">
        <v>15</v>
      </c>
      <c r="B12" s="267" t="s">
        <v>381</v>
      </c>
      <c r="C12" s="40"/>
      <c r="D12" s="268">
        <v>98</v>
      </c>
      <c r="E12" s="380">
        <v>98</v>
      </c>
      <c r="F12" s="374"/>
      <c r="G12" s="374"/>
    </row>
    <row r="13" spans="1:7" ht="31.5" customHeight="1">
      <c r="A13" s="262" t="s">
        <v>17</v>
      </c>
      <c r="B13" s="259" t="s">
        <v>354</v>
      </c>
      <c r="C13" s="22">
        <v>150</v>
      </c>
      <c r="D13" s="264">
        <v>310</v>
      </c>
      <c r="E13" s="365">
        <v>302</v>
      </c>
      <c r="F13" s="374">
        <v>250</v>
      </c>
      <c r="G13" s="374">
        <v>250</v>
      </c>
    </row>
    <row r="14" spans="1:7" ht="31.5" customHeight="1">
      <c r="A14" s="262" t="s">
        <v>19</v>
      </c>
      <c r="B14" s="259" t="s">
        <v>378</v>
      </c>
      <c r="C14" s="269"/>
      <c r="D14" s="264">
        <v>591</v>
      </c>
      <c r="E14" s="365">
        <v>591</v>
      </c>
      <c r="F14" s="445"/>
      <c r="G14" s="374"/>
    </row>
    <row r="15" spans="1:7" ht="31.5" customHeight="1">
      <c r="A15" s="262" t="s">
        <v>21</v>
      </c>
      <c r="B15" s="259" t="s">
        <v>448</v>
      </c>
      <c r="C15" s="269"/>
      <c r="D15" s="264"/>
      <c r="E15" s="365"/>
      <c r="F15" s="445"/>
      <c r="G15" s="374">
        <v>22702</v>
      </c>
    </row>
    <row r="16" spans="1:7" ht="31.5" customHeight="1">
      <c r="A16" s="262" t="s">
        <v>37</v>
      </c>
      <c r="B16" s="259" t="s">
        <v>445</v>
      </c>
      <c r="C16" s="269"/>
      <c r="D16" s="264"/>
      <c r="E16" s="365"/>
      <c r="F16" s="445"/>
      <c r="G16" s="374">
        <v>8000</v>
      </c>
    </row>
    <row r="17" spans="1:256" s="71" customFormat="1" ht="31.5" customHeight="1">
      <c r="A17" s="270"/>
      <c r="B17" s="49" t="s">
        <v>217</v>
      </c>
      <c r="C17" s="31">
        <f>C9+C10+C11+C12+C13+C14</f>
        <v>3083</v>
      </c>
      <c r="D17" s="31">
        <f>D9+D10+D11+D12+D13+D14</f>
        <v>7115</v>
      </c>
      <c r="E17" s="367">
        <f>E9+E10+E11+E12+E13+E14</f>
        <v>7094</v>
      </c>
      <c r="F17" s="375">
        <f>F9+F10+F11+F12+F13+F14</f>
        <v>450</v>
      </c>
      <c r="G17" s="375">
        <f>G9+G10+G11+G12+G13+G14+G15+G16</f>
        <v>32740</v>
      </c>
      <c r="IP17" s="35"/>
      <c r="IQ17" s="35"/>
      <c r="IR17" s="35"/>
      <c r="IS17" s="35"/>
      <c r="IT17" s="35"/>
      <c r="IU17" s="35"/>
      <c r="IV17" s="35"/>
    </row>
    <row r="18" spans="1:4" ht="15.75">
      <c r="A18" s="271"/>
      <c r="D18" s="97"/>
    </row>
    <row r="19" ht="15.75">
      <c r="D19" s="97"/>
    </row>
    <row r="20" ht="15.75">
      <c r="D20" s="97"/>
    </row>
    <row r="21" ht="15.75">
      <c r="D21" s="97"/>
    </row>
    <row r="22" ht="15.75" customHeight="1">
      <c r="D22" s="97"/>
    </row>
    <row r="23" ht="15.75" customHeight="1">
      <c r="D23" s="97"/>
    </row>
    <row r="24" ht="15.75">
      <c r="D24" s="97"/>
    </row>
    <row r="25" ht="15.75">
      <c r="D25" s="97"/>
    </row>
    <row r="26" ht="15.75">
      <c r="D26" s="97"/>
    </row>
    <row r="27" ht="15.75">
      <c r="D27" s="97"/>
    </row>
    <row r="28" ht="15.75">
      <c r="D28" s="97"/>
    </row>
    <row r="29" ht="15.75">
      <c r="D29" s="97"/>
    </row>
    <row r="30" ht="15.75">
      <c r="D30" s="97"/>
    </row>
    <row r="31" ht="15.75">
      <c r="D31" s="97"/>
    </row>
    <row r="32" ht="15.75">
      <c r="D32" s="97"/>
    </row>
    <row r="33" ht="16.5" customHeight="1">
      <c r="D33" s="97"/>
    </row>
    <row r="34" ht="15.75">
      <c r="D34" s="97"/>
    </row>
    <row r="35" ht="15.75">
      <c r="D35" s="97"/>
    </row>
    <row r="36" ht="15.75">
      <c r="D36" s="97"/>
    </row>
    <row r="37" ht="15.75">
      <c r="D37" s="97"/>
    </row>
    <row r="38" ht="15.75">
      <c r="D38" s="97"/>
    </row>
    <row r="39" ht="15.75">
      <c r="D39" s="97"/>
    </row>
    <row r="40" ht="15.75">
      <c r="D40" s="97"/>
    </row>
    <row r="41" ht="15.75">
      <c r="D41" s="97"/>
    </row>
    <row r="42" ht="15.75">
      <c r="D42" s="97"/>
    </row>
    <row r="43" ht="15.75">
      <c r="D43" s="97"/>
    </row>
  </sheetData>
  <sheetProtection selectLockedCells="1" selectUnlockedCells="1"/>
  <mergeCells count="1">
    <mergeCell ref="A4:G4"/>
  </mergeCells>
  <printOptions horizontalCentered="1"/>
  <pageMargins left="0.27569444444444446" right="0.3625" top="0.7479166666666667" bottom="0.39375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L11" sqref="L11"/>
    </sheetView>
  </sheetViews>
  <sheetFormatPr defaultColWidth="9.00390625" defaultRowHeight="12.75"/>
  <cols>
    <col min="1" max="1" width="6.75390625" style="0" customWidth="1"/>
    <col min="2" max="2" width="33.75390625" style="0" customWidth="1"/>
    <col min="3" max="6" width="10.75390625" style="0" customWidth="1"/>
    <col min="7" max="7" width="10.875" style="0" customWidth="1"/>
  </cols>
  <sheetData>
    <row r="1" spans="1:7" ht="15.75">
      <c r="A1" s="97"/>
      <c r="B1" s="97"/>
      <c r="C1" s="98"/>
      <c r="F1" s="98"/>
      <c r="G1" s="98" t="s">
        <v>246</v>
      </c>
    </row>
    <row r="2" spans="1:7" ht="14.25" customHeight="1">
      <c r="A2" s="97"/>
      <c r="B2" s="97"/>
      <c r="C2" s="98"/>
      <c r="F2" s="98"/>
      <c r="G2" s="98" t="s">
        <v>1</v>
      </c>
    </row>
    <row r="3" spans="1:3" ht="15.75">
      <c r="A3" s="97"/>
      <c r="B3" s="97"/>
      <c r="C3" s="97"/>
    </row>
    <row r="4" spans="1:3" ht="15.75">
      <c r="A4" s="97"/>
      <c r="B4" s="97"/>
      <c r="C4" s="97"/>
    </row>
    <row r="5" spans="1:7" ht="45" customHeight="1">
      <c r="A5" s="495" t="s">
        <v>366</v>
      </c>
      <c r="B5" s="495"/>
      <c r="C5" s="495"/>
      <c r="D5" s="495"/>
      <c r="E5" s="495"/>
      <c r="F5" s="495"/>
      <c r="G5" s="473"/>
    </row>
    <row r="6" spans="1:3" ht="15.75">
      <c r="A6" s="97"/>
      <c r="B6" s="97"/>
      <c r="C6" s="97"/>
    </row>
    <row r="7" spans="1:3" ht="15.75">
      <c r="A7" s="97"/>
      <c r="B7" s="97"/>
      <c r="C7" s="97"/>
    </row>
    <row r="8" spans="1:3" ht="15.75">
      <c r="A8" s="97"/>
      <c r="B8" s="97"/>
      <c r="C8" s="97"/>
    </row>
    <row r="9" spans="1:3" ht="15.75">
      <c r="A9" s="97"/>
      <c r="B9" s="97"/>
      <c r="C9" s="97"/>
    </row>
    <row r="10" spans="1:7" ht="15.75">
      <c r="A10" s="144"/>
      <c r="B10" s="97"/>
      <c r="C10" s="98"/>
      <c r="F10" s="98"/>
      <c r="G10" s="98" t="s">
        <v>2</v>
      </c>
    </row>
    <row r="11" spans="1:7" s="64" customFormat="1" ht="57.75" customHeight="1">
      <c r="A11" s="260" t="s">
        <v>3</v>
      </c>
      <c r="B11" s="261" t="s">
        <v>4</v>
      </c>
      <c r="C11" s="17" t="s">
        <v>5</v>
      </c>
      <c r="D11" s="15" t="s">
        <v>356</v>
      </c>
      <c r="E11" s="16" t="s">
        <v>394</v>
      </c>
      <c r="F11" s="245" t="s">
        <v>357</v>
      </c>
      <c r="G11" s="371" t="s">
        <v>439</v>
      </c>
    </row>
    <row r="12" spans="1:7" s="64" customFormat="1" ht="31.5" customHeight="1">
      <c r="A12" s="262" t="s">
        <v>94</v>
      </c>
      <c r="B12" s="265" t="s">
        <v>353</v>
      </c>
      <c r="C12" s="139">
        <v>50000</v>
      </c>
      <c r="D12" s="139">
        <v>55110</v>
      </c>
      <c r="E12" s="139">
        <v>55103</v>
      </c>
      <c r="F12" s="364"/>
      <c r="G12" s="372"/>
    </row>
    <row r="13" spans="1:7" s="64" customFormat="1" ht="40.5" customHeight="1">
      <c r="A13" s="272"/>
      <c r="B13" s="49" t="s">
        <v>217</v>
      </c>
      <c r="C13" s="31">
        <f>C12</f>
        <v>50000</v>
      </c>
      <c r="D13" s="31">
        <f>D12</f>
        <v>55110</v>
      </c>
      <c r="E13" s="31">
        <f>E12</f>
        <v>55103</v>
      </c>
      <c r="F13" s="367">
        <f>F12</f>
        <v>0</v>
      </c>
      <c r="G13" s="351">
        <v>0</v>
      </c>
    </row>
  </sheetData>
  <sheetProtection selectLockedCells="1" selectUnlockedCells="1"/>
  <mergeCells count="1">
    <mergeCell ref="A5:G5"/>
  </mergeCells>
  <printOptions/>
  <pageMargins left="0.7513888888888889" right="0.4486111111111111" top="0.5465277777777777" bottom="0.9840277777777777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97" customWidth="1"/>
    <col min="2" max="2" width="46.875" style="97" customWidth="1"/>
    <col min="3" max="4" width="9.75390625" style="97" customWidth="1"/>
  </cols>
  <sheetData>
    <row r="1" ht="15.75">
      <c r="D1" s="98" t="s">
        <v>247</v>
      </c>
    </row>
    <row r="2" ht="12" customHeight="1">
      <c r="D2" s="98" t="s">
        <v>1</v>
      </c>
    </row>
    <row r="5" spans="1:4" ht="45.75" customHeight="1">
      <c r="A5" s="496" t="s">
        <v>367</v>
      </c>
      <c r="B5" s="496"/>
      <c r="C5" s="496"/>
      <c r="D5" s="496"/>
    </row>
    <row r="10" ht="15.75">
      <c r="D10" s="98" t="s">
        <v>248</v>
      </c>
    </row>
    <row r="11" spans="1:4" ht="31.5" customHeight="1">
      <c r="A11" s="273" t="s">
        <v>3</v>
      </c>
      <c r="B11" s="261" t="s">
        <v>249</v>
      </c>
      <c r="C11" s="274" t="s">
        <v>250</v>
      </c>
      <c r="D11" s="274" t="s">
        <v>251</v>
      </c>
    </row>
    <row r="12" spans="1:4" s="278" customFormat="1" ht="41.25" customHeight="1">
      <c r="A12" s="275" t="s">
        <v>252</v>
      </c>
      <c r="B12" s="276" t="s">
        <v>252</v>
      </c>
      <c r="C12" s="277" t="s">
        <v>252</v>
      </c>
      <c r="D12" s="277" t="s">
        <v>252</v>
      </c>
    </row>
    <row r="13" spans="1:5" ht="36.75" customHeight="1">
      <c r="A13" s="263"/>
      <c r="B13" s="49" t="s">
        <v>217</v>
      </c>
      <c r="C13" s="279" t="s">
        <v>252</v>
      </c>
      <c r="D13" s="279" t="s">
        <v>221</v>
      </c>
      <c r="E13" s="278"/>
    </row>
    <row r="14" spans="1:3" ht="15.75">
      <c r="A14" s="144"/>
      <c r="B14" s="144"/>
      <c r="C14" s="144"/>
    </row>
  </sheetData>
  <sheetProtection selectLockedCells="1" selectUnlockedCells="1"/>
  <mergeCells count="1">
    <mergeCell ref="A5:D5"/>
  </mergeCells>
  <printOptions/>
  <pageMargins left="0.9298611111111111" right="0.7479166666666667" top="0.7201388888888889" bottom="0.9840277777777777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28"/>
  <sheetViews>
    <sheetView zoomScalePageLayoutView="0" workbookViewId="0" topLeftCell="A6">
      <selection activeCell="I17" sqref="I17"/>
    </sheetView>
  </sheetViews>
  <sheetFormatPr defaultColWidth="9.00390625" defaultRowHeight="12.75"/>
  <cols>
    <col min="1" max="1" width="6.625" style="0" customWidth="1"/>
    <col min="2" max="2" width="25.25390625" style="0" customWidth="1"/>
    <col min="3" max="3" width="14.625" style="0" customWidth="1"/>
    <col min="4" max="4" width="16.875" style="0" customWidth="1"/>
    <col min="5" max="5" width="10.625" style="0" customWidth="1"/>
    <col min="6" max="6" width="15.00390625" style="0" customWidth="1"/>
    <col min="7" max="8" width="10.00390625" style="0" customWidth="1"/>
    <col min="9" max="9" width="11.25390625" style="0" customWidth="1"/>
  </cols>
  <sheetData>
    <row r="2" spans="1:9" ht="15.75">
      <c r="A2" s="339"/>
      <c r="B2" s="97"/>
      <c r="C2" s="97"/>
      <c r="D2" s="97"/>
      <c r="E2" s="97"/>
      <c r="F2" s="97"/>
      <c r="G2" s="97"/>
      <c r="H2" s="497" t="s">
        <v>325</v>
      </c>
      <c r="I2" s="497"/>
    </row>
    <row r="3" spans="1:9" ht="15.75">
      <c r="A3" s="339"/>
      <c r="B3" s="97"/>
      <c r="C3" s="97"/>
      <c r="D3" s="97"/>
      <c r="E3" s="97"/>
      <c r="F3" s="97"/>
      <c r="G3" s="97"/>
      <c r="H3" s="97"/>
      <c r="I3" s="98" t="s">
        <v>1</v>
      </c>
    </row>
    <row r="4" spans="1:9" ht="18.75">
      <c r="A4" s="480" t="s">
        <v>368</v>
      </c>
      <c r="B4" s="480"/>
      <c r="C4" s="480"/>
      <c r="D4" s="480"/>
      <c r="E4" s="480"/>
      <c r="F4" s="480"/>
      <c r="G4" s="480"/>
      <c r="H4" s="480"/>
      <c r="I4" s="480"/>
    </row>
    <row r="5" spans="1:9" ht="18.75">
      <c r="A5" s="340"/>
      <c r="B5" s="341"/>
      <c r="C5" s="341"/>
      <c r="D5" s="341"/>
      <c r="E5" s="341"/>
      <c r="F5" s="341"/>
      <c r="G5" s="341"/>
      <c r="H5" s="341"/>
      <c r="I5" s="341"/>
    </row>
    <row r="6" spans="1:9" ht="15.75">
      <c r="A6" s="339"/>
      <c r="B6" s="97"/>
      <c r="C6" s="97"/>
      <c r="D6" s="97"/>
      <c r="E6" s="97"/>
      <c r="F6" s="97"/>
      <c r="G6" s="97"/>
      <c r="H6" s="97"/>
      <c r="I6" s="98" t="s">
        <v>2</v>
      </c>
    </row>
    <row r="7" spans="1:9" ht="15.75">
      <c r="A7" s="498" t="s">
        <v>3</v>
      </c>
      <c r="B7" s="498" t="s">
        <v>326</v>
      </c>
      <c r="C7" s="499" t="s">
        <v>327</v>
      </c>
      <c r="D7" s="499"/>
      <c r="E7" s="499"/>
      <c r="F7" s="499" t="s">
        <v>328</v>
      </c>
      <c r="G7" s="499"/>
      <c r="H7" s="499"/>
      <c r="I7" s="338" t="s">
        <v>217</v>
      </c>
    </row>
    <row r="8" spans="1:9" ht="31.5">
      <c r="A8" s="498"/>
      <c r="B8" s="498"/>
      <c r="C8" s="342" t="s">
        <v>225</v>
      </c>
      <c r="D8" s="342" t="s">
        <v>329</v>
      </c>
      <c r="E8" s="342" t="s">
        <v>330</v>
      </c>
      <c r="F8" s="342" t="s">
        <v>225</v>
      </c>
      <c r="G8" s="342" t="s">
        <v>331</v>
      </c>
      <c r="H8" s="342" t="s">
        <v>332</v>
      </c>
      <c r="I8" s="342" t="s">
        <v>333</v>
      </c>
    </row>
    <row r="9" spans="1:9" ht="15.75">
      <c r="A9" s="69" t="s">
        <v>7</v>
      </c>
      <c r="B9" s="88" t="s">
        <v>334</v>
      </c>
      <c r="C9" s="343"/>
      <c r="D9" s="343"/>
      <c r="E9" s="343"/>
      <c r="F9" s="343"/>
      <c r="G9" s="343"/>
      <c r="H9" s="343"/>
      <c r="I9" s="343"/>
    </row>
    <row r="10" spans="1:9" ht="15.75">
      <c r="A10" s="69" t="s">
        <v>9</v>
      </c>
      <c r="B10" s="88" t="s">
        <v>335</v>
      </c>
      <c r="C10" s="43" t="s">
        <v>336</v>
      </c>
      <c r="D10" s="43" t="s">
        <v>221</v>
      </c>
      <c r="E10" s="43" t="s">
        <v>337</v>
      </c>
      <c r="F10" s="43" t="s">
        <v>222</v>
      </c>
      <c r="G10" s="43" t="s">
        <v>222</v>
      </c>
      <c r="H10" s="43" t="s">
        <v>221</v>
      </c>
      <c r="I10" s="43" t="s">
        <v>221</v>
      </c>
    </row>
    <row r="11" spans="1:9" ht="31.5">
      <c r="A11" s="69" t="s">
        <v>11</v>
      </c>
      <c r="B11" s="259" t="s">
        <v>338</v>
      </c>
      <c r="C11" s="43" t="s">
        <v>339</v>
      </c>
      <c r="D11" s="43" t="s">
        <v>222</v>
      </c>
      <c r="E11" s="43" t="s">
        <v>222</v>
      </c>
      <c r="F11" s="43" t="s">
        <v>222</v>
      </c>
      <c r="G11" s="43" t="s">
        <v>222</v>
      </c>
      <c r="H11" s="43" t="s">
        <v>222</v>
      </c>
      <c r="I11" s="43" t="s">
        <v>222</v>
      </c>
    </row>
    <row r="12" spans="1:9" ht="15.75">
      <c r="A12" s="69" t="s">
        <v>13</v>
      </c>
      <c r="B12" s="88" t="s">
        <v>340</v>
      </c>
      <c r="C12" s="43" t="s">
        <v>221</v>
      </c>
      <c r="D12" s="43" t="s">
        <v>222</v>
      </c>
      <c r="E12" s="43" t="s">
        <v>221</v>
      </c>
      <c r="F12" s="43" t="s">
        <v>221</v>
      </c>
      <c r="G12" s="43" t="s">
        <v>221</v>
      </c>
      <c r="H12" s="43" t="s">
        <v>221</v>
      </c>
      <c r="I12" s="43" t="s">
        <v>221</v>
      </c>
    </row>
    <row r="13" spans="1:9" ht="40.5" customHeight="1">
      <c r="A13" s="69" t="s">
        <v>152</v>
      </c>
      <c r="B13" s="88" t="s">
        <v>341</v>
      </c>
      <c r="C13" s="344" t="s">
        <v>342</v>
      </c>
      <c r="D13" s="344" t="s">
        <v>343</v>
      </c>
      <c r="E13" s="43" t="s">
        <v>390</v>
      </c>
      <c r="F13" s="344" t="s">
        <v>352</v>
      </c>
      <c r="G13" s="43"/>
      <c r="H13" s="43" t="s">
        <v>391</v>
      </c>
      <c r="I13" s="43" t="s">
        <v>392</v>
      </c>
    </row>
    <row r="14" spans="1:9" ht="45">
      <c r="A14" s="69" t="s">
        <v>24</v>
      </c>
      <c r="B14" s="345" t="s">
        <v>344</v>
      </c>
      <c r="C14" s="346" t="s">
        <v>337</v>
      </c>
      <c r="D14" s="346" t="s">
        <v>252</v>
      </c>
      <c r="E14" s="272" t="s">
        <v>252</v>
      </c>
      <c r="F14" s="272" t="s">
        <v>252</v>
      </c>
      <c r="G14" s="272" t="s">
        <v>252</v>
      </c>
      <c r="H14" s="272" t="s">
        <v>252</v>
      </c>
      <c r="I14" s="272" t="s">
        <v>222</v>
      </c>
    </row>
    <row r="15" spans="1:9" ht="31.5">
      <c r="A15" s="69" t="s">
        <v>54</v>
      </c>
      <c r="B15" s="259" t="s">
        <v>345</v>
      </c>
      <c r="C15" s="346" t="s">
        <v>337</v>
      </c>
      <c r="D15" s="346" t="s">
        <v>252</v>
      </c>
      <c r="E15" s="272" t="s">
        <v>252</v>
      </c>
      <c r="F15" s="272" t="s">
        <v>252</v>
      </c>
      <c r="G15" s="272" t="s">
        <v>252</v>
      </c>
      <c r="H15" s="272" t="s">
        <v>252</v>
      </c>
      <c r="I15" s="272" t="s">
        <v>222</v>
      </c>
    </row>
    <row r="16" spans="1:9" ht="60">
      <c r="A16" s="69" t="s">
        <v>111</v>
      </c>
      <c r="B16" s="345" t="s">
        <v>346</v>
      </c>
      <c r="C16" s="346" t="s">
        <v>337</v>
      </c>
      <c r="D16" s="346" t="s">
        <v>252</v>
      </c>
      <c r="E16" s="272" t="s">
        <v>252</v>
      </c>
      <c r="F16" s="272" t="s">
        <v>252</v>
      </c>
      <c r="G16" s="272" t="s">
        <v>252</v>
      </c>
      <c r="H16" s="272" t="s">
        <v>252</v>
      </c>
      <c r="I16" s="272" t="s">
        <v>222</v>
      </c>
    </row>
    <row r="17" spans="1:9" ht="47.25">
      <c r="A17" s="69" t="s">
        <v>77</v>
      </c>
      <c r="B17" s="259" t="s">
        <v>347</v>
      </c>
      <c r="C17" s="346" t="s">
        <v>337</v>
      </c>
      <c r="D17" s="346" t="s">
        <v>252</v>
      </c>
      <c r="E17" s="272" t="s">
        <v>252</v>
      </c>
      <c r="F17" s="272" t="s">
        <v>252</v>
      </c>
      <c r="G17" s="272" t="s">
        <v>252</v>
      </c>
      <c r="H17" s="272" t="s">
        <v>252</v>
      </c>
      <c r="I17" s="272" t="s">
        <v>222</v>
      </c>
    </row>
    <row r="18" spans="1:9" ht="30" customHeight="1">
      <c r="A18" s="69"/>
      <c r="B18" s="49" t="s">
        <v>217</v>
      </c>
      <c r="C18" s="346" t="s">
        <v>337</v>
      </c>
      <c r="D18" s="346" t="s">
        <v>252</v>
      </c>
      <c r="E18" s="48"/>
      <c r="F18" s="43" t="s">
        <v>221</v>
      </c>
      <c r="G18" s="43" t="s">
        <v>221</v>
      </c>
      <c r="H18" s="48"/>
      <c r="I18" s="48"/>
    </row>
    <row r="19" spans="1:9" ht="15.75">
      <c r="A19" s="339"/>
      <c r="B19" s="97"/>
      <c r="C19" s="97"/>
      <c r="D19" s="97"/>
      <c r="E19" s="97"/>
      <c r="F19" s="97"/>
      <c r="G19" s="97"/>
      <c r="H19" s="97"/>
      <c r="I19" s="97"/>
    </row>
    <row r="20" spans="1:9" ht="15.75">
      <c r="A20" s="339"/>
      <c r="B20" s="97"/>
      <c r="C20" s="97"/>
      <c r="D20" s="97"/>
      <c r="E20" s="97"/>
      <c r="F20" s="97"/>
      <c r="G20" s="97"/>
      <c r="H20" s="97"/>
      <c r="I20" s="97"/>
    </row>
    <row r="21" spans="1:9" ht="15.75">
      <c r="A21" s="339"/>
      <c r="B21" s="97"/>
      <c r="C21" s="97"/>
      <c r="D21" s="97"/>
      <c r="E21" s="97"/>
      <c r="F21" s="97"/>
      <c r="G21" s="97"/>
      <c r="H21" s="97"/>
      <c r="I21" s="97"/>
    </row>
    <row r="22" spans="1:9" ht="15.75">
      <c r="A22" s="339"/>
      <c r="B22" s="97"/>
      <c r="C22" s="97"/>
      <c r="D22" s="97"/>
      <c r="E22" s="97"/>
      <c r="F22" s="97"/>
      <c r="G22" s="97"/>
      <c r="H22" s="97"/>
      <c r="I22" s="97"/>
    </row>
    <row r="23" spans="1:9" ht="15.75">
      <c r="A23" s="339"/>
      <c r="B23" s="97"/>
      <c r="C23" s="97"/>
      <c r="D23" s="97"/>
      <c r="E23" s="97"/>
      <c r="F23" s="97"/>
      <c r="G23" s="97"/>
      <c r="H23" s="97"/>
      <c r="I23" s="97"/>
    </row>
    <row r="24" spans="1:9" ht="15.75">
      <c r="A24" s="339"/>
      <c r="B24" s="97"/>
      <c r="C24" s="97"/>
      <c r="D24" s="97"/>
      <c r="E24" s="97"/>
      <c r="F24" s="97"/>
      <c r="G24" s="97"/>
      <c r="H24" s="97"/>
      <c r="I24" s="97"/>
    </row>
    <row r="25" spans="1:9" ht="15.75">
      <c r="A25" s="339"/>
      <c r="B25" s="97"/>
      <c r="C25" s="97"/>
      <c r="D25" s="97"/>
      <c r="E25" s="97"/>
      <c r="F25" s="97"/>
      <c r="G25" s="97"/>
      <c r="H25" s="97"/>
      <c r="I25" s="97"/>
    </row>
    <row r="26" spans="1:9" ht="15.75">
      <c r="A26" s="339"/>
      <c r="B26" s="97"/>
      <c r="C26" s="97"/>
      <c r="D26" s="97"/>
      <c r="E26" s="97"/>
      <c r="F26" s="97"/>
      <c r="G26" s="97"/>
      <c r="H26" s="97"/>
      <c r="I26" s="97"/>
    </row>
    <row r="27" spans="1:9" ht="15.75">
      <c r="A27" s="339"/>
      <c r="B27" s="97"/>
      <c r="C27" s="97"/>
      <c r="D27" s="97"/>
      <c r="E27" s="97"/>
      <c r="F27" s="97"/>
      <c r="G27" s="97"/>
      <c r="H27" s="97"/>
      <c r="I27" s="97"/>
    </row>
    <row r="28" spans="1:9" ht="15.75">
      <c r="A28" s="339"/>
      <c r="B28" s="97"/>
      <c r="C28" s="97"/>
      <c r="D28" s="97"/>
      <c r="E28" s="97"/>
      <c r="F28" s="97"/>
      <c r="G28" s="97"/>
      <c r="H28" s="97"/>
      <c r="I28" s="97"/>
    </row>
  </sheetData>
  <sheetProtection/>
  <mergeCells count="6">
    <mergeCell ref="H2:I2"/>
    <mergeCell ref="A4:I4"/>
    <mergeCell ref="A7:A8"/>
    <mergeCell ref="B7:B8"/>
    <mergeCell ref="C7:E7"/>
    <mergeCell ref="F7:H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9">
      <selection activeCell="L16" sqref="L16"/>
    </sheetView>
  </sheetViews>
  <sheetFormatPr defaultColWidth="9.00390625" defaultRowHeight="12.75"/>
  <cols>
    <col min="1" max="1" width="4.75390625" style="3" customWidth="1"/>
    <col min="2" max="2" width="44.375" style="52" customWidth="1"/>
    <col min="3" max="3" width="0" style="52" hidden="1" customWidth="1"/>
    <col min="4" max="7" width="11.375" style="3" customWidth="1"/>
    <col min="8" max="8" width="11.125" style="56" customWidth="1"/>
    <col min="9" max="255" width="9.125" style="56" customWidth="1"/>
  </cols>
  <sheetData>
    <row r="1" spans="1:8" ht="16.5">
      <c r="A1" s="97"/>
      <c r="B1" s="95"/>
      <c r="C1" s="95"/>
      <c r="D1" s="8"/>
      <c r="G1" s="8"/>
      <c r="H1" s="8" t="s">
        <v>253</v>
      </c>
    </row>
    <row r="2" spans="1:8" ht="16.5">
      <c r="A2" s="97"/>
      <c r="B2" s="95"/>
      <c r="C2" s="95"/>
      <c r="D2" s="8"/>
      <c r="G2" s="8"/>
      <c r="H2" s="8" t="s">
        <v>42</v>
      </c>
    </row>
    <row r="3" spans="1:4" ht="16.5">
      <c r="A3" s="97"/>
      <c r="B3" s="95"/>
      <c r="C3" s="95"/>
      <c r="D3" s="280"/>
    </row>
    <row r="4" spans="1:4" ht="16.5">
      <c r="A4" s="97"/>
      <c r="B4" s="95"/>
      <c r="C4" s="95"/>
      <c r="D4" s="97"/>
    </row>
    <row r="5" spans="1:8" ht="45.75" customHeight="1">
      <c r="A5" s="500" t="s">
        <v>254</v>
      </c>
      <c r="B5" s="500"/>
      <c r="C5" s="500"/>
      <c r="D5" s="500"/>
      <c r="E5" s="500"/>
      <c r="F5" s="500"/>
      <c r="G5" s="500"/>
      <c r="H5" s="473"/>
    </row>
    <row r="6" spans="1:4" ht="16.5" customHeight="1">
      <c r="A6" s="281"/>
      <c r="B6" s="281"/>
      <c r="C6" s="281"/>
      <c r="D6" s="97"/>
    </row>
    <row r="7" spans="1:4" ht="13.5" customHeight="1">
      <c r="A7" s="97"/>
      <c r="B7" s="281"/>
      <c r="C7" s="281"/>
      <c r="D7" s="97"/>
    </row>
    <row r="8" spans="1:8" ht="34.5" customHeight="1">
      <c r="A8" s="97"/>
      <c r="B8" s="281"/>
      <c r="C8" s="281"/>
      <c r="D8" s="98"/>
      <c r="G8" s="98"/>
      <c r="H8" s="98" t="s">
        <v>2</v>
      </c>
    </row>
    <row r="9" spans="1:8" s="234" customFormat="1" ht="63" customHeight="1">
      <c r="A9" s="261" t="s">
        <v>255</v>
      </c>
      <c r="B9" s="502" t="s">
        <v>4</v>
      </c>
      <c r="C9" s="502"/>
      <c r="D9" s="17" t="s">
        <v>5</v>
      </c>
      <c r="E9" s="15" t="s">
        <v>356</v>
      </c>
      <c r="F9" s="16" t="s">
        <v>394</v>
      </c>
      <c r="G9" s="245" t="s">
        <v>357</v>
      </c>
      <c r="H9" s="397" t="s">
        <v>439</v>
      </c>
    </row>
    <row r="10" spans="1:8" s="234" customFormat="1" ht="30.75" customHeight="1">
      <c r="A10" s="43" t="s">
        <v>9</v>
      </c>
      <c r="B10" s="503" t="s">
        <v>256</v>
      </c>
      <c r="C10" s="503"/>
      <c r="D10" s="139">
        <v>12000</v>
      </c>
      <c r="E10" s="264">
        <v>15261</v>
      </c>
      <c r="F10" s="139">
        <v>15261</v>
      </c>
      <c r="G10" s="364">
        <v>15432</v>
      </c>
      <c r="H10" s="374">
        <v>26432</v>
      </c>
    </row>
    <row r="11" spans="1:8" s="234" customFormat="1" ht="30.75" customHeight="1">
      <c r="A11" s="43" t="s">
        <v>11</v>
      </c>
      <c r="B11" s="504" t="s">
        <v>257</v>
      </c>
      <c r="C11" s="504"/>
      <c r="D11" s="139">
        <v>1800</v>
      </c>
      <c r="E11" s="264">
        <v>3911</v>
      </c>
      <c r="F11" s="139">
        <v>3191</v>
      </c>
      <c r="G11" s="364">
        <v>4320</v>
      </c>
      <c r="H11" s="374">
        <v>4320</v>
      </c>
    </row>
    <row r="12" spans="1:8" s="234" customFormat="1" ht="30.75" customHeight="1">
      <c r="A12" s="43" t="s">
        <v>13</v>
      </c>
      <c r="B12" s="501" t="s">
        <v>258</v>
      </c>
      <c r="C12" s="501"/>
      <c r="D12" s="139">
        <v>77096</v>
      </c>
      <c r="E12" s="264">
        <v>128200</v>
      </c>
      <c r="F12" s="139">
        <v>128200</v>
      </c>
      <c r="G12" s="364">
        <v>39654</v>
      </c>
      <c r="H12" s="374">
        <v>39654</v>
      </c>
    </row>
    <row r="13" spans="1:8" s="234" customFormat="1" ht="33.75" customHeight="1">
      <c r="A13" s="283" t="s">
        <v>15</v>
      </c>
      <c r="B13" s="284" t="s">
        <v>259</v>
      </c>
      <c r="C13" s="284"/>
      <c r="D13" s="285">
        <v>874</v>
      </c>
      <c r="E13" s="268">
        <v>874</v>
      </c>
      <c r="F13" s="285">
        <v>883</v>
      </c>
      <c r="G13" s="369">
        <v>0</v>
      </c>
      <c r="H13" s="374">
        <v>0</v>
      </c>
    </row>
    <row r="14" spans="1:8" s="234" customFormat="1" ht="30.75" customHeight="1">
      <c r="A14" s="282" t="s">
        <v>17</v>
      </c>
      <c r="B14" s="259" t="s">
        <v>260</v>
      </c>
      <c r="C14" s="30"/>
      <c r="D14" s="21">
        <v>12472</v>
      </c>
      <c r="E14" s="264">
        <v>12472</v>
      </c>
      <c r="F14" s="21">
        <v>11591</v>
      </c>
      <c r="G14" s="370">
        <v>0</v>
      </c>
      <c r="H14" s="374">
        <v>0</v>
      </c>
    </row>
    <row r="15" spans="1:8" s="234" customFormat="1" ht="30.75" customHeight="1">
      <c r="A15" s="282" t="s">
        <v>19</v>
      </c>
      <c r="B15" s="259" t="s">
        <v>387</v>
      </c>
      <c r="C15" s="30"/>
      <c r="D15" s="21"/>
      <c r="E15" s="264">
        <v>4757</v>
      </c>
      <c r="F15" s="21">
        <v>4657</v>
      </c>
      <c r="G15" s="370">
        <v>0</v>
      </c>
      <c r="H15" s="374">
        <v>0</v>
      </c>
    </row>
    <row r="16" spans="1:8" s="234" customFormat="1" ht="30.75" customHeight="1">
      <c r="A16" s="282" t="s">
        <v>21</v>
      </c>
      <c r="B16" s="259" t="s">
        <v>383</v>
      </c>
      <c r="C16" s="30"/>
      <c r="D16" s="21"/>
      <c r="E16" s="264">
        <v>470</v>
      </c>
      <c r="F16" s="21">
        <v>626</v>
      </c>
      <c r="G16" s="370">
        <v>0</v>
      </c>
      <c r="H16" s="374">
        <v>0</v>
      </c>
    </row>
    <row r="17" spans="1:8" s="234" customFormat="1" ht="30.75" customHeight="1">
      <c r="A17" s="282" t="s">
        <v>37</v>
      </c>
      <c r="B17" s="259" t="s">
        <v>385</v>
      </c>
      <c r="C17" s="30"/>
      <c r="D17" s="21"/>
      <c r="E17" s="264">
        <v>6229</v>
      </c>
      <c r="F17" s="21">
        <v>6229</v>
      </c>
      <c r="G17" s="370">
        <v>0</v>
      </c>
      <c r="H17" s="374">
        <v>0</v>
      </c>
    </row>
    <row r="18" spans="1:8" s="234" customFormat="1" ht="30.75" customHeight="1">
      <c r="A18" s="282" t="s">
        <v>382</v>
      </c>
      <c r="B18" s="259" t="s">
        <v>386</v>
      </c>
      <c r="C18" s="30"/>
      <c r="D18" s="21"/>
      <c r="E18" s="264">
        <v>315</v>
      </c>
      <c r="F18" s="21">
        <v>315</v>
      </c>
      <c r="G18" s="370">
        <v>0</v>
      </c>
      <c r="H18" s="374">
        <v>0</v>
      </c>
    </row>
    <row r="19" spans="1:8" s="234" customFormat="1" ht="30.75" customHeight="1">
      <c r="A19" s="282" t="s">
        <v>384</v>
      </c>
      <c r="B19" s="259" t="s">
        <v>388</v>
      </c>
      <c r="C19" s="30"/>
      <c r="D19" s="21"/>
      <c r="E19" s="264">
        <v>622</v>
      </c>
      <c r="F19" s="21">
        <v>622</v>
      </c>
      <c r="G19" s="370">
        <v>0</v>
      </c>
      <c r="H19" s="374">
        <v>0</v>
      </c>
    </row>
    <row r="20" spans="1:8" ht="30.75" customHeight="1">
      <c r="A20" s="49"/>
      <c r="B20" s="31" t="s">
        <v>217</v>
      </c>
      <c r="C20" s="31"/>
      <c r="D20" s="51">
        <f>SUM(D10:D18)</f>
        <v>104242</v>
      </c>
      <c r="E20" s="51">
        <f>SUM(E10:E19)</f>
        <v>173111</v>
      </c>
      <c r="F20" s="51">
        <f>SUM(F10:F19)</f>
        <v>171575</v>
      </c>
      <c r="G20" s="382">
        <f>SUM(G10:G19)</f>
        <v>59406</v>
      </c>
      <c r="H20" s="375">
        <f>SUM(H10:H19)</f>
        <v>70406</v>
      </c>
    </row>
    <row r="21" spans="1:4" ht="16.5">
      <c r="A21" s="97"/>
      <c r="B21" s="95"/>
      <c r="C21" s="95"/>
      <c r="D21" s="97"/>
    </row>
    <row r="22" spans="1:4" ht="16.5">
      <c r="A22" s="97"/>
      <c r="B22" s="95"/>
      <c r="C22" s="95"/>
      <c r="D22" s="97"/>
    </row>
    <row r="23" spans="1:4" ht="16.5">
      <c r="A23" s="97"/>
      <c r="B23" s="95"/>
      <c r="C23" s="95"/>
      <c r="D23" s="97"/>
    </row>
    <row r="24" spans="1:4" ht="16.5">
      <c r="A24" s="97"/>
      <c r="B24" s="95"/>
      <c r="C24" s="95"/>
      <c r="D24" s="97"/>
    </row>
    <row r="25" spans="1:4" ht="16.5">
      <c r="A25" s="97"/>
      <c r="B25" s="95"/>
      <c r="C25" s="95"/>
      <c r="D25" s="97"/>
    </row>
    <row r="26" spans="1:4" ht="16.5">
      <c r="A26" s="97"/>
      <c r="B26" s="95"/>
      <c r="C26" s="95"/>
      <c r="D26" s="97"/>
    </row>
    <row r="27" spans="1:4" ht="16.5">
      <c r="A27" s="97"/>
      <c r="B27" s="95"/>
      <c r="C27" s="95"/>
      <c r="D27" s="97"/>
    </row>
    <row r="28" spans="1:4" ht="16.5">
      <c r="A28" s="97"/>
      <c r="B28" s="95"/>
      <c r="C28" s="95"/>
      <c r="D28" s="97"/>
    </row>
  </sheetData>
  <sheetProtection selectLockedCells="1" selectUnlockedCells="1"/>
  <mergeCells count="5">
    <mergeCell ref="A5:H5"/>
    <mergeCell ref="B12:C12"/>
    <mergeCell ref="B9:C9"/>
    <mergeCell ref="B10:C10"/>
    <mergeCell ref="B11:C11"/>
  </mergeCells>
  <printOptions horizontalCentered="1"/>
  <pageMargins left="0.3" right="0.49027777777777776" top="0.775" bottom="0.9840277777777777" header="0.5118055555555555" footer="0.5118055555555555"/>
  <pageSetup fitToHeight="1" fitToWidth="1" horizontalDpi="300" verticalDpi="300" orientation="portrait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5.625" style="224" customWidth="1"/>
    <col min="2" max="2" width="33.375" style="286" customWidth="1"/>
    <col min="3" max="3" width="10.625" style="224" customWidth="1"/>
    <col min="4" max="6" width="10.75390625" style="224" customWidth="1"/>
    <col min="7" max="7" width="10.00390625" style="224" customWidth="1"/>
    <col min="8" max="254" width="9.125" style="56" customWidth="1"/>
  </cols>
  <sheetData>
    <row r="1" spans="1:7" ht="16.5">
      <c r="A1" s="287"/>
      <c r="B1" s="288"/>
      <c r="F1" s="289"/>
      <c r="G1" s="289" t="s">
        <v>261</v>
      </c>
    </row>
    <row r="2" spans="1:7" ht="16.5">
      <c r="A2" s="287"/>
      <c r="B2" s="288"/>
      <c r="F2" s="289"/>
      <c r="G2" s="289" t="s">
        <v>1</v>
      </c>
    </row>
    <row r="3" spans="1:2" ht="16.5">
      <c r="A3" s="287"/>
      <c r="B3" s="288"/>
    </row>
    <row r="4" spans="1:2" ht="16.5">
      <c r="A4" s="287"/>
      <c r="B4" s="288"/>
    </row>
    <row r="5" spans="1:7" ht="40.5" customHeight="1">
      <c r="A5" s="506" t="s">
        <v>262</v>
      </c>
      <c r="B5" s="506"/>
      <c r="C5" s="506"/>
      <c r="D5" s="506"/>
      <c r="E5" s="506"/>
      <c r="F5" s="506"/>
      <c r="G5" s="507"/>
    </row>
    <row r="6" spans="1:2" ht="34.5" customHeight="1">
      <c r="A6" s="287"/>
      <c r="B6" s="290"/>
    </row>
    <row r="7" spans="1:7" ht="16.5">
      <c r="A7" s="287"/>
      <c r="B7" s="288"/>
      <c r="F7" s="291"/>
      <c r="G7" s="291" t="s">
        <v>2</v>
      </c>
    </row>
    <row r="8" spans="1:256" s="63" customFormat="1" ht="47.25" customHeight="1">
      <c r="A8" s="292" t="s">
        <v>255</v>
      </c>
      <c r="B8" s="293" t="s">
        <v>4</v>
      </c>
      <c r="C8" s="17" t="s">
        <v>5</v>
      </c>
      <c r="D8" s="15" t="s">
        <v>356</v>
      </c>
      <c r="E8" s="16" t="s">
        <v>395</v>
      </c>
      <c r="F8" s="245" t="s">
        <v>357</v>
      </c>
      <c r="G8" s="371" t="s">
        <v>438</v>
      </c>
      <c r="IU8" s="64"/>
      <c r="IV8" s="64"/>
    </row>
    <row r="9" spans="1:256" s="63" customFormat="1" ht="40.5" customHeight="1">
      <c r="A9" s="294" t="s">
        <v>9</v>
      </c>
      <c r="B9" s="296" t="s">
        <v>263</v>
      </c>
      <c r="C9" s="295">
        <v>22601</v>
      </c>
      <c r="D9" s="295">
        <v>22601</v>
      </c>
      <c r="E9" s="297">
        <v>22383</v>
      </c>
      <c r="F9" s="309">
        <v>0</v>
      </c>
      <c r="G9" s="447"/>
      <c r="IU9" s="64"/>
      <c r="IV9" s="64"/>
    </row>
    <row r="10" spans="1:256" s="63" customFormat="1" ht="40.5" customHeight="1">
      <c r="A10" s="294" t="s">
        <v>11</v>
      </c>
      <c r="B10" s="296" t="s">
        <v>351</v>
      </c>
      <c r="C10" s="295">
        <v>2500</v>
      </c>
      <c r="D10" s="295">
        <v>2500</v>
      </c>
      <c r="E10" s="297">
        <v>2500</v>
      </c>
      <c r="F10" s="309">
        <v>0</v>
      </c>
      <c r="G10" s="447"/>
      <c r="IU10" s="64"/>
      <c r="IV10" s="64"/>
    </row>
    <row r="11" spans="1:256" s="63" customFormat="1" ht="40.5" customHeight="1">
      <c r="A11" s="294" t="s">
        <v>145</v>
      </c>
      <c r="B11" s="296" t="s">
        <v>446</v>
      </c>
      <c r="C11" s="295"/>
      <c r="D11" s="295"/>
      <c r="E11" s="297"/>
      <c r="F11" s="309"/>
      <c r="G11" s="447">
        <v>47189</v>
      </c>
      <c r="IU11" s="64"/>
      <c r="IV11" s="64"/>
    </row>
    <row r="12" spans="1:7" s="299" customFormat="1" ht="39.75" customHeight="1">
      <c r="A12" s="505" t="s">
        <v>217</v>
      </c>
      <c r="B12" s="505"/>
      <c r="C12" s="298">
        <f>C9+C10</f>
        <v>25101</v>
      </c>
      <c r="D12" s="298">
        <f>D9+D10</f>
        <v>25101</v>
      </c>
      <c r="E12" s="298">
        <f>E9+E10</f>
        <v>24883</v>
      </c>
      <c r="F12" s="298">
        <f>F9+F10</f>
        <v>0</v>
      </c>
      <c r="G12" s="298">
        <f>G9+G10+G11</f>
        <v>47189</v>
      </c>
    </row>
    <row r="13" spans="1:256" s="63" customFormat="1" ht="15.75">
      <c r="A13" s="287"/>
      <c r="B13" s="300"/>
      <c r="C13" s="287"/>
      <c r="D13" s="287"/>
      <c r="E13" s="287"/>
      <c r="F13" s="287"/>
      <c r="G13" s="287"/>
      <c r="IU13" s="64"/>
      <c r="IV13" s="64"/>
    </row>
    <row r="14" spans="1:256" s="63" customFormat="1" ht="15.75">
      <c r="A14" s="287"/>
      <c r="B14" s="288"/>
      <c r="C14" s="287"/>
      <c r="D14" s="287"/>
      <c r="E14" s="287"/>
      <c r="F14" s="287"/>
      <c r="G14" s="287"/>
      <c r="IU14" s="64"/>
      <c r="IV14" s="64"/>
    </row>
    <row r="15" spans="1:256" s="63" customFormat="1" ht="15.75">
      <c r="A15" s="287"/>
      <c r="B15" s="288"/>
      <c r="C15" s="287"/>
      <c r="D15" s="287"/>
      <c r="E15" s="287"/>
      <c r="F15" s="287"/>
      <c r="G15" s="287"/>
      <c r="IU15" s="64"/>
      <c r="IV15" s="64"/>
    </row>
    <row r="16" spans="1:256" s="63" customFormat="1" ht="15.75">
      <c r="A16" s="287"/>
      <c r="B16" s="288"/>
      <c r="C16" s="287"/>
      <c r="D16" s="287"/>
      <c r="E16" s="287"/>
      <c r="F16" s="287"/>
      <c r="G16" s="287"/>
      <c r="IU16" s="64"/>
      <c r="IV16" s="64"/>
    </row>
    <row r="17" spans="1:256" s="63" customFormat="1" ht="15.75">
      <c r="A17" s="287"/>
      <c r="B17" s="288"/>
      <c r="C17" s="287"/>
      <c r="D17" s="287"/>
      <c r="E17" s="287"/>
      <c r="F17" s="287"/>
      <c r="G17" s="287"/>
      <c r="IU17" s="64"/>
      <c r="IV17" s="64"/>
    </row>
    <row r="18" spans="1:256" s="63" customFormat="1" ht="15.75">
      <c r="A18" s="287"/>
      <c r="B18" s="288"/>
      <c r="C18" s="287"/>
      <c r="D18" s="287"/>
      <c r="E18" s="287"/>
      <c r="F18" s="287"/>
      <c r="G18" s="287"/>
      <c r="IU18" s="64"/>
      <c r="IV18" s="64"/>
    </row>
    <row r="19" spans="1:256" s="63" customFormat="1" ht="15.75">
      <c r="A19" s="287"/>
      <c r="B19" s="288"/>
      <c r="C19" s="287"/>
      <c r="D19" s="287"/>
      <c r="E19" s="287"/>
      <c r="F19" s="287"/>
      <c r="G19" s="287"/>
      <c r="IU19" s="64"/>
      <c r="IV19" s="64"/>
    </row>
    <row r="20" spans="1:256" s="63" customFormat="1" ht="15.75">
      <c r="A20" s="287"/>
      <c r="B20" s="288"/>
      <c r="C20" s="287"/>
      <c r="D20" s="287"/>
      <c r="E20" s="287"/>
      <c r="F20" s="287"/>
      <c r="G20" s="287"/>
      <c r="IU20" s="64"/>
      <c r="IV20" s="64"/>
    </row>
    <row r="21" spans="1:256" s="63" customFormat="1" ht="15.75">
      <c r="A21" s="287"/>
      <c r="B21" s="288"/>
      <c r="C21" s="287"/>
      <c r="D21" s="287"/>
      <c r="E21" s="287"/>
      <c r="F21" s="287"/>
      <c r="G21" s="287"/>
      <c r="IU21" s="64"/>
      <c r="IV21" s="64"/>
    </row>
    <row r="22" spans="1:256" s="63" customFormat="1" ht="15.75">
      <c r="A22" s="287"/>
      <c r="B22" s="288"/>
      <c r="C22" s="287"/>
      <c r="D22" s="287"/>
      <c r="E22" s="287"/>
      <c r="F22" s="287"/>
      <c r="G22" s="287"/>
      <c r="IU22" s="64"/>
      <c r="IV22" s="64"/>
    </row>
    <row r="23" spans="1:256" s="63" customFormat="1" ht="15.75">
      <c r="A23" s="287"/>
      <c r="B23" s="288"/>
      <c r="C23" s="287"/>
      <c r="D23" s="287"/>
      <c r="E23" s="287"/>
      <c r="F23" s="287"/>
      <c r="G23" s="287"/>
      <c r="IU23" s="64"/>
      <c r="IV23" s="64"/>
    </row>
    <row r="24" spans="1:256" s="63" customFormat="1" ht="15.75">
      <c r="A24" s="287"/>
      <c r="B24" s="288"/>
      <c r="C24" s="287"/>
      <c r="D24" s="287"/>
      <c r="E24" s="287"/>
      <c r="F24" s="287"/>
      <c r="G24" s="287"/>
      <c r="IU24" s="64"/>
      <c r="IV24" s="64"/>
    </row>
    <row r="25" spans="1:256" s="63" customFormat="1" ht="15.75">
      <c r="A25" s="287"/>
      <c r="B25" s="288"/>
      <c r="C25" s="287"/>
      <c r="D25" s="287"/>
      <c r="E25" s="287"/>
      <c r="F25" s="287"/>
      <c r="G25" s="287"/>
      <c r="IU25" s="64"/>
      <c r="IV25" s="64"/>
    </row>
    <row r="26" spans="1:256" s="63" customFormat="1" ht="15.75">
      <c r="A26" s="287"/>
      <c r="B26" s="288"/>
      <c r="C26" s="287"/>
      <c r="D26" s="287"/>
      <c r="E26" s="287"/>
      <c r="F26" s="287"/>
      <c r="G26" s="287"/>
      <c r="IU26" s="64"/>
      <c r="IV26" s="64"/>
    </row>
    <row r="27" spans="1:256" s="63" customFormat="1" ht="15.75">
      <c r="A27" s="287"/>
      <c r="B27" s="288"/>
      <c r="C27" s="287"/>
      <c r="D27" s="287"/>
      <c r="E27" s="287"/>
      <c r="F27" s="287"/>
      <c r="G27" s="287"/>
      <c r="IU27" s="64"/>
      <c r="IV27" s="64"/>
    </row>
    <row r="28" spans="1:256" s="63" customFormat="1" ht="15.75">
      <c r="A28" s="287"/>
      <c r="B28" s="288"/>
      <c r="C28" s="287"/>
      <c r="D28" s="287"/>
      <c r="E28" s="287"/>
      <c r="F28" s="287"/>
      <c r="G28" s="287"/>
      <c r="IU28" s="64"/>
      <c r="IV28" s="64"/>
    </row>
    <row r="29" spans="1:256" s="63" customFormat="1" ht="15.75">
      <c r="A29" s="287"/>
      <c r="B29" s="288"/>
      <c r="C29" s="287"/>
      <c r="D29" s="287"/>
      <c r="E29" s="287"/>
      <c r="F29" s="287"/>
      <c r="G29" s="287"/>
      <c r="IU29" s="64"/>
      <c r="IV29" s="64"/>
    </row>
    <row r="30" spans="1:256" s="63" customFormat="1" ht="15.75">
      <c r="A30" s="287"/>
      <c r="B30" s="288"/>
      <c r="C30" s="287"/>
      <c r="D30" s="287"/>
      <c r="E30" s="287"/>
      <c r="F30" s="287"/>
      <c r="G30" s="287"/>
      <c r="IU30" s="64"/>
      <c r="IV30" s="64"/>
    </row>
    <row r="31" spans="1:256" s="63" customFormat="1" ht="15.75">
      <c r="A31" s="287"/>
      <c r="B31" s="288"/>
      <c r="C31" s="287"/>
      <c r="D31" s="287"/>
      <c r="E31" s="287"/>
      <c r="F31" s="287"/>
      <c r="G31" s="287"/>
      <c r="IU31" s="64"/>
      <c r="IV31" s="64"/>
    </row>
    <row r="32" spans="1:256" s="63" customFormat="1" ht="15.75">
      <c r="A32" s="287"/>
      <c r="B32" s="288"/>
      <c r="C32" s="287"/>
      <c r="D32" s="287"/>
      <c r="E32" s="287"/>
      <c r="F32" s="287"/>
      <c r="G32" s="287"/>
      <c r="IU32" s="64"/>
      <c r="IV32" s="64"/>
    </row>
    <row r="33" spans="1:256" s="63" customFormat="1" ht="15.75">
      <c r="A33" s="287"/>
      <c r="B33" s="288"/>
      <c r="C33" s="287"/>
      <c r="D33" s="287"/>
      <c r="E33" s="287"/>
      <c r="F33" s="287"/>
      <c r="G33" s="287"/>
      <c r="IU33" s="64"/>
      <c r="IV33" s="64"/>
    </row>
    <row r="34" spans="1:256" s="63" customFormat="1" ht="15.75">
      <c r="A34" s="287"/>
      <c r="B34" s="288"/>
      <c r="C34" s="287"/>
      <c r="D34" s="287"/>
      <c r="E34" s="287"/>
      <c r="F34" s="287"/>
      <c r="G34" s="287"/>
      <c r="IU34" s="64"/>
      <c r="IV34" s="64"/>
    </row>
    <row r="35" spans="1:256" s="63" customFormat="1" ht="15.75">
      <c r="A35" s="287"/>
      <c r="B35" s="288"/>
      <c r="C35" s="287"/>
      <c r="D35" s="287"/>
      <c r="E35" s="287"/>
      <c r="F35" s="287"/>
      <c r="G35" s="287"/>
      <c r="IU35" s="64"/>
      <c r="IV35" s="64"/>
    </row>
    <row r="36" spans="1:256" s="63" customFormat="1" ht="15.75">
      <c r="A36" s="287"/>
      <c r="B36" s="288"/>
      <c r="C36" s="287"/>
      <c r="D36" s="287"/>
      <c r="E36" s="287"/>
      <c r="F36" s="287"/>
      <c r="G36" s="287"/>
      <c r="IU36" s="64"/>
      <c r="IV36" s="64"/>
    </row>
    <row r="37" spans="1:256" s="63" customFormat="1" ht="15.75">
      <c r="A37" s="287"/>
      <c r="B37" s="288"/>
      <c r="C37" s="287"/>
      <c r="D37" s="287"/>
      <c r="E37" s="287"/>
      <c r="F37" s="287"/>
      <c r="G37" s="287"/>
      <c r="IU37" s="64"/>
      <c r="IV37" s="64"/>
    </row>
    <row r="38" spans="1:256" s="63" customFormat="1" ht="15.75">
      <c r="A38" s="287"/>
      <c r="B38" s="288"/>
      <c r="C38" s="287"/>
      <c r="D38" s="287"/>
      <c r="E38" s="287"/>
      <c r="F38" s="287"/>
      <c r="G38" s="287"/>
      <c r="IU38" s="64"/>
      <c r="IV38" s="64"/>
    </row>
    <row r="39" spans="1:256" s="63" customFormat="1" ht="15.75">
      <c r="A39" s="287"/>
      <c r="B39" s="288"/>
      <c r="C39" s="287"/>
      <c r="D39" s="287"/>
      <c r="E39" s="287"/>
      <c r="F39" s="287"/>
      <c r="G39" s="287"/>
      <c r="IU39" s="64"/>
      <c r="IV39" s="64"/>
    </row>
    <row r="40" spans="1:256" s="63" customFormat="1" ht="15.75">
      <c r="A40" s="287"/>
      <c r="B40" s="288"/>
      <c r="C40" s="287"/>
      <c r="D40" s="287"/>
      <c r="E40" s="287"/>
      <c r="F40" s="287"/>
      <c r="G40" s="287"/>
      <c r="IU40" s="64"/>
      <c r="IV40" s="64"/>
    </row>
    <row r="41" spans="1:256" s="63" customFormat="1" ht="15.75">
      <c r="A41" s="287"/>
      <c r="B41" s="288"/>
      <c r="C41" s="287"/>
      <c r="D41" s="287"/>
      <c r="E41" s="287"/>
      <c r="F41" s="287"/>
      <c r="G41" s="287"/>
      <c r="IU41" s="64"/>
      <c r="IV41" s="64"/>
    </row>
    <row r="42" spans="1:256" s="63" customFormat="1" ht="15.75">
      <c r="A42" s="287"/>
      <c r="B42" s="288"/>
      <c r="C42" s="287"/>
      <c r="D42" s="287"/>
      <c r="E42" s="287"/>
      <c r="F42" s="287"/>
      <c r="G42" s="287"/>
      <c r="IU42" s="64"/>
      <c r="IV42" s="64"/>
    </row>
    <row r="43" spans="1:256" s="63" customFormat="1" ht="15.75">
      <c r="A43" s="287"/>
      <c r="B43" s="288"/>
      <c r="C43" s="287"/>
      <c r="D43" s="287"/>
      <c r="E43" s="287"/>
      <c r="F43" s="287"/>
      <c r="G43" s="287"/>
      <c r="IU43" s="64"/>
      <c r="IV43" s="64"/>
    </row>
    <row r="44" spans="1:256" s="63" customFormat="1" ht="15.75">
      <c r="A44" s="287"/>
      <c r="B44" s="288"/>
      <c r="C44" s="287"/>
      <c r="D44" s="287"/>
      <c r="E44" s="287"/>
      <c r="F44" s="287"/>
      <c r="G44" s="287"/>
      <c r="IU44" s="64"/>
      <c r="IV44" s="64"/>
    </row>
    <row r="45" spans="1:256" s="63" customFormat="1" ht="15.75">
      <c r="A45" s="287"/>
      <c r="B45" s="288"/>
      <c r="C45" s="287"/>
      <c r="D45" s="287"/>
      <c r="E45" s="287"/>
      <c r="F45" s="287"/>
      <c r="G45" s="287"/>
      <c r="IU45" s="64"/>
      <c r="IV45" s="64"/>
    </row>
    <row r="46" spans="1:256" s="63" customFormat="1" ht="15.75">
      <c r="A46" s="287"/>
      <c r="B46" s="288"/>
      <c r="C46" s="287"/>
      <c r="D46" s="287"/>
      <c r="E46" s="287"/>
      <c r="F46" s="287"/>
      <c r="G46" s="287"/>
      <c r="IU46" s="64"/>
      <c r="IV46" s="64"/>
    </row>
    <row r="47" spans="1:256" s="63" customFormat="1" ht="15.75">
      <c r="A47" s="287"/>
      <c r="B47" s="288"/>
      <c r="C47" s="287"/>
      <c r="D47" s="287"/>
      <c r="E47" s="287"/>
      <c r="F47" s="287"/>
      <c r="G47" s="287"/>
      <c r="IU47" s="64"/>
      <c r="IV47" s="64"/>
    </row>
    <row r="48" spans="1:256" s="63" customFormat="1" ht="15.75">
      <c r="A48" s="287"/>
      <c r="B48" s="288"/>
      <c r="C48" s="287"/>
      <c r="D48" s="287"/>
      <c r="E48" s="287"/>
      <c r="F48" s="287"/>
      <c r="G48" s="287"/>
      <c r="IU48" s="64"/>
      <c r="IV48" s="64"/>
    </row>
    <row r="49" spans="1:256" s="63" customFormat="1" ht="15.75">
      <c r="A49" s="287"/>
      <c r="B49" s="288"/>
      <c r="C49" s="287"/>
      <c r="D49" s="287"/>
      <c r="E49" s="287"/>
      <c r="F49" s="287"/>
      <c r="G49" s="287"/>
      <c r="IU49" s="64"/>
      <c r="IV49" s="64"/>
    </row>
    <row r="50" spans="1:256" s="63" customFormat="1" ht="15.75">
      <c r="A50" s="287"/>
      <c r="B50" s="288"/>
      <c r="C50" s="287"/>
      <c r="D50" s="287"/>
      <c r="E50" s="287"/>
      <c r="F50" s="287"/>
      <c r="G50" s="287"/>
      <c r="IU50" s="64"/>
      <c r="IV50" s="64"/>
    </row>
    <row r="51" spans="1:256" s="63" customFormat="1" ht="15.75">
      <c r="A51" s="287"/>
      <c r="B51" s="288"/>
      <c r="C51" s="287"/>
      <c r="D51" s="287"/>
      <c r="E51" s="287"/>
      <c r="F51" s="287"/>
      <c r="G51" s="287"/>
      <c r="IU51" s="64"/>
      <c r="IV51" s="64"/>
    </row>
    <row r="52" spans="1:256" s="63" customFormat="1" ht="15.75">
      <c r="A52" s="287"/>
      <c r="B52" s="288"/>
      <c r="C52" s="287"/>
      <c r="D52" s="287"/>
      <c r="E52" s="287"/>
      <c r="F52" s="287"/>
      <c r="G52" s="287"/>
      <c r="IU52" s="64"/>
      <c r="IV52" s="64"/>
    </row>
  </sheetData>
  <sheetProtection selectLockedCells="1" selectUnlockedCells="1"/>
  <mergeCells count="2">
    <mergeCell ref="A12:B12"/>
    <mergeCell ref="A5:G5"/>
  </mergeCells>
  <printOptions horizontalCentered="1"/>
  <pageMargins left="0.3298611111111111" right="0.25" top="0.8597222222222223" bottom="0.9840277777777777" header="0.5118055555555555" footer="0.5118055555555555"/>
  <pageSetup fitToHeight="1" fitToWidth="1"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A14">
      <selection activeCell="K28" sqref="K28"/>
    </sheetView>
  </sheetViews>
  <sheetFormatPr defaultColWidth="7.875" defaultRowHeight="12.75"/>
  <cols>
    <col min="1" max="1" width="5.875" style="301" customWidth="1"/>
    <col min="2" max="2" width="45.125" style="52" customWidth="1"/>
    <col min="3" max="3" width="10.75390625" style="52" customWidth="1"/>
    <col min="4" max="5" width="10.75390625" style="80" customWidth="1"/>
    <col min="6" max="6" width="10.75390625" style="52" customWidth="1"/>
    <col min="7" max="7" width="10.00390625" style="80" customWidth="1"/>
    <col min="8" max="250" width="7.875" style="80" customWidth="1"/>
  </cols>
  <sheetData>
    <row r="1" spans="3:7" ht="15">
      <c r="C1" s="12"/>
      <c r="F1" s="12"/>
      <c r="G1" s="12" t="s">
        <v>264</v>
      </c>
    </row>
    <row r="2" spans="3:7" ht="15">
      <c r="C2" s="12"/>
      <c r="F2" s="12"/>
      <c r="G2" s="12" t="s">
        <v>1</v>
      </c>
    </row>
    <row r="4" spans="1:7" ht="38.25" customHeight="1">
      <c r="A4" s="508" t="s">
        <v>265</v>
      </c>
      <c r="B4" s="508"/>
      <c r="C4" s="508"/>
      <c r="D4" s="508"/>
      <c r="E4" s="508"/>
      <c r="F4" s="508"/>
      <c r="G4" s="473"/>
    </row>
    <row r="5" spans="1:3" ht="21.75" customHeight="1">
      <c r="A5" s="228"/>
      <c r="B5" s="228"/>
      <c r="C5" s="256"/>
    </row>
    <row r="6" spans="2:7" ht="15.75">
      <c r="B6" s="302"/>
      <c r="C6" s="227"/>
      <c r="F6" s="227"/>
      <c r="G6" s="227" t="s">
        <v>2</v>
      </c>
    </row>
    <row r="7" spans="1:7" s="303" customFormat="1" ht="50.25" customHeight="1">
      <c r="A7" s="261" t="s">
        <v>255</v>
      </c>
      <c r="B7" s="14" t="s">
        <v>4</v>
      </c>
      <c r="C7" s="17" t="s">
        <v>5</v>
      </c>
      <c r="D7" s="15" t="s">
        <v>356</v>
      </c>
      <c r="E7" s="16" t="s">
        <v>394</v>
      </c>
      <c r="F7" s="245" t="s">
        <v>357</v>
      </c>
      <c r="G7" s="371" t="s">
        <v>438</v>
      </c>
    </row>
    <row r="8" spans="1:7" s="303" customFormat="1" ht="37.5" customHeight="1">
      <c r="A8" s="510" t="s">
        <v>266</v>
      </c>
      <c r="B8" s="510"/>
      <c r="C8" s="306"/>
      <c r="D8" s="304"/>
      <c r="E8" s="305"/>
      <c r="F8" s="425"/>
      <c r="G8" s="433"/>
    </row>
    <row r="9" spans="1:7" ht="37.5" customHeight="1">
      <c r="A9" s="307" t="s">
        <v>9</v>
      </c>
      <c r="B9" s="308" t="s">
        <v>267</v>
      </c>
      <c r="C9" s="46">
        <v>4000</v>
      </c>
      <c r="D9" s="295">
        <v>4000</v>
      </c>
      <c r="E9" s="309">
        <v>1994</v>
      </c>
      <c r="F9" s="379">
        <v>2000</v>
      </c>
      <c r="G9" s="374">
        <v>2000</v>
      </c>
    </row>
    <row r="10" spans="1:7" ht="30" customHeight="1">
      <c r="A10" s="307" t="s">
        <v>11</v>
      </c>
      <c r="B10" s="310" t="s">
        <v>268</v>
      </c>
      <c r="C10" s="46">
        <v>2632</v>
      </c>
      <c r="D10" s="295">
        <v>2632</v>
      </c>
      <c r="E10" s="309">
        <v>2621</v>
      </c>
      <c r="F10" s="379">
        <v>2621</v>
      </c>
      <c r="G10" s="374">
        <v>2855</v>
      </c>
    </row>
    <row r="11" spans="1:7" ht="30" customHeight="1">
      <c r="A11" s="38" t="s">
        <v>145</v>
      </c>
      <c r="B11" s="311" t="s">
        <v>269</v>
      </c>
      <c r="C11" s="85">
        <v>22560</v>
      </c>
      <c r="D11" s="312">
        <v>22560</v>
      </c>
      <c r="E11" s="312">
        <v>22560</v>
      </c>
      <c r="F11" s="426">
        <v>22560</v>
      </c>
      <c r="G11" s="374">
        <v>22560</v>
      </c>
    </row>
    <row r="12" spans="1:7" ht="30" customHeight="1">
      <c r="A12" s="43" t="s">
        <v>15</v>
      </c>
      <c r="B12" s="310" t="s">
        <v>270</v>
      </c>
      <c r="C12" s="46">
        <v>160</v>
      </c>
      <c r="D12" s="295">
        <v>160</v>
      </c>
      <c r="E12" s="295">
        <v>232</v>
      </c>
      <c r="F12" s="379"/>
      <c r="G12" s="374"/>
    </row>
    <row r="13" spans="1:7" ht="33.75" customHeight="1">
      <c r="A13" s="43" t="s">
        <v>17</v>
      </c>
      <c r="B13" s="308" t="s">
        <v>271</v>
      </c>
      <c r="C13" s="46">
        <v>130563</v>
      </c>
      <c r="D13" s="295">
        <v>131584</v>
      </c>
      <c r="E13" s="295">
        <v>121500</v>
      </c>
      <c r="F13" s="379">
        <v>118630</v>
      </c>
      <c r="G13" s="374">
        <v>119332</v>
      </c>
    </row>
    <row r="14" spans="1:7" ht="33.75" customHeight="1">
      <c r="A14" s="83" t="s">
        <v>19</v>
      </c>
      <c r="B14" s="448" t="s">
        <v>316</v>
      </c>
      <c r="C14" s="85">
        <v>716</v>
      </c>
      <c r="D14" s="312">
        <v>716</v>
      </c>
      <c r="E14" s="312">
        <v>737</v>
      </c>
      <c r="F14" s="426">
        <v>715</v>
      </c>
      <c r="G14" s="374">
        <v>715</v>
      </c>
    </row>
    <row r="15" spans="1:7" ht="33.75" customHeight="1">
      <c r="A15" s="451" t="s">
        <v>21</v>
      </c>
      <c r="B15" s="452" t="s">
        <v>428</v>
      </c>
      <c r="C15" s="453"/>
      <c r="D15" s="454"/>
      <c r="E15" s="454">
        <v>70</v>
      </c>
      <c r="F15" s="455">
        <v>140</v>
      </c>
      <c r="G15" s="374">
        <v>140</v>
      </c>
    </row>
    <row r="16" spans="1:7" ht="33.75" customHeight="1">
      <c r="A16" s="451" t="s">
        <v>37</v>
      </c>
      <c r="B16" s="452" t="s">
        <v>350</v>
      </c>
      <c r="C16" s="453">
        <v>400</v>
      </c>
      <c r="D16" s="454">
        <v>400</v>
      </c>
      <c r="E16" s="454">
        <v>400</v>
      </c>
      <c r="F16" s="455">
        <v>400</v>
      </c>
      <c r="G16" s="374">
        <v>400</v>
      </c>
    </row>
    <row r="17" spans="1:7" ht="33.75" customHeight="1">
      <c r="A17" s="451" t="s">
        <v>396</v>
      </c>
      <c r="B17" s="452" t="s">
        <v>274</v>
      </c>
      <c r="C17" s="453"/>
      <c r="D17" s="454">
        <v>200</v>
      </c>
      <c r="E17" s="454">
        <v>240</v>
      </c>
      <c r="F17" s="455">
        <v>200</v>
      </c>
      <c r="G17" s="374">
        <v>200</v>
      </c>
    </row>
    <row r="18" spans="1:7" ht="30" customHeight="1">
      <c r="A18" s="511" t="s">
        <v>217</v>
      </c>
      <c r="B18" s="511"/>
      <c r="C18" s="449">
        <f>C9+C10+C11+C12+C13+C14+C16</f>
        <v>161031</v>
      </c>
      <c r="D18" s="449">
        <f>D9+D10+D11+D12+D13+D14+D16</f>
        <v>162052</v>
      </c>
      <c r="E18" s="449">
        <f>E9+E10+E11+E12+E13+E14+E16+E15+E17</f>
        <v>150354</v>
      </c>
      <c r="F18" s="450">
        <f>F9+F10+F11+F12+F13+F14+F16+F15+F17</f>
        <v>147266</v>
      </c>
      <c r="G18" s="429">
        <f>G9+G10+G11+G12+G13+G14+G16+G15+G17</f>
        <v>148202</v>
      </c>
    </row>
    <row r="19" spans="1:7" ht="30" customHeight="1">
      <c r="A19" s="512" t="s">
        <v>272</v>
      </c>
      <c r="B19" s="512"/>
      <c r="C19" s="315"/>
      <c r="D19" s="313"/>
      <c r="E19" s="314"/>
      <c r="F19" s="427"/>
      <c r="G19" s="374"/>
    </row>
    <row r="20" spans="1:7" ht="30.75" customHeight="1">
      <c r="A20" s="307" t="s">
        <v>9</v>
      </c>
      <c r="B20" s="310" t="s">
        <v>273</v>
      </c>
      <c r="C20" s="46">
        <v>316</v>
      </c>
      <c r="D20" s="295">
        <v>316</v>
      </c>
      <c r="E20" s="309">
        <v>298</v>
      </c>
      <c r="F20" s="379">
        <v>300</v>
      </c>
      <c r="G20" s="374">
        <v>300</v>
      </c>
    </row>
    <row r="21" spans="1:7" ht="30" customHeight="1">
      <c r="A21" s="307" t="s">
        <v>11</v>
      </c>
      <c r="B21" s="310" t="s">
        <v>274</v>
      </c>
      <c r="C21" s="46">
        <v>200</v>
      </c>
      <c r="D21" s="295"/>
      <c r="E21" s="295"/>
      <c r="F21" s="379"/>
      <c r="G21" s="446"/>
    </row>
    <row r="22" spans="1:7" ht="30" customHeight="1">
      <c r="A22" s="307" t="s">
        <v>13</v>
      </c>
      <c r="B22" s="310" t="s">
        <v>275</v>
      </c>
      <c r="C22" s="46">
        <v>4500</v>
      </c>
      <c r="D22" s="295">
        <v>4500</v>
      </c>
      <c r="E22" s="295">
        <v>7224</v>
      </c>
      <c r="F22" s="379">
        <v>7500</v>
      </c>
      <c r="G22" s="374">
        <v>7500</v>
      </c>
    </row>
    <row r="23" spans="1:7" ht="30" customHeight="1">
      <c r="A23" s="307" t="s">
        <v>15</v>
      </c>
      <c r="B23" s="310" t="s">
        <v>276</v>
      </c>
      <c r="C23" s="46">
        <v>3000</v>
      </c>
      <c r="D23" s="295">
        <v>3000</v>
      </c>
      <c r="E23" s="295">
        <v>3450</v>
      </c>
      <c r="F23" s="379">
        <v>3000</v>
      </c>
      <c r="G23" s="374">
        <v>3000</v>
      </c>
    </row>
    <row r="24" spans="1:7" ht="30" customHeight="1">
      <c r="A24" s="307" t="s">
        <v>17</v>
      </c>
      <c r="B24" s="310" t="s">
        <v>397</v>
      </c>
      <c r="C24" s="46"/>
      <c r="D24" s="295"/>
      <c r="E24" s="295">
        <v>50</v>
      </c>
      <c r="F24" s="379"/>
      <c r="G24" s="374"/>
    </row>
    <row r="25" spans="1:7" ht="30" customHeight="1">
      <c r="A25" s="451" t="s">
        <v>384</v>
      </c>
      <c r="B25" s="452" t="s">
        <v>447</v>
      </c>
      <c r="C25" s="453"/>
      <c r="D25" s="454"/>
      <c r="E25" s="454"/>
      <c r="F25" s="455"/>
      <c r="G25" s="374">
        <v>11000</v>
      </c>
    </row>
    <row r="26" spans="1:7" s="303" customFormat="1" ht="30" customHeight="1">
      <c r="A26" s="509" t="s">
        <v>217</v>
      </c>
      <c r="B26" s="509"/>
      <c r="C26" s="316">
        <f>SUM(C20:C23)</f>
        <v>8016</v>
      </c>
      <c r="D26" s="316">
        <f>SUM(D20:D23)</f>
        <v>7816</v>
      </c>
      <c r="E26" s="316">
        <f>SUM(E20:E24)</f>
        <v>11022</v>
      </c>
      <c r="F26" s="428">
        <f>SUM(F20:F23)</f>
        <v>10800</v>
      </c>
      <c r="G26" s="456">
        <f>SUM(G20:G25)</f>
        <v>21800</v>
      </c>
    </row>
    <row r="27" spans="1:3" ht="16.5">
      <c r="A27" s="317"/>
      <c r="B27" s="95"/>
      <c r="C27" s="95"/>
    </row>
    <row r="28" spans="1:3" ht="16.5">
      <c r="A28" s="317"/>
      <c r="B28" s="95"/>
      <c r="C28" s="95"/>
    </row>
    <row r="29" spans="1:3" ht="16.5">
      <c r="A29" s="317"/>
      <c r="B29" s="95"/>
      <c r="C29" s="95"/>
    </row>
    <row r="30" spans="1:3" ht="16.5">
      <c r="A30" s="317"/>
      <c r="B30" s="95"/>
      <c r="C30" s="95"/>
    </row>
    <row r="31" spans="1:3" ht="16.5">
      <c r="A31" s="317"/>
      <c r="B31" s="95"/>
      <c r="C31" s="95"/>
    </row>
    <row r="32" spans="1:3" ht="16.5">
      <c r="A32" s="317"/>
      <c r="B32" s="95"/>
      <c r="C32" s="95"/>
    </row>
    <row r="33" spans="1:8" ht="16.5">
      <c r="A33" s="317"/>
      <c r="B33" s="95"/>
      <c r="C33" s="95"/>
      <c r="D33" s="318"/>
      <c r="E33" s="319"/>
      <c r="F33" s="81"/>
      <c r="G33" s="318"/>
      <c r="H33" s="318"/>
    </row>
    <row r="34" spans="1:8" ht="16.5">
      <c r="A34" s="317"/>
      <c r="B34" s="95"/>
      <c r="C34" s="95"/>
      <c r="D34" s="318"/>
      <c r="E34" s="318"/>
      <c r="F34" s="320"/>
      <c r="G34" s="318"/>
      <c r="H34" s="318"/>
    </row>
    <row r="35" spans="1:3" ht="16.5">
      <c r="A35" s="317"/>
      <c r="B35" s="95"/>
      <c r="C35" s="95"/>
    </row>
    <row r="36" spans="1:3" ht="16.5">
      <c r="A36" s="317"/>
      <c r="B36" s="95"/>
      <c r="C36" s="95"/>
    </row>
    <row r="37" spans="1:3" ht="16.5">
      <c r="A37" s="317"/>
      <c r="B37" s="95"/>
      <c r="C37" s="95"/>
    </row>
    <row r="38" spans="1:3" ht="16.5">
      <c r="A38" s="317"/>
      <c r="B38" s="95"/>
      <c r="C38" s="95"/>
    </row>
  </sheetData>
  <sheetProtection selectLockedCells="1" selectUnlockedCells="1"/>
  <mergeCells count="5">
    <mergeCell ref="A4:G4"/>
    <mergeCell ref="A26:B26"/>
    <mergeCell ref="A8:B8"/>
    <mergeCell ref="A18:B18"/>
    <mergeCell ref="A19:B19"/>
  </mergeCells>
  <printOptions horizontalCentered="1"/>
  <pageMargins left="0.3597222222222222" right="0.3402777777777778" top="0.6298611111111111" bottom="0.5" header="0.5118055555555555" footer="0.5118055555555555"/>
  <pageSetup fitToHeight="1" fitToWidth="1" horizontalDpi="300" verticalDpi="3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1">
      <selection activeCell="K37" sqref="K37"/>
    </sheetView>
  </sheetViews>
  <sheetFormatPr defaultColWidth="9.00390625" defaultRowHeight="12.75"/>
  <cols>
    <col min="1" max="1" width="5.125" style="321" customWidth="1"/>
    <col min="2" max="2" width="47.125" style="322" customWidth="1"/>
    <col min="3" max="6" width="10.75390625" style="56" customWidth="1"/>
    <col min="7" max="7" width="10.00390625" style="56" customWidth="1"/>
    <col min="8" max="255" width="9.125" style="56" customWidth="1"/>
  </cols>
  <sheetData>
    <row r="1" spans="1:7" ht="16.5">
      <c r="A1" s="323"/>
      <c r="B1" s="324"/>
      <c r="C1" s="6"/>
      <c r="F1" s="6"/>
      <c r="G1" s="6" t="s">
        <v>277</v>
      </c>
    </row>
    <row r="2" spans="1:7" ht="16.5">
      <c r="A2" s="323"/>
      <c r="B2" s="324"/>
      <c r="C2" s="98"/>
      <c r="F2" s="98"/>
      <c r="G2" s="98" t="s">
        <v>1</v>
      </c>
    </row>
    <row r="3" spans="1:3" ht="16.5">
      <c r="A3" s="323"/>
      <c r="B3" s="324"/>
      <c r="C3" s="98"/>
    </row>
    <row r="4" spans="1:7" ht="39.75" customHeight="1">
      <c r="A4" s="513" t="s">
        <v>278</v>
      </c>
      <c r="B4" s="513"/>
      <c r="C4" s="513"/>
      <c r="D4" s="513"/>
      <c r="E4" s="513"/>
      <c r="F4" s="513"/>
      <c r="G4" s="473"/>
    </row>
    <row r="5" spans="1:3" ht="18" customHeight="1">
      <c r="A5" s="325"/>
      <c r="B5" s="326"/>
      <c r="C5" s="325"/>
    </row>
    <row r="6" spans="1:2" ht="16.5">
      <c r="A6" s="323"/>
      <c r="B6" s="324"/>
    </row>
    <row r="7" spans="1:7" ht="16.5">
      <c r="A7" s="323"/>
      <c r="B7" s="324"/>
      <c r="C7" s="98"/>
      <c r="F7" s="98"/>
      <c r="G7" s="98" t="s">
        <v>2</v>
      </c>
    </row>
    <row r="8" spans="1:7" s="118" customFormat="1" ht="51" customHeight="1">
      <c r="A8" s="261" t="s">
        <v>255</v>
      </c>
      <c r="B8" s="327" t="s">
        <v>4</v>
      </c>
      <c r="C8" s="17" t="s">
        <v>5</v>
      </c>
      <c r="D8" s="15" t="s">
        <v>356</v>
      </c>
      <c r="E8" s="16" t="s">
        <v>394</v>
      </c>
      <c r="F8" s="245" t="s">
        <v>357</v>
      </c>
      <c r="G8" s="371" t="s">
        <v>438</v>
      </c>
    </row>
    <row r="9" spans="1:7" ht="19.5" customHeight="1">
      <c r="A9" s="69" t="s">
        <v>9</v>
      </c>
      <c r="B9" s="308" t="s">
        <v>279</v>
      </c>
      <c r="C9" s="295"/>
      <c r="D9" s="295"/>
      <c r="E9" s="295"/>
      <c r="F9" s="309"/>
      <c r="G9" s="383"/>
    </row>
    <row r="10" spans="1:7" ht="20.25" customHeight="1">
      <c r="A10" s="69"/>
      <c r="B10" s="308" t="s">
        <v>280</v>
      </c>
      <c r="C10" s="295"/>
      <c r="D10" s="295">
        <v>715</v>
      </c>
      <c r="E10" s="295">
        <v>714</v>
      </c>
      <c r="F10" s="309"/>
      <c r="G10" s="383"/>
    </row>
    <row r="11" spans="1:7" ht="19.5" customHeight="1">
      <c r="A11" s="69"/>
      <c r="B11" s="308" t="s">
        <v>281</v>
      </c>
      <c r="C11" s="295"/>
      <c r="D11" s="295">
        <v>1820</v>
      </c>
      <c r="E11" s="295">
        <v>1820</v>
      </c>
      <c r="F11" s="309"/>
      <c r="G11" s="383"/>
    </row>
    <row r="12" spans="1:7" ht="19.5" customHeight="1">
      <c r="A12" s="69"/>
      <c r="B12" s="308" t="s">
        <v>393</v>
      </c>
      <c r="C12" s="295"/>
      <c r="D12" s="295">
        <v>6229</v>
      </c>
      <c r="E12" s="295">
        <v>6212</v>
      </c>
      <c r="F12" s="309"/>
      <c r="G12" s="383"/>
    </row>
    <row r="13" spans="1:7" ht="19.5" customHeight="1">
      <c r="A13" s="69"/>
      <c r="B13" s="310" t="s">
        <v>282</v>
      </c>
      <c r="C13" s="46">
        <f>C10+C11+C12</f>
        <v>0</v>
      </c>
      <c r="D13" s="46">
        <f>D12+D11+D10</f>
        <v>8764</v>
      </c>
      <c r="E13" s="46">
        <f>E12+E11+E10</f>
        <v>8746</v>
      </c>
      <c r="F13" s="379">
        <f>F12+F11+F10</f>
        <v>0</v>
      </c>
      <c r="G13" s="383"/>
    </row>
    <row r="14" spans="1:7" ht="19.5" customHeight="1">
      <c r="A14" s="69" t="s">
        <v>11</v>
      </c>
      <c r="B14" s="308" t="s">
        <v>283</v>
      </c>
      <c r="C14" s="295"/>
      <c r="D14" s="295"/>
      <c r="E14" s="295"/>
      <c r="F14" s="309"/>
      <c r="G14" s="383"/>
    </row>
    <row r="15" spans="1:7" ht="18.75" customHeight="1">
      <c r="A15" s="69"/>
      <c r="B15" s="308" t="s">
        <v>284</v>
      </c>
      <c r="C15" s="295"/>
      <c r="D15" s="295"/>
      <c r="E15" s="295"/>
      <c r="F15" s="309"/>
      <c r="G15" s="383"/>
    </row>
    <row r="16" spans="1:7" ht="18.75" customHeight="1">
      <c r="A16" s="69"/>
      <c r="B16" s="308" t="s">
        <v>432</v>
      </c>
      <c r="C16" s="295"/>
      <c r="D16" s="295"/>
      <c r="E16" s="295"/>
      <c r="F16" s="309"/>
      <c r="G16" s="383"/>
    </row>
    <row r="17" spans="1:7" ht="18.75" customHeight="1">
      <c r="A17" s="69"/>
      <c r="B17" s="308" t="s">
        <v>285</v>
      </c>
      <c r="C17" s="295"/>
      <c r="D17" s="295"/>
      <c r="E17" s="295"/>
      <c r="F17" s="309"/>
      <c r="G17" s="383"/>
    </row>
    <row r="18" spans="1:7" ht="31.5" customHeight="1">
      <c r="A18" s="43" t="s">
        <v>13</v>
      </c>
      <c r="B18" s="308" t="s">
        <v>286</v>
      </c>
      <c r="C18" s="295"/>
      <c r="D18" s="295"/>
      <c r="E18" s="295"/>
      <c r="F18" s="309"/>
      <c r="G18" s="383"/>
    </row>
    <row r="19" spans="1:7" ht="19.5" customHeight="1">
      <c r="A19" s="69"/>
      <c r="B19" s="308" t="s">
        <v>287</v>
      </c>
      <c r="C19" s="295">
        <v>41920</v>
      </c>
      <c r="D19" s="295">
        <v>33940</v>
      </c>
      <c r="E19" s="295">
        <v>28496</v>
      </c>
      <c r="F19" s="309">
        <v>10456</v>
      </c>
      <c r="G19" s="383">
        <v>10940</v>
      </c>
    </row>
    <row r="20" spans="1:7" ht="19.5" customHeight="1">
      <c r="A20" s="43" t="s">
        <v>15</v>
      </c>
      <c r="B20" s="310" t="s">
        <v>288</v>
      </c>
      <c r="C20" s="295"/>
      <c r="D20" s="295"/>
      <c r="E20" s="295"/>
      <c r="F20" s="309"/>
      <c r="G20" s="383"/>
    </row>
    <row r="21" spans="1:7" ht="19.5" customHeight="1">
      <c r="A21" s="69"/>
      <c r="B21" s="308" t="s">
        <v>289</v>
      </c>
      <c r="C21" s="46">
        <v>15000</v>
      </c>
      <c r="D21" s="46">
        <v>15071</v>
      </c>
      <c r="E21" s="46">
        <v>15071</v>
      </c>
      <c r="F21" s="379">
        <v>10327</v>
      </c>
      <c r="G21" s="383">
        <v>9843</v>
      </c>
    </row>
    <row r="22" spans="1:7" ht="19.5" customHeight="1">
      <c r="A22" s="69" t="s">
        <v>17</v>
      </c>
      <c r="B22" s="308" t="s">
        <v>290</v>
      </c>
      <c r="C22" s="295"/>
      <c r="D22" s="295"/>
      <c r="E22" s="297"/>
      <c r="F22" s="309"/>
      <c r="G22" s="383"/>
    </row>
    <row r="23" spans="1:7" ht="19.5" customHeight="1">
      <c r="A23" s="69" t="s">
        <v>19</v>
      </c>
      <c r="B23" s="308" t="s">
        <v>291</v>
      </c>
      <c r="C23" s="295"/>
      <c r="D23" s="295"/>
      <c r="E23" s="295"/>
      <c r="F23" s="309"/>
      <c r="G23" s="383"/>
    </row>
    <row r="24" spans="1:7" ht="19.5" customHeight="1">
      <c r="A24" s="69"/>
      <c r="B24" s="310" t="s">
        <v>433</v>
      </c>
      <c r="C24" s="295">
        <v>7200</v>
      </c>
      <c r="D24" s="295">
        <v>7129</v>
      </c>
      <c r="E24" s="295">
        <v>7105</v>
      </c>
      <c r="F24" s="309">
        <v>1781</v>
      </c>
      <c r="G24" s="383">
        <v>1781</v>
      </c>
    </row>
    <row r="25" spans="1:7" ht="19.5" customHeight="1">
      <c r="A25" s="69"/>
      <c r="B25" s="310" t="s">
        <v>434</v>
      </c>
      <c r="C25" s="295">
        <v>130</v>
      </c>
      <c r="D25" s="295">
        <v>373</v>
      </c>
      <c r="E25" s="295">
        <v>373</v>
      </c>
      <c r="F25" s="309"/>
      <c r="G25" s="383"/>
    </row>
    <row r="26" spans="1:7" ht="19.5" customHeight="1">
      <c r="A26" s="69"/>
      <c r="B26" s="310" t="s">
        <v>435</v>
      </c>
      <c r="C26" s="295"/>
      <c r="D26" s="295"/>
      <c r="E26" s="295"/>
      <c r="F26" s="309">
        <v>245</v>
      </c>
      <c r="G26" s="383">
        <v>245</v>
      </c>
    </row>
    <row r="27" spans="1:7" ht="19.5" customHeight="1">
      <c r="A27" s="69"/>
      <c r="B27" s="310" t="s">
        <v>436</v>
      </c>
      <c r="C27" s="295"/>
      <c r="D27" s="295">
        <v>23</v>
      </c>
      <c r="E27" s="295">
        <v>22</v>
      </c>
      <c r="F27" s="309"/>
      <c r="G27" s="383"/>
    </row>
    <row r="28" spans="1:7" ht="19.5" customHeight="1">
      <c r="A28" s="69"/>
      <c r="B28" s="310" t="s">
        <v>437</v>
      </c>
      <c r="C28" s="295"/>
      <c r="D28" s="295"/>
      <c r="E28" s="295"/>
      <c r="F28" s="309">
        <v>21612</v>
      </c>
      <c r="G28" s="383">
        <v>21612</v>
      </c>
    </row>
    <row r="29" spans="1:7" ht="19.5" customHeight="1">
      <c r="A29" s="69"/>
      <c r="B29" s="310" t="s">
        <v>292</v>
      </c>
      <c r="C29" s="295">
        <f>+C24+C25+C26+C28</f>
        <v>7330</v>
      </c>
      <c r="D29" s="295">
        <f>+D24+D25+D26+D28</f>
        <v>7502</v>
      </c>
      <c r="E29" s="295">
        <f>+E24+E25+E26+E28</f>
        <v>7478</v>
      </c>
      <c r="F29" s="309">
        <f>+F24+F25+F26+F28</f>
        <v>23638</v>
      </c>
      <c r="G29" s="454">
        <f>+G24+G25+G26+G28</f>
        <v>23638</v>
      </c>
    </row>
    <row r="30" spans="1:7" s="111" customFormat="1" ht="30" customHeight="1">
      <c r="A30" s="509" t="s">
        <v>293</v>
      </c>
      <c r="B30" s="509"/>
      <c r="C30" s="328">
        <f>C13+C17+C19+C21+C22+C29</f>
        <v>64250</v>
      </c>
      <c r="D30" s="328">
        <f>D13+D17+D19+D21+D22+D29</f>
        <v>65277</v>
      </c>
      <c r="E30" s="328">
        <f>E13+E17+E19+E21+E22+E29</f>
        <v>59791</v>
      </c>
      <c r="F30" s="430">
        <f>F13+F17+F19+F21+F22+F29</f>
        <v>44421</v>
      </c>
      <c r="G30" s="457">
        <f>G13+G17+G19+G21+G22+G29</f>
        <v>44421</v>
      </c>
    </row>
    <row r="31" spans="1:2" ht="16.5">
      <c r="A31" s="323"/>
      <c r="B31" s="206"/>
    </row>
    <row r="32" ht="16.5">
      <c r="B32" s="329"/>
    </row>
    <row r="33" ht="16.5">
      <c r="B33" s="329"/>
    </row>
    <row r="34" ht="16.5">
      <c r="B34" s="329"/>
    </row>
  </sheetData>
  <sheetProtection selectLockedCells="1" selectUnlockedCells="1"/>
  <mergeCells count="2">
    <mergeCell ref="A30:B30"/>
    <mergeCell ref="A4:G4"/>
  </mergeCells>
  <printOptions/>
  <pageMargins left="0.7298611111111111" right="0.45" top="0.7701388888888889" bottom="1" header="0.5118055555555555" footer="0.5118055555555555"/>
  <pageSetup fitToHeight="1" fitToWidth="1" horizontalDpi="300" verticalDpi="300" orientation="portrait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6">
      <selection activeCell="I19" sqref="I19"/>
    </sheetView>
  </sheetViews>
  <sheetFormatPr defaultColWidth="9.00390625" defaultRowHeight="12.75"/>
  <cols>
    <col min="1" max="1" width="38.75390625" style="97" customWidth="1"/>
    <col min="2" max="2" width="10.125" style="97" customWidth="1"/>
    <col min="3" max="3" width="10.875" style="97" customWidth="1"/>
    <col min="4" max="4" width="11.125" style="97" customWidth="1"/>
    <col min="5" max="5" width="10.375" style="97" customWidth="1"/>
    <col min="6" max="6" width="11.75390625" style="97" customWidth="1"/>
    <col min="7" max="7" width="9.125" style="97" customWidth="1"/>
  </cols>
  <sheetData>
    <row r="1" ht="14.25" customHeight="1">
      <c r="F1" s="98" t="s">
        <v>294</v>
      </c>
    </row>
    <row r="2" ht="12" customHeight="1">
      <c r="F2" s="98" t="s">
        <v>1</v>
      </c>
    </row>
    <row r="4" spans="1:6" ht="55.5" customHeight="1">
      <c r="A4" s="514" t="s">
        <v>389</v>
      </c>
      <c r="B4" s="514"/>
      <c r="C4" s="514"/>
      <c r="D4" s="514"/>
      <c r="E4" s="514"/>
      <c r="F4" s="514"/>
    </row>
    <row r="5" spans="1:5" ht="14.25" customHeight="1">
      <c r="A5" s="330"/>
      <c r="B5" s="331"/>
      <c r="C5" s="331"/>
      <c r="D5" s="331"/>
      <c r="E5" s="331"/>
    </row>
    <row r="7" ht="15.75">
      <c r="F7" s="98" t="s">
        <v>2</v>
      </c>
    </row>
    <row r="8" spans="1:6" ht="51" customHeight="1">
      <c r="A8" s="515" t="s">
        <v>4</v>
      </c>
      <c r="B8" s="515" t="s">
        <v>295</v>
      </c>
      <c r="C8" s="516" t="s">
        <v>296</v>
      </c>
      <c r="D8" s="517"/>
      <c r="E8" s="518"/>
      <c r="F8" s="515" t="s">
        <v>217</v>
      </c>
    </row>
    <row r="9" spans="1:6" ht="30.75" customHeight="1">
      <c r="A9" s="515"/>
      <c r="B9" s="515"/>
      <c r="C9" s="332" t="s">
        <v>297</v>
      </c>
      <c r="D9" s="332" t="s">
        <v>298</v>
      </c>
      <c r="E9" s="332" t="s">
        <v>299</v>
      </c>
      <c r="F9" s="515"/>
    </row>
    <row r="10" spans="1:6" ht="15.75">
      <c r="A10" s="47" t="s">
        <v>300</v>
      </c>
      <c r="B10" s="22">
        <v>63900</v>
      </c>
      <c r="C10" s="22">
        <v>63900</v>
      </c>
      <c r="D10" s="22">
        <v>63900</v>
      </c>
      <c r="E10" s="22">
        <v>63900</v>
      </c>
      <c r="F10" s="22">
        <f>B10+C10+D10+E10</f>
        <v>255600</v>
      </c>
    </row>
    <row r="11" spans="1:6" ht="15.75">
      <c r="A11" s="47" t="s">
        <v>301</v>
      </c>
      <c r="B11" s="22"/>
      <c r="C11" s="22"/>
      <c r="D11" s="22"/>
      <c r="E11" s="22"/>
      <c r="F11" s="22">
        <f aca="true" t="shared" si="0" ref="F11:F16">B11+C11+D11+E11</f>
        <v>0</v>
      </c>
    </row>
    <row r="12" spans="1:7" s="29" customFormat="1" ht="15.75">
      <c r="A12" s="47" t="s">
        <v>302</v>
      </c>
      <c r="B12" s="22"/>
      <c r="C12" s="22"/>
      <c r="D12" s="22"/>
      <c r="E12" s="22"/>
      <c r="F12" s="22">
        <f t="shared" si="0"/>
        <v>0</v>
      </c>
      <c r="G12" s="97"/>
    </row>
    <row r="13" spans="1:6" ht="17.25" customHeight="1">
      <c r="A13" s="47" t="s">
        <v>303</v>
      </c>
      <c r="B13" s="22"/>
      <c r="C13" s="22"/>
      <c r="D13" s="22"/>
      <c r="E13" s="22"/>
      <c r="F13" s="22">
        <f t="shared" si="0"/>
        <v>0</v>
      </c>
    </row>
    <row r="14" spans="1:6" ht="18" customHeight="1">
      <c r="A14" s="47" t="s">
        <v>304</v>
      </c>
      <c r="B14" s="22"/>
      <c r="C14" s="22"/>
      <c r="D14" s="22"/>
      <c r="E14" s="22"/>
      <c r="F14" s="22">
        <f t="shared" si="0"/>
        <v>0</v>
      </c>
    </row>
    <row r="15" spans="1:6" ht="18" customHeight="1">
      <c r="A15" s="47" t="s">
        <v>305</v>
      </c>
      <c r="B15" s="22">
        <f>B10+B11+B12+B13+B14</f>
        <v>63900</v>
      </c>
      <c r="C15" s="22">
        <f>C10+C11+C12+C13+C14</f>
        <v>63900</v>
      </c>
      <c r="D15" s="22">
        <f>D10+D11+D12+D13+D14</f>
        <v>63900</v>
      </c>
      <c r="E15" s="22">
        <f>E10+E11+E12+E13+E14</f>
        <v>63900</v>
      </c>
      <c r="F15" s="22">
        <f t="shared" si="0"/>
        <v>255600</v>
      </c>
    </row>
    <row r="16" spans="1:7" s="35" customFormat="1" ht="18" customHeight="1">
      <c r="A16" s="333" t="s">
        <v>306</v>
      </c>
      <c r="B16" s="31">
        <f>B15*0.5</f>
        <v>31950</v>
      </c>
      <c r="C16" s="31">
        <f>C15*0.5</f>
        <v>31950</v>
      </c>
      <c r="D16" s="31">
        <f>D15*0.5</f>
        <v>31950</v>
      </c>
      <c r="E16" s="31">
        <f>E15*0.5</f>
        <v>31950</v>
      </c>
      <c r="F16" s="31">
        <f t="shared" si="0"/>
        <v>127800</v>
      </c>
      <c r="G16" s="258"/>
    </row>
    <row r="17" spans="1:6" ht="18" customHeight="1">
      <c r="A17" s="47" t="s">
        <v>307</v>
      </c>
      <c r="B17" s="22"/>
      <c r="C17" s="22"/>
      <c r="D17" s="22"/>
      <c r="E17" s="22"/>
      <c r="F17" s="22">
        <f aca="true" t="shared" si="1" ref="F17:F26">B17+C17+D17+E17</f>
        <v>0</v>
      </c>
    </row>
    <row r="18" spans="1:6" ht="18" customHeight="1">
      <c r="A18" s="47" t="s">
        <v>308</v>
      </c>
      <c r="B18" s="22"/>
      <c r="C18" s="22"/>
      <c r="D18" s="22"/>
      <c r="E18" s="22"/>
      <c r="F18" s="22">
        <f t="shared" si="1"/>
        <v>0</v>
      </c>
    </row>
    <row r="19" spans="1:6" ht="18" customHeight="1">
      <c r="A19" s="47" t="s">
        <v>309</v>
      </c>
      <c r="B19" s="22"/>
      <c r="C19" s="22"/>
      <c r="D19" s="22"/>
      <c r="E19" s="22"/>
      <c r="F19" s="22">
        <f t="shared" si="1"/>
        <v>0</v>
      </c>
    </row>
    <row r="20" spans="1:6" ht="34.5" customHeight="1">
      <c r="A20" s="334" t="s">
        <v>310</v>
      </c>
      <c r="B20" s="22">
        <f>B17+B18+B19</f>
        <v>0</v>
      </c>
      <c r="C20" s="22">
        <f>C17+C18+C19</f>
        <v>0</v>
      </c>
      <c r="D20" s="22">
        <f>D17+D18+D19</f>
        <v>0</v>
      </c>
      <c r="E20" s="22">
        <f>E17+E18+E19</f>
        <v>0</v>
      </c>
      <c r="F20" s="22">
        <f t="shared" si="1"/>
        <v>0</v>
      </c>
    </row>
    <row r="21" spans="1:6" ht="18" customHeight="1">
      <c r="A21" s="47" t="s">
        <v>307</v>
      </c>
      <c r="B21" s="22"/>
      <c r="C21" s="22"/>
      <c r="D21" s="22"/>
      <c r="E21" s="22"/>
      <c r="F21" s="22">
        <f t="shared" si="1"/>
        <v>0</v>
      </c>
    </row>
    <row r="22" spans="1:6" ht="18" customHeight="1">
      <c r="A22" s="47" t="s">
        <v>308</v>
      </c>
      <c r="B22" s="22"/>
      <c r="C22" s="22"/>
      <c r="D22" s="22"/>
      <c r="E22" s="22"/>
      <c r="F22" s="22">
        <f t="shared" si="1"/>
        <v>0</v>
      </c>
    </row>
    <row r="23" spans="1:6" ht="18" customHeight="1">
      <c r="A23" s="47" t="s">
        <v>309</v>
      </c>
      <c r="B23" s="88"/>
      <c r="C23" s="88"/>
      <c r="D23" s="88"/>
      <c r="E23" s="88"/>
      <c r="F23" s="22">
        <f t="shared" si="1"/>
        <v>0</v>
      </c>
    </row>
    <row r="24" spans="1:6" ht="31.5" customHeight="1">
      <c r="A24" s="334" t="s">
        <v>311</v>
      </c>
      <c r="B24" s="22">
        <f>B21+B22+B23</f>
        <v>0</v>
      </c>
      <c r="C24" s="22">
        <f>C21+C22+C23</f>
        <v>0</v>
      </c>
      <c r="D24" s="22">
        <f>D21+D22+D23</f>
        <v>0</v>
      </c>
      <c r="E24" s="22">
        <f>E21+E22+E23</f>
        <v>0</v>
      </c>
      <c r="F24" s="22">
        <f t="shared" si="1"/>
        <v>0</v>
      </c>
    </row>
    <row r="25" spans="1:7" s="35" customFormat="1" ht="18" customHeight="1">
      <c r="A25" s="333" t="s">
        <v>312</v>
      </c>
      <c r="B25" s="31">
        <f>B20+B24</f>
        <v>0</v>
      </c>
      <c r="C25" s="31">
        <f>C20+C24</f>
        <v>0</v>
      </c>
      <c r="D25" s="31">
        <f>D20+D24</f>
        <v>0</v>
      </c>
      <c r="E25" s="31">
        <f>E20+E24</f>
        <v>0</v>
      </c>
      <c r="F25" s="31">
        <f t="shared" si="1"/>
        <v>0</v>
      </c>
      <c r="G25" s="258"/>
    </row>
    <row r="26" spans="1:7" s="35" customFormat="1" ht="33" customHeight="1">
      <c r="A26" s="335" t="s">
        <v>313</v>
      </c>
      <c r="B26" s="31">
        <f>B16-B25</f>
        <v>31950</v>
      </c>
      <c r="C26" s="31">
        <f>C16-C25</f>
        <v>31950</v>
      </c>
      <c r="D26" s="31">
        <f>D16-D25</f>
        <v>31950</v>
      </c>
      <c r="E26" s="31">
        <f>E16-E25</f>
        <v>31950</v>
      </c>
      <c r="F26" s="31">
        <f t="shared" si="1"/>
        <v>127800</v>
      </c>
      <c r="G26" s="258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 selectLockedCells="1" selectUnlockedCells="1"/>
  <mergeCells count="5">
    <mergeCell ref="A4:F4"/>
    <mergeCell ref="A8:A9"/>
    <mergeCell ref="B8:B9"/>
    <mergeCell ref="C8:E8"/>
    <mergeCell ref="F8:F9"/>
  </mergeCells>
  <printOptions/>
  <pageMargins left="0.63" right="0.25" top="0.3701388888888889" bottom="0.5701388888888889" header="0.41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89"/>
  <sheetViews>
    <sheetView zoomScalePageLayoutView="0" workbookViewId="0" topLeftCell="A45">
      <selection activeCell="H60" sqref="H60"/>
    </sheetView>
  </sheetViews>
  <sheetFormatPr defaultColWidth="7.875" defaultRowHeight="12.75"/>
  <cols>
    <col min="1" max="1" width="5.00390625" style="53" customWidth="1"/>
    <col min="2" max="2" width="39.125" style="54" customWidth="1"/>
    <col min="3" max="5" width="11.375" style="55" customWidth="1"/>
    <col min="6" max="6" width="10.875" style="3" customWidth="1"/>
    <col min="7" max="7" width="10.625" style="56" customWidth="1"/>
    <col min="8" max="8" width="8.375" style="56" customWidth="1"/>
    <col min="9" max="9" width="8.375" style="56" bestFit="1" customWidth="1"/>
    <col min="10" max="248" width="7.875" style="56" customWidth="1"/>
  </cols>
  <sheetData>
    <row r="2" spans="2:6" ht="15.75">
      <c r="B2" s="57"/>
      <c r="E2" s="58"/>
      <c r="F2" s="58"/>
    </row>
    <row r="3" spans="2:6" ht="12" customHeight="1">
      <c r="B3" s="57"/>
      <c r="E3" s="7"/>
      <c r="F3" s="7"/>
    </row>
    <row r="4" spans="1:7" ht="22.5" customHeight="1">
      <c r="A4" s="472" t="s">
        <v>430</v>
      </c>
      <c r="B4" s="472"/>
      <c r="C4" s="472"/>
      <c r="D4" s="472"/>
      <c r="E4" s="472"/>
      <c r="F4" s="472"/>
      <c r="G4" s="473"/>
    </row>
    <row r="5" ht="21.75" customHeight="1">
      <c r="B5" s="60"/>
    </row>
    <row r="6" spans="2:7" ht="12.75" customHeight="1">
      <c r="B6" s="61"/>
      <c r="E6" s="7"/>
      <c r="F6" s="7"/>
      <c r="G6" s="7" t="s">
        <v>2</v>
      </c>
    </row>
    <row r="7" spans="1:256" s="63" customFormat="1" ht="47.25" customHeight="1">
      <c r="A7" s="13" t="s">
        <v>3</v>
      </c>
      <c r="B7" s="62" t="s">
        <v>4</v>
      </c>
      <c r="C7" s="17" t="s">
        <v>5</v>
      </c>
      <c r="D7" s="15" t="s">
        <v>356</v>
      </c>
      <c r="E7" s="16" t="s">
        <v>394</v>
      </c>
      <c r="F7" s="245" t="s">
        <v>357</v>
      </c>
      <c r="G7" s="371" t="s">
        <v>439</v>
      </c>
      <c r="IO7" s="64"/>
      <c r="IP7" s="64"/>
      <c r="IQ7" s="64"/>
      <c r="IR7" s="64"/>
      <c r="IS7" s="64"/>
      <c r="IT7" s="64"/>
      <c r="IU7" s="64"/>
      <c r="IV7" s="64"/>
    </row>
    <row r="8" spans="1:7" ht="17.25" customHeight="1">
      <c r="A8" s="48" t="s">
        <v>7</v>
      </c>
      <c r="B8" s="65" t="s">
        <v>10</v>
      </c>
      <c r="C8" s="22"/>
      <c r="D8" s="46"/>
      <c r="E8" s="22"/>
      <c r="F8" s="365"/>
      <c r="G8" s="383"/>
    </row>
    <row r="9" spans="1:7" ht="17.25" customHeight="1">
      <c r="A9" s="43" t="s">
        <v>9</v>
      </c>
      <c r="B9" s="66" t="s">
        <v>43</v>
      </c>
      <c r="C9" s="22"/>
      <c r="D9" s="46"/>
      <c r="E9" s="22"/>
      <c r="F9" s="365"/>
      <c r="G9" s="383"/>
    </row>
    <row r="10" spans="1:7" ht="17.25" customHeight="1">
      <c r="A10" s="43"/>
      <c r="B10" s="67" t="s">
        <v>44</v>
      </c>
      <c r="C10" s="22">
        <v>81660</v>
      </c>
      <c r="D10" s="46">
        <v>102679</v>
      </c>
      <c r="E10" s="22">
        <v>102679</v>
      </c>
      <c r="F10" s="365">
        <v>81164</v>
      </c>
      <c r="G10" s="383">
        <v>81164</v>
      </c>
    </row>
    <row r="11" spans="1:9" ht="17.25" customHeight="1">
      <c r="A11" s="43"/>
      <c r="B11" s="67" t="s">
        <v>45</v>
      </c>
      <c r="C11" s="22">
        <v>100887</v>
      </c>
      <c r="D11" s="46">
        <v>100887</v>
      </c>
      <c r="E11" s="22">
        <v>100887</v>
      </c>
      <c r="F11" s="365">
        <v>102125</v>
      </c>
      <c r="G11" s="383">
        <v>102125</v>
      </c>
      <c r="I11" s="68"/>
    </row>
    <row r="12" spans="1:7" ht="17.25" customHeight="1">
      <c r="A12" s="43"/>
      <c r="B12" s="67" t="s">
        <v>46</v>
      </c>
      <c r="C12" s="22">
        <v>113649</v>
      </c>
      <c r="D12" s="22">
        <v>83658</v>
      </c>
      <c r="E12" s="22">
        <v>83658</v>
      </c>
      <c r="F12" s="365">
        <v>71374</v>
      </c>
      <c r="G12" s="383">
        <v>87626</v>
      </c>
    </row>
    <row r="13" spans="1:7" ht="17.25" customHeight="1">
      <c r="A13" s="43"/>
      <c r="B13" s="67" t="s">
        <v>47</v>
      </c>
      <c r="C13" s="22">
        <v>3515</v>
      </c>
      <c r="D13" s="46">
        <v>3515</v>
      </c>
      <c r="E13" s="22">
        <v>3515</v>
      </c>
      <c r="F13" s="365">
        <v>3527</v>
      </c>
      <c r="G13" s="383">
        <v>3527</v>
      </c>
    </row>
    <row r="14" spans="1:7" ht="17.25" customHeight="1">
      <c r="A14" s="43"/>
      <c r="B14" s="67" t="s">
        <v>370</v>
      </c>
      <c r="C14" s="22">
        <v>1675</v>
      </c>
      <c r="D14" s="46">
        <v>16924</v>
      </c>
      <c r="E14" s="22">
        <v>16924</v>
      </c>
      <c r="F14" s="365">
        <v>8529</v>
      </c>
      <c r="G14" s="383">
        <v>10351</v>
      </c>
    </row>
    <row r="15" spans="1:7" ht="17.25" customHeight="1">
      <c r="A15" s="69" t="s">
        <v>11</v>
      </c>
      <c r="B15" s="67" t="s">
        <v>48</v>
      </c>
      <c r="C15" s="22">
        <v>104242</v>
      </c>
      <c r="D15" s="46">
        <v>173111</v>
      </c>
      <c r="E15" s="22">
        <v>171575</v>
      </c>
      <c r="F15" s="365">
        <v>59406</v>
      </c>
      <c r="G15" s="383">
        <v>70406</v>
      </c>
    </row>
    <row r="16" spans="1:256" s="71" customFormat="1" ht="17.25" customHeight="1">
      <c r="A16" s="70"/>
      <c r="B16" s="65" t="s">
        <v>49</v>
      </c>
      <c r="C16" s="31">
        <f>C10+C11+C12+C13+C14+C15</f>
        <v>405628</v>
      </c>
      <c r="D16" s="31">
        <f>D10+D11+D12+D13+D14+D15</f>
        <v>480774</v>
      </c>
      <c r="E16" s="31">
        <f>E10+E11+E12+E13+E14+E15</f>
        <v>479238</v>
      </c>
      <c r="F16" s="367">
        <f>F10+F11+F12+F13+F14+F15</f>
        <v>326125</v>
      </c>
      <c r="G16" s="375">
        <f>G10+G11+G12+G13+G14+G15</f>
        <v>355199</v>
      </c>
      <c r="IO16" s="72"/>
      <c r="IP16" s="72"/>
      <c r="IQ16" s="72"/>
      <c r="IR16" s="72"/>
      <c r="IS16" s="72"/>
      <c r="IT16" s="72"/>
      <c r="IU16" s="72"/>
      <c r="IV16" s="72"/>
    </row>
    <row r="17" spans="1:256" s="73" customFormat="1" ht="17.25" customHeight="1">
      <c r="A17" s="48" t="s">
        <v>24</v>
      </c>
      <c r="B17" s="65" t="s">
        <v>50</v>
      </c>
      <c r="C17" s="31"/>
      <c r="D17" s="51"/>
      <c r="E17" s="31"/>
      <c r="F17" s="367"/>
      <c r="G17" s="384"/>
      <c r="IO17" s="35"/>
      <c r="IP17" s="35"/>
      <c r="IQ17" s="35"/>
      <c r="IR17" s="35"/>
      <c r="IS17" s="35"/>
      <c r="IT17" s="35"/>
      <c r="IU17" s="35"/>
      <c r="IV17" s="35"/>
    </row>
    <row r="18" spans="1:7" ht="17.25" customHeight="1">
      <c r="A18" s="43" t="s">
        <v>9</v>
      </c>
      <c r="B18" s="67" t="s">
        <v>51</v>
      </c>
      <c r="C18" s="74"/>
      <c r="D18" s="74"/>
      <c r="E18" s="74"/>
      <c r="F18" s="376"/>
      <c r="G18" s="383"/>
    </row>
    <row r="19" spans="1:7" ht="17.25" customHeight="1">
      <c r="A19" s="43" t="s">
        <v>11</v>
      </c>
      <c r="B19" s="67" t="s">
        <v>52</v>
      </c>
      <c r="C19" s="74">
        <v>25101</v>
      </c>
      <c r="D19" s="74">
        <v>25242</v>
      </c>
      <c r="E19" s="74">
        <v>25024</v>
      </c>
      <c r="F19" s="376">
        <v>0</v>
      </c>
      <c r="G19" s="383">
        <v>47189</v>
      </c>
    </row>
    <row r="20" spans="1:256" s="73" customFormat="1" ht="17.25" customHeight="1">
      <c r="A20" s="48"/>
      <c r="B20" s="65" t="s">
        <v>53</v>
      </c>
      <c r="C20" s="75">
        <f>C18+C19</f>
        <v>25101</v>
      </c>
      <c r="D20" s="75">
        <f>D18+D19</f>
        <v>25242</v>
      </c>
      <c r="E20" s="75">
        <f>E18+E19</f>
        <v>25024</v>
      </c>
      <c r="F20" s="377">
        <f>F18+F19</f>
        <v>0</v>
      </c>
      <c r="G20" s="431">
        <f>G18+G19</f>
        <v>47189</v>
      </c>
      <c r="IO20" s="35"/>
      <c r="IP20" s="35"/>
      <c r="IQ20" s="35"/>
      <c r="IR20" s="35"/>
      <c r="IS20" s="35"/>
      <c r="IT20" s="35"/>
      <c r="IU20" s="35"/>
      <c r="IV20" s="35"/>
    </row>
    <row r="21" spans="1:7" ht="17.25" customHeight="1">
      <c r="A21" s="48" t="s">
        <v>54</v>
      </c>
      <c r="B21" s="65" t="s">
        <v>14</v>
      </c>
      <c r="C21" s="22"/>
      <c r="D21" s="46"/>
      <c r="E21" s="22"/>
      <c r="F21" s="365"/>
      <c r="G21" s="383"/>
    </row>
    <row r="22" spans="1:7" ht="17.25" customHeight="1">
      <c r="A22" s="43" t="s">
        <v>9</v>
      </c>
      <c r="B22" s="67" t="s">
        <v>55</v>
      </c>
      <c r="C22" s="22"/>
      <c r="D22" s="46"/>
      <c r="E22" s="22"/>
      <c r="F22" s="365"/>
      <c r="G22" s="383"/>
    </row>
    <row r="23" spans="1:7" ht="17.25" customHeight="1">
      <c r="A23" s="43" t="s">
        <v>11</v>
      </c>
      <c r="B23" s="67" t="s">
        <v>56</v>
      </c>
      <c r="C23" s="76"/>
      <c r="D23" s="46"/>
      <c r="E23" s="46"/>
      <c r="F23" s="378"/>
      <c r="G23" s="383"/>
    </row>
    <row r="24" spans="1:7" ht="17.25" customHeight="1">
      <c r="A24" s="43" t="s">
        <v>13</v>
      </c>
      <c r="B24" s="67" t="s">
        <v>57</v>
      </c>
      <c r="C24" s="76"/>
      <c r="D24" s="46"/>
      <c r="E24" s="46"/>
      <c r="F24" s="378"/>
      <c r="G24" s="383"/>
    </row>
    <row r="25" spans="1:7" ht="17.25" customHeight="1">
      <c r="A25" s="43" t="s">
        <v>15</v>
      </c>
      <c r="B25" s="67" t="s">
        <v>58</v>
      </c>
      <c r="C25" s="22">
        <f>C26+C27</f>
        <v>27000</v>
      </c>
      <c r="D25" s="22">
        <f>D26+D27</f>
        <v>27000</v>
      </c>
      <c r="E25" s="22">
        <f>E26+E27</f>
        <v>26127</v>
      </c>
      <c r="F25" s="365">
        <f>F26+F27</f>
        <v>21900</v>
      </c>
      <c r="G25" s="383">
        <v>21900</v>
      </c>
    </row>
    <row r="26" spans="1:7" ht="17.25" customHeight="1">
      <c r="A26" s="43"/>
      <c r="B26" s="67" t="s">
        <v>59</v>
      </c>
      <c r="C26" s="22">
        <v>5000</v>
      </c>
      <c r="D26" s="46">
        <v>5000</v>
      </c>
      <c r="E26" s="46">
        <v>4916</v>
      </c>
      <c r="F26" s="365">
        <v>4900</v>
      </c>
      <c r="G26" s="383">
        <v>4900</v>
      </c>
    </row>
    <row r="27" spans="1:7" ht="17.25" customHeight="1">
      <c r="A27" s="43"/>
      <c r="B27" s="67" t="s">
        <v>60</v>
      </c>
      <c r="C27" s="22">
        <v>22000</v>
      </c>
      <c r="D27" s="46">
        <v>22000</v>
      </c>
      <c r="E27" s="46">
        <v>21211</v>
      </c>
      <c r="F27" s="365">
        <v>17000</v>
      </c>
      <c r="G27" s="383">
        <v>17000</v>
      </c>
    </row>
    <row r="28" spans="1:7" ht="17.25" customHeight="1">
      <c r="A28" s="43" t="s">
        <v>17</v>
      </c>
      <c r="B28" s="77" t="s">
        <v>61</v>
      </c>
      <c r="C28" s="22">
        <f>C29+C30</f>
        <v>42800</v>
      </c>
      <c r="D28" s="22">
        <f>D29+D30</f>
        <v>42800</v>
      </c>
      <c r="E28" s="22">
        <f>E29+E30</f>
        <v>48283</v>
      </c>
      <c r="F28" s="365">
        <f>F29+F30</f>
        <v>42000</v>
      </c>
      <c r="G28" s="383">
        <v>42000</v>
      </c>
    </row>
    <row r="29" spans="1:7" ht="17.25" customHeight="1">
      <c r="A29" s="43"/>
      <c r="B29" s="77" t="s">
        <v>62</v>
      </c>
      <c r="C29" s="22">
        <v>38000</v>
      </c>
      <c r="D29" s="46">
        <v>38000</v>
      </c>
      <c r="E29" s="46">
        <v>44233</v>
      </c>
      <c r="F29" s="365">
        <v>38000</v>
      </c>
      <c r="G29" s="383">
        <v>38000</v>
      </c>
    </row>
    <row r="30" spans="1:7" ht="17.25" customHeight="1">
      <c r="A30" s="43"/>
      <c r="B30" s="77" t="s">
        <v>63</v>
      </c>
      <c r="C30" s="22">
        <v>4800</v>
      </c>
      <c r="D30" s="46">
        <v>4800</v>
      </c>
      <c r="E30" s="46">
        <v>4050</v>
      </c>
      <c r="F30" s="365">
        <v>4000</v>
      </c>
      <c r="G30" s="383">
        <v>4000</v>
      </c>
    </row>
    <row r="31" spans="1:7" ht="17.25" customHeight="1">
      <c r="A31" s="43" t="s">
        <v>19</v>
      </c>
      <c r="B31" s="77" t="s">
        <v>314</v>
      </c>
      <c r="C31" s="22">
        <v>2000</v>
      </c>
      <c r="D31" s="46">
        <v>0</v>
      </c>
      <c r="E31" s="46">
        <v>0</v>
      </c>
      <c r="F31" s="365">
        <v>0</v>
      </c>
      <c r="G31" s="383">
        <v>0</v>
      </c>
    </row>
    <row r="32" spans="1:7" ht="17.25" customHeight="1">
      <c r="A32" s="43" t="s">
        <v>21</v>
      </c>
      <c r="B32" s="77" t="s">
        <v>64</v>
      </c>
      <c r="C32" s="22"/>
      <c r="D32" s="46"/>
      <c r="E32" s="46">
        <v>1145</v>
      </c>
      <c r="F32" s="365"/>
      <c r="G32" s="383"/>
    </row>
    <row r="33" spans="1:256" s="71" customFormat="1" ht="17.25" customHeight="1">
      <c r="A33" s="78"/>
      <c r="B33" s="79" t="s">
        <v>65</v>
      </c>
      <c r="C33" s="31">
        <f>C22+C23+C24+C25+C28+C32+C31</f>
        <v>71800</v>
      </c>
      <c r="D33" s="31">
        <f>D22+D23+D24+D25+D28+D32+D31</f>
        <v>69800</v>
      </c>
      <c r="E33" s="31">
        <f>E22+E23+E24+E25+E28+E32+E31</f>
        <v>75555</v>
      </c>
      <c r="F33" s="367">
        <f>F22+F23+F24+F25+F28+F32+F31</f>
        <v>63900</v>
      </c>
      <c r="G33" s="375">
        <f>G22+G23+G24+G25+G28+G32+G31</f>
        <v>63900</v>
      </c>
      <c r="IO33" s="72"/>
      <c r="IP33" s="72"/>
      <c r="IQ33" s="72"/>
      <c r="IR33" s="72"/>
      <c r="IS33" s="72"/>
      <c r="IT33" s="72"/>
      <c r="IU33" s="72"/>
      <c r="IV33" s="72"/>
    </row>
    <row r="34" spans="1:256" s="71" customFormat="1" ht="17.25" customHeight="1">
      <c r="A34" s="78" t="s">
        <v>66</v>
      </c>
      <c r="B34" s="79" t="s">
        <v>16</v>
      </c>
      <c r="C34" s="31"/>
      <c r="D34" s="51"/>
      <c r="E34" s="51"/>
      <c r="F34" s="367"/>
      <c r="G34" s="384"/>
      <c r="IO34" s="72"/>
      <c r="IP34" s="72"/>
      <c r="IQ34" s="72"/>
      <c r="IR34" s="72"/>
      <c r="IS34" s="72"/>
      <c r="IT34" s="72"/>
      <c r="IU34" s="72"/>
      <c r="IV34" s="72"/>
    </row>
    <row r="35" spans="1:7" ht="17.25" customHeight="1">
      <c r="A35" s="43" t="s">
        <v>9</v>
      </c>
      <c r="B35" s="77" t="s">
        <v>67</v>
      </c>
      <c r="C35" s="22"/>
      <c r="D35" s="46"/>
      <c r="E35" s="46">
        <v>1118</v>
      </c>
      <c r="F35" s="365"/>
      <c r="G35" s="383"/>
    </row>
    <row r="36" spans="1:256" ht="17.25" customHeight="1">
      <c r="A36" s="43" t="s">
        <v>68</v>
      </c>
      <c r="B36" s="67" t="s">
        <v>69</v>
      </c>
      <c r="C36" s="22">
        <v>5950</v>
      </c>
      <c r="D36" s="22">
        <v>5950</v>
      </c>
      <c r="E36" s="22">
        <v>6685</v>
      </c>
      <c r="F36" s="365">
        <v>6150</v>
      </c>
      <c r="G36" s="383">
        <v>6150</v>
      </c>
      <c r="H36" s="80"/>
      <c r="IO36" s="29"/>
      <c r="IP36" s="29"/>
      <c r="IQ36" s="29"/>
      <c r="IR36" s="29"/>
      <c r="IS36" s="29"/>
      <c r="IT36" s="29"/>
      <c r="IU36" s="29"/>
      <c r="IV36" s="29"/>
    </row>
    <row r="37" spans="1:256" ht="17.25" customHeight="1">
      <c r="A37" s="43" t="s">
        <v>13</v>
      </c>
      <c r="B37" s="67" t="s">
        <v>70</v>
      </c>
      <c r="C37" s="22">
        <v>2999</v>
      </c>
      <c r="D37" s="46">
        <v>2999</v>
      </c>
      <c r="E37" s="22">
        <v>3194</v>
      </c>
      <c r="F37" s="365">
        <v>2870</v>
      </c>
      <c r="G37" s="383">
        <v>2870</v>
      </c>
      <c r="IO37" s="29"/>
      <c r="IP37" s="29"/>
      <c r="IQ37" s="29"/>
      <c r="IR37" s="29"/>
      <c r="IS37" s="29"/>
      <c r="IT37" s="29"/>
      <c r="IU37" s="29"/>
      <c r="IV37" s="29"/>
    </row>
    <row r="38" spans="1:7" s="56" customFormat="1" ht="18" customHeight="1">
      <c r="A38" s="43" t="s">
        <v>15</v>
      </c>
      <c r="B38" s="67" t="s">
        <v>71</v>
      </c>
      <c r="C38" s="22">
        <v>3000</v>
      </c>
      <c r="D38" s="46">
        <v>3000</v>
      </c>
      <c r="E38" s="22">
        <v>6</v>
      </c>
      <c r="F38" s="365"/>
      <c r="G38" s="383"/>
    </row>
    <row r="39" spans="1:7" s="56" customFormat="1" ht="18" customHeight="1">
      <c r="A39" s="43" t="s">
        <v>17</v>
      </c>
      <c r="B39" s="67" t="s">
        <v>72</v>
      </c>
      <c r="C39" s="22">
        <v>1137</v>
      </c>
      <c r="D39" s="22">
        <v>1137</v>
      </c>
      <c r="E39" s="22">
        <v>924</v>
      </c>
      <c r="F39" s="365">
        <v>739</v>
      </c>
      <c r="G39" s="383">
        <v>739</v>
      </c>
    </row>
    <row r="40" spans="1:7" s="56" customFormat="1" ht="19.5" customHeight="1">
      <c r="A40" s="43" t="s">
        <v>19</v>
      </c>
      <c r="B40" s="82" t="s">
        <v>73</v>
      </c>
      <c r="C40" s="22">
        <v>1373</v>
      </c>
      <c r="D40" s="46">
        <v>1373</v>
      </c>
      <c r="E40" s="22">
        <v>610</v>
      </c>
      <c r="F40" s="365">
        <v>544</v>
      </c>
      <c r="G40" s="383">
        <v>673</v>
      </c>
    </row>
    <row r="41" spans="1:256" ht="17.25" customHeight="1">
      <c r="A41" s="43" t="s">
        <v>21</v>
      </c>
      <c r="B41" s="67" t="s">
        <v>74</v>
      </c>
      <c r="C41" s="22"/>
      <c r="D41" s="46"/>
      <c r="E41" s="22">
        <v>151</v>
      </c>
      <c r="F41" s="365"/>
      <c r="G41" s="383"/>
      <c r="IO41" s="29"/>
      <c r="IP41" s="29"/>
      <c r="IQ41" s="29"/>
      <c r="IR41" s="29"/>
      <c r="IS41" s="29"/>
      <c r="IT41" s="29"/>
      <c r="IU41" s="29"/>
      <c r="IV41" s="29"/>
    </row>
    <row r="42" spans="1:256" ht="17.25" customHeight="1">
      <c r="A42" s="43" t="s">
        <v>37</v>
      </c>
      <c r="B42" s="67" t="s">
        <v>75</v>
      </c>
      <c r="C42" s="22"/>
      <c r="D42" s="46">
        <v>2000</v>
      </c>
      <c r="E42" s="22">
        <v>3554</v>
      </c>
      <c r="F42" s="365">
        <v>3000</v>
      </c>
      <c r="G42" s="383">
        <v>3000</v>
      </c>
      <c r="IO42" s="29"/>
      <c r="IP42" s="29"/>
      <c r="IQ42" s="29"/>
      <c r="IR42" s="29"/>
      <c r="IS42" s="29"/>
      <c r="IT42" s="29"/>
      <c r="IU42" s="29"/>
      <c r="IV42" s="29"/>
    </row>
    <row r="43" spans="1:256" s="71" customFormat="1" ht="16.5" customHeight="1">
      <c r="A43" s="78"/>
      <c r="B43" s="65" t="s">
        <v>76</v>
      </c>
      <c r="C43" s="31">
        <f>SUM(C35:C42)</f>
        <v>14459</v>
      </c>
      <c r="D43" s="31">
        <f>SUM(D35:D42)</f>
        <v>16459</v>
      </c>
      <c r="E43" s="31">
        <f>SUM(E35:E42)</f>
        <v>16242</v>
      </c>
      <c r="F43" s="367">
        <f>SUM(F35:F42)</f>
        <v>13303</v>
      </c>
      <c r="G43" s="375">
        <f>SUM(G35:G42)</f>
        <v>13432</v>
      </c>
      <c r="IO43" s="72"/>
      <c r="IP43" s="72"/>
      <c r="IQ43" s="72"/>
      <c r="IR43" s="72"/>
      <c r="IS43" s="72"/>
      <c r="IT43" s="72"/>
      <c r="IU43" s="72"/>
      <c r="IV43" s="72"/>
    </row>
    <row r="44" spans="1:256" s="71" customFormat="1" ht="17.25" customHeight="1">
      <c r="A44" s="78" t="s">
        <v>77</v>
      </c>
      <c r="B44" s="65" t="s">
        <v>18</v>
      </c>
      <c r="C44" s="31"/>
      <c r="D44" s="51"/>
      <c r="E44" s="31"/>
      <c r="F44" s="367"/>
      <c r="G44" s="384"/>
      <c r="IO44" s="72"/>
      <c r="IP44" s="72"/>
      <c r="IQ44" s="72"/>
      <c r="IR44" s="72"/>
      <c r="IS44" s="72"/>
      <c r="IT44" s="72"/>
      <c r="IU44" s="72"/>
      <c r="IV44" s="72"/>
    </row>
    <row r="45" spans="1:256" ht="17.25" customHeight="1">
      <c r="A45" s="43" t="s">
        <v>9</v>
      </c>
      <c r="B45" s="67" t="s">
        <v>78</v>
      </c>
      <c r="C45" s="46"/>
      <c r="D45" s="46"/>
      <c r="E45" s="46"/>
      <c r="F45" s="379"/>
      <c r="G45" s="383"/>
      <c r="IO45" s="29"/>
      <c r="IP45" s="29"/>
      <c r="IQ45" s="29"/>
      <c r="IR45" s="29"/>
      <c r="IS45" s="29"/>
      <c r="IT45" s="29"/>
      <c r="IU45" s="29"/>
      <c r="IV45" s="29"/>
    </row>
    <row r="46" spans="1:256" ht="17.25" customHeight="1">
      <c r="A46" s="43" t="s">
        <v>68</v>
      </c>
      <c r="B46" s="67" t="s">
        <v>79</v>
      </c>
      <c r="C46" s="22">
        <v>360</v>
      </c>
      <c r="D46" s="46">
        <v>360</v>
      </c>
      <c r="E46" s="22">
        <v>360</v>
      </c>
      <c r="F46" s="365">
        <v>360</v>
      </c>
      <c r="G46" s="383">
        <v>360</v>
      </c>
      <c r="IO46" s="29"/>
      <c r="IP46" s="29"/>
      <c r="IQ46" s="29"/>
      <c r="IR46" s="29"/>
      <c r="IS46" s="29"/>
      <c r="IT46" s="29"/>
      <c r="IU46" s="29"/>
      <c r="IV46" s="29"/>
    </row>
    <row r="47" spans="1:256" ht="16.5" customHeight="1">
      <c r="A47" s="43" t="s">
        <v>13</v>
      </c>
      <c r="B47" s="67" t="s">
        <v>80</v>
      </c>
      <c r="C47" s="22"/>
      <c r="D47" s="46"/>
      <c r="E47" s="22"/>
      <c r="F47" s="365"/>
      <c r="G47" s="383">
        <v>481</v>
      </c>
      <c r="IO47" s="29"/>
      <c r="IP47" s="29"/>
      <c r="IQ47" s="29"/>
      <c r="IR47" s="29"/>
      <c r="IS47" s="29"/>
      <c r="IT47" s="29"/>
      <c r="IU47" s="29"/>
      <c r="IV47" s="29"/>
    </row>
    <row r="48" spans="1:256" s="71" customFormat="1" ht="17.25" customHeight="1">
      <c r="A48" s="78"/>
      <c r="B48" s="65" t="s">
        <v>81</v>
      </c>
      <c r="C48" s="31">
        <f>C46+C47</f>
        <v>360</v>
      </c>
      <c r="D48" s="31">
        <f>D46+D47</f>
        <v>360</v>
      </c>
      <c r="E48" s="31">
        <f>E46+E47</f>
        <v>360</v>
      </c>
      <c r="F48" s="367">
        <f>F46+F47</f>
        <v>360</v>
      </c>
      <c r="G48" s="384">
        <f>G46+G47</f>
        <v>841</v>
      </c>
      <c r="IO48" s="72"/>
      <c r="IP48" s="72"/>
      <c r="IQ48" s="72"/>
      <c r="IR48" s="72"/>
      <c r="IS48" s="72"/>
      <c r="IT48" s="72"/>
      <c r="IU48" s="72"/>
      <c r="IV48" s="72"/>
    </row>
    <row r="49" spans="1:256" s="71" customFormat="1" ht="17.25" customHeight="1">
      <c r="A49" s="78" t="s">
        <v>82</v>
      </c>
      <c r="B49" s="65" t="s">
        <v>83</v>
      </c>
      <c r="C49" s="31"/>
      <c r="D49" s="51"/>
      <c r="E49" s="31"/>
      <c r="F49" s="367"/>
      <c r="G49" s="384"/>
      <c r="IO49" s="72"/>
      <c r="IP49" s="72"/>
      <c r="IQ49" s="72"/>
      <c r="IR49" s="72"/>
      <c r="IS49" s="72"/>
      <c r="IT49" s="72"/>
      <c r="IU49" s="72"/>
      <c r="IV49" s="72"/>
    </row>
    <row r="50" spans="1:253" s="56" customFormat="1" ht="17.25" customHeight="1">
      <c r="A50" s="43" t="s">
        <v>9</v>
      </c>
      <c r="B50" s="67" t="s">
        <v>84</v>
      </c>
      <c r="C50" s="22">
        <v>180</v>
      </c>
      <c r="D50" s="46">
        <v>865</v>
      </c>
      <c r="E50" s="22">
        <v>885</v>
      </c>
      <c r="F50" s="365"/>
      <c r="G50" s="383"/>
      <c r="IO50" s="29"/>
      <c r="IP50" s="29"/>
      <c r="IQ50" s="29"/>
      <c r="IR50" s="29"/>
      <c r="IS50" s="29"/>
    </row>
    <row r="51" spans="1:253" s="56" customFormat="1" ht="17.25" customHeight="1">
      <c r="A51" s="83" t="s">
        <v>68</v>
      </c>
      <c r="B51" s="84" t="s">
        <v>85</v>
      </c>
      <c r="C51" s="40"/>
      <c r="D51" s="85"/>
      <c r="E51" s="40"/>
      <c r="F51" s="380"/>
      <c r="G51" s="383"/>
      <c r="IO51" s="29"/>
      <c r="IP51" s="29"/>
      <c r="IQ51" s="29"/>
      <c r="IR51" s="29"/>
      <c r="IS51" s="29"/>
    </row>
    <row r="52" spans="1:256" s="71" customFormat="1" ht="18" customHeight="1">
      <c r="A52" s="43"/>
      <c r="B52" s="86" t="s">
        <v>86</v>
      </c>
      <c r="C52" s="31">
        <f>C50+C51</f>
        <v>180</v>
      </c>
      <c r="D52" s="31">
        <f>D50+D51</f>
        <v>865</v>
      </c>
      <c r="E52" s="31">
        <f>E50+E51</f>
        <v>885</v>
      </c>
      <c r="F52" s="367">
        <f>F50+F51</f>
        <v>0</v>
      </c>
      <c r="G52" s="384">
        <v>0</v>
      </c>
      <c r="IO52" s="72"/>
      <c r="IP52" s="72"/>
      <c r="IQ52" s="72"/>
      <c r="IR52" s="72"/>
      <c r="IS52" s="72"/>
      <c r="IT52" s="72"/>
      <c r="IU52" s="72"/>
      <c r="IV52" s="72"/>
    </row>
    <row r="53" spans="1:256" s="71" customFormat="1" ht="16.5" customHeight="1">
      <c r="A53" s="48" t="s">
        <v>87</v>
      </c>
      <c r="B53" s="24" t="s">
        <v>88</v>
      </c>
      <c r="C53" s="31"/>
      <c r="D53" s="49"/>
      <c r="E53" s="31"/>
      <c r="F53" s="367"/>
      <c r="G53" s="384"/>
      <c r="IO53" s="72"/>
      <c r="IP53" s="72"/>
      <c r="IQ53" s="72"/>
      <c r="IR53" s="72"/>
      <c r="IS53" s="72"/>
      <c r="IT53" s="72"/>
      <c r="IU53" s="72"/>
      <c r="IV53" s="72"/>
    </row>
    <row r="54" spans="1:7" ht="16.5" customHeight="1">
      <c r="A54" s="43" t="s">
        <v>9</v>
      </c>
      <c r="B54" s="87" t="s">
        <v>89</v>
      </c>
      <c r="C54" s="22"/>
      <c r="D54" s="88"/>
      <c r="E54" s="22"/>
      <c r="F54" s="365"/>
      <c r="G54" s="383"/>
    </row>
    <row r="55" spans="1:7" ht="16.5">
      <c r="A55" s="43" t="s">
        <v>68</v>
      </c>
      <c r="B55" s="89" t="s">
        <v>90</v>
      </c>
      <c r="C55" s="22"/>
      <c r="D55" s="88"/>
      <c r="E55" s="22">
        <v>313</v>
      </c>
      <c r="F55" s="365"/>
      <c r="G55" s="383"/>
    </row>
    <row r="56" spans="1:7" ht="16.5">
      <c r="A56" s="43"/>
      <c r="B56" s="90" t="s">
        <v>91</v>
      </c>
      <c r="C56" s="49">
        <f>C54+C55</f>
        <v>0</v>
      </c>
      <c r="D56" s="49">
        <f>D54+D55</f>
        <v>0</v>
      </c>
      <c r="E56" s="49">
        <f>E54+E55</f>
        <v>313</v>
      </c>
      <c r="F56" s="381">
        <f>F54+F55</f>
        <v>0</v>
      </c>
      <c r="G56" s="384">
        <v>0</v>
      </c>
    </row>
    <row r="57" spans="1:256" s="71" customFormat="1" ht="16.5" customHeight="1">
      <c r="A57" s="70" t="s">
        <v>92</v>
      </c>
      <c r="B57" s="24" t="s">
        <v>93</v>
      </c>
      <c r="C57" s="51"/>
      <c r="D57" s="51"/>
      <c r="E57" s="51"/>
      <c r="F57" s="382"/>
      <c r="G57" s="384"/>
      <c r="IO57" s="72"/>
      <c r="IP57" s="72"/>
      <c r="IQ57" s="72"/>
      <c r="IR57" s="72"/>
      <c r="IS57" s="72"/>
      <c r="IT57" s="72"/>
      <c r="IU57" s="72"/>
      <c r="IV57" s="72"/>
    </row>
    <row r="58" spans="1:7" ht="16.5" customHeight="1">
      <c r="A58" s="43" t="s">
        <v>94</v>
      </c>
      <c r="B58" s="91" t="s">
        <v>95</v>
      </c>
      <c r="C58" s="46"/>
      <c r="D58" s="46"/>
      <c r="E58" s="46"/>
      <c r="F58" s="379"/>
      <c r="G58" s="383"/>
    </row>
    <row r="59" spans="1:7" ht="16.5" customHeight="1">
      <c r="A59" s="92"/>
      <c r="B59" s="91" t="s">
        <v>96</v>
      </c>
      <c r="C59" s="46"/>
      <c r="D59" s="46"/>
      <c r="E59" s="46"/>
      <c r="F59" s="379"/>
      <c r="G59" s="383"/>
    </row>
    <row r="60" spans="1:7" ht="16.5" customHeight="1">
      <c r="A60" s="92"/>
      <c r="B60" s="91" t="s">
        <v>97</v>
      </c>
      <c r="C60" s="46">
        <v>79634</v>
      </c>
      <c r="D60" s="46">
        <v>80485</v>
      </c>
      <c r="E60" s="46">
        <v>80485</v>
      </c>
      <c r="F60" s="379">
        <v>34215</v>
      </c>
      <c r="G60" s="383">
        <v>47756</v>
      </c>
    </row>
    <row r="61" spans="1:256" s="71" customFormat="1" ht="16.5" customHeight="1">
      <c r="A61" s="70"/>
      <c r="B61" s="24" t="s">
        <v>98</v>
      </c>
      <c r="C61" s="51">
        <f>C59+C60</f>
        <v>79634</v>
      </c>
      <c r="D61" s="51">
        <f>D59+D60</f>
        <v>80485</v>
      </c>
      <c r="E61" s="51">
        <f>E59+E60</f>
        <v>80485</v>
      </c>
      <c r="F61" s="382">
        <f>F59+F60</f>
        <v>34215</v>
      </c>
      <c r="G61" s="384">
        <v>47756</v>
      </c>
      <c r="IO61" s="72"/>
      <c r="IP61" s="72"/>
      <c r="IQ61" s="72"/>
      <c r="IR61" s="72"/>
      <c r="IS61" s="72"/>
      <c r="IT61" s="72"/>
      <c r="IU61" s="72"/>
      <c r="IV61" s="72"/>
    </row>
    <row r="62" spans="1:256" s="71" customFormat="1" ht="16.5" customHeight="1">
      <c r="A62" s="70"/>
      <c r="B62" s="24" t="s">
        <v>99</v>
      </c>
      <c r="C62" s="51">
        <f>C61+C56+C52+C48+C43+C33+C20+C16</f>
        <v>597162</v>
      </c>
      <c r="D62" s="51">
        <f>D61+D56+D52+D48+D43+D33+D20+D16</f>
        <v>673985</v>
      </c>
      <c r="E62" s="51">
        <f>E61+E56+E52+E48+E43+E33+E20+E16</f>
        <v>678102</v>
      </c>
      <c r="F62" s="382">
        <f>F61+F56+F52+F48+F43+F33+F20+F16</f>
        <v>437903</v>
      </c>
      <c r="G62" s="424">
        <f>G61+G56+G52+G48+G43+G33+G20+G16</f>
        <v>528317</v>
      </c>
      <c r="IO62" s="72"/>
      <c r="IP62" s="72"/>
      <c r="IQ62" s="72"/>
      <c r="IR62" s="72"/>
      <c r="IS62" s="72"/>
      <c r="IT62" s="72"/>
      <c r="IU62" s="72"/>
      <c r="IV62" s="72"/>
    </row>
    <row r="63" spans="1:6" ht="16.5">
      <c r="A63" s="93"/>
      <c r="B63" s="57"/>
      <c r="C63" s="94"/>
      <c r="D63" s="94"/>
      <c r="E63" s="81"/>
      <c r="F63" s="81"/>
    </row>
    <row r="64" spans="1:6" ht="16.5">
      <c r="A64" s="93"/>
      <c r="B64" s="57"/>
      <c r="C64" s="94"/>
      <c r="D64" s="94"/>
      <c r="E64" s="81"/>
      <c r="F64" s="81"/>
    </row>
    <row r="65" spans="1:6" ht="16.5">
      <c r="A65" s="93"/>
      <c r="B65" s="57"/>
      <c r="C65" s="94"/>
      <c r="D65" s="94"/>
      <c r="E65" s="81"/>
      <c r="F65" s="81"/>
    </row>
    <row r="66" spans="1:6" ht="16.5">
      <c r="A66" s="93"/>
      <c r="B66" s="57"/>
      <c r="C66" s="94"/>
      <c r="D66" s="94"/>
      <c r="E66" s="81"/>
      <c r="F66" s="81"/>
    </row>
    <row r="67" spans="5:6" ht="16.5">
      <c r="E67" s="95"/>
      <c r="F67" s="95"/>
    </row>
    <row r="68" spans="5:6" ht="16.5">
      <c r="E68" s="95"/>
      <c r="F68" s="95"/>
    </row>
    <row r="69" spans="5:6" ht="16.5">
      <c r="E69" s="95"/>
      <c r="F69" s="95"/>
    </row>
    <row r="70" spans="5:6" ht="16.5">
      <c r="E70" s="95"/>
      <c r="F70" s="95"/>
    </row>
    <row r="71" spans="5:6" ht="16.5">
      <c r="E71" s="95"/>
      <c r="F71" s="95"/>
    </row>
    <row r="72" spans="5:6" ht="16.5">
      <c r="E72" s="95"/>
      <c r="F72" s="95"/>
    </row>
    <row r="73" spans="5:6" ht="16.5">
      <c r="E73" s="95"/>
      <c r="F73" s="95"/>
    </row>
    <row r="74" spans="5:6" ht="16.5">
      <c r="E74" s="95"/>
      <c r="F74" s="95"/>
    </row>
    <row r="75" spans="5:6" ht="16.5">
      <c r="E75" s="95"/>
      <c r="F75" s="95"/>
    </row>
    <row r="76" spans="5:6" ht="16.5">
      <c r="E76" s="95"/>
      <c r="F76" s="95"/>
    </row>
    <row r="77" spans="5:6" ht="16.5">
      <c r="E77" s="95"/>
      <c r="F77" s="95"/>
    </row>
    <row r="78" spans="5:6" ht="16.5">
      <c r="E78" s="95"/>
      <c r="F78" s="95"/>
    </row>
    <row r="79" spans="5:6" ht="16.5">
      <c r="E79" s="95"/>
      <c r="F79" s="95"/>
    </row>
    <row r="80" spans="5:6" ht="16.5">
      <c r="E80" s="95"/>
      <c r="F80" s="95"/>
    </row>
    <row r="81" spans="5:6" ht="16.5">
      <c r="E81" s="95"/>
      <c r="F81" s="95"/>
    </row>
    <row r="82" spans="5:6" ht="16.5">
      <c r="E82" s="95"/>
      <c r="F82" s="95"/>
    </row>
    <row r="83" spans="5:6" ht="16.5">
      <c r="E83" s="95"/>
      <c r="F83" s="95"/>
    </row>
    <row r="84" spans="5:6" ht="16.5">
      <c r="E84" s="95"/>
      <c r="F84" s="95"/>
    </row>
    <row r="85" spans="5:6" ht="16.5">
      <c r="E85" s="95"/>
      <c r="F85" s="95"/>
    </row>
    <row r="86" spans="5:6" ht="16.5">
      <c r="E86" s="95"/>
      <c r="F86" s="95"/>
    </row>
    <row r="87" spans="5:6" ht="16.5">
      <c r="E87" s="95"/>
      <c r="F87" s="95"/>
    </row>
    <row r="88" spans="5:6" ht="16.5">
      <c r="E88" s="95"/>
      <c r="F88" s="95"/>
    </row>
    <row r="89" spans="5:6" ht="16.5">
      <c r="E89" s="95"/>
      <c r="F89" s="95"/>
    </row>
  </sheetData>
  <sheetProtection selectLockedCells="1" selectUnlockedCells="1"/>
  <mergeCells count="1">
    <mergeCell ref="A4:G4"/>
  </mergeCells>
  <printOptions/>
  <pageMargins left="0.22" right="0.3" top="0.55" bottom="0.7480314960629921" header="0.5118110236220472" footer="0.5118110236220472"/>
  <pageSetup horizontalDpi="300" verticalDpi="300" orientation="portrait" paperSize="9" r:id="rId1"/>
  <headerFooter alignWithMargins="0">
    <oddHeader>&amp;R&amp;"Times New Roman,Normál"&amp;8 2. melléklet
&amp;P.oldal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41"/>
  <sheetViews>
    <sheetView tabSelected="1" zoomScaleSheetLayoutView="100" zoomScalePageLayoutView="0" workbookViewId="0" topLeftCell="A24">
      <selection activeCell="L31" sqref="L31"/>
    </sheetView>
  </sheetViews>
  <sheetFormatPr defaultColWidth="7.875" defaultRowHeight="12.75"/>
  <cols>
    <col min="1" max="1" width="5.00390625" style="55" customWidth="1"/>
    <col min="2" max="2" width="41.25390625" style="96" customWidth="1"/>
    <col min="3" max="4" width="11.375" style="97" customWidth="1"/>
    <col min="5" max="5" width="11.375" style="56" customWidth="1"/>
    <col min="6" max="6" width="11.00390625" style="56" customWidth="1"/>
    <col min="7" max="7" width="10.25390625" style="56" customWidth="1"/>
    <col min="8" max="8" width="9.00390625" style="56" bestFit="1" customWidth="1"/>
    <col min="9" max="248" width="7.875" style="56" customWidth="1"/>
  </cols>
  <sheetData>
    <row r="1" spans="4:7" ht="16.5">
      <c r="D1" s="98"/>
      <c r="F1" s="98"/>
      <c r="G1" s="98" t="s">
        <v>100</v>
      </c>
    </row>
    <row r="2" spans="1:7" ht="15.75">
      <c r="A2" s="94"/>
      <c r="B2" s="99"/>
      <c r="C2" s="100"/>
      <c r="D2" s="98"/>
      <c r="F2" s="98"/>
      <c r="G2" s="98" t="s">
        <v>1</v>
      </c>
    </row>
    <row r="3" spans="1:4" ht="15.75">
      <c r="A3" s="94"/>
      <c r="B3" s="99"/>
      <c r="C3" s="101"/>
      <c r="D3" s="101"/>
    </row>
    <row r="4" spans="1:4" ht="15.75">
      <c r="A4" s="94"/>
      <c r="B4" s="99"/>
      <c r="C4" s="101"/>
      <c r="D4" s="101"/>
    </row>
    <row r="5" spans="1:7" ht="30.75" customHeight="1">
      <c r="A5" s="474" t="s">
        <v>355</v>
      </c>
      <c r="B5" s="474"/>
      <c r="C5" s="474"/>
      <c r="D5" s="474"/>
      <c r="E5" s="474"/>
      <c r="F5" s="474"/>
      <c r="G5" s="475"/>
    </row>
    <row r="6" spans="1:4" ht="14.25" customHeight="1">
      <c r="A6" s="94"/>
      <c r="B6" s="102"/>
      <c r="C6" s="103"/>
      <c r="D6" s="103"/>
    </row>
    <row r="7" spans="1:7" ht="15" customHeight="1">
      <c r="A7" s="94"/>
      <c r="B7" s="99"/>
      <c r="C7" s="104"/>
      <c r="D7" s="104"/>
      <c r="F7" s="104"/>
      <c r="G7" s="104" t="s">
        <v>2</v>
      </c>
    </row>
    <row r="8" spans="1:7" ht="48.75" customHeight="1">
      <c r="A8" s="105" t="s">
        <v>3</v>
      </c>
      <c r="B8" s="106" t="s">
        <v>4</v>
      </c>
      <c r="C8" s="15" t="s">
        <v>5</v>
      </c>
      <c r="D8" s="15" t="s">
        <v>356</v>
      </c>
      <c r="E8" s="16" t="s">
        <v>394</v>
      </c>
      <c r="F8" s="245" t="s">
        <v>357</v>
      </c>
      <c r="G8" s="397" t="s">
        <v>440</v>
      </c>
    </row>
    <row r="9" spans="1:7" s="111" customFormat="1" ht="20.25" customHeight="1">
      <c r="A9" s="107" t="s">
        <v>7</v>
      </c>
      <c r="B9" s="108" t="s">
        <v>29</v>
      </c>
      <c r="C9" s="109"/>
      <c r="D9" s="110"/>
      <c r="E9" s="109"/>
      <c r="F9" s="385"/>
      <c r="G9" s="432"/>
    </row>
    <row r="10" spans="1:7" s="116" customFormat="1" ht="20.25" customHeight="1">
      <c r="A10" s="112" t="s">
        <v>9</v>
      </c>
      <c r="B10" s="113" t="s">
        <v>101</v>
      </c>
      <c r="C10" s="114">
        <v>145258</v>
      </c>
      <c r="D10" s="115">
        <v>193913</v>
      </c>
      <c r="E10" s="114">
        <v>191671</v>
      </c>
      <c r="F10" s="386">
        <v>99711</v>
      </c>
      <c r="G10" s="433">
        <v>100611</v>
      </c>
    </row>
    <row r="11" spans="1:7" s="118" customFormat="1" ht="20.25" customHeight="1">
      <c r="A11" s="112" t="s">
        <v>68</v>
      </c>
      <c r="B11" s="113" t="s">
        <v>102</v>
      </c>
      <c r="C11" s="114">
        <v>10276</v>
      </c>
      <c r="D11" s="115">
        <v>14832</v>
      </c>
      <c r="E11" s="114">
        <v>14537</v>
      </c>
      <c r="F11" s="386">
        <v>10621</v>
      </c>
      <c r="G11" s="433">
        <v>10669</v>
      </c>
    </row>
    <row r="12" spans="1:7" s="111" customFormat="1" ht="20.25" customHeight="1">
      <c r="A12" s="107"/>
      <c r="B12" s="108" t="s">
        <v>103</v>
      </c>
      <c r="C12" s="109">
        <f>C10+C11</f>
        <v>155534</v>
      </c>
      <c r="D12" s="109">
        <f>D10+D11</f>
        <v>208745</v>
      </c>
      <c r="E12" s="109">
        <f>E10+E11</f>
        <v>206208</v>
      </c>
      <c r="F12" s="385">
        <f>F10+F11</f>
        <v>110332</v>
      </c>
      <c r="G12" s="432">
        <f>G10+G11</f>
        <v>111280</v>
      </c>
    </row>
    <row r="13" spans="1:7" s="111" customFormat="1" ht="28.5" customHeight="1">
      <c r="A13" s="107" t="s">
        <v>24</v>
      </c>
      <c r="B13" s="117" t="s">
        <v>30</v>
      </c>
      <c r="C13" s="109">
        <v>41768</v>
      </c>
      <c r="D13" s="110">
        <v>42114</v>
      </c>
      <c r="E13" s="109">
        <v>38768</v>
      </c>
      <c r="F13" s="385">
        <v>24716</v>
      </c>
      <c r="G13" s="432">
        <v>24933</v>
      </c>
    </row>
    <row r="14" spans="1:7" s="111" customFormat="1" ht="20.25" customHeight="1">
      <c r="A14" s="107" t="s">
        <v>54</v>
      </c>
      <c r="B14" s="108" t="s">
        <v>31</v>
      </c>
      <c r="C14" s="109"/>
      <c r="D14" s="110"/>
      <c r="E14" s="109"/>
      <c r="F14" s="385"/>
      <c r="G14" s="432"/>
    </row>
    <row r="15" spans="1:7" s="118" customFormat="1" ht="20.25" customHeight="1">
      <c r="A15" s="112" t="s">
        <v>94</v>
      </c>
      <c r="B15" s="113" t="s">
        <v>104</v>
      </c>
      <c r="C15" s="114">
        <v>17801</v>
      </c>
      <c r="D15" s="115">
        <v>16689</v>
      </c>
      <c r="E15" s="114">
        <v>14969</v>
      </c>
      <c r="F15" s="386">
        <v>15596</v>
      </c>
      <c r="G15" s="433">
        <v>22992</v>
      </c>
    </row>
    <row r="16" spans="1:7" s="118" customFormat="1" ht="20.25" customHeight="1">
      <c r="A16" s="112" t="s">
        <v>68</v>
      </c>
      <c r="B16" s="119" t="s">
        <v>105</v>
      </c>
      <c r="C16" s="120">
        <v>3899</v>
      </c>
      <c r="D16" s="121">
        <v>4447</v>
      </c>
      <c r="E16" s="120">
        <v>3873</v>
      </c>
      <c r="F16" s="386">
        <v>4314</v>
      </c>
      <c r="G16" s="433">
        <v>4314</v>
      </c>
    </row>
    <row r="17" spans="1:7" s="118" customFormat="1" ht="20.25" customHeight="1">
      <c r="A17" s="122" t="s">
        <v>13</v>
      </c>
      <c r="B17" s="113" t="s">
        <v>106</v>
      </c>
      <c r="C17" s="114">
        <v>65224</v>
      </c>
      <c r="D17" s="115">
        <v>75537</v>
      </c>
      <c r="E17" s="114">
        <v>69170</v>
      </c>
      <c r="F17" s="386">
        <v>59581</v>
      </c>
      <c r="G17" s="433">
        <v>64516</v>
      </c>
    </row>
    <row r="18" spans="1:7" s="118" customFormat="1" ht="20.25" customHeight="1">
      <c r="A18" s="122" t="s">
        <v>15</v>
      </c>
      <c r="B18" s="113" t="s">
        <v>107</v>
      </c>
      <c r="C18" s="114">
        <v>2182</v>
      </c>
      <c r="D18" s="115">
        <v>2273</v>
      </c>
      <c r="E18" s="114">
        <v>2191</v>
      </c>
      <c r="F18" s="386">
        <v>1572</v>
      </c>
      <c r="G18" s="433">
        <v>1572</v>
      </c>
    </row>
    <row r="19" spans="1:7" s="118" customFormat="1" ht="20.25" customHeight="1">
      <c r="A19" s="122" t="s">
        <v>108</v>
      </c>
      <c r="B19" s="113" t="s">
        <v>109</v>
      </c>
      <c r="C19" s="114">
        <v>24374</v>
      </c>
      <c r="D19" s="115">
        <v>23981</v>
      </c>
      <c r="E19" s="114">
        <v>22310</v>
      </c>
      <c r="F19" s="386">
        <v>18855</v>
      </c>
      <c r="G19" s="433">
        <v>18855</v>
      </c>
    </row>
    <row r="20" spans="1:7" s="111" customFormat="1" ht="20.25" customHeight="1">
      <c r="A20" s="123"/>
      <c r="B20" s="108" t="s">
        <v>110</v>
      </c>
      <c r="C20" s="109">
        <f>SUM(C15:C19)</f>
        <v>113480</v>
      </c>
      <c r="D20" s="109">
        <f>SUM(D15:D19)</f>
        <v>122927</v>
      </c>
      <c r="E20" s="109">
        <f>SUM(E15:E19)</f>
        <v>112513</v>
      </c>
      <c r="F20" s="385">
        <f>SUM(F15:F19)</f>
        <v>99918</v>
      </c>
      <c r="G20" s="432">
        <f>SUM(G15:G19)</f>
        <v>112249</v>
      </c>
    </row>
    <row r="21" spans="1:7" s="124" customFormat="1" ht="20.25" customHeight="1">
      <c r="A21" s="123" t="s">
        <v>111</v>
      </c>
      <c r="B21" s="108" t="s">
        <v>32</v>
      </c>
      <c r="C21" s="109">
        <v>64250</v>
      </c>
      <c r="D21" s="110">
        <v>65300</v>
      </c>
      <c r="E21" s="109">
        <v>59813</v>
      </c>
      <c r="F21" s="385">
        <v>44421</v>
      </c>
      <c r="G21" s="432">
        <v>44421</v>
      </c>
    </row>
    <row r="22" spans="1:7" s="127" customFormat="1" ht="20.25" customHeight="1">
      <c r="A22" s="123" t="s">
        <v>77</v>
      </c>
      <c r="B22" s="125" t="s">
        <v>33</v>
      </c>
      <c r="C22" s="126"/>
      <c r="D22" s="110"/>
      <c r="E22" s="126"/>
      <c r="F22" s="387"/>
      <c r="G22" s="434"/>
    </row>
    <row r="23" spans="1:7" s="116" customFormat="1" ht="20.25" customHeight="1">
      <c r="A23" s="128" t="s">
        <v>94</v>
      </c>
      <c r="B23" s="129" t="s">
        <v>112</v>
      </c>
      <c r="C23" s="130"/>
      <c r="D23" s="131"/>
      <c r="E23" s="130"/>
      <c r="F23" s="386"/>
      <c r="G23" s="433">
        <v>4637</v>
      </c>
    </row>
    <row r="24" spans="1:7" s="116" customFormat="1" ht="20.25" customHeight="1">
      <c r="A24" s="128" t="s">
        <v>11</v>
      </c>
      <c r="B24" s="132" t="s">
        <v>113</v>
      </c>
      <c r="C24" s="130"/>
      <c r="D24" s="131"/>
      <c r="E24" s="130"/>
      <c r="F24" s="388"/>
      <c r="G24" s="433"/>
    </row>
    <row r="25" spans="1:7" s="118" customFormat="1" ht="20.25" customHeight="1">
      <c r="A25" s="122" t="s">
        <v>13</v>
      </c>
      <c r="B25" s="113" t="s">
        <v>114</v>
      </c>
      <c r="C25" s="114">
        <v>161031</v>
      </c>
      <c r="D25" s="115">
        <v>161926</v>
      </c>
      <c r="E25" s="114">
        <v>152646</v>
      </c>
      <c r="F25" s="386">
        <v>147266</v>
      </c>
      <c r="G25" s="433">
        <v>148202</v>
      </c>
    </row>
    <row r="26" spans="1:7" ht="20.25" customHeight="1">
      <c r="A26" s="133" t="s">
        <v>15</v>
      </c>
      <c r="B26" s="132" t="s">
        <v>115</v>
      </c>
      <c r="C26" s="134"/>
      <c r="D26" s="134"/>
      <c r="E26" s="134"/>
      <c r="F26" s="389"/>
      <c r="G26" s="374"/>
    </row>
    <row r="27" spans="1:7" ht="18" customHeight="1">
      <c r="A27" s="133" t="s">
        <v>108</v>
      </c>
      <c r="B27" s="113" t="s">
        <v>116</v>
      </c>
      <c r="C27" s="22">
        <v>8016</v>
      </c>
      <c r="D27" s="115">
        <v>10748</v>
      </c>
      <c r="E27" s="22">
        <v>11197</v>
      </c>
      <c r="F27" s="365">
        <v>10800</v>
      </c>
      <c r="G27" s="374">
        <v>22176</v>
      </c>
    </row>
    <row r="28" spans="1:7" s="124" customFormat="1" ht="20.25" customHeight="1">
      <c r="A28" s="123"/>
      <c r="B28" s="108" t="s">
        <v>117</v>
      </c>
      <c r="C28" s="109">
        <f>C23+C24+C25+C26+C27</f>
        <v>169047</v>
      </c>
      <c r="D28" s="109">
        <f>D23+D24+D25+D26+D27</f>
        <v>172674</v>
      </c>
      <c r="E28" s="109">
        <f>E23+E24+E25+E26+E27</f>
        <v>163843</v>
      </c>
      <c r="F28" s="385">
        <f>F23+F24+F25+F26+F27</f>
        <v>158066</v>
      </c>
      <c r="G28" s="432">
        <f>G23+G24+G25+G26+G27</f>
        <v>175015</v>
      </c>
    </row>
    <row r="29" spans="1:7" s="111" customFormat="1" ht="20.25" customHeight="1">
      <c r="A29" s="123" t="s">
        <v>82</v>
      </c>
      <c r="B29" s="108" t="s">
        <v>35</v>
      </c>
      <c r="C29" s="109">
        <v>3083</v>
      </c>
      <c r="D29" s="110">
        <v>7115</v>
      </c>
      <c r="E29" s="109">
        <v>7094</v>
      </c>
      <c r="F29" s="385">
        <v>450</v>
      </c>
      <c r="G29" s="432">
        <v>32740</v>
      </c>
    </row>
    <row r="30" spans="1:7" s="111" customFormat="1" ht="20.25" customHeight="1">
      <c r="A30" s="123" t="s">
        <v>82</v>
      </c>
      <c r="B30" s="108" t="s">
        <v>36</v>
      </c>
      <c r="C30" s="109">
        <v>50000</v>
      </c>
      <c r="D30" s="110">
        <v>55110</v>
      </c>
      <c r="E30" s="109">
        <v>55103</v>
      </c>
      <c r="F30" s="385">
        <v>0</v>
      </c>
      <c r="G30" s="432">
        <v>0</v>
      </c>
    </row>
    <row r="31" spans="1:7" s="111" customFormat="1" ht="20.25" customHeight="1">
      <c r="A31" s="123" t="s">
        <v>92</v>
      </c>
      <c r="B31" s="108" t="s">
        <v>38</v>
      </c>
      <c r="C31" s="109"/>
      <c r="D31" s="110"/>
      <c r="E31" s="109"/>
      <c r="F31" s="385"/>
      <c r="G31" s="432"/>
    </row>
    <row r="32" spans="1:7" ht="20.25" customHeight="1">
      <c r="A32" s="133" t="s">
        <v>94</v>
      </c>
      <c r="B32" s="135" t="s">
        <v>118</v>
      </c>
      <c r="C32" s="115"/>
      <c r="D32" s="115"/>
      <c r="E32" s="115"/>
      <c r="F32" s="390"/>
      <c r="G32" s="374"/>
    </row>
    <row r="33" spans="1:7" ht="20.25" customHeight="1">
      <c r="A33" s="136" t="s">
        <v>11</v>
      </c>
      <c r="B33" s="119" t="s">
        <v>119</v>
      </c>
      <c r="C33" s="137"/>
      <c r="D33" s="137"/>
      <c r="E33" s="137"/>
      <c r="F33" s="391"/>
      <c r="G33" s="374">
        <v>19733</v>
      </c>
    </row>
    <row r="34" spans="1:256" ht="20.25" customHeight="1">
      <c r="A34" s="138" t="s">
        <v>120</v>
      </c>
      <c r="B34" s="135" t="s">
        <v>121</v>
      </c>
      <c r="C34" s="139"/>
      <c r="D34" s="140"/>
      <c r="E34" s="139"/>
      <c r="F34" s="364"/>
      <c r="G34" s="383"/>
      <c r="IO34" s="29"/>
      <c r="IP34" s="29"/>
      <c r="IQ34" s="29"/>
      <c r="IR34" s="29"/>
      <c r="IS34" s="29"/>
      <c r="IT34" s="29"/>
      <c r="IU34" s="29"/>
      <c r="IV34" s="29"/>
    </row>
    <row r="35" spans="1:7" s="73" customFormat="1" ht="20.25" customHeight="1">
      <c r="A35" s="138" t="s">
        <v>15</v>
      </c>
      <c r="B35" s="113" t="s">
        <v>122</v>
      </c>
      <c r="C35" s="88"/>
      <c r="D35" s="46"/>
      <c r="E35" s="141"/>
      <c r="F35" s="392"/>
      <c r="G35" s="375"/>
    </row>
    <row r="36" spans="1:256" s="73" customFormat="1" ht="19.5" customHeight="1">
      <c r="A36" s="78"/>
      <c r="B36" s="24" t="s">
        <v>123</v>
      </c>
      <c r="C36" s="49">
        <f>C32+C33+C34+C35</f>
        <v>0</v>
      </c>
      <c r="D36" s="49">
        <f>D32+D33+D34+D35</f>
        <v>0</v>
      </c>
      <c r="E36" s="49">
        <f>E32+E33+E34+E35</f>
        <v>0</v>
      </c>
      <c r="F36" s="381">
        <f>F32+F33+F34+F35</f>
        <v>0</v>
      </c>
      <c r="G36" s="375">
        <v>19733</v>
      </c>
      <c r="IO36" s="35"/>
      <c r="IP36" s="35"/>
      <c r="IQ36" s="35"/>
      <c r="IR36" s="35"/>
      <c r="IS36" s="35"/>
      <c r="IT36" s="35"/>
      <c r="IU36" s="35"/>
      <c r="IV36" s="35"/>
    </row>
    <row r="37" spans="1:256" s="73" customFormat="1" ht="19.5" customHeight="1">
      <c r="A37" s="78" t="s">
        <v>124</v>
      </c>
      <c r="B37" s="24" t="s">
        <v>40</v>
      </c>
      <c r="C37" s="49"/>
      <c r="D37" s="142"/>
      <c r="E37" s="22"/>
      <c r="F37" s="393"/>
      <c r="G37" s="375">
        <v>7946</v>
      </c>
      <c r="IO37" s="35"/>
      <c r="IP37" s="35"/>
      <c r="IQ37" s="35"/>
      <c r="IR37" s="35"/>
      <c r="IS37" s="35"/>
      <c r="IT37" s="35"/>
      <c r="IU37" s="35"/>
      <c r="IV37" s="35"/>
    </row>
    <row r="38" spans="1:256" s="73" customFormat="1" ht="19.5" customHeight="1">
      <c r="A38" s="143"/>
      <c r="B38" s="24" t="s">
        <v>125</v>
      </c>
      <c r="C38" s="51">
        <f>C30+C29+C28+C21+C20+C13+C12</f>
        <v>597162</v>
      </c>
      <c r="D38" s="51">
        <f>D30+D29+D28+D21+D20+D13+D12</f>
        <v>673985</v>
      </c>
      <c r="E38" s="51">
        <f>E30+E29+E28+E21+E20+E13+E12</f>
        <v>643342</v>
      </c>
      <c r="F38" s="382">
        <f>F30+F29+F28+F21+F20+F13+F12</f>
        <v>437903</v>
      </c>
      <c r="G38" s="424">
        <f>G30+G29+G28+G21+G20+G13+G12+G37+G36</f>
        <v>528317</v>
      </c>
      <c r="IO38" s="35"/>
      <c r="IP38" s="35"/>
      <c r="IQ38" s="35"/>
      <c r="IR38" s="35"/>
      <c r="IS38" s="35"/>
      <c r="IT38" s="35"/>
      <c r="IU38" s="35"/>
      <c r="IV38" s="35"/>
    </row>
    <row r="39" spans="1:7" ht="16.5">
      <c r="A39" s="179"/>
      <c r="B39" s="214" t="s">
        <v>183</v>
      </c>
      <c r="C39" s="215">
        <v>523325</v>
      </c>
      <c r="D39" s="215">
        <v>594248</v>
      </c>
      <c r="E39" s="215">
        <v>561665</v>
      </c>
      <c r="F39" s="394">
        <v>435541</v>
      </c>
      <c r="G39" s="374">
        <v>475520</v>
      </c>
    </row>
    <row r="40" spans="1:7" ht="16.5">
      <c r="A40" s="218"/>
      <c r="B40" s="219" t="s">
        <v>184</v>
      </c>
      <c r="C40" s="220">
        <v>73837</v>
      </c>
      <c r="D40" s="220">
        <v>79737</v>
      </c>
      <c r="E40" s="220">
        <v>81677</v>
      </c>
      <c r="F40" s="395">
        <v>2362</v>
      </c>
      <c r="G40" s="374">
        <v>52797</v>
      </c>
    </row>
    <row r="41" spans="1:7" ht="16.5">
      <c r="A41" s="221"/>
      <c r="B41" s="222" t="s">
        <v>185</v>
      </c>
      <c r="C41" s="223">
        <v>118</v>
      </c>
      <c r="D41" s="223">
        <v>118</v>
      </c>
      <c r="E41" s="223">
        <v>158</v>
      </c>
      <c r="F41" s="396">
        <v>93</v>
      </c>
      <c r="G41" s="375">
        <v>93</v>
      </c>
    </row>
  </sheetData>
  <sheetProtection selectLockedCells="1" selectUnlockedCells="1"/>
  <mergeCells count="1">
    <mergeCell ref="A5:G5"/>
  </mergeCells>
  <printOptions horizontalCentered="1"/>
  <pageMargins left="0.23" right="0.3" top="0.25" bottom="0.24" header="0.23" footer="0.34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100" zoomScalePageLayoutView="0" workbookViewId="0" topLeftCell="A8">
      <selection activeCell="N24" sqref="N24"/>
    </sheetView>
  </sheetViews>
  <sheetFormatPr defaultColWidth="11.625" defaultRowHeight="12.75"/>
  <cols>
    <col min="1" max="1" width="3.125" style="146" customWidth="1"/>
    <col min="2" max="2" width="27.75390625" style="147" customWidth="1"/>
    <col min="3" max="3" width="8.375" style="97" customWidth="1"/>
    <col min="4" max="4" width="8.625" style="97" customWidth="1"/>
    <col min="5" max="5" width="8.75390625" style="97" customWidth="1"/>
    <col min="6" max="6" width="8.875" style="97" customWidth="1"/>
    <col min="7" max="7" width="8.125" style="97" customWidth="1"/>
    <col min="8" max="8" width="3.625" style="146" customWidth="1"/>
    <col min="9" max="9" width="25.00390625" style="147" customWidth="1"/>
    <col min="10" max="10" width="8.375" style="97" customWidth="1"/>
    <col min="11" max="11" width="8.25390625" style="97" customWidth="1"/>
    <col min="12" max="12" width="8.75390625" style="3" customWidth="1"/>
    <col min="13" max="13" width="8.625" style="3" customWidth="1"/>
    <col min="14" max="14" width="8.25390625" style="0" customWidth="1"/>
  </cols>
  <sheetData>
    <row r="1" spans="1:14" ht="12" customHeight="1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M1" s="98"/>
      <c r="N1" s="98" t="s">
        <v>126</v>
      </c>
    </row>
    <row r="2" spans="1:14" ht="10.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M2" s="98"/>
      <c r="N2" s="98" t="s">
        <v>1</v>
      </c>
    </row>
    <row r="3" spans="1:13" ht="20.25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M3" s="98"/>
    </row>
    <row r="4" spans="1:14" s="149" customFormat="1" ht="21" customHeight="1">
      <c r="A4" s="476" t="s">
        <v>127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3"/>
    </row>
    <row r="5" spans="1:14" s="149" customFormat="1" ht="21.75" customHeight="1">
      <c r="A5" s="478" t="s">
        <v>359</v>
      </c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3"/>
    </row>
    <row r="6" spans="1:13" s="149" customFormat="1" ht="18.75" customHeigh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</row>
    <row r="7" spans="10:14" ht="9.75" customHeight="1">
      <c r="J7" s="98"/>
      <c r="K7" s="98"/>
      <c r="M7" s="98"/>
      <c r="N7" s="98" t="s">
        <v>2</v>
      </c>
    </row>
    <row r="8" spans="1:14" s="158" customFormat="1" ht="34.5" customHeight="1">
      <c r="A8" s="151" t="s">
        <v>3</v>
      </c>
      <c r="B8" s="152" t="s">
        <v>4</v>
      </c>
      <c r="C8" s="153" t="s">
        <v>5</v>
      </c>
      <c r="D8" s="153" t="s">
        <v>356</v>
      </c>
      <c r="E8" s="154" t="s">
        <v>394</v>
      </c>
      <c r="F8" s="155" t="s">
        <v>357</v>
      </c>
      <c r="G8" s="155" t="s">
        <v>438</v>
      </c>
      <c r="H8" s="156" t="s">
        <v>3</v>
      </c>
      <c r="I8" s="157" t="s">
        <v>4</v>
      </c>
      <c r="J8" s="153" t="s">
        <v>5</v>
      </c>
      <c r="K8" s="153" t="s">
        <v>356</v>
      </c>
      <c r="L8" s="154" t="s">
        <v>394</v>
      </c>
      <c r="M8" s="398" t="s">
        <v>357</v>
      </c>
      <c r="N8" s="459" t="s">
        <v>438</v>
      </c>
    </row>
    <row r="9" spans="1:14" ht="12.75">
      <c r="A9" s="159"/>
      <c r="B9" s="160" t="s">
        <v>128</v>
      </c>
      <c r="C9" s="161"/>
      <c r="D9" s="161"/>
      <c r="E9" s="161"/>
      <c r="F9" s="161"/>
      <c r="G9" s="161"/>
      <c r="H9" s="162"/>
      <c r="I9" s="163" t="s">
        <v>129</v>
      </c>
      <c r="J9" s="164"/>
      <c r="K9" s="164"/>
      <c r="L9" s="399"/>
      <c r="M9" s="435"/>
      <c r="N9" s="435"/>
    </row>
    <row r="10" spans="1:14" ht="12.75">
      <c r="A10" s="159" t="s">
        <v>9</v>
      </c>
      <c r="B10" s="166" t="s">
        <v>130</v>
      </c>
      <c r="C10" s="161"/>
      <c r="D10" s="161"/>
      <c r="E10" s="161"/>
      <c r="F10" s="161"/>
      <c r="G10" s="161"/>
      <c r="H10" s="162" t="s">
        <v>9</v>
      </c>
      <c r="I10" s="167" t="s">
        <v>131</v>
      </c>
      <c r="J10" s="168">
        <f>J11+J12+J13</f>
        <v>222421</v>
      </c>
      <c r="K10" s="168">
        <f>K11+K12+K13</f>
        <v>280310</v>
      </c>
      <c r="L10" s="400">
        <f>L11+L12+L13</f>
        <v>269185</v>
      </c>
      <c r="M10" s="460">
        <f>M11+M12+M13</f>
        <v>168556</v>
      </c>
      <c r="N10" s="460">
        <f>N11+N12+N13</f>
        <v>181096</v>
      </c>
    </row>
    <row r="11" spans="1:14" ht="12.75">
      <c r="A11" s="159"/>
      <c r="B11" s="166" t="s">
        <v>132</v>
      </c>
      <c r="C11" s="161">
        <v>301386</v>
      </c>
      <c r="D11" s="161">
        <v>307663</v>
      </c>
      <c r="E11" s="161">
        <v>307663</v>
      </c>
      <c r="F11" s="161">
        <v>266719</v>
      </c>
      <c r="G11" s="161">
        <v>284793</v>
      </c>
      <c r="H11" s="162"/>
      <c r="I11" s="167" t="s">
        <v>133</v>
      </c>
      <c r="J11" s="165">
        <v>107560</v>
      </c>
      <c r="K11" s="161">
        <v>156176</v>
      </c>
      <c r="L11" s="399">
        <v>154821</v>
      </c>
      <c r="M11" s="435">
        <v>69727</v>
      </c>
      <c r="N11" s="435">
        <v>69997</v>
      </c>
    </row>
    <row r="12" spans="1:14" ht="12.75">
      <c r="A12" s="159"/>
      <c r="B12" s="166" t="s">
        <v>134</v>
      </c>
      <c r="C12" s="161"/>
      <c r="D12" s="161"/>
      <c r="E12" s="161"/>
      <c r="F12" s="161"/>
      <c r="G12" s="161"/>
      <c r="H12" s="162"/>
      <c r="I12" s="167" t="s">
        <v>135</v>
      </c>
      <c r="J12" s="165">
        <v>29043</v>
      </c>
      <c r="K12" s="161">
        <v>28394</v>
      </c>
      <c r="L12" s="399">
        <v>25119</v>
      </c>
      <c r="M12" s="435">
        <v>13880</v>
      </c>
      <c r="N12" s="435">
        <v>13944</v>
      </c>
    </row>
    <row r="13" spans="1:14" ht="12.75">
      <c r="A13" s="159"/>
      <c r="B13" s="166" t="s">
        <v>136</v>
      </c>
      <c r="C13" s="161"/>
      <c r="D13" s="161"/>
      <c r="E13" s="161"/>
      <c r="F13" s="161"/>
      <c r="G13" s="161"/>
      <c r="H13" s="162"/>
      <c r="I13" s="167" t="s">
        <v>137</v>
      </c>
      <c r="J13" s="165">
        <v>85818</v>
      </c>
      <c r="K13" s="161">
        <v>95740</v>
      </c>
      <c r="L13" s="399">
        <v>89245</v>
      </c>
      <c r="M13" s="435">
        <v>84949</v>
      </c>
      <c r="N13" s="435">
        <v>97155</v>
      </c>
    </row>
    <row r="14" spans="1:14" ht="12.75">
      <c r="A14" s="159"/>
      <c r="B14" s="166" t="s">
        <v>138</v>
      </c>
      <c r="C14" s="161">
        <v>104242</v>
      </c>
      <c r="D14" s="161">
        <v>173111</v>
      </c>
      <c r="E14" s="161">
        <v>171575</v>
      </c>
      <c r="F14" s="161">
        <v>59406</v>
      </c>
      <c r="G14" s="161">
        <v>70406</v>
      </c>
      <c r="H14" s="162" t="s">
        <v>11</v>
      </c>
      <c r="I14" s="167" t="s">
        <v>139</v>
      </c>
      <c r="J14" s="168">
        <f>J15+J16+J17</f>
        <v>60648</v>
      </c>
      <c r="K14" s="168">
        <f>K15+K16+K17</f>
        <v>65977</v>
      </c>
      <c r="L14" s="400">
        <f>L15+L16+L17</f>
        <v>63209</v>
      </c>
      <c r="M14" s="460">
        <f>M15+M16+M17</f>
        <v>57309</v>
      </c>
      <c r="N14" s="460">
        <f>N15+N16+N17</f>
        <v>58194</v>
      </c>
    </row>
    <row r="15" spans="1:14" ht="12.75">
      <c r="A15" s="159"/>
      <c r="B15" s="166" t="s">
        <v>49</v>
      </c>
      <c r="C15" s="161">
        <f>C11+C12+C13+C14</f>
        <v>405628</v>
      </c>
      <c r="D15" s="161">
        <f>D11+D12+D13+D14</f>
        <v>480774</v>
      </c>
      <c r="E15" s="161">
        <f>E11+E12+E13+E14</f>
        <v>479238</v>
      </c>
      <c r="F15" s="161">
        <f>F11+F12+F13+F14</f>
        <v>326125</v>
      </c>
      <c r="G15" s="161">
        <f>G11+G12+G13+G14</f>
        <v>355199</v>
      </c>
      <c r="H15" s="162"/>
      <c r="I15" s="167" t="s">
        <v>140</v>
      </c>
      <c r="J15" s="165">
        <v>38426</v>
      </c>
      <c r="K15" s="161">
        <v>42989</v>
      </c>
      <c r="L15" s="399">
        <v>41827</v>
      </c>
      <c r="M15" s="435">
        <v>36579</v>
      </c>
      <c r="N15" s="435">
        <v>37162</v>
      </c>
    </row>
    <row r="16" spans="1:14" ht="12.75">
      <c r="A16" s="159" t="s">
        <v>68</v>
      </c>
      <c r="B16" s="166" t="s">
        <v>14</v>
      </c>
      <c r="C16" s="161"/>
      <c r="D16" s="161"/>
      <c r="E16" s="161"/>
      <c r="F16" s="161"/>
      <c r="G16" s="161"/>
      <c r="H16" s="162"/>
      <c r="I16" s="167" t="s">
        <v>141</v>
      </c>
      <c r="J16" s="165">
        <v>10262</v>
      </c>
      <c r="K16" s="161">
        <v>11243</v>
      </c>
      <c r="L16" s="399">
        <v>11206</v>
      </c>
      <c r="M16" s="435">
        <v>9749</v>
      </c>
      <c r="N16" s="435">
        <v>9875</v>
      </c>
    </row>
    <row r="17" spans="1:14" ht="12.75">
      <c r="A17" s="159"/>
      <c r="B17" s="169" t="s">
        <v>142</v>
      </c>
      <c r="C17" s="161"/>
      <c r="D17" s="161"/>
      <c r="E17" s="161"/>
      <c r="F17" s="161"/>
      <c r="G17" s="161"/>
      <c r="H17" s="162"/>
      <c r="I17" s="167" t="s">
        <v>143</v>
      </c>
      <c r="J17" s="165">
        <v>11960</v>
      </c>
      <c r="K17" s="161">
        <v>11745</v>
      </c>
      <c r="L17" s="399">
        <v>10176</v>
      </c>
      <c r="M17" s="435">
        <v>10981</v>
      </c>
      <c r="N17" s="435">
        <v>11157</v>
      </c>
    </row>
    <row r="18" spans="1:14" ht="12.75">
      <c r="A18" s="159"/>
      <c r="B18" s="169" t="s">
        <v>144</v>
      </c>
      <c r="C18" s="161"/>
      <c r="D18" s="161"/>
      <c r="E18" s="161"/>
      <c r="F18" s="161"/>
      <c r="G18" s="161"/>
      <c r="H18" s="162" t="s">
        <v>145</v>
      </c>
      <c r="I18" s="167" t="s">
        <v>153</v>
      </c>
      <c r="J18" s="168">
        <f>J19+J20+J21</f>
        <v>27713</v>
      </c>
      <c r="K18" s="168">
        <f>K19+K20+K21</f>
        <v>27499</v>
      </c>
      <c r="L18" s="400">
        <f>L19+L20+L21</f>
        <v>25095</v>
      </c>
      <c r="M18" s="460">
        <f>M19+M20+M21</f>
        <v>9101</v>
      </c>
      <c r="N18" s="460">
        <f>N19+N20+N21</f>
        <v>9172</v>
      </c>
    </row>
    <row r="19" spans="1:14" ht="12.75">
      <c r="A19" s="159"/>
      <c r="B19" s="169" t="s">
        <v>146</v>
      </c>
      <c r="C19" s="170"/>
      <c r="D19" s="161"/>
      <c r="E19" s="161"/>
      <c r="F19" s="170"/>
      <c r="G19" s="170"/>
      <c r="H19" s="162"/>
      <c r="I19" s="167" t="s">
        <v>147</v>
      </c>
      <c r="J19" s="168">
        <v>9548</v>
      </c>
      <c r="K19" s="161">
        <v>9580</v>
      </c>
      <c r="L19" s="400">
        <v>9560</v>
      </c>
      <c r="M19" s="460">
        <v>4026</v>
      </c>
      <c r="N19" s="435">
        <v>4121</v>
      </c>
    </row>
    <row r="20" spans="1:14" ht="12.75">
      <c r="A20" s="159"/>
      <c r="B20" s="169" t="s">
        <v>148</v>
      </c>
      <c r="C20" s="170">
        <v>27000</v>
      </c>
      <c r="D20" s="161">
        <v>27000</v>
      </c>
      <c r="E20" s="161">
        <v>26127</v>
      </c>
      <c r="F20" s="170">
        <v>21900</v>
      </c>
      <c r="G20" s="170">
        <v>21900</v>
      </c>
      <c r="H20" s="162"/>
      <c r="I20" s="167" t="s">
        <v>371</v>
      </c>
      <c r="J20" s="165">
        <v>2463</v>
      </c>
      <c r="K20" s="161">
        <v>2477</v>
      </c>
      <c r="L20" s="399">
        <v>2443</v>
      </c>
      <c r="M20" s="435">
        <v>1087</v>
      </c>
      <c r="N20" s="435">
        <v>1114</v>
      </c>
    </row>
    <row r="21" spans="1:14" ht="12.75">
      <c r="A21" s="159"/>
      <c r="B21" s="166" t="s">
        <v>149</v>
      </c>
      <c r="C21" s="161">
        <v>44800</v>
      </c>
      <c r="D21" s="161">
        <v>42800</v>
      </c>
      <c r="E21" s="161">
        <v>48283</v>
      </c>
      <c r="F21" s="161">
        <v>42000</v>
      </c>
      <c r="G21" s="161">
        <v>42000</v>
      </c>
      <c r="H21" s="162"/>
      <c r="I21" s="167" t="s">
        <v>150</v>
      </c>
      <c r="J21" s="165">
        <v>15702</v>
      </c>
      <c r="K21" s="161">
        <v>15442</v>
      </c>
      <c r="L21" s="399">
        <v>13092</v>
      </c>
      <c r="M21" s="435">
        <v>3988</v>
      </c>
      <c r="N21" s="435">
        <v>3937</v>
      </c>
    </row>
    <row r="22" spans="1:14" ht="12.75">
      <c r="A22" s="159"/>
      <c r="B22" s="166" t="s">
        <v>151</v>
      </c>
      <c r="C22" s="161"/>
      <c r="D22" s="161"/>
      <c r="E22" s="161">
        <v>1145</v>
      </c>
      <c r="F22" s="161"/>
      <c r="G22" s="161"/>
      <c r="H22" s="162" t="s">
        <v>15</v>
      </c>
      <c r="I22" s="167" t="s">
        <v>32</v>
      </c>
      <c r="J22" s="165">
        <v>64250</v>
      </c>
      <c r="K22" s="168">
        <v>65300</v>
      </c>
      <c r="L22" s="400">
        <v>59813</v>
      </c>
      <c r="M22" s="460">
        <v>44421</v>
      </c>
      <c r="N22" s="435">
        <v>44421</v>
      </c>
    </row>
    <row r="23" spans="1:14" ht="12.75">
      <c r="A23" s="159"/>
      <c r="B23" s="166" t="s">
        <v>65</v>
      </c>
      <c r="C23" s="161">
        <f>C17+C18+C19+C20+C21+C22</f>
        <v>71800</v>
      </c>
      <c r="D23" s="161">
        <f>D17+D18+D19+D20+D21+D22</f>
        <v>69800</v>
      </c>
      <c r="E23" s="161">
        <f>E17+E18+E19+E20+E21+E22</f>
        <v>75555</v>
      </c>
      <c r="F23" s="161">
        <f>F17+F18+F19+F20+F21+F22</f>
        <v>63900</v>
      </c>
      <c r="G23" s="161">
        <v>63900</v>
      </c>
      <c r="H23" s="162" t="s">
        <v>17</v>
      </c>
      <c r="I23" s="167" t="s">
        <v>33</v>
      </c>
      <c r="J23" s="165">
        <v>169047</v>
      </c>
      <c r="K23" s="161">
        <v>172674</v>
      </c>
      <c r="L23" s="400">
        <v>163843</v>
      </c>
      <c r="M23" s="460">
        <v>158066</v>
      </c>
      <c r="N23" s="435">
        <v>175015</v>
      </c>
    </row>
    <row r="24" spans="1:14" ht="12.75">
      <c r="A24" s="159" t="s">
        <v>13</v>
      </c>
      <c r="B24" s="166" t="s">
        <v>16</v>
      </c>
      <c r="C24" s="161">
        <v>14459</v>
      </c>
      <c r="D24" s="161">
        <v>16459</v>
      </c>
      <c r="E24" s="161">
        <v>16242</v>
      </c>
      <c r="F24" s="161">
        <v>13303</v>
      </c>
      <c r="G24" s="161">
        <v>13432</v>
      </c>
      <c r="H24" s="173"/>
      <c r="I24" s="163" t="s">
        <v>154</v>
      </c>
      <c r="J24" s="172">
        <f>J23+J22+J18+J14+J10+J6</f>
        <v>544079</v>
      </c>
      <c r="K24" s="172">
        <f>K23+K22+K18+K14+K10+K6</f>
        <v>611760</v>
      </c>
      <c r="L24" s="401">
        <f>L23+L22+L18+L14+L10+L6</f>
        <v>581145</v>
      </c>
      <c r="M24" s="461">
        <f>M23+M22+M18+M14+M10+M6</f>
        <v>437453</v>
      </c>
      <c r="N24" s="461">
        <f>N23+N22+N18+N14+N10+N6</f>
        <v>467898</v>
      </c>
    </row>
    <row r="25" spans="1:14" ht="12.75">
      <c r="A25" s="159" t="s">
        <v>152</v>
      </c>
      <c r="B25" s="166" t="s">
        <v>83</v>
      </c>
      <c r="C25" s="161">
        <v>180</v>
      </c>
      <c r="D25" s="161">
        <v>865</v>
      </c>
      <c r="E25" s="161">
        <v>885</v>
      </c>
      <c r="F25" s="161"/>
      <c r="G25" s="161"/>
      <c r="H25" s="162"/>
      <c r="I25" s="174"/>
      <c r="J25" s="165"/>
      <c r="K25" s="175"/>
      <c r="L25" s="399"/>
      <c r="M25" s="435"/>
      <c r="N25" s="435"/>
    </row>
    <row r="26" spans="1:14" ht="12.75">
      <c r="A26" s="171"/>
      <c r="B26" s="160" t="s">
        <v>76</v>
      </c>
      <c r="C26" s="172">
        <f>C15+C23+C24+C25</f>
        <v>492067</v>
      </c>
      <c r="D26" s="172">
        <f>D15+D23+D24+D25</f>
        <v>567898</v>
      </c>
      <c r="E26" s="172">
        <f>E15+E23+E24+E25</f>
        <v>571920</v>
      </c>
      <c r="F26" s="172">
        <f>F15+F23+F24+F25</f>
        <v>403328</v>
      </c>
      <c r="G26" s="172">
        <f>G15+G23+G24+G25</f>
        <v>432531</v>
      </c>
      <c r="H26" s="162"/>
      <c r="I26" s="174"/>
      <c r="J26" s="165"/>
      <c r="K26" s="175"/>
      <c r="L26" s="399"/>
      <c r="M26" s="435"/>
      <c r="N26" s="435"/>
    </row>
    <row r="27" spans="1:14" ht="12.75">
      <c r="A27" s="159"/>
      <c r="B27" s="160" t="s">
        <v>155</v>
      </c>
      <c r="C27" s="161"/>
      <c r="D27" s="161"/>
      <c r="E27" s="161"/>
      <c r="F27" s="161"/>
      <c r="G27" s="161"/>
      <c r="H27" s="162"/>
      <c r="I27" s="174" t="s">
        <v>156</v>
      </c>
      <c r="J27" s="165"/>
      <c r="K27" s="175"/>
      <c r="L27" s="399"/>
      <c r="M27" s="435"/>
      <c r="N27" s="435"/>
    </row>
    <row r="28" spans="1:14" s="35" customFormat="1" ht="12.75">
      <c r="A28" s="159" t="s">
        <v>94</v>
      </c>
      <c r="B28" s="166" t="s">
        <v>157</v>
      </c>
      <c r="C28" s="161">
        <v>25101</v>
      </c>
      <c r="D28" s="161">
        <v>25242</v>
      </c>
      <c r="E28" s="161">
        <v>25024</v>
      </c>
      <c r="F28" s="161"/>
      <c r="G28" s="161">
        <v>47189</v>
      </c>
      <c r="H28" s="162" t="s">
        <v>9</v>
      </c>
      <c r="I28" s="176" t="s">
        <v>35</v>
      </c>
      <c r="J28" s="165">
        <v>3083</v>
      </c>
      <c r="K28" s="175">
        <v>7115</v>
      </c>
      <c r="L28" s="399">
        <v>7094</v>
      </c>
      <c r="M28" s="435">
        <v>450</v>
      </c>
      <c r="N28" s="435">
        <v>32740</v>
      </c>
    </row>
    <row r="29" spans="1:14" ht="12.75">
      <c r="A29" s="159" t="s">
        <v>68</v>
      </c>
      <c r="B29" s="166" t="s">
        <v>18</v>
      </c>
      <c r="C29" s="161">
        <v>360</v>
      </c>
      <c r="D29" s="161">
        <v>360</v>
      </c>
      <c r="E29" s="161">
        <v>360</v>
      </c>
      <c r="F29" s="161">
        <v>360</v>
      </c>
      <c r="G29" s="161">
        <v>841</v>
      </c>
      <c r="H29" s="162" t="s">
        <v>11</v>
      </c>
      <c r="I29" s="176" t="s">
        <v>36</v>
      </c>
      <c r="J29" s="165">
        <v>50000</v>
      </c>
      <c r="K29" s="175">
        <v>55110</v>
      </c>
      <c r="L29" s="399">
        <v>55103</v>
      </c>
      <c r="M29" s="435"/>
      <c r="N29" s="435"/>
    </row>
    <row r="30" spans="1:14" ht="12.75">
      <c r="A30" s="159" t="s">
        <v>13</v>
      </c>
      <c r="B30" s="166" t="s">
        <v>88</v>
      </c>
      <c r="C30" s="161"/>
      <c r="D30" s="161"/>
      <c r="E30" s="161">
        <v>313</v>
      </c>
      <c r="F30" s="161"/>
      <c r="G30" s="161"/>
      <c r="H30" s="162" t="s">
        <v>13</v>
      </c>
      <c r="I30" s="176" t="s">
        <v>38</v>
      </c>
      <c r="J30" s="165"/>
      <c r="K30" s="175"/>
      <c r="L30" s="399"/>
      <c r="M30" s="462"/>
      <c r="N30" s="435">
        <v>19733</v>
      </c>
    </row>
    <row r="31" spans="1:14" ht="12.75">
      <c r="A31" s="162"/>
      <c r="B31" s="177" t="s">
        <v>158</v>
      </c>
      <c r="C31" s="178">
        <f>C28+C29+C30</f>
        <v>25461</v>
      </c>
      <c r="D31" s="178">
        <f>D28+D29+D30</f>
        <v>25602</v>
      </c>
      <c r="E31" s="178">
        <f>E28+E29+E30</f>
        <v>25697</v>
      </c>
      <c r="F31" s="178">
        <f>F28+F29+F30</f>
        <v>360</v>
      </c>
      <c r="G31" s="178">
        <f>G28+G29+G30</f>
        <v>48030</v>
      </c>
      <c r="H31" s="162"/>
      <c r="I31" s="174" t="s">
        <v>159</v>
      </c>
      <c r="J31" s="178">
        <f>J28+J29+J30</f>
        <v>53083</v>
      </c>
      <c r="K31" s="178">
        <f>K28+K29+K30</f>
        <v>62225</v>
      </c>
      <c r="L31" s="402">
        <f>L28+L29+L30</f>
        <v>62197</v>
      </c>
      <c r="M31" s="462">
        <f>M28+M29+M30</f>
        <v>450</v>
      </c>
      <c r="N31" s="462">
        <f>N28+N29+N30</f>
        <v>52473</v>
      </c>
    </row>
    <row r="32" spans="1:14" ht="12.75">
      <c r="A32" s="162"/>
      <c r="B32" s="177" t="s">
        <v>160</v>
      </c>
      <c r="C32" s="178">
        <v>79634</v>
      </c>
      <c r="D32" s="178">
        <v>80485</v>
      </c>
      <c r="E32" s="178">
        <v>80485</v>
      </c>
      <c r="F32" s="178">
        <v>34215</v>
      </c>
      <c r="G32" s="178">
        <v>47756</v>
      </c>
      <c r="H32" s="162"/>
      <c r="I32" s="174" t="s">
        <v>161</v>
      </c>
      <c r="J32" s="178"/>
      <c r="K32" s="178"/>
      <c r="L32" s="402"/>
      <c r="M32" s="463"/>
      <c r="N32" s="436">
        <v>7946</v>
      </c>
    </row>
    <row r="33" spans="1:14" ht="12.75">
      <c r="A33" s="179"/>
      <c r="B33" s="180" t="s">
        <v>26</v>
      </c>
      <c r="C33" s="181">
        <f>C26+C31+C32</f>
        <v>597162</v>
      </c>
      <c r="D33" s="181">
        <f>D26+D31+D32</f>
        <v>673985</v>
      </c>
      <c r="E33" s="181">
        <f>E26+E31+E32</f>
        <v>678102</v>
      </c>
      <c r="F33" s="181">
        <f>F26+F31+F32</f>
        <v>437903</v>
      </c>
      <c r="G33" s="181">
        <f>G26+G31+G32</f>
        <v>528317</v>
      </c>
      <c r="H33" s="179"/>
      <c r="I33" s="182" t="s">
        <v>41</v>
      </c>
      <c r="J33" s="181">
        <f>J24+J31+J32</f>
        <v>597162</v>
      </c>
      <c r="K33" s="181">
        <f>K24+K31+K32</f>
        <v>673985</v>
      </c>
      <c r="L33" s="403">
        <f>L24+L31+L32</f>
        <v>643342</v>
      </c>
      <c r="M33" s="463">
        <f>M24+M31+M32</f>
        <v>437903</v>
      </c>
      <c r="N33" s="463">
        <f>N24+N31+N32</f>
        <v>528317</v>
      </c>
    </row>
    <row r="34" spans="8:14" ht="15.75">
      <c r="H34" s="183"/>
      <c r="I34" s="184"/>
      <c r="L34" s="95"/>
      <c r="M34" s="95"/>
      <c r="N34" s="437"/>
    </row>
    <row r="35" spans="9:14" ht="15.75">
      <c r="I35" s="184"/>
      <c r="L35" s="95"/>
      <c r="M35" s="95"/>
      <c r="N35" s="437"/>
    </row>
    <row r="36" spans="9:14" ht="15.75">
      <c r="I36" s="184"/>
      <c r="L36" s="95"/>
      <c r="M36" s="95"/>
      <c r="N36" s="437"/>
    </row>
    <row r="37" spans="9:14" ht="15.75">
      <c r="I37" s="184"/>
      <c r="L37" s="95"/>
      <c r="M37" s="95"/>
      <c r="N37" s="437"/>
    </row>
    <row r="38" spans="9:14" ht="15.75">
      <c r="I38" s="184"/>
      <c r="L38" s="97"/>
      <c r="M38" s="97"/>
      <c r="N38" s="437"/>
    </row>
    <row r="39" spans="9:14" ht="15.75">
      <c r="I39" s="184"/>
      <c r="L39" s="97"/>
      <c r="M39" s="97"/>
      <c r="N39" s="437"/>
    </row>
    <row r="40" spans="9:14" ht="15.75">
      <c r="I40" s="184"/>
      <c r="L40" s="97"/>
      <c r="M40" s="97"/>
      <c r="N40" s="437"/>
    </row>
    <row r="41" spans="9:14" ht="15.75">
      <c r="I41" s="184"/>
      <c r="L41" s="97"/>
      <c r="M41" s="97"/>
      <c r="N41" s="437"/>
    </row>
    <row r="42" spans="9:14" ht="15.75">
      <c r="I42" s="184"/>
      <c r="N42" s="437"/>
    </row>
    <row r="43" ht="15.75">
      <c r="N43" s="437"/>
    </row>
    <row r="44" ht="15.75">
      <c r="N44" s="437"/>
    </row>
    <row r="45" ht="15.75">
      <c r="N45" s="437"/>
    </row>
    <row r="46" ht="15.75">
      <c r="N46" s="437"/>
    </row>
  </sheetData>
  <sheetProtection selectLockedCells="1" selectUnlockedCells="1"/>
  <mergeCells count="2">
    <mergeCell ref="A4:N4"/>
    <mergeCell ref="A5:N5"/>
  </mergeCells>
  <printOptions/>
  <pageMargins left="0.24" right="0.22152777777777777" top="0.19" bottom="0.25" header="0.19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53">
      <selection activeCell="G70" sqref="G70"/>
    </sheetView>
  </sheetViews>
  <sheetFormatPr defaultColWidth="9.00390625" defaultRowHeight="12.75"/>
  <cols>
    <col min="1" max="1" width="5.875" style="0" customWidth="1"/>
    <col min="2" max="2" width="39.25390625" style="0" customWidth="1"/>
    <col min="3" max="6" width="10.75390625" style="0" customWidth="1"/>
    <col min="7" max="7" width="10.00390625" style="0" customWidth="1"/>
  </cols>
  <sheetData>
    <row r="1" spans="1:7" ht="15.75">
      <c r="A1" s="97"/>
      <c r="B1" s="97"/>
      <c r="C1" s="97"/>
      <c r="D1" s="97"/>
      <c r="E1" s="97"/>
      <c r="F1" s="98"/>
      <c r="G1" s="98" t="s">
        <v>162</v>
      </c>
    </row>
    <row r="2" spans="1:7" ht="10.5" customHeight="1">
      <c r="A2" s="97"/>
      <c r="B2" s="97"/>
      <c r="C2" s="97"/>
      <c r="D2" s="97"/>
      <c r="E2" s="97"/>
      <c r="F2" s="98"/>
      <c r="G2" s="98" t="s">
        <v>42</v>
      </c>
    </row>
    <row r="3" spans="1:6" ht="9.75" customHeight="1">
      <c r="A3" s="146"/>
      <c r="B3" s="185"/>
      <c r="C3" s="185"/>
      <c r="D3" s="185"/>
      <c r="E3" s="185"/>
      <c r="F3" s="186"/>
    </row>
    <row r="4" spans="1:7" ht="18.75" customHeight="1">
      <c r="A4" s="476" t="s">
        <v>163</v>
      </c>
      <c r="B4" s="476"/>
      <c r="C4" s="476"/>
      <c r="D4" s="476"/>
      <c r="E4" s="476"/>
      <c r="F4" s="476"/>
      <c r="G4" s="473"/>
    </row>
    <row r="5" spans="1:7" ht="17.25" customHeight="1">
      <c r="A5" s="478" t="s">
        <v>360</v>
      </c>
      <c r="B5" s="478"/>
      <c r="C5" s="478"/>
      <c r="D5" s="478"/>
      <c r="E5" s="478"/>
      <c r="F5" s="478"/>
      <c r="G5" s="473"/>
    </row>
    <row r="6" spans="1:6" ht="18.75" customHeight="1">
      <c r="A6" s="97"/>
      <c r="B6" s="97"/>
      <c r="C6" s="97"/>
      <c r="D6" s="97"/>
      <c r="E6" s="97"/>
      <c r="F6" s="97"/>
    </row>
    <row r="7" spans="1:7" s="64" customFormat="1" ht="48.75" customHeight="1">
      <c r="A7" s="97"/>
      <c r="B7" s="97"/>
      <c r="C7" s="97"/>
      <c r="D7" s="97"/>
      <c r="E7" s="97"/>
      <c r="F7" s="98"/>
      <c r="G7" s="98" t="s">
        <v>2</v>
      </c>
    </row>
    <row r="8" spans="1:7" ht="45">
      <c r="A8" s="187" t="s">
        <v>3</v>
      </c>
      <c r="B8" s="188" t="s">
        <v>4</v>
      </c>
      <c r="C8" s="191" t="s">
        <v>5</v>
      </c>
      <c r="D8" s="189" t="s">
        <v>356</v>
      </c>
      <c r="E8" s="190" t="s">
        <v>394</v>
      </c>
      <c r="F8" s="209" t="s">
        <v>357</v>
      </c>
      <c r="G8" s="408" t="s">
        <v>438</v>
      </c>
    </row>
    <row r="9" spans="1:7" ht="19.5" customHeight="1">
      <c r="A9" s="48" t="s">
        <v>7</v>
      </c>
      <c r="B9" s="192" t="s">
        <v>10</v>
      </c>
      <c r="C9" s="21"/>
      <c r="D9" s="193"/>
      <c r="E9" s="193"/>
      <c r="F9" s="370"/>
      <c r="G9" s="374"/>
    </row>
    <row r="10" spans="1:7" ht="18.75" customHeight="1">
      <c r="A10" s="43" t="s">
        <v>9</v>
      </c>
      <c r="B10" s="194" t="s">
        <v>164</v>
      </c>
      <c r="C10" s="21">
        <v>301386</v>
      </c>
      <c r="D10" s="195">
        <v>307663</v>
      </c>
      <c r="E10" s="195">
        <v>307663</v>
      </c>
      <c r="F10" s="370">
        <v>266719</v>
      </c>
      <c r="G10" s="374">
        <v>284793</v>
      </c>
    </row>
    <row r="11" spans="1:7" ht="18.75" customHeight="1">
      <c r="A11" s="43" t="s">
        <v>11</v>
      </c>
      <c r="B11" s="194" t="s">
        <v>165</v>
      </c>
      <c r="C11" s="21">
        <v>90896</v>
      </c>
      <c r="D11" s="195">
        <v>155008</v>
      </c>
      <c r="E11" s="195">
        <v>154444</v>
      </c>
      <c r="F11" s="370">
        <v>59406</v>
      </c>
      <c r="G11" s="374">
        <v>70406</v>
      </c>
    </row>
    <row r="12" spans="1:7" ht="18.75" customHeight="1">
      <c r="A12" s="43"/>
      <c r="B12" s="192" t="s">
        <v>166</v>
      </c>
      <c r="C12" s="196">
        <f>C10+C11</f>
        <v>392282</v>
      </c>
      <c r="D12" s="196">
        <f>D10+D11</f>
        <v>462671</v>
      </c>
      <c r="E12" s="196">
        <f>E10+E11</f>
        <v>462107</v>
      </c>
      <c r="F12" s="404">
        <f>F10+F11</f>
        <v>326125</v>
      </c>
      <c r="G12" s="438">
        <f>G10+G11</f>
        <v>355199</v>
      </c>
    </row>
    <row r="13" spans="1:7" ht="18.75" customHeight="1">
      <c r="A13" s="48" t="s">
        <v>24</v>
      </c>
      <c r="B13" s="192" t="s">
        <v>167</v>
      </c>
      <c r="C13" s="21"/>
      <c r="D13" s="193"/>
      <c r="E13" s="193" t="s">
        <v>369</v>
      </c>
      <c r="F13" s="370"/>
      <c r="G13" s="374"/>
    </row>
    <row r="14" spans="1:7" ht="18.75" customHeight="1">
      <c r="A14" s="43" t="s">
        <v>9</v>
      </c>
      <c r="B14" s="194" t="s">
        <v>168</v>
      </c>
      <c r="C14" s="21">
        <v>0</v>
      </c>
      <c r="D14" s="195">
        <v>141</v>
      </c>
      <c r="E14" s="195">
        <v>141</v>
      </c>
      <c r="F14" s="370">
        <v>0</v>
      </c>
      <c r="G14" s="374">
        <v>0</v>
      </c>
    </row>
    <row r="15" spans="1:7" ht="18.75" customHeight="1">
      <c r="A15" s="43" t="s">
        <v>11</v>
      </c>
      <c r="B15" s="194" t="s">
        <v>169</v>
      </c>
      <c r="C15" s="21">
        <v>25101</v>
      </c>
      <c r="D15" s="195">
        <v>25101</v>
      </c>
      <c r="E15" s="195">
        <v>24883</v>
      </c>
      <c r="F15" s="370">
        <v>0</v>
      </c>
      <c r="G15" s="374">
        <v>47189</v>
      </c>
    </row>
    <row r="16" spans="1:7" ht="18.75" customHeight="1">
      <c r="A16" s="43"/>
      <c r="B16" s="192" t="s">
        <v>50</v>
      </c>
      <c r="C16" s="196">
        <f>C14+C15</f>
        <v>25101</v>
      </c>
      <c r="D16" s="196">
        <f>D14+D15</f>
        <v>25242</v>
      </c>
      <c r="E16" s="196">
        <f>E14+E15</f>
        <v>25024</v>
      </c>
      <c r="F16" s="404">
        <f>F14+F15</f>
        <v>0</v>
      </c>
      <c r="G16" s="438">
        <f>G14+G15</f>
        <v>47189</v>
      </c>
    </row>
    <row r="17" spans="1:7" ht="18.75" customHeight="1">
      <c r="A17" s="48" t="s">
        <v>54</v>
      </c>
      <c r="B17" s="192" t="s">
        <v>14</v>
      </c>
      <c r="C17" s="33">
        <v>71800</v>
      </c>
      <c r="D17" s="193">
        <v>69800</v>
      </c>
      <c r="E17" s="193">
        <v>75555</v>
      </c>
      <c r="F17" s="405">
        <v>63900</v>
      </c>
      <c r="G17" s="439">
        <v>63900</v>
      </c>
    </row>
    <row r="18" spans="1:7" ht="18.75" customHeight="1">
      <c r="A18" s="48" t="s">
        <v>66</v>
      </c>
      <c r="B18" s="192" t="s">
        <v>16</v>
      </c>
      <c r="C18" s="33"/>
      <c r="D18" s="193"/>
      <c r="E18" s="193"/>
      <c r="F18" s="405"/>
      <c r="G18" s="374"/>
    </row>
    <row r="19" spans="1:7" ht="18.75" customHeight="1">
      <c r="A19" s="43" t="s">
        <v>9</v>
      </c>
      <c r="B19" s="194" t="s">
        <v>170</v>
      </c>
      <c r="C19" s="33"/>
      <c r="D19" s="195"/>
      <c r="E19" s="195">
        <v>1118</v>
      </c>
      <c r="F19" s="405"/>
      <c r="G19" s="374"/>
    </row>
    <row r="20" spans="1:7" s="29" customFormat="1" ht="18.75" customHeight="1">
      <c r="A20" s="43" t="s">
        <v>11</v>
      </c>
      <c r="B20" s="194" t="s">
        <v>69</v>
      </c>
      <c r="C20" s="21">
        <v>5850</v>
      </c>
      <c r="D20" s="195">
        <v>5850</v>
      </c>
      <c r="E20" s="195">
        <v>6618</v>
      </c>
      <c r="F20" s="370">
        <v>6050</v>
      </c>
      <c r="G20" s="374">
        <v>6050</v>
      </c>
    </row>
    <row r="21" spans="1:7" s="29" customFormat="1" ht="18.75" customHeight="1">
      <c r="A21" s="43" t="s">
        <v>13</v>
      </c>
      <c r="B21" s="194" t="s">
        <v>70</v>
      </c>
      <c r="C21" s="21">
        <v>2999</v>
      </c>
      <c r="D21" s="195">
        <v>2999</v>
      </c>
      <c r="E21" s="195">
        <v>1678</v>
      </c>
      <c r="F21" s="370">
        <v>2870</v>
      </c>
      <c r="G21" s="374">
        <v>2870</v>
      </c>
    </row>
    <row r="22" spans="1:7" s="29" customFormat="1" ht="18.75" customHeight="1">
      <c r="A22" s="43" t="s">
        <v>15</v>
      </c>
      <c r="B22" s="194" t="s">
        <v>71</v>
      </c>
      <c r="C22" s="21">
        <v>3000</v>
      </c>
      <c r="D22" s="195">
        <v>3000</v>
      </c>
      <c r="E22" s="195">
        <v>1533</v>
      </c>
      <c r="F22" s="370">
        <v>0</v>
      </c>
      <c r="G22" s="374">
        <v>0</v>
      </c>
    </row>
    <row r="23" spans="1:7" s="29" customFormat="1" ht="18.75" customHeight="1">
      <c r="A23" s="43" t="s">
        <v>17</v>
      </c>
      <c r="B23" s="194" t="s">
        <v>72</v>
      </c>
      <c r="C23" s="21">
        <v>1137</v>
      </c>
      <c r="D23" s="195">
        <v>1137</v>
      </c>
      <c r="E23" s="195">
        <v>924</v>
      </c>
      <c r="F23" s="370">
        <v>739</v>
      </c>
      <c r="G23" s="374">
        <v>739</v>
      </c>
    </row>
    <row r="24" spans="1:7" s="29" customFormat="1" ht="18.75" customHeight="1">
      <c r="A24" s="43" t="s">
        <v>19</v>
      </c>
      <c r="B24" s="194" t="s">
        <v>73</v>
      </c>
      <c r="C24" s="21">
        <v>1373</v>
      </c>
      <c r="D24" s="195">
        <v>1373</v>
      </c>
      <c r="E24" s="195">
        <v>610</v>
      </c>
      <c r="F24" s="370">
        <v>544</v>
      </c>
      <c r="G24" s="374">
        <v>673</v>
      </c>
    </row>
    <row r="25" spans="1:7" s="29" customFormat="1" ht="18.75" customHeight="1">
      <c r="A25" s="43" t="s">
        <v>21</v>
      </c>
      <c r="B25" s="194" t="s">
        <v>75</v>
      </c>
      <c r="C25" s="21"/>
      <c r="D25" s="195">
        <v>2000</v>
      </c>
      <c r="E25" s="195">
        <v>3694</v>
      </c>
      <c r="F25" s="370">
        <v>3000</v>
      </c>
      <c r="G25" s="374">
        <v>3000</v>
      </c>
    </row>
    <row r="26" spans="1:7" ht="18" customHeight="1">
      <c r="A26" s="43"/>
      <c r="B26" s="192" t="s">
        <v>76</v>
      </c>
      <c r="C26" s="193">
        <f>C19+C20+C21+C23+C24+C25+C22</f>
        <v>14359</v>
      </c>
      <c r="D26" s="193">
        <f>D19+D20+D21+D23+D24+D25+D22</f>
        <v>16359</v>
      </c>
      <c r="E26" s="193">
        <f>E19+E20+E21+E23+E24+E25+E22</f>
        <v>16175</v>
      </c>
      <c r="F26" s="406">
        <f>F19+F20+F21+F23+F24+F25+F22</f>
        <v>13203</v>
      </c>
      <c r="G26" s="440">
        <f>G19+G20+G21+G23+G24+G25+G22</f>
        <v>13332</v>
      </c>
    </row>
    <row r="27" spans="1:7" ht="18.75" customHeight="1">
      <c r="A27" s="48" t="s">
        <v>77</v>
      </c>
      <c r="B27" s="192" t="s">
        <v>18</v>
      </c>
      <c r="C27" s="33">
        <v>360</v>
      </c>
      <c r="D27" s="193">
        <v>360</v>
      </c>
      <c r="E27" s="193">
        <v>360</v>
      </c>
      <c r="F27" s="405">
        <v>360</v>
      </c>
      <c r="G27" s="375">
        <v>841</v>
      </c>
    </row>
    <row r="28" spans="1:7" ht="18.75" customHeight="1">
      <c r="A28" s="48" t="s">
        <v>82</v>
      </c>
      <c r="B28" s="192" t="s">
        <v>20</v>
      </c>
      <c r="C28" s="33">
        <v>180</v>
      </c>
      <c r="D28" s="193">
        <v>865</v>
      </c>
      <c r="E28" s="193">
        <v>885</v>
      </c>
      <c r="F28" s="405">
        <v>0</v>
      </c>
      <c r="G28" s="375">
        <v>0</v>
      </c>
    </row>
    <row r="29" spans="1:7" ht="18.75" customHeight="1">
      <c r="A29" s="48" t="s">
        <v>87</v>
      </c>
      <c r="B29" s="192" t="s">
        <v>22</v>
      </c>
      <c r="C29" s="33">
        <v>0</v>
      </c>
      <c r="D29" s="193">
        <v>0</v>
      </c>
      <c r="E29" s="193">
        <v>313</v>
      </c>
      <c r="F29" s="405">
        <v>0</v>
      </c>
      <c r="G29" s="375">
        <v>0</v>
      </c>
    </row>
    <row r="30" spans="1:7" ht="18.75" customHeight="1">
      <c r="A30" s="48"/>
      <c r="B30" s="192" t="s">
        <v>171</v>
      </c>
      <c r="C30" s="196">
        <f>C29+C28+C27+C17+C26+C16+C12</f>
        <v>504082</v>
      </c>
      <c r="D30" s="196">
        <f>D29+D28+D27+D17+D26+D16+D12</f>
        <v>575297</v>
      </c>
      <c r="E30" s="196">
        <f>E29+E28+E27+E17+E26+E16+E12</f>
        <v>580419</v>
      </c>
      <c r="F30" s="404">
        <f>F29+F28+F27+F17+F26+F16+F12</f>
        <v>403588</v>
      </c>
      <c r="G30" s="438">
        <f>G29+G28+G27+G17+G26+G16+G12</f>
        <v>480461</v>
      </c>
    </row>
    <row r="31" spans="1:7" ht="18.75" customHeight="1">
      <c r="A31" s="48" t="s">
        <v>92</v>
      </c>
      <c r="B31" s="197" t="s">
        <v>93</v>
      </c>
      <c r="C31" s="21"/>
      <c r="D31" s="198"/>
      <c r="E31" s="198"/>
      <c r="F31" s="370"/>
      <c r="G31" s="374"/>
    </row>
    <row r="32" spans="1:7" ht="18.75" customHeight="1">
      <c r="A32" s="43" t="s">
        <v>9</v>
      </c>
      <c r="B32" s="199" t="s">
        <v>315</v>
      </c>
      <c r="C32" s="21">
        <v>79634</v>
      </c>
      <c r="D32" s="200">
        <v>71344</v>
      </c>
      <c r="E32" s="200">
        <v>71344</v>
      </c>
      <c r="F32" s="370">
        <v>34215</v>
      </c>
      <c r="G32" s="374">
        <v>47571</v>
      </c>
    </row>
    <row r="33" spans="1:7" ht="18.75" customHeight="1">
      <c r="A33" s="43"/>
      <c r="B33" s="201" t="s">
        <v>172</v>
      </c>
      <c r="C33" s="202">
        <f>C12+C16+C17+C26+C27+C28+C29+C32</f>
        <v>583716</v>
      </c>
      <c r="D33" s="202">
        <f>D12+D16+D17+D26+D27+D28+D29+D32</f>
        <v>646641</v>
      </c>
      <c r="E33" s="202">
        <f>E12+E16+E17+E26+E27+E28+E29+E32</f>
        <v>651763</v>
      </c>
      <c r="F33" s="407">
        <f>F12+F16+F17+F26+F27+F28+F29+F32</f>
        <v>437803</v>
      </c>
      <c r="G33" s="441">
        <f>G12+G16+G17+G26+G27+G28+G29+G32</f>
        <v>528032</v>
      </c>
    </row>
    <row r="34" spans="1:7" ht="18" customHeight="1">
      <c r="A34" s="183"/>
      <c r="B34" s="203"/>
      <c r="C34" s="203"/>
      <c r="D34" s="203"/>
      <c r="E34" s="203"/>
      <c r="F34" s="204"/>
      <c r="G34" s="205"/>
    </row>
    <row r="35" spans="1:6" ht="18.75" customHeight="1">
      <c r="A35" s="183"/>
      <c r="B35" s="203"/>
      <c r="C35" s="203"/>
      <c r="D35" s="203"/>
      <c r="E35" s="203"/>
      <c r="F35" s="204"/>
    </row>
    <row r="36" spans="1:6" ht="18.75" customHeight="1">
      <c r="A36" s="183"/>
      <c r="B36" s="203"/>
      <c r="C36" s="203"/>
      <c r="D36" s="203"/>
      <c r="E36" s="203"/>
      <c r="F36" s="204"/>
    </row>
    <row r="37" spans="1:6" ht="18.75" customHeight="1">
      <c r="A37" s="183"/>
      <c r="B37" s="203"/>
      <c r="C37" s="203"/>
      <c r="D37" s="203"/>
      <c r="E37" s="203"/>
      <c r="F37" s="204"/>
    </row>
    <row r="38" spans="1:6" ht="18.75" customHeight="1">
      <c r="A38" s="183"/>
      <c r="B38" s="203"/>
      <c r="C38" s="203"/>
      <c r="D38" s="203"/>
      <c r="E38" s="203"/>
      <c r="F38" s="204"/>
    </row>
    <row r="39" spans="1:6" ht="18.75" customHeight="1">
      <c r="A39" s="183"/>
      <c r="B39" s="203"/>
      <c r="C39" s="203"/>
      <c r="D39" s="203"/>
      <c r="E39" s="203"/>
      <c r="F39" s="204"/>
    </row>
    <row r="40" spans="1:6" ht="18.75" customHeight="1">
      <c r="A40" s="183"/>
      <c r="B40" s="203"/>
      <c r="C40" s="203"/>
      <c r="D40" s="203"/>
      <c r="E40" s="203"/>
      <c r="F40" s="204"/>
    </row>
    <row r="41" spans="1:7" ht="18.75" customHeight="1">
      <c r="A41" s="146"/>
      <c r="B41" s="206"/>
      <c r="C41" s="206"/>
      <c r="D41" s="206"/>
      <c r="E41" s="206"/>
      <c r="G41" s="98" t="s">
        <v>162</v>
      </c>
    </row>
    <row r="42" spans="1:7" ht="18.75" customHeight="1">
      <c r="A42" s="146"/>
      <c r="B42" s="206"/>
      <c r="C42" s="206"/>
      <c r="D42" s="206"/>
      <c r="E42" s="206"/>
      <c r="G42" s="98" t="s">
        <v>173</v>
      </c>
    </row>
    <row r="43" spans="1:6" ht="18.75" customHeight="1">
      <c r="A43" s="146"/>
      <c r="B43" s="185"/>
      <c r="C43" s="185"/>
      <c r="D43" s="185"/>
      <c r="E43" s="185"/>
      <c r="F43" s="186"/>
    </row>
    <row r="44" spans="1:6" ht="18.75" customHeight="1">
      <c r="A44" s="146"/>
      <c r="B44" s="185"/>
      <c r="C44" s="185"/>
      <c r="D44" s="185"/>
      <c r="E44" s="185"/>
      <c r="F44" s="186"/>
    </row>
    <row r="45" spans="1:7" ht="18" customHeight="1">
      <c r="A45" s="476" t="s">
        <v>163</v>
      </c>
      <c r="B45" s="476"/>
      <c r="C45" s="476"/>
      <c r="D45" s="476"/>
      <c r="E45" s="476"/>
      <c r="F45" s="476"/>
      <c r="G45" s="473"/>
    </row>
    <row r="46" spans="1:7" ht="18" customHeight="1">
      <c r="A46" s="478" t="s">
        <v>361</v>
      </c>
      <c r="B46" s="478"/>
      <c r="C46" s="478"/>
      <c r="D46" s="478"/>
      <c r="E46" s="478"/>
      <c r="F46" s="478"/>
      <c r="G46" s="473"/>
    </row>
    <row r="47" spans="1:6" ht="23.25" customHeight="1">
      <c r="A47" s="59"/>
      <c r="B47" s="59"/>
      <c r="C47" s="59"/>
      <c r="D47" s="59"/>
      <c r="E47" s="59"/>
      <c r="F47" s="207"/>
    </row>
    <row r="48" spans="1:6" ht="18" customHeight="1">
      <c r="A48" s="59"/>
      <c r="B48" s="59"/>
      <c r="C48" s="59"/>
      <c r="D48" s="59"/>
      <c r="E48" s="59"/>
      <c r="F48" s="207"/>
    </row>
    <row r="49" spans="1:6" ht="8.25" customHeight="1">
      <c r="A49" s="59"/>
      <c r="B49" s="59"/>
      <c r="C49" s="59"/>
      <c r="D49" s="59"/>
      <c r="E49" s="59"/>
      <c r="F49" s="207"/>
    </row>
    <row r="50" spans="1:7" ht="18" customHeight="1">
      <c r="A50" s="146"/>
      <c r="B50" s="208"/>
      <c r="C50" s="208"/>
      <c r="D50" s="208"/>
      <c r="E50" s="208"/>
      <c r="F50" s="98"/>
      <c r="G50" s="98" t="s">
        <v>2</v>
      </c>
    </row>
    <row r="51" spans="1:7" ht="48.75" customHeight="1">
      <c r="A51" s="187" t="s">
        <v>3</v>
      </c>
      <c r="B51" s="188" t="s">
        <v>4</v>
      </c>
      <c r="C51" s="191" t="s">
        <v>5</v>
      </c>
      <c r="D51" s="191" t="s">
        <v>356</v>
      </c>
      <c r="E51" s="209" t="s">
        <v>395</v>
      </c>
      <c r="F51" s="209" t="s">
        <v>357</v>
      </c>
      <c r="G51" s="410" t="s">
        <v>438</v>
      </c>
    </row>
    <row r="52" spans="1:7" ht="18" customHeight="1">
      <c r="A52" s="210"/>
      <c r="B52" s="211" t="s">
        <v>174</v>
      </c>
      <c r="C52" s="213"/>
      <c r="D52" s="212"/>
      <c r="E52" s="212"/>
      <c r="F52" s="409"/>
      <c r="G52" s="374"/>
    </row>
    <row r="53" spans="1:7" ht="18" customHeight="1">
      <c r="A53" s="138" t="s">
        <v>7</v>
      </c>
      <c r="B53" s="214" t="s">
        <v>29</v>
      </c>
      <c r="C53" s="21">
        <v>107560</v>
      </c>
      <c r="D53" s="215">
        <v>156176</v>
      </c>
      <c r="E53" s="215">
        <v>154821</v>
      </c>
      <c r="F53" s="370">
        <v>69727</v>
      </c>
      <c r="G53" s="374">
        <v>69997</v>
      </c>
    </row>
    <row r="54" spans="1:7" ht="18" customHeight="1">
      <c r="A54" s="138" t="s">
        <v>24</v>
      </c>
      <c r="B54" s="214" t="s">
        <v>175</v>
      </c>
      <c r="C54" s="21">
        <v>29043</v>
      </c>
      <c r="D54" s="215">
        <v>28394</v>
      </c>
      <c r="E54" s="215">
        <v>25119</v>
      </c>
      <c r="F54" s="370">
        <v>13880</v>
      </c>
      <c r="G54" s="374">
        <v>13944</v>
      </c>
    </row>
    <row r="55" spans="1:7" ht="18" customHeight="1">
      <c r="A55" s="138" t="s">
        <v>54</v>
      </c>
      <c r="B55" s="214" t="s">
        <v>31</v>
      </c>
      <c r="C55" s="21">
        <v>85818</v>
      </c>
      <c r="D55" s="215">
        <v>95740</v>
      </c>
      <c r="E55" s="215">
        <v>89245</v>
      </c>
      <c r="F55" s="370">
        <v>84949</v>
      </c>
      <c r="G55" s="374">
        <v>97155</v>
      </c>
    </row>
    <row r="56" spans="1:7" ht="18" customHeight="1">
      <c r="A56" s="138" t="s">
        <v>66</v>
      </c>
      <c r="B56" s="214" t="s">
        <v>32</v>
      </c>
      <c r="C56" s="21">
        <v>64250</v>
      </c>
      <c r="D56" s="215">
        <v>65300</v>
      </c>
      <c r="E56" s="215">
        <v>59813</v>
      </c>
      <c r="F56" s="370">
        <v>44421</v>
      </c>
      <c r="G56" s="374">
        <v>44421</v>
      </c>
    </row>
    <row r="57" spans="1:7" ht="18" customHeight="1">
      <c r="A57" s="138" t="s">
        <v>77</v>
      </c>
      <c r="B57" s="214" t="s">
        <v>176</v>
      </c>
      <c r="C57" s="21">
        <v>169047</v>
      </c>
      <c r="D57" s="215">
        <v>172152</v>
      </c>
      <c r="E57" s="215">
        <v>163410</v>
      </c>
      <c r="F57" s="370">
        <v>157996</v>
      </c>
      <c r="G57" s="374">
        <v>174930</v>
      </c>
    </row>
    <row r="58" spans="1:7" ht="18" customHeight="1">
      <c r="A58" s="138"/>
      <c r="B58" s="216" t="s">
        <v>177</v>
      </c>
      <c r="C58" s="202">
        <f>C53+C54+C55+C56+C57</f>
        <v>455718</v>
      </c>
      <c r="D58" s="202">
        <f>D53+D54+D55+D56+D57</f>
        <v>517762</v>
      </c>
      <c r="E58" s="202">
        <f>E53+E54+E55+E56+E57</f>
        <v>492408</v>
      </c>
      <c r="F58" s="407">
        <f>F53+F54+F55+F56+F57</f>
        <v>370973</v>
      </c>
      <c r="G58" s="441">
        <f>G53+G54+G55+G56+G57</f>
        <v>400447</v>
      </c>
    </row>
    <row r="59" spans="1:7" ht="18" customHeight="1">
      <c r="A59" s="78"/>
      <c r="B59" s="217" t="s">
        <v>178</v>
      </c>
      <c r="C59" s="21"/>
      <c r="D59" s="33"/>
      <c r="E59" s="33"/>
      <c r="F59" s="370"/>
      <c r="G59" s="374"/>
    </row>
    <row r="60" spans="1:7" ht="18" customHeight="1">
      <c r="A60" s="138" t="s">
        <v>82</v>
      </c>
      <c r="B60" s="214" t="s">
        <v>179</v>
      </c>
      <c r="C60" s="21">
        <v>2933</v>
      </c>
      <c r="D60" s="215">
        <v>6214</v>
      </c>
      <c r="E60" s="215">
        <v>6201</v>
      </c>
      <c r="F60" s="370">
        <v>200</v>
      </c>
      <c r="G60" s="374">
        <v>9788</v>
      </c>
    </row>
    <row r="61" spans="1:7" ht="18" customHeight="1">
      <c r="A61" s="138" t="s">
        <v>87</v>
      </c>
      <c r="B61" s="214" t="s">
        <v>36</v>
      </c>
      <c r="C61" s="21">
        <v>50000</v>
      </c>
      <c r="D61" s="215">
        <v>55110</v>
      </c>
      <c r="E61" s="215">
        <v>55103</v>
      </c>
      <c r="F61" s="370">
        <v>0</v>
      </c>
      <c r="G61" s="374">
        <v>0</v>
      </c>
    </row>
    <row r="62" spans="1:7" ht="18" customHeight="1">
      <c r="A62" s="138" t="s">
        <v>180</v>
      </c>
      <c r="B62" s="214" t="s">
        <v>38</v>
      </c>
      <c r="C62" s="21"/>
      <c r="D62" s="215"/>
      <c r="E62" s="215"/>
      <c r="F62" s="370"/>
      <c r="G62" s="374">
        <v>19733</v>
      </c>
    </row>
    <row r="63" spans="1:7" ht="18" customHeight="1">
      <c r="A63" s="138"/>
      <c r="B63" s="216" t="s">
        <v>181</v>
      </c>
      <c r="C63" s="202">
        <f>C60+C61+C62</f>
        <v>52933</v>
      </c>
      <c r="D63" s="202">
        <f>D60+D61+D62</f>
        <v>61324</v>
      </c>
      <c r="E63" s="202">
        <f>E60+E61+E62</f>
        <v>61304</v>
      </c>
      <c r="F63" s="407">
        <f>F60+F61+F62</f>
        <v>200</v>
      </c>
      <c r="G63" s="441">
        <f>G60+G61+G62</f>
        <v>29521</v>
      </c>
    </row>
    <row r="64" spans="1:7" ht="18" customHeight="1">
      <c r="A64" s="138"/>
      <c r="B64" s="216" t="s">
        <v>28</v>
      </c>
      <c r="C64" s="202">
        <f>C58+C63</f>
        <v>508651</v>
      </c>
      <c r="D64" s="202">
        <f>D58+D63</f>
        <v>579086</v>
      </c>
      <c r="E64" s="202">
        <f>E58+E63</f>
        <v>553712</v>
      </c>
      <c r="F64" s="407">
        <f>F58+F63</f>
        <v>371173</v>
      </c>
      <c r="G64" s="441">
        <f>G58+G63</f>
        <v>429968</v>
      </c>
    </row>
    <row r="65" spans="1:7" ht="18" customHeight="1">
      <c r="A65" s="138" t="s">
        <v>124</v>
      </c>
      <c r="B65" s="216" t="s">
        <v>40</v>
      </c>
      <c r="C65" s="21"/>
      <c r="D65" s="202"/>
      <c r="E65" s="202"/>
      <c r="F65" s="370"/>
      <c r="G65" s="374"/>
    </row>
    <row r="66" spans="1:7" ht="15.75">
      <c r="A66" s="138" t="s">
        <v>9</v>
      </c>
      <c r="B66" s="214" t="s">
        <v>182</v>
      </c>
      <c r="C66" s="21">
        <v>75065</v>
      </c>
      <c r="D66" s="215">
        <v>67555</v>
      </c>
      <c r="E66" s="215">
        <v>63490</v>
      </c>
      <c r="F66" s="370">
        <v>66630</v>
      </c>
      <c r="G66" s="374">
        <v>90118</v>
      </c>
    </row>
    <row r="67" spans="1:7" ht="15.75">
      <c r="A67" s="138" t="s">
        <v>11</v>
      </c>
      <c r="B67" s="214" t="s">
        <v>459</v>
      </c>
      <c r="C67" s="21"/>
      <c r="D67" s="215"/>
      <c r="E67" s="215"/>
      <c r="F67" s="370"/>
      <c r="G67" s="374">
        <v>7946</v>
      </c>
    </row>
    <row r="68" spans="1:7" ht="18" customHeight="1">
      <c r="A68" s="138"/>
      <c r="B68" s="216" t="s">
        <v>125</v>
      </c>
      <c r="C68" s="202">
        <f>C64+C66</f>
        <v>583716</v>
      </c>
      <c r="D68" s="202">
        <f>D64+D66</f>
        <v>646641</v>
      </c>
      <c r="E68" s="202">
        <f>E64+E66</f>
        <v>617202</v>
      </c>
      <c r="F68" s="407">
        <f>F64+F66</f>
        <v>437803</v>
      </c>
      <c r="G68" s="441">
        <f>G64+G66+G67</f>
        <v>528032</v>
      </c>
    </row>
    <row r="69" spans="1:7" ht="18" customHeight="1">
      <c r="A69" s="179"/>
      <c r="B69" s="214" t="s">
        <v>183</v>
      </c>
      <c r="C69" s="215">
        <v>523475</v>
      </c>
      <c r="D69" s="215">
        <v>585349</v>
      </c>
      <c r="E69" s="215">
        <v>553346</v>
      </c>
      <c r="F69" s="394">
        <v>435691</v>
      </c>
      <c r="G69" s="374">
        <v>498187</v>
      </c>
    </row>
    <row r="70" spans="1:7" ht="15.75">
      <c r="A70" s="218"/>
      <c r="B70" s="219" t="s">
        <v>184</v>
      </c>
      <c r="C70" s="220">
        <v>60241</v>
      </c>
      <c r="D70" s="220">
        <v>61292</v>
      </c>
      <c r="E70" s="220">
        <v>63856</v>
      </c>
      <c r="F70" s="395">
        <v>2112</v>
      </c>
      <c r="G70" s="374">
        <v>29845</v>
      </c>
    </row>
    <row r="71" spans="1:7" ht="15.75">
      <c r="A71" s="221"/>
      <c r="B71" s="222" t="s">
        <v>185</v>
      </c>
      <c r="C71" s="223">
        <v>100</v>
      </c>
      <c r="D71" s="223">
        <v>100</v>
      </c>
      <c r="E71" s="223">
        <v>141</v>
      </c>
      <c r="F71" s="396">
        <v>76</v>
      </c>
      <c r="G71" s="375">
        <v>76</v>
      </c>
    </row>
  </sheetData>
  <sheetProtection selectLockedCells="1" selectUnlockedCells="1"/>
  <mergeCells count="4">
    <mergeCell ref="A4:G4"/>
    <mergeCell ref="A5:G5"/>
    <mergeCell ref="A45:G45"/>
    <mergeCell ref="A46:G46"/>
  </mergeCells>
  <printOptions/>
  <pageMargins left="0.6701388888888888" right="0.25972222222222224" top="0.4701388888888889" bottom="0.5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87"/>
  <sheetViews>
    <sheetView zoomScaleSheetLayoutView="100" zoomScalePageLayoutView="0" workbookViewId="0" topLeftCell="A43">
      <selection activeCell="J57" sqref="J57"/>
    </sheetView>
  </sheetViews>
  <sheetFormatPr defaultColWidth="7.875" defaultRowHeight="12.75"/>
  <cols>
    <col min="1" max="1" width="5.75390625" style="225" customWidth="1"/>
    <col min="2" max="2" width="36.75390625" style="63" customWidth="1"/>
    <col min="3" max="6" width="11.375" style="3" customWidth="1"/>
    <col min="7" max="7" width="10.25390625" style="56" customWidth="1"/>
    <col min="8" max="246" width="7.875" style="56" customWidth="1"/>
  </cols>
  <sheetData>
    <row r="1" spans="2:7" ht="23.25" customHeight="1">
      <c r="B1" s="226"/>
      <c r="C1" s="227"/>
      <c r="D1" s="228"/>
      <c r="F1" s="227"/>
      <c r="G1" s="227" t="s">
        <v>186</v>
      </c>
    </row>
    <row r="2" spans="2:7" ht="14.25" customHeight="1">
      <c r="B2" s="226"/>
      <c r="C2" s="227"/>
      <c r="D2" s="228"/>
      <c r="F2" s="227"/>
      <c r="G2" s="227" t="s">
        <v>1</v>
      </c>
    </row>
    <row r="3" spans="2:4" ht="12.75" customHeight="1">
      <c r="B3" s="226"/>
      <c r="C3" s="229"/>
      <c r="D3" s="228"/>
    </row>
    <row r="4" spans="1:7" ht="18.75">
      <c r="A4" s="481" t="s">
        <v>187</v>
      </c>
      <c r="B4" s="481"/>
      <c r="C4" s="481"/>
      <c r="D4" s="481"/>
      <c r="E4" s="481"/>
      <c r="F4" s="481"/>
      <c r="G4" s="473"/>
    </row>
    <row r="5" spans="1:7" ht="18" customHeight="1">
      <c r="A5" s="480" t="s">
        <v>360</v>
      </c>
      <c r="B5" s="480"/>
      <c r="C5" s="480"/>
      <c r="D5" s="480"/>
      <c r="E5" s="480"/>
      <c r="F5" s="480"/>
      <c r="G5" s="473"/>
    </row>
    <row r="6" spans="2:3" ht="19.5" customHeight="1">
      <c r="B6" s="230"/>
      <c r="C6" s="231"/>
    </row>
    <row r="7" spans="2:7" ht="19.5" customHeight="1">
      <c r="B7" s="205"/>
      <c r="C7" s="227"/>
      <c r="F7" s="227"/>
      <c r="G7" s="227" t="s">
        <v>2</v>
      </c>
    </row>
    <row r="8" spans="1:256" s="234" customFormat="1" ht="50.25" customHeight="1">
      <c r="A8" s="232" t="s">
        <v>3</v>
      </c>
      <c r="B8" s="233" t="s">
        <v>4</v>
      </c>
      <c r="C8" s="17" t="s">
        <v>5</v>
      </c>
      <c r="D8" s="15" t="s">
        <v>356</v>
      </c>
      <c r="E8" s="16" t="s">
        <v>394</v>
      </c>
      <c r="F8" s="245" t="s">
        <v>357</v>
      </c>
      <c r="G8" s="371" t="s">
        <v>438</v>
      </c>
      <c r="IM8" s="149"/>
      <c r="IN8" s="149"/>
      <c r="IO8" s="149"/>
      <c r="IP8" s="149"/>
      <c r="IQ8" s="149"/>
      <c r="IR8" s="149"/>
      <c r="IS8" s="149"/>
      <c r="IT8" s="149"/>
      <c r="IU8" s="149"/>
      <c r="IV8" s="149"/>
    </row>
    <row r="9" spans="1:7" ht="18" customHeight="1">
      <c r="A9" s="48" t="s">
        <v>7</v>
      </c>
      <c r="B9" s="192" t="s">
        <v>10</v>
      </c>
      <c r="C9" s="193"/>
      <c r="D9" s="193"/>
      <c r="E9" s="193"/>
      <c r="F9" s="370"/>
      <c r="G9" s="373"/>
    </row>
    <row r="10" spans="1:7" ht="18" customHeight="1">
      <c r="A10" s="43" t="s">
        <v>9</v>
      </c>
      <c r="B10" s="194" t="s">
        <v>43</v>
      </c>
      <c r="C10" s="195"/>
      <c r="D10" s="195"/>
      <c r="E10" s="195"/>
      <c r="F10" s="370"/>
      <c r="G10" s="373"/>
    </row>
    <row r="11" spans="1:7" ht="18" customHeight="1">
      <c r="A11" s="43" t="s">
        <v>11</v>
      </c>
      <c r="B11" s="194" t="s">
        <v>165</v>
      </c>
      <c r="C11" s="195"/>
      <c r="D11" s="195">
        <v>4757</v>
      </c>
      <c r="E11" s="195">
        <v>4657</v>
      </c>
      <c r="F11" s="370"/>
      <c r="G11" s="373"/>
    </row>
    <row r="12" spans="1:7" ht="18" customHeight="1">
      <c r="A12" s="43"/>
      <c r="B12" s="192" t="s">
        <v>166</v>
      </c>
      <c r="C12" s="193"/>
      <c r="D12" s="193">
        <v>4757</v>
      </c>
      <c r="E12" s="193">
        <v>4657</v>
      </c>
      <c r="F12" s="411">
        <v>0</v>
      </c>
      <c r="G12" s="373"/>
    </row>
    <row r="13" spans="1:7" s="235" customFormat="1" ht="18" customHeight="1">
      <c r="A13" s="48" t="s">
        <v>24</v>
      </c>
      <c r="B13" s="192" t="s">
        <v>167</v>
      </c>
      <c r="C13" s="193"/>
      <c r="D13" s="193"/>
      <c r="E13" s="193"/>
      <c r="F13" s="370"/>
      <c r="G13" s="442"/>
    </row>
    <row r="14" spans="1:7" ht="18" customHeight="1">
      <c r="A14" s="43" t="s">
        <v>9</v>
      </c>
      <c r="B14" s="194" t="s">
        <v>168</v>
      </c>
      <c r="C14" s="195"/>
      <c r="D14" s="195"/>
      <c r="E14" s="195"/>
      <c r="F14" s="370"/>
      <c r="G14" s="373"/>
    </row>
    <row r="15" spans="1:7" ht="18" customHeight="1">
      <c r="A15" s="43" t="s">
        <v>11</v>
      </c>
      <c r="B15" s="194" t="s">
        <v>169</v>
      </c>
      <c r="C15" s="195"/>
      <c r="D15" s="195"/>
      <c r="E15" s="195"/>
      <c r="F15" s="370"/>
      <c r="G15" s="373"/>
    </row>
    <row r="16" spans="1:7" ht="18" customHeight="1">
      <c r="A16" s="43"/>
      <c r="B16" s="192" t="s">
        <v>50</v>
      </c>
      <c r="C16" s="193"/>
      <c r="D16" s="193"/>
      <c r="E16" s="193"/>
      <c r="F16" s="370"/>
      <c r="G16" s="373"/>
    </row>
    <row r="17" spans="1:7" ht="18" customHeight="1">
      <c r="A17" s="48" t="s">
        <v>54</v>
      </c>
      <c r="B17" s="192" t="s">
        <v>14</v>
      </c>
      <c r="C17" s="193"/>
      <c r="D17" s="193"/>
      <c r="E17" s="193"/>
      <c r="F17" s="370"/>
      <c r="G17" s="373"/>
    </row>
    <row r="18" spans="1:7" s="145" customFormat="1" ht="18" customHeight="1">
      <c r="A18" s="48" t="s">
        <v>66</v>
      </c>
      <c r="B18" s="192" t="s">
        <v>16</v>
      </c>
      <c r="C18" s="193"/>
      <c r="D18" s="193"/>
      <c r="E18" s="193"/>
      <c r="F18" s="405"/>
      <c r="G18" s="373"/>
    </row>
    <row r="19" spans="1:7" ht="18" customHeight="1">
      <c r="A19" s="43" t="s">
        <v>9</v>
      </c>
      <c r="B19" s="194" t="s">
        <v>69</v>
      </c>
      <c r="C19" s="195"/>
      <c r="D19" s="195"/>
      <c r="E19" s="195"/>
      <c r="F19" s="370"/>
      <c r="G19" s="373"/>
    </row>
    <row r="20" spans="1:7" ht="18" customHeight="1">
      <c r="A20" s="43" t="s">
        <v>11</v>
      </c>
      <c r="B20" s="194" t="s">
        <v>70</v>
      </c>
      <c r="C20" s="195"/>
      <c r="D20" s="195"/>
      <c r="E20" s="195">
        <v>9</v>
      </c>
      <c r="F20" s="370"/>
      <c r="G20" s="373"/>
    </row>
    <row r="21" spans="1:7" ht="18" customHeight="1">
      <c r="A21" s="43" t="s">
        <v>13</v>
      </c>
      <c r="B21" s="194" t="s">
        <v>72</v>
      </c>
      <c r="C21" s="195"/>
      <c r="D21" s="195"/>
      <c r="E21" s="195"/>
      <c r="F21" s="370"/>
      <c r="G21" s="373"/>
    </row>
    <row r="22" spans="1:7" ht="18" customHeight="1">
      <c r="A22" s="43" t="s">
        <v>15</v>
      </c>
      <c r="B22" s="194" t="s">
        <v>71</v>
      </c>
      <c r="C22" s="195"/>
      <c r="D22" s="195"/>
      <c r="E22" s="195"/>
      <c r="F22" s="370"/>
      <c r="G22" s="373"/>
    </row>
    <row r="23" spans="1:7" ht="18" customHeight="1">
      <c r="A23" s="43" t="s">
        <v>17</v>
      </c>
      <c r="B23" s="194" t="s">
        <v>72</v>
      </c>
      <c r="C23" s="195"/>
      <c r="D23" s="195"/>
      <c r="E23" s="195"/>
      <c r="F23" s="370"/>
      <c r="G23" s="373"/>
    </row>
    <row r="24" spans="1:7" ht="18" customHeight="1">
      <c r="A24" s="43" t="s">
        <v>19</v>
      </c>
      <c r="B24" s="194" t="s">
        <v>73</v>
      </c>
      <c r="C24" s="195"/>
      <c r="D24" s="195"/>
      <c r="E24" s="195"/>
      <c r="F24" s="370"/>
      <c r="G24" s="373"/>
    </row>
    <row r="25" spans="1:7" s="235" customFormat="1" ht="18" customHeight="1">
      <c r="A25" s="43" t="s">
        <v>21</v>
      </c>
      <c r="B25" s="194" t="s">
        <v>75</v>
      </c>
      <c r="C25" s="195"/>
      <c r="D25" s="195"/>
      <c r="E25" s="195"/>
      <c r="F25" s="370"/>
      <c r="G25" s="442"/>
    </row>
    <row r="26" spans="1:7" s="235" customFormat="1" ht="18" customHeight="1">
      <c r="A26" s="43"/>
      <c r="B26" s="192" t="s">
        <v>76</v>
      </c>
      <c r="C26" s="193">
        <f>C19+C20+C21+C24+C25</f>
        <v>0</v>
      </c>
      <c r="D26" s="193">
        <f>D19+D20+D21+D24+D25</f>
        <v>0</v>
      </c>
      <c r="E26" s="193">
        <f>E19+E20+E21+E24+E25</f>
        <v>9</v>
      </c>
      <c r="F26" s="406">
        <f>F19+F20+F21+F24+F25</f>
        <v>0</v>
      </c>
      <c r="G26" s="442"/>
    </row>
    <row r="27" spans="1:7" s="235" customFormat="1" ht="18" customHeight="1">
      <c r="A27" s="48" t="s">
        <v>77</v>
      </c>
      <c r="B27" s="192" t="s">
        <v>18</v>
      </c>
      <c r="C27" s="193"/>
      <c r="D27" s="193"/>
      <c r="E27" s="193"/>
      <c r="F27" s="370"/>
      <c r="G27" s="442"/>
    </row>
    <row r="28" spans="1:7" s="236" customFormat="1" ht="18" customHeight="1">
      <c r="A28" s="48" t="s">
        <v>82</v>
      </c>
      <c r="B28" s="192" t="s">
        <v>20</v>
      </c>
      <c r="C28" s="193"/>
      <c r="D28" s="193"/>
      <c r="E28" s="193"/>
      <c r="F28" s="405"/>
      <c r="G28" s="442"/>
    </row>
    <row r="29" spans="1:7" s="235" customFormat="1" ht="18" customHeight="1">
      <c r="A29" s="48" t="s">
        <v>87</v>
      </c>
      <c r="B29" s="192" t="s">
        <v>22</v>
      </c>
      <c r="C29" s="193"/>
      <c r="D29" s="193"/>
      <c r="E29" s="193"/>
      <c r="F29" s="405"/>
      <c r="G29" s="442"/>
    </row>
    <row r="30" spans="1:7" s="235" customFormat="1" ht="18" customHeight="1">
      <c r="A30" s="48"/>
      <c r="B30" s="192" t="s">
        <v>171</v>
      </c>
      <c r="C30" s="193">
        <f>C12+C16+C26+C27+C28+C29</f>
        <v>0</v>
      </c>
      <c r="D30" s="193">
        <f>D12+D16+D26+D27+D28+D29</f>
        <v>4757</v>
      </c>
      <c r="E30" s="193">
        <f>E12+E16+E26+E27+E28+E29</f>
        <v>4666</v>
      </c>
      <c r="F30" s="406">
        <f>F12+F16+F26+F27+F28+F29</f>
        <v>0</v>
      </c>
      <c r="G30" s="442"/>
    </row>
    <row r="31" spans="1:7" ht="18" customHeight="1">
      <c r="A31" s="48" t="s">
        <v>92</v>
      </c>
      <c r="B31" s="197" t="s">
        <v>93</v>
      </c>
      <c r="C31" s="198"/>
      <c r="D31" s="198"/>
      <c r="E31" s="198"/>
      <c r="F31" s="412"/>
      <c r="G31" s="373"/>
    </row>
    <row r="32" spans="1:7" ht="18" customHeight="1">
      <c r="A32" s="43" t="s">
        <v>9</v>
      </c>
      <c r="B32" s="199" t="s">
        <v>182</v>
      </c>
      <c r="C32" s="200">
        <v>60648</v>
      </c>
      <c r="D32" s="200">
        <v>60538</v>
      </c>
      <c r="E32" s="200">
        <v>58014</v>
      </c>
      <c r="F32" s="370">
        <v>57379</v>
      </c>
      <c r="G32" s="374">
        <v>58103</v>
      </c>
    </row>
    <row r="33" spans="1:7" ht="18" customHeight="1">
      <c r="A33" s="43" t="s">
        <v>11</v>
      </c>
      <c r="B33" s="199" t="s">
        <v>315</v>
      </c>
      <c r="C33" s="200"/>
      <c r="D33" s="200">
        <v>1795</v>
      </c>
      <c r="E33" s="200">
        <v>1795</v>
      </c>
      <c r="F33" s="370"/>
      <c r="G33" s="373">
        <v>176</v>
      </c>
    </row>
    <row r="34" spans="1:7" s="235" customFormat="1" ht="18.75" customHeight="1">
      <c r="A34" s="43"/>
      <c r="B34" s="201" t="s">
        <v>99</v>
      </c>
      <c r="C34" s="202">
        <f>C30+C32+C33</f>
        <v>60648</v>
      </c>
      <c r="D34" s="202">
        <f>D30+D32+D33</f>
        <v>67090</v>
      </c>
      <c r="E34" s="202">
        <f>E30+E32+E33</f>
        <v>64475</v>
      </c>
      <c r="F34" s="407">
        <f>F30+F32+F33</f>
        <v>57379</v>
      </c>
      <c r="G34" s="441">
        <f>G30+G32+G33</f>
        <v>58279</v>
      </c>
    </row>
    <row r="35" spans="1:6" s="118" customFormat="1" ht="17.25" customHeight="1">
      <c r="A35" s="146"/>
      <c r="B35" s="237"/>
      <c r="C35" s="238"/>
      <c r="D35" s="239"/>
      <c r="E35" s="239"/>
      <c r="F35" s="240"/>
    </row>
    <row r="36" spans="1:7" s="118" customFormat="1" ht="17.25" customHeight="1">
      <c r="A36" s="146"/>
      <c r="B36" s="237"/>
      <c r="C36" s="241"/>
      <c r="D36" s="239"/>
      <c r="E36" s="239"/>
      <c r="F36" s="241"/>
      <c r="G36" s="241" t="s">
        <v>186</v>
      </c>
    </row>
    <row r="37" spans="1:7" s="118" customFormat="1" ht="11.25" customHeight="1">
      <c r="A37" s="146"/>
      <c r="B37" s="226"/>
      <c r="C37" s="227"/>
      <c r="D37" s="239"/>
      <c r="E37" s="239"/>
      <c r="F37" s="227"/>
      <c r="G37" s="227" t="s">
        <v>188</v>
      </c>
    </row>
    <row r="38" spans="1:5" ht="16.5">
      <c r="A38" s="146"/>
      <c r="B38" s="226"/>
      <c r="C38" s="229"/>
      <c r="D38" s="242"/>
      <c r="E38" s="242"/>
    </row>
    <row r="39" spans="1:7" ht="18" customHeight="1">
      <c r="A39" s="479" t="s">
        <v>187</v>
      </c>
      <c r="B39" s="479"/>
      <c r="C39" s="479"/>
      <c r="D39" s="479"/>
      <c r="E39" s="479"/>
      <c r="F39" s="479"/>
      <c r="G39" s="475"/>
    </row>
    <row r="40" spans="1:7" s="73" customFormat="1" ht="19.5" customHeight="1">
      <c r="A40" s="480" t="s">
        <v>361</v>
      </c>
      <c r="B40" s="480"/>
      <c r="C40" s="480"/>
      <c r="D40" s="480"/>
      <c r="E40" s="480"/>
      <c r="F40" s="480"/>
      <c r="G40" s="473"/>
    </row>
    <row r="41" spans="1:6" s="73" customFormat="1" ht="12.75" customHeight="1" hidden="1">
      <c r="A41" s="146"/>
      <c r="B41" s="230"/>
      <c r="C41" s="231"/>
      <c r="D41" s="243"/>
      <c r="E41" s="243"/>
      <c r="F41" s="243"/>
    </row>
    <row r="42" spans="1:6" s="73" customFormat="1" ht="15.75">
      <c r="A42" s="146"/>
      <c r="B42" s="205"/>
      <c r="C42" s="244"/>
      <c r="D42" s="243"/>
      <c r="E42" s="243"/>
      <c r="F42" s="243"/>
    </row>
    <row r="43" spans="1:7" s="73" customFormat="1" ht="17.25" customHeight="1">
      <c r="A43" s="146"/>
      <c r="B43" s="205"/>
      <c r="C43" s="227"/>
      <c r="D43" s="227"/>
      <c r="E43" s="227"/>
      <c r="F43" s="227"/>
      <c r="G43" s="227" t="s">
        <v>2</v>
      </c>
    </row>
    <row r="44" spans="1:7" s="118" customFormat="1" ht="46.5" customHeight="1">
      <c r="A44" s="232" t="s">
        <v>3</v>
      </c>
      <c r="B44" s="233" t="s">
        <v>4</v>
      </c>
      <c r="C44" s="17" t="s">
        <v>5</v>
      </c>
      <c r="D44" s="15" t="s">
        <v>356</v>
      </c>
      <c r="E44" s="16" t="s">
        <v>394</v>
      </c>
      <c r="F44" s="245" t="s">
        <v>357</v>
      </c>
      <c r="G44" s="397" t="s">
        <v>438</v>
      </c>
    </row>
    <row r="45" spans="1:7" s="118" customFormat="1" ht="18" customHeight="1">
      <c r="A45" s="210"/>
      <c r="B45" s="211" t="s">
        <v>174</v>
      </c>
      <c r="C45" s="212"/>
      <c r="D45" s="212"/>
      <c r="E45" s="212"/>
      <c r="F45" s="409"/>
      <c r="G45" s="433"/>
    </row>
    <row r="46" spans="1:7" s="118" customFormat="1" ht="18" customHeight="1">
      <c r="A46" s="138" t="s">
        <v>7</v>
      </c>
      <c r="B46" s="214" t="s">
        <v>29</v>
      </c>
      <c r="C46" s="215">
        <v>38426</v>
      </c>
      <c r="D46" s="215">
        <v>42989</v>
      </c>
      <c r="E46" s="215">
        <v>41827</v>
      </c>
      <c r="F46" s="370">
        <v>36579</v>
      </c>
      <c r="G46" s="433">
        <v>37162</v>
      </c>
    </row>
    <row r="47" spans="1:7" s="118" customFormat="1" ht="18" customHeight="1">
      <c r="A47" s="138" t="s">
        <v>24</v>
      </c>
      <c r="B47" s="214" t="s">
        <v>175</v>
      </c>
      <c r="C47" s="215">
        <v>10262</v>
      </c>
      <c r="D47" s="215">
        <v>11243</v>
      </c>
      <c r="E47" s="215">
        <v>11206</v>
      </c>
      <c r="F47" s="370">
        <v>9749</v>
      </c>
      <c r="G47" s="433">
        <v>9875</v>
      </c>
    </row>
    <row r="48" spans="1:7" s="118" customFormat="1" ht="18" customHeight="1">
      <c r="A48" s="138" t="s">
        <v>54</v>
      </c>
      <c r="B48" s="214" t="s">
        <v>31</v>
      </c>
      <c r="C48" s="215">
        <v>11960</v>
      </c>
      <c r="D48" s="215">
        <v>11745</v>
      </c>
      <c r="E48" s="215">
        <v>10176</v>
      </c>
      <c r="F48" s="370">
        <v>10981</v>
      </c>
      <c r="G48" s="433">
        <v>11157</v>
      </c>
    </row>
    <row r="49" spans="1:7" s="118" customFormat="1" ht="18" customHeight="1">
      <c r="A49" s="138" t="s">
        <v>66</v>
      </c>
      <c r="B49" s="214" t="s">
        <v>32</v>
      </c>
      <c r="C49" s="215"/>
      <c r="D49" s="215"/>
      <c r="E49" s="215"/>
      <c r="F49" s="370"/>
      <c r="G49" s="433"/>
    </row>
    <row r="50" spans="1:7" ht="18" customHeight="1">
      <c r="A50" s="138" t="s">
        <v>77</v>
      </c>
      <c r="B50" s="214" t="s">
        <v>176</v>
      </c>
      <c r="C50" s="215"/>
      <c r="D50" s="215">
        <v>522</v>
      </c>
      <c r="E50" s="215">
        <v>433</v>
      </c>
      <c r="F50" s="370">
        <v>70</v>
      </c>
      <c r="G50" s="374">
        <v>85</v>
      </c>
    </row>
    <row r="51" spans="1:7" s="246" customFormat="1" ht="18" customHeight="1">
      <c r="A51" s="138"/>
      <c r="B51" s="216" t="s">
        <v>177</v>
      </c>
      <c r="C51" s="202">
        <f>C46+C47+C48+C49+C50</f>
        <v>60648</v>
      </c>
      <c r="D51" s="202">
        <f>D46+D47+D48+D49+D50</f>
        <v>66499</v>
      </c>
      <c r="E51" s="202">
        <f>E46+E47+E48+E49+E50</f>
        <v>63642</v>
      </c>
      <c r="F51" s="407">
        <f>F46+F47+F48+F49+F50</f>
        <v>57379</v>
      </c>
      <c r="G51" s="441">
        <f>G46+G47+G48+G49+G50</f>
        <v>58279</v>
      </c>
    </row>
    <row r="52" spans="1:7" s="118" customFormat="1" ht="18" customHeight="1">
      <c r="A52" s="78"/>
      <c r="B52" s="217" t="s">
        <v>178</v>
      </c>
      <c r="C52" s="33"/>
      <c r="D52" s="33"/>
      <c r="E52" s="33"/>
      <c r="F52" s="370"/>
      <c r="G52" s="433"/>
    </row>
    <row r="53" spans="1:7" s="118" customFormat="1" ht="18" customHeight="1">
      <c r="A53" s="138" t="s">
        <v>82</v>
      </c>
      <c r="B53" s="214" t="s">
        <v>179</v>
      </c>
      <c r="C53" s="215"/>
      <c r="D53" s="215">
        <v>591</v>
      </c>
      <c r="E53" s="215">
        <v>591</v>
      </c>
      <c r="F53" s="370"/>
      <c r="G53" s="433"/>
    </row>
    <row r="54" spans="1:7" s="118" customFormat="1" ht="18" customHeight="1">
      <c r="A54" s="138" t="s">
        <v>87</v>
      </c>
      <c r="B54" s="214" t="s">
        <v>36</v>
      </c>
      <c r="C54" s="215"/>
      <c r="D54" s="215"/>
      <c r="E54" s="215"/>
      <c r="F54" s="370"/>
      <c r="G54" s="433"/>
    </row>
    <row r="55" spans="1:7" ht="18" customHeight="1">
      <c r="A55" s="138" t="s">
        <v>180</v>
      </c>
      <c r="B55" s="214" t="s">
        <v>38</v>
      </c>
      <c r="C55" s="215"/>
      <c r="D55" s="215"/>
      <c r="E55" s="215"/>
      <c r="F55" s="370"/>
      <c r="G55" s="374"/>
    </row>
    <row r="56" spans="1:7" ht="18" customHeight="1">
      <c r="A56" s="138"/>
      <c r="B56" s="216" t="s">
        <v>181</v>
      </c>
      <c r="C56" s="202"/>
      <c r="D56" s="202">
        <v>591</v>
      </c>
      <c r="E56" s="202">
        <v>591</v>
      </c>
      <c r="F56" s="407"/>
      <c r="G56" s="374"/>
    </row>
    <row r="57" spans="1:7" ht="18" customHeight="1">
      <c r="A57" s="138"/>
      <c r="B57" s="216" t="s">
        <v>28</v>
      </c>
      <c r="C57" s="202">
        <f>C51+C56</f>
        <v>60648</v>
      </c>
      <c r="D57" s="202">
        <f>D51+D56</f>
        <v>67090</v>
      </c>
      <c r="E57" s="202">
        <f>E51+E56</f>
        <v>64233</v>
      </c>
      <c r="F57" s="407">
        <f>F51+F56</f>
        <v>57379</v>
      </c>
      <c r="G57" s="441">
        <f>G51+G56</f>
        <v>58279</v>
      </c>
    </row>
    <row r="58" spans="1:7" ht="18" customHeight="1">
      <c r="A58" s="138" t="s">
        <v>124</v>
      </c>
      <c r="B58" s="216" t="s">
        <v>40</v>
      </c>
      <c r="C58" s="202"/>
      <c r="D58" s="202"/>
      <c r="E58" s="202"/>
      <c r="F58" s="370"/>
      <c r="G58" s="374"/>
    </row>
    <row r="59" spans="1:7" s="118" customFormat="1" ht="18" customHeight="1">
      <c r="A59" s="138" t="s">
        <v>9</v>
      </c>
      <c r="B59" s="214" t="s">
        <v>182</v>
      </c>
      <c r="C59" s="215"/>
      <c r="D59" s="215"/>
      <c r="E59" s="215"/>
      <c r="F59" s="370"/>
      <c r="G59" s="433"/>
    </row>
    <row r="60" spans="1:7" s="118" customFormat="1" ht="18" customHeight="1">
      <c r="A60" s="247" t="s">
        <v>68</v>
      </c>
      <c r="B60" s="219" t="s">
        <v>189</v>
      </c>
      <c r="C60" s="220"/>
      <c r="D60" s="220"/>
      <c r="E60" s="220"/>
      <c r="F60" s="413"/>
      <c r="G60" s="433"/>
    </row>
    <row r="61" spans="1:7" s="118" customFormat="1" ht="18" customHeight="1">
      <c r="A61" s="247"/>
      <c r="B61" s="248" t="s">
        <v>125</v>
      </c>
      <c r="C61" s="249">
        <f>C57+C59</f>
        <v>60648</v>
      </c>
      <c r="D61" s="249">
        <f>D57+D59</f>
        <v>67090</v>
      </c>
      <c r="E61" s="249">
        <f>E57+E59+E60</f>
        <v>64233</v>
      </c>
      <c r="F61" s="414">
        <f>F57+F59</f>
        <v>57379</v>
      </c>
      <c r="G61" s="441">
        <f>G57+G59</f>
        <v>58279</v>
      </c>
    </row>
    <row r="62" spans="1:7" ht="18" customHeight="1">
      <c r="A62" s="43"/>
      <c r="B62" s="250" t="s">
        <v>190</v>
      </c>
      <c r="C62" s="215">
        <v>60648</v>
      </c>
      <c r="D62" s="215">
        <v>67090</v>
      </c>
      <c r="E62" s="215">
        <v>64233</v>
      </c>
      <c r="F62" s="394">
        <v>57379</v>
      </c>
      <c r="G62" s="374">
        <v>58279</v>
      </c>
    </row>
    <row r="63" spans="1:7" ht="18" customHeight="1">
      <c r="A63" s="218"/>
      <c r="B63" s="355" t="s">
        <v>191</v>
      </c>
      <c r="C63" s="220"/>
      <c r="D63" s="220"/>
      <c r="E63" s="220"/>
      <c r="F63" s="395"/>
      <c r="G63" s="374"/>
    </row>
    <row r="64" spans="1:7" s="73" customFormat="1" ht="18.75" customHeight="1">
      <c r="A64" s="356"/>
      <c r="B64" s="357" t="s">
        <v>185</v>
      </c>
      <c r="C64" s="358">
        <v>16</v>
      </c>
      <c r="D64" s="358">
        <v>16</v>
      </c>
      <c r="E64" s="358">
        <v>15</v>
      </c>
      <c r="F64" s="415">
        <v>16</v>
      </c>
      <c r="G64" s="375">
        <v>16</v>
      </c>
    </row>
    <row r="65" spans="1:2" ht="16.5">
      <c r="A65" s="146"/>
      <c r="B65" s="64"/>
    </row>
    <row r="66" spans="1:2" ht="16.5">
      <c r="A66" s="146"/>
      <c r="B66" s="64"/>
    </row>
    <row r="67" spans="1:2" ht="16.5">
      <c r="A67" s="146"/>
      <c r="B67" s="64"/>
    </row>
    <row r="68" spans="1:2" ht="16.5">
      <c r="A68" s="146"/>
      <c r="B68" s="64"/>
    </row>
    <row r="69" spans="1:2" ht="16.5">
      <c r="A69" s="146"/>
      <c r="B69" s="64"/>
    </row>
    <row r="70" ht="16.5">
      <c r="B70" s="64"/>
    </row>
    <row r="71" ht="16.5">
      <c r="B71" s="64"/>
    </row>
    <row r="72" ht="16.5">
      <c r="B72" s="64"/>
    </row>
    <row r="73" ht="16.5">
      <c r="B73" s="64"/>
    </row>
    <row r="74" ht="16.5">
      <c r="B74" s="64"/>
    </row>
    <row r="75" ht="16.5">
      <c r="B75" s="64"/>
    </row>
    <row r="76" ht="16.5">
      <c r="B76" s="64"/>
    </row>
    <row r="77" ht="16.5">
      <c r="B77" s="64"/>
    </row>
    <row r="78" ht="16.5">
      <c r="B78" s="64"/>
    </row>
    <row r="79" ht="16.5">
      <c r="B79" s="64"/>
    </row>
    <row r="80" ht="16.5">
      <c r="B80" s="64"/>
    </row>
    <row r="81" ht="16.5">
      <c r="B81" s="64"/>
    </row>
    <row r="82" ht="16.5">
      <c r="B82" s="64"/>
    </row>
    <row r="83" ht="16.5">
      <c r="B83" s="64"/>
    </row>
    <row r="84" ht="16.5">
      <c r="B84" s="64"/>
    </row>
    <row r="85" ht="16.5">
      <c r="B85" s="64"/>
    </row>
    <row r="86" ht="16.5">
      <c r="B86" s="64"/>
    </row>
    <row r="87" ht="16.5">
      <c r="B87" s="64"/>
    </row>
  </sheetData>
  <sheetProtection selectLockedCells="1" selectUnlockedCells="1"/>
  <mergeCells count="4">
    <mergeCell ref="A39:G39"/>
    <mergeCell ref="A40:G40"/>
    <mergeCell ref="A4:G4"/>
    <mergeCell ref="A5:G5"/>
  </mergeCells>
  <printOptions horizontalCentered="1"/>
  <pageMargins left="0.22013888888888888" right="0.4201388888888889" top="0.51" bottom="2.09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45">
      <selection activeCell="M32" sqref="M32"/>
    </sheetView>
  </sheetViews>
  <sheetFormatPr defaultColWidth="9.00390625" defaultRowHeight="12.75"/>
  <cols>
    <col min="1" max="1" width="5.75390625" style="225" customWidth="1"/>
    <col min="2" max="2" width="36.75390625" style="63" customWidth="1"/>
    <col min="3" max="6" width="11.375" style="3" customWidth="1"/>
    <col min="7" max="7" width="10.125" style="0" customWidth="1"/>
  </cols>
  <sheetData>
    <row r="1" spans="2:7" ht="18.75">
      <c r="B1" s="226"/>
      <c r="C1" s="227"/>
      <c r="D1" s="228"/>
      <c r="F1" s="227"/>
      <c r="G1" s="227" t="s">
        <v>431</v>
      </c>
    </row>
    <row r="2" spans="2:7" ht="11.25" customHeight="1">
      <c r="B2" s="226"/>
      <c r="C2" s="227"/>
      <c r="D2" s="228"/>
      <c r="F2" s="227"/>
      <c r="G2" s="227" t="s">
        <v>1</v>
      </c>
    </row>
    <row r="3" spans="2:4" ht="18.75">
      <c r="B3" s="226"/>
      <c r="C3" s="229"/>
      <c r="D3" s="228"/>
    </row>
    <row r="4" spans="1:7" ht="18.75">
      <c r="A4" s="481" t="s">
        <v>192</v>
      </c>
      <c r="B4" s="481"/>
      <c r="C4" s="481"/>
      <c r="D4" s="481"/>
      <c r="E4" s="481"/>
      <c r="F4" s="481"/>
      <c r="G4" s="473"/>
    </row>
    <row r="5" spans="1:7" ht="18" customHeight="1">
      <c r="A5" s="482" t="s">
        <v>360</v>
      </c>
      <c r="B5" s="482"/>
      <c r="C5" s="482"/>
      <c r="D5" s="482"/>
      <c r="E5" s="482"/>
      <c r="F5" s="482"/>
      <c r="G5" s="473"/>
    </row>
    <row r="6" spans="2:3" ht="27.75" customHeight="1">
      <c r="B6" s="230"/>
      <c r="C6" s="231"/>
    </row>
    <row r="7" spans="2:7" ht="18.75" customHeight="1">
      <c r="B7" s="205"/>
      <c r="C7" s="227"/>
      <c r="F7" s="227"/>
      <c r="G7" s="227" t="s">
        <v>2</v>
      </c>
    </row>
    <row r="8" spans="1:7" ht="48.75" customHeight="1">
      <c r="A8" s="232" t="s">
        <v>3</v>
      </c>
      <c r="B8" s="233" t="s">
        <v>4</v>
      </c>
      <c r="C8" s="17" t="s">
        <v>5</v>
      </c>
      <c r="D8" s="15" t="s">
        <v>356</v>
      </c>
      <c r="E8" s="16" t="s">
        <v>394</v>
      </c>
      <c r="F8" s="245" t="s">
        <v>357</v>
      </c>
      <c r="G8" s="371" t="s">
        <v>438</v>
      </c>
    </row>
    <row r="9" spans="1:7" ht="15.75">
      <c r="A9" s="48" t="s">
        <v>7</v>
      </c>
      <c r="B9" s="192" t="s">
        <v>10</v>
      </c>
      <c r="C9" s="21"/>
      <c r="D9" s="193"/>
      <c r="E9" s="193"/>
      <c r="F9" s="370"/>
      <c r="G9" s="374"/>
    </row>
    <row r="10" spans="1:7" ht="15.75">
      <c r="A10" s="43" t="s">
        <v>9</v>
      </c>
      <c r="B10" s="194" t="s">
        <v>43</v>
      </c>
      <c r="C10" s="21"/>
      <c r="D10" s="195"/>
      <c r="E10" s="195"/>
      <c r="F10" s="370"/>
      <c r="G10" s="374"/>
    </row>
    <row r="11" spans="1:7" ht="18" customHeight="1">
      <c r="A11" s="43" t="s">
        <v>11</v>
      </c>
      <c r="B11" s="194" t="s">
        <v>165</v>
      </c>
      <c r="C11" s="21">
        <v>13346</v>
      </c>
      <c r="D11" s="195">
        <v>13346</v>
      </c>
      <c r="E11" s="195">
        <v>12474</v>
      </c>
      <c r="F11" s="370"/>
      <c r="G11" s="374"/>
    </row>
    <row r="12" spans="1:7" ht="18" customHeight="1">
      <c r="A12" s="43"/>
      <c r="B12" s="192" t="s">
        <v>166</v>
      </c>
      <c r="C12" s="196">
        <f>C10+C11</f>
        <v>13346</v>
      </c>
      <c r="D12" s="193">
        <v>13346</v>
      </c>
      <c r="E12" s="196">
        <v>12474</v>
      </c>
      <c r="F12" s="404">
        <v>0</v>
      </c>
      <c r="G12" s="374">
        <v>0</v>
      </c>
    </row>
    <row r="13" spans="1:7" ht="18" customHeight="1">
      <c r="A13" s="48" t="s">
        <v>24</v>
      </c>
      <c r="B13" s="192" t="s">
        <v>167</v>
      </c>
      <c r="C13" s="21"/>
      <c r="D13" s="193"/>
      <c r="E13" s="193"/>
      <c r="F13" s="370"/>
      <c r="G13" s="374"/>
    </row>
    <row r="14" spans="1:7" ht="18" customHeight="1">
      <c r="A14" s="43" t="s">
        <v>9</v>
      </c>
      <c r="B14" s="194" t="s">
        <v>168</v>
      </c>
      <c r="C14" s="21"/>
      <c r="D14" s="195"/>
      <c r="E14" s="195"/>
      <c r="F14" s="370"/>
      <c r="G14" s="374"/>
    </row>
    <row r="15" spans="1:7" ht="18" customHeight="1">
      <c r="A15" s="43" t="s">
        <v>11</v>
      </c>
      <c r="B15" s="194" t="s">
        <v>169</v>
      </c>
      <c r="C15" s="21"/>
      <c r="D15" s="195"/>
      <c r="E15" s="195"/>
      <c r="F15" s="370"/>
      <c r="G15" s="374"/>
    </row>
    <row r="16" spans="1:7" ht="18" customHeight="1">
      <c r="A16" s="43"/>
      <c r="B16" s="192" t="s">
        <v>50</v>
      </c>
      <c r="C16" s="21"/>
      <c r="D16" s="193"/>
      <c r="E16" s="193"/>
      <c r="F16" s="370"/>
      <c r="G16" s="374"/>
    </row>
    <row r="17" spans="1:7" ht="18" customHeight="1">
      <c r="A17" s="48" t="s">
        <v>54</v>
      </c>
      <c r="B17" s="192" t="s">
        <v>14</v>
      </c>
      <c r="C17" s="21"/>
      <c r="D17" s="193"/>
      <c r="E17" s="193"/>
      <c r="F17" s="370"/>
      <c r="G17" s="374"/>
    </row>
    <row r="18" spans="1:7" ht="18" customHeight="1">
      <c r="A18" s="48" t="s">
        <v>66</v>
      </c>
      <c r="B18" s="192" t="s">
        <v>16</v>
      </c>
      <c r="C18" s="33"/>
      <c r="D18" s="193"/>
      <c r="E18" s="193"/>
      <c r="F18" s="405"/>
      <c r="G18" s="374"/>
    </row>
    <row r="19" spans="1:7" ht="18" customHeight="1">
      <c r="A19" s="43" t="s">
        <v>9</v>
      </c>
      <c r="B19" s="194" t="s">
        <v>69</v>
      </c>
      <c r="C19" s="21">
        <v>100</v>
      </c>
      <c r="D19" s="195">
        <v>100</v>
      </c>
      <c r="E19" s="195">
        <v>58</v>
      </c>
      <c r="F19" s="370">
        <v>100</v>
      </c>
      <c r="G19" s="374">
        <v>100</v>
      </c>
    </row>
    <row r="20" spans="1:7" ht="18" customHeight="1">
      <c r="A20" s="43" t="s">
        <v>11</v>
      </c>
      <c r="B20" s="194" t="s">
        <v>70</v>
      </c>
      <c r="C20" s="21"/>
      <c r="D20" s="195"/>
      <c r="E20" s="195"/>
      <c r="F20" s="370"/>
      <c r="G20" s="374"/>
    </row>
    <row r="21" spans="1:7" ht="18" customHeight="1">
      <c r="A21" s="43" t="s">
        <v>13</v>
      </c>
      <c r="B21" s="194" t="s">
        <v>72</v>
      </c>
      <c r="C21" s="21"/>
      <c r="D21" s="195"/>
      <c r="E21" s="195"/>
      <c r="F21" s="370"/>
      <c r="G21" s="374"/>
    </row>
    <row r="22" spans="1:7" ht="18" customHeight="1">
      <c r="A22" s="43" t="s">
        <v>15</v>
      </c>
      <c r="B22" s="194" t="s">
        <v>71</v>
      </c>
      <c r="C22" s="21"/>
      <c r="D22" s="195"/>
      <c r="E22" s="195"/>
      <c r="F22" s="370"/>
      <c r="G22" s="374"/>
    </row>
    <row r="23" spans="1:7" ht="18" customHeight="1">
      <c r="A23" s="43" t="s">
        <v>17</v>
      </c>
      <c r="B23" s="194" t="s">
        <v>73</v>
      </c>
      <c r="C23" s="21"/>
      <c r="D23" s="195"/>
      <c r="E23" s="195"/>
      <c r="F23" s="370"/>
      <c r="G23" s="374"/>
    </row>
    <row r="24" spans="1:7" ht="18" customHeight="1">
      <c r="A24" s="43" t="s">
        <v>34</v>
      </c>
      <c r="B24" s="194" t="s">
        <v>75</v>
      </c>
      <c r="C24" s="21"/>
      <c r="D24" s="195"/>
      <c r="E24" s="195"/>
      <c r="F24" s="370"/>
      <c r="G24" s="374"/>
    </row>
    <row r="25" spans="1:7" ht="18" customHeight="1">
      <c r="A25" s="43"/>
      <c r="B25" s="192" t="s">
        <v>76</v>
      </c>
      <c r="C25" s="196">
        <f>C19+C20+C21+C23+C24</f>
        <v>100</v>
      </c>
      <c r="D25" s="196">
        <f>D19+D20+D21+D23+D24</f>
        <v>100</v>
      </c>
      <c r="E25" s="196">
        <f>E19+E20+E21+E23+E24</f>
        <v>58</v>
      </c>
      <c r="F25" s="404">
        <f>F19+F20+F21+F23+F24</f>
        <v>100</v>
      </c>
      <c r="G25" s="375">
        <v>100</v>
      </c>
    </row>
    <row r="26" spans="1:7" ht="18" customHeight="1">
      <c r="A26" s="48" t="s">
        <v>77</v>
      </c>
      <c r="B26" s="192" t="s">
        <v>18</v>
      </c>
      <c r="C26" s="21"/>
      <c r="D26" s="193"/>
      <c r="E26" s="193"/>
      <c r="F26" s="370"/>
      <c r="G26" s="374"/>
    </row>
    <row r="27" spans="1:7" ht="18" customHeight="1">
      <c r="A27" s="48" t="s">
        <v>82</v>
      </c>
      <c r="B27" s="192" t="s">
        <v>20</v>
      </c>
      <c r="C27" s="33"/>
      <c r="D27" s="193"/>
      <c r="E27" s="193"/>
      <c r="F27" s="405"/>
      <c r="G27" s="374"/>
    </row>
    <row r="28" spans="1:7" ht="18" customHeight="1">
      <c r="A28" s="48" t="s">
        <v>87</v>
      </c>
      <c r="B28" s="192" t="s">
        <v>22</v>
      </c>
      <c r="C28" s="33"/>
      <c r="D28" s="193"/>
      <c r="E28" s="193"/>
      <c r="F28" s="405"/>
      <c r="G28" s="374"/>
    </row>
    <row r="29" spans="1:7" ht="18" customHeight="1">
      <c r="A29" s="48"/>
      <c r="B29" s="192" t="s">
        <v>171</v>
      </c>
      <c r="C29" s="196">
        <f>C28+C27+C26+C25+C17+C13+C12</f>
        <v>13446</v>
      </c>
      <c r="D29" s="196">
        <f>D28+D27+D26+D25+D17+D13+D12</f>
        <v>13446</v>
      </c>
      <c r="E29" s="196">
        <f>E28+E27+E26+E25+E17+E13+E12</f>
        <v>12532</v>
      </c>
      <c r="F29" s="404">
        <f>F28+F27+F26+F25+F17+F13+F12</f>
        <v>100</v>
      </c>
      <c r="G29" s="438">
        <f>G28+G27+G26+G25+G17+G13+G12</f>
        <v>100</v>
      </c>
    </row>
    <row r="30" spans="1:7" ht="17.25" customHeight="1">
      <c r="A30" s="48" t="s">
        <v>92</v>
      </c>
      <c r="B30" s="197" t="s">
        <v>93</v>
      </c>
      <c r="C30" s="21"/>
      <c r="D30" s="198"/>
      <c r="E30" s="198"/>
      <c r="F30" s="370"/>
      <c r="G30" s="374"/>
    </row>
    <row r="31" spans="1:7" ht="18" customHeight="1">
      <c r="A31" s="43" t="s">
        <v>9</v>
      </c>
      <c r="B31" s="199" t="s">
        <v>182</v>
      </c>
      <c r="C31" s="21">
        <v>14417</v>
      </c>
      <c r="D31" s="200">
        <v>14363</v>
      </c>
      <c r="E31" s="200">
        <v>12873</v>
      </c>
      <c r="F31" s="370">
        <v>9251</v>
      </c>
      <c r="G31" s="374">
        <v>32015</v>
      </c>
    </row>
    <row r="32" spans="1:7" ht="18" customHeight="1">
      <c r="A32" s="43" t="s">
        <v>68</v>
      </c>
      <c r="B32" s="199" t="s">
        <v>442</v>
      </c>
      <c r="C32" s="21"/>
      <c r="D32" s="200"/>
      <c r="E32" s="200"/>
      <c r="F32" s="370"/>
      <c r="G32" s="374">
        <v>9</v>
      </c>
    </row>
    <row r="33" spans="1:7" ht="18" customHeight="1">
      <c r="A33" s="43"/>
      <c r="B33" s="201" t="s">
        <v>99</v>
      </c>
      <c r="C33" s="202">
        <f>C29+C31</f>
        <v>27863</v>
      </c>
      <c r="D33" s="202">
        <f>D29+D31</f>
        <v>27809</v>
      </c>
      <c r="E33" s="202">
        <f>E29+E31</f>
        <v>25405</v>
      </c>
      <c r="F33" s="407">
        <f>F29+F31</f>
        <v>9351</v>
      </c>
      <c r="G33" s="441">
        <f>G29+G31+G32</f>
        <v>32124</v>
      </c>
    </row>
    <row r="34" spans="1:6" ht="12" customHeight="1">
      <c r="A34" s="146"/>
      <c r="B34" s="237"/>
      <c r="C34" s="238"/>
      <c r="D34" s="239"/>
      <c r="E34" s="239"/>
      <c r="F34" s="240"/>
    </row>
    <row r="35" spans="1:7" ht="21.75" customHeight="1">
      <c r="A35" s="146"/>
      <c r="B35" s="237"/>
      <c r="C35" s="241"/>
      <c r="D35" s="239"/>
      <c r="E35" s="239"/>
      <c r="F35" s="241"/>
      <c r="G35" s="241" t="s">
        <v>431</v>
      </c>
    </row>
    <row r="36" spans="1:7" ht="15" customHeight="1">
      <c r="A36" s="146"/>
      <c r="B36" s="226"/>
      <c r="C36" s="227"/>
      <c r="D36" s="239"/>
      <c r="E36" s="239"/>
      <c r="F36" s="227"/>
      <c r="G36" s="227" t="s">
        <v>188</v>
      </c>
    </row>
    <row r="37" spans="1:5" ht="15.75">
      <c r="A37" s="146"/>
      <c r="B37" s="226"/>
      <c r="C37" s="227"/>
      <c r="D37" s="242"/>
      <c r="E37" s="251"/>
    </row>
    <row r="38" spans="1:5" ht="25.5" customHeight="1">
      <c r="A38" s="146"/>
      <c r="B38" s="226"/>
      <c r="C38" s="229"/>
      <c r="D38" s="242"/>
      <c r="E38" s="242"/>
    </row>
    <row r="39" spans="1:7" ht="18" customHeight="1">
      <c r="A39" s="480" t="s">
        <v>192</v>
      </c>
      <c r="B39" s="480"/>
      <c r="C39" s="480"/>
      <c r="D39" s="480"/>
      <c r="E39" s="480"/>
      <c r="F39" s="480"/>
      <c r="G39" s="473"/>
    </row>
    <row r="40" spans="1:7" ht="18" customHeight="1">
      <c r="A40" s="482" t="s">
        <v>361</v>
      </c>
      <c r="B40" s="482"/>
      <c r="C40" s="482"/>
      <c r="D40" s="482"/>
      <c r="E40" s="482"/>
      <c r="F40" s="482"/>
      <c r="G40" s="473"/>
    </row>
    <row r="41" spans="1:6" ht="18" customHeight="1">
      <c r="A41" s="146"/>
      <c r="B41" s="230"/>
      <c r="C41" s="231"/>
      <c r="D41" s="243"/>
      <c r="E41" s="243"/>
      <c r="F41" s="243"/>
    </row>
    <row r="42" spans="1:6" ht="18" customHeight="1">
      <c r="A42" s="146"/>
      <c r="B42" s="205"/>
      <c r="C42" s="244"/>
      <c r="D42" s="243"/>
      <c r="E42" s="243"/>
      <c r="F42" s="243"/>
    </row>
    <row r="43" spans="1:7" ht="18" customHeight="1">
      <c r="A43" s="146"/>
      <c r="B43" s="205"/>
      <c r="C43" s="227"/>
      <c r="D43" s="227"/>
      <c r="E43" s="227"/>
      <c r="F43" s="227"/>
      <c r="G43" s="227" t="s">
        <v>2</v>
      </c>
    </row>
    <row r="44" spans="1:7" ht="46.5" customHeight="1">
      <c r="A44" s="232" t="s">
        <v>3</v>
      </c>
      <c r="B44" s="233" t="s">
        <v>4</v>
      </c>
      <c r="C44" s="17" t="s">
        <v>5</v>
      </c>
      <c r="D44" s="17" t="s">
        <v>356</v>
      </c>
      <c r="E44" s="245" t="s">
        <v>394</v>
      </c>
      <c r="F44" s="245" t="s">
        <v>357</v>
      </c>
      <c r="G44" s="397" t="s">
        <v>438</v>
      </c>
    </row>
    <row r="45" spans="1:7" ht="18" customHeight="1">
      <c r="A45" s="210"/>
      <c r="B45" s="211" t="s">
        <v>174</v>
      </c>
      <c r="C45" s="213"/>
      <c r="D45" s="212"/>
      <c r="E45" s="212"/>
      <c r="F45" s="409"/>
      <c r="G45" s="374"/>
    </row>
    <row r="46" spans="1:7" ht="18" customHeight="1">
      <c r="A46" s="138" t="s">
        <v>7</v>
      </c>
      <c r="B46" s="214" t="s">
        <v>29</v>
      </c>
      <c r="C46" s="21">
        <v>9548</v>
      </c>
      <c r="D46" s="215">
        <v>9580</v>
      </c>
      <c r="E46" s="215">
        <v>9560</v>
      </c>
      <c r="F46" s="370">
        <v>4026</v>
      </c>
      <c r="G46" s="374">
        <v>4121</v>
      </c>
    </row>
    <row r="47" spans="1:7" ht="18" customHeight="1">
      <c r="A47" s="138" t="s">
        <v>24</v>
      </c>
      <c r="B47" s="214" t="s">
        <v>175</v>
      </c>
      <c r="C47" s="21">
        <v>2463</v>
      </c>
      <c r="D47" s="215">
        <v>2477</v>
      </c>
      <c r="E47" s="215">
        <v>2443</v>
      </c>
      <c r="F47" s="370">
        <v>1087</v>
      </c>
      <c r="G47" s="374">
        <v>1114</v>
      </c>
    </row>
    <row r="48" spans="1:7" ht="18" customHeight="1">
      <c r="A48" s="138" t="s">
        <v>54</v>
      </c>
      <c r="B48" s="214" t="s">
        <v>31</v>
      </c>
      <c r="C48" s="21">
        <v>15702</v>
      </c>
      <c r="D48" s="215">
        <v>15442</v>
      </c>
      <c r="E48" s="215">
        <v>13092</v>
      </c>
      <c r="F48" s="370">
        <v>3988</v>
      </c>
      <c r="G48" s="374">
        <v>3937</v>
      </c>
    </row>
    <row r="49" spans="1:7" ht="18" customHeight="1">
      <c r="A49" s="138" t="s">
        <v>66</v>
      </c>
      <c r="B49" s="214" t="s">
        <v>32</v>
      </c>
      <c r="C49" s="21"/>
      <c r="D49" s="215"/>
      <c r="E49" s="215"/>
      <c r="F49" s="370"/>
      <c r="G49" s="374"/>
    </row>
    <row r="50" spans="1:7" ht="18" customHeight="1">
      <c r="A50" s="138" t="s">
        <v>77</v>
      </c>
      <c r="B50" s="214" t="s">
        <v>176</v>
      </c>
      <c r="C50" s="21"/>
      <c r="D50" s="215"/>
      <c r="E50" s="215"/>
      <c r="F50" s="370"/>
      <c r="G50" s="374"/>
    </row>
    <row r="51" spans="1:7" ht="18" customHeight="1">
      <c r="A51" s="138"/>
      <c r="B51" s="216" t="s">
        <v>177</v>
      </c>
      <c r="C51" s="202">
        <f>C46+C47+C48+C49+C50</f>
        <v>27713</v>
      </c>
      <c r="D51" s="202">
        <f>D46+D47+D48+D49+D50</f>
        <v>27499</v>
      </c>
      <c r="E51" s="202">
        <f>E46+E47+E48+E49+E50</f>
        <v>25095</v>
      </c>
      <c r="F51" s="407">
        <f>F46+F47+F48+F49+F50</f>
        <v>9101</v>
      </c>
      <c r="G51" s="441">
        <f>G46+G47+G48+G49+G50</f>
        <v>9172</v>
      </c>
    </row>
    <row r="52" spans="1:7" ht="18" customHeight="1">
      <c r="A52" s="78"/>
      <c r="B52" s="217" t="s">
        <v>178</v>
      </c>
      <c r="C52" s="21"/>
      <c r="D52" s="33"/>
      <c r="E52" s="33"/>
      <c r="F52" s="370"/>
      <c r="G52" s="374"/>
    </row>
    <row r="53" spans="1:7" ht="18" customHeight="1">
      <c r="A53" s="138" t="s">
        <v>82</v>
      </c>
      <c r="B53" s="214" t="s">
        <v>179</v>
      </c>
      <c r="C53" s="21">
        <v>150</v>
      </c>
      <c r="D53" s="215">
        <v>310</v>
      </c>
      <c r="E53" s="215">
        <v>302</v>
      </c>
      <c r="F53" s="370">
        <v>250</v>
      </c>
      <c r="G53" s="374">
        <v>22952</v>
      </c>
    </row>
    <row r="54" spans="1:7" ht="18" customHeight="1">
      <c r="A54" s="138" t="s">
        <v>87</v>
      </c>
      <c r="B54" s="214" t="s">
        <v>36</v>
      </c>
      <c r="C54" s="21"/>
      <c r="D54" s="215"/>
      <c r="E54" s="215"/>
      <c r="F54" s="370"/>
      <c r="G54" s="374"/>
    </row>
    <row r="55" spans="1:7" ht="18" customHeight="1">
      <c r="A55" s="138" t="s">
        <v>180</v>
      </c>
      <c r="B55" s="214" t="s">
        <v>38</v>
      </c>
      <c r="C55" s="21"/>
      <c r="D55" s="215"/>
      <c r="E55" s="215"/>
      <c r="F55" s="370"/>
      <c r="G55" s="374"/>
    </row>
    <row r="56" spans="1:7" ht="18" customHeight="1">
      <c r="A56" s="138"/>
      <c r="B56" s="216" t="s">
        <v>181</v>
      </c>
      <c r="C56" s="202">
        <v>150</v>
      </c>
      <c r="D56" s="202">
        <v>310</v>
      </c>
      <c r="E56" s="202">
        <v>302</v>
      </c>
      <c r="F56" s="407">
        <v>250</v>
      </c>
      <c r="G56" s="375">
        <v>22952</v>
      </c>
    </row>
    <row r="57" spans="1:7" ht="18" customHeight="1">
      <c r="A57" s="138"/>
      <c r="B57" s="216" t="s">
        <v>28</v>
      </c>
      <c r="C57" s="202">
        <f>C51+C56</f>
        <v>27863</v>
      </c>
      <c r="D57" s="202">
        <f>D51+D56</f>
        <v>27809</v>
      </c>
      <c r="E57" s="202">
        <f>E51+E56</f>
        <v>25397</v>
      </c>
      <c r="F57" s="407">
        <f>F51+F56</f>
        <v>9351</v>
      </c>
      <c r="G57" s="441">
        <f>G51+G56</f>
        <v>32124</v>
      </c>
    </row>
    <row r="58" spans="1:7" s="252" customFormat="1" ht="18" customHeight="1">
      <c r="A58" s="138" t="s">
        <v>124</v>
      </c>
      <c r="B58" s="216" t="s">
        <v>40</v>
      </c>
      <c r="C58" s="21"/>
      <c r="D58" s="202"/>
      <c r="E58" s="202"/>
      <c r="F58" s="370"/>
      <c r="G58" s="443"/>
    </row>
    <row r="59" spans="1:7" ht="15.75">
      <c r="A59" s="138" t="s">
        <v>9</v>
      </c>
      <c r="B59" s="214" t="s">
        <v>182</v>
      </c>
      <c r="C59" s="21"/>
      <c r="D59" s="215"/>
      <c r="E59" s="215"/>
      <c r="F59" s="370"/>
      <c r="G59" s="374"/>
    </row>
    <row r="60" spans="1:7" ht="15.75">
      <c r="A60" s="247"/>
      <c r="B60" s="248" t="s">
        <v>125</v>
      </c>
      <c r="C60" s="249">
        <f>C57+C59</f>
        <v>27863</v>
      </c>
      <c r="D60" s="249">
        <f>D57+D59</f>
        <v>27809</v>
      </c>
      <c r="E60" s="249">
        <f>E57+E59</f>
        <v>25397</v>
      </c>
      <c r="F60" s="414">
        <f>F57+F59</f>
        <v>9351</v>
      </c>
      <c r="G60" s="441">
        <f>G57+G59</f>
        <v>32124</v>
      </c>
    </row>
    <row r="61" spans="1:7" ht="15.75">
      <c r="A61" s="43"/>
      <c r="B61" s="250" t="s">
        <v>190</v>
      </c>
      <c r="C61" s="215">
        <v>9418</v>
      </c>
      <c r="D61" s="215">
        <v>9364</v>
      </c>
      <c r="E61" s="215">
        <v>7576</v>
      </c>
      <c r="F61" s="394">
        <v>9101</v>
      </c>
      <c r="G61" s="374">
        <v>9172</v>
      </c>
    </row>
    <row r="62" spans="1:7" ht="15.75">
      <c r="A62" s="179"/>
      <c r="B62" s="250" t="s">
        <v>191</v>
      </c>
      <c r="C62" s="215">
        <v>18445</v>
      </c>
      <c r="D62" s="215">
        <v>18445</v>
      </c>
      <c r="E62" s="215">
        <v>17821</v>
      </c>
      <c r="F62" s="394">
        <v>250</v>
      </c>
      <c r="G62" s="374">
        <v>22952</v>
      </c>
    </row>
    <row r="63" spans="1:7" ht="15.75">
      <c r="A63" s="359"/>
      <c r="B63" s="360" t="s">
        <v>185</v>
      </c>
      <c r="C63" s="361">
        <v>2</v>
      </c>
      <c r="D63" s="361">
        <v>2</v>
      </c>
      <c r="E63" s="361">
        <v>2</v>
      </c>
      <c r="F63" s="416">
        <v>2</v>
      </c>
      <c r="G63" s="375">
        <v>2</v>
      </c>
    </row>
    <row r="64" spans="1:2" ht="15.75">
      <c r="A64" s="146"/>
      <c r="B64" s="64"/>
    </row>
    <row r="65" spans="1:2" ht="15.75">
      <c r="A65" s="146"/>
      <c r="B65" s="64"/>
    </row>
    <row r="66" spans="1:2" ht="15.75">
      <c r="A66" s="146"/>
      <c r="B66" s="64"/>
    </row>
    <row r="67" spans="1:2" ht="15.75">
      <c r="A67" s="146"/>
      <c r="B67" s="64"/>
    </row>
    <row r="68" spans="1:2" ht="15.75">
      <c r="A68" s="146"/>
      <c r="B68" s="64"/>
    </row>
    <row r="69" ht="15">
      <c r="B69" s="64"/>
    </row>
    <row r="70" ht="15">
      <c r="B70" s="64"/>
    </row>
    <row r="71" ht="15">
      <c r="B71" s="64"/>
    </row>
    <row r="72" ht="15">
      <c r="B72" s="64"/>
    </row>
    <row r="73" ht="15">
      <c r="B73" s="64"/>
    </row>
    <row r="74" ht="15">
      <c r="B74" s="64"/>
    </row>
    <row r="75" ht="15">
      <c r="B75" s="64"/>
    </row>
    <row r="76" ht="15">
      <c r="B76" s="64"/>
    </row>
    <row r="77" ht="15">
      <c r="B77" s="64"/>
    </row>
    <row r="78" ht="15">
      <c r="B78" s="64"/>
    </row>
    <row r="79" ht="15">
      <c r="B79" s="64"/>
    </row>
    <row r="80" ht="15">
      <c r="B80" s="64"/>
    </row>
    <row r="81" ht="15">
      <c r="B81" s="64"/>
    </row>
    <row r="82" ht="15">
      <c r="B82" s="64"/>
    </row>
    <row r="83" ht="15">
      <c r="B83" s="64"/>
    </row>
    <row r="84" ht="15">
      <c r="B84" s="64"/>
    </row>
    <row r="85" ht="15">
      <c r="B85" s="64"/>
    </row>
    <row r="86" ht="15">
      <c r="B86" s="64"/>
    </row>
  </sheetData>
  <sheetProtection selectLockedCells="1" selectUnlockedCells="1"/>
  <mergeCells count="4">
    <mergeCell ref="A4:G4"/>
    <mergeCell ref="A5:G5"/>
    <mergeCell ref="A39:G39"/>
    <mergeCell ref="A40:G40"/>
  </mergeCells>
  <printOptions/>
  <pageMargins left="0.32" right="0.3597222222222222" top="0.8201388888888889" bottom="2.309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62">
      <selection activeCell="G84" sqref="G84"/>
    </sheetView>
  </sheetViews>
  <sheetFormatPr defaultColWidth="9.00390625" defaultRowHeight="12.75"/>
  <cols>
    <col min="1" max="1" width="30.25390625" style="0" customWidth="1"/>
    <col min="2" max="2" width="12.375" style="352" customWidth="1"/>
    <col min="3" max="3" width="11.25390625" style="352" customWidth="1"/>
    <col min="4" max="4" width="30.125" style="0" customWidth="1"/>
    <col min="5" max="5" width="11.25390625" style="352" customWidth="1"/>
    <col min="6" max="6" width="10.75390625" style="0" customWidth="1"/>
  </cols>
  <sheetData>
    <row r="1" spans="5:6" s="3" customFormat="1" ht="12.75">
      <c r="E1" s="98"/>
      <c r="F1" s="98" t="s">
        <v>193</v>
      </c>
    </row>
    <row r="2" spans="5:6" s="3" customFormat="1" ht="12.75">
      <c r="E2" s="98"/>
      <c r="F2" s="98" t="s">
        <v>1</v>
      </c>
    </row>
    <row r="3" s="3" customFormat="1" ht="12.75">
      <c r="E3" s="98"/>
    </row>
    <row r="4" s="3" customFormat="1" ht="12.75"/>
    <row r="5" spans="1:6" s="3" customFormat="1" ht="35.25" customHeight="1">
      <c r="A5" s="472" t="s">
        <v>363</v>
      </c>
      <c r="B5" s="472"/>
      <c r="C5" s="472"/>
      <c r="D5" s="472"/>
      <c r="E5" s="472"/>
      <c r="F5" s="473"/>
    </row>
    <row r="6" s="3" customFormat="1" ht="12.75"/>
    <row r="7" spans="5:6" s="3" customFormat="1" ht="12.75">
      <c r="E7" s="98"/>
      <c r="F7" s="98" t="s">
        <v>2</v>
      </c>
    </row>
    <row r="8" spans="1:6" ht="32.25" customHeight="1">
      <c r="A8" s="484" t="s">
        <v>6</v>
      </c>
      <c r="B8" s="484"/>
      <c r="C8" s="338" t="s">
        <v>443</v>
      </c>
      <c r="D8" s="484" t="s">
        <v>27</v>
      </c>
      <c r="E8" s="485"/>
      <c r="F8" s="468" t="s">
        <v>443</v>
      </c>
    </row>
    <row r="9" spans="1:6" ht="15.75" customHeight="1">
      <c r="A9" s="483" t="s">
        <v>194</v>
      </c>
      <c r="B9" s="483"/>
      <c r="C9" s="362"/>
      <c r="D9" s="483" t="s">
        <v>194</v>
      </c>
      <c r="E9" s="486"/>
      <c r="F9" s="374"/>
    </row>
    <row r="10" spans="1:6" ht="15.75">
      <c r="A10" s="88" t="s">
        <v>195</v>
      </c>
      <c r="B10" s="22"/>
      <c r="C10" s="22"/>
      <c r="D10" s="88" t="s">
        <v>195</v>
      </c>
      <c r="E10" s="365">
        <v>57379</v>
      </c>
      <c r="F10" s="374">
        <v>58279</v>
      </c>
    </row>
    <row r="11" spans="1:6" ht="15.75">
      <c r="A11" s="88" t="s">
        <v>196</v>
      </c>
      <c r="B11" s="22">
        <v>55097</v>
      </c>
      <c r="C11" s="22">
        <v>55097</v>
      </c>
      <c r="D11" s="88" t="s">
        <v>197</v>
      </c>
      <c r="E11" s="365"/>
      <c r="F11" s="374"/>
    </row>
    <row r="12" spans="1:6" ht="15.75">
      <c r="A12" s="88" t="s">
        <v>198</v>
      </c>
      <c r="B12" s="22">
        <v>1689</v>
      </c>
      <c r="C12" s="22">
        <v>1689</v>
      </c>
      <c r="D12" s="88" t="s">
        <v>199</v>
      </c>
      <c r="E12" s="365"/>
      <c r="F12" s="374"/>
    </row>
    <row r="13" spans="1:6" ht="15.75">
      <c r="A13" s="88" t="s">
        <v>200</v>
      </c>
      <c r="B13" s="22">
        <f>B14+B15+B17+B16</f>
        <v>18212</v>
      </c>
      <c r="C13" s="22">
        <v>18212</v>
      </c>
      <c r="D13" s="88" t="s">
        <v>200</v>
      </c>
      <c r="E13" s="365">
        <f>E14+E15+E16+E17</f>
        <v>33101</v>
      </c>
      <c r="F13" s="374">
        <v>40891</v>
      </c>
    </row>
    <row r="14" spans="1:6" ht="15.75">
      <c r="A14" s="88" t="s">
        <v>398</v>
      </c>
      <c r="B14" s="22">
        <v>9132</v>
      </c>
      <c r="C14" s="22">
        <v>9132</v>
      </c>
      <c r="D14" s="88" t="s">
        <v>349</v>
      </c>
      <c r="E14" s="365">
        <v>26134</v>
      </c>
      <c r="F14" s="374">
        <v>33924</v>
      </c>
    </row>
    <row r="15" spans="1:6" ht="15.75">
      <c r="A15" s="88" t="s">
        <v>201</v>
      </c>
      <c r="B15" s="22">
        <v>5280</v>
      </c>
      <c r="C15" s="22">
        <v>5280</v>
      </c>
      <c r="D15" s="88" t="s">
        <v>201</v>
      </c>
      <c r="E15" s="365">
        <v>6840</v>
      </c>
      <c r="F15" s="374">
        <v>6840</v>
      </c>
    </row>
    <row r="16" spans="1:6" ht="15.75">
      <c r="A16" s="88" t="s">
        <v>202</v>
      </c>
      <c r="B16" s="22">
        <v>354</v>
      </c>
      <c r="C16" s="22">
        <v>354</v>
      </c>
      <c r="D16" s="88" t="s">
        <v>203</v>
      </c>
      <c r="E16" s="365">
        <v>127</v>
      </c>
      <c r="F16" s="374">
        <v>127</v>
      </c>
    </row>
    <row r="17" spans="1:6" ht="15.75">
      <c r="A17" s="88" t="s">
        <v>204</v>
      </c>
      <c r="B17" s="22">
        <v>3446</v>
      </c>
      <c r="C17" s="22">
        <v>3446</v>
      </c>
      <c r="D17" s="88" t="s">
        <v>204</v>
      </c>
      <c r="E17" s="365"/>
      <c r="F17" s="374"/>
    </row>
    <row r="18" spans="1:6" ht="15.75">
      <c r="A18" s="88" t="s">
        <v>205</v>
      </c>
      <c r="B18" s="22">
        <v>8354</v>
      </c>
      <c r="C18" s="22">
        <v>8354</v>
      </c>
      <c r="D18" s="88" t="s">
        <v>408</v>
      </c>
      <c r="E18" s="365"/>
      <c r="F18" s="374"/>
    </row>
    <row r="19" spans="1:6" ht="15.75">
      <c r="A19" s="88" t="s">
        <v>406</v>
      </c>
      <c r="B19" s="22">
        <v>30644</v>
      </c>
      <c r="C19" s="22">
        <v>46896</v>
      </c>
      <c r="D19" s="88" t="s">
        <v>407</v>
      </c>
      <c r="E19" s="365">
        <v>44421</v>
      </c>
      <c r="F19" s="374">
        <v>44421</v>
      </c>
    </row>
    <row r="20" spans="1:6" ht="15.75">
      <c r="A20" s="88" t="s">
        <v>409</v>
      </c>
      <c r="B20" s="22"/>
      <c r="C20" s="22"/>
      <c r="D20" s="88" t="s">
        <v>402</v>
      </c>
      <c r="E20" s="365"/>
      <c r="F20" s="374"/>
    </row>
    <row r="21" spans="1:6" ht="15.75">
      <c r="A21" s="88" t="s">
        <v>206</v>
      </c>
      <c r="B21" s="22">
        <v>102125</v>
      </c>
      <c r="C21" s="22">
        <v>102125</v>
      </c>
      <c r="D21" s="88" t="s">
        <v>405</v>
      </c>
      <c r="E21" s="365">
        <v>118630</v>
      </c>
      <c r="F21" s="374">
        <v>119332</v>
      </c>
    </row>
    <row r="22" spans="1:6" ht="15.75">
      <c r="A22" s="88" t="s">
        <v>399</v>
      </c>
      <c r="B22" s="22">
        <v>40730</v>
      </c>
      <c r="C22" s="22">
        <v>40730</v>
      </c>
      <c r="D22" s="88" t="s">
        <v>207</v>
      </c>
      <c r="E22" s="365">
        <v>27529</v>
      </c>
      <c r="F22" s="374">
        <v>27529</v>
      </c>
    </row>
    <row r="23" spans="1:6" ht="15.75">
      <c r="A23" s="88" t="s">
        <v>400</v>
      </c>
      <c r="B23" s="22">
        <v>1002</v>
      </c>
      <c r="C23" s="22">
        <v>1002</v>
      </c>
      <c r="D23" s="88" t="s">
        <v>208</v>
      </c>
      <c r="E23" s="365">
        <v>22623</v>
      </c>
      <c r="F23" s="374">
        <v>22623</v>
      </c>
    </row>
    <row r="24" spans="1:6" ht="15.75">
      <c r="A24" s="88" t="s">
        <v>410</v>
      </c>
      <c r="B24" s="22">
        <v>15432</v>
      </c>
      <c r="C24" s="22">
        <v>26432</v>
      </c>
      <c r="D24" s="88" t="s">
        <v>411</v>
      </c>
      <c r="E24" s="365">
        <f>E25+E26+E27+E28</f>
        <v>17666</v>
      </c>
      <c r="F24" s="374">
        <v>28900</v>
      </c>
    </row>
    <row r="25" spans="1:6" ht="15.75">
      <c r="A25" s="88"/>
      <c r="B25" s="88"/>
      <c r="C25" s="88"/>
      <c r="D25" s="88" t="s">
        <v>209</v>
      </c>
      <c r="E25" s="365">
        <v>6440</v>
      </c>
      <c r="F25" s="374">
        <v>6440</v>
      </c>
    </row>
    <row r="26" spans="1:6" ht="15.75">
      <c r="A26" s="88"/>
      <c r="B26" s="88"/>
      <c r="C26" s="88"/>
      <c r="D26" s="88" t="s">
        <v>210</v>
      </c>
      <c r="E26" s="365">
        <v>7500</v>
      </c>
      <c r="F26" s="374">
        <v>7500</v>
      </c>
    </row>
    <row r="27" spans="1:6" ht="15.75">
      <c r="A27" s="88"/>
      <c r="B27" s="88"/>
      <c r="C27" s="88"/>
      <c r="D27" s="88" t="s">
        <v>211</v>
      </c>
      <c r="E27" s="365">
        <v>1105</v>
      </c>
      <c r="F27" s="374">
        <v>12105</v>
      </c>
    </row>
    <row r="28" spans="1:6" ht="15.75">
      <c r="A28" s="88"/>
      <c r="B28" s="88"/>
      <c r="C28" s="88"/>
      <c r="D28" s="88" t="s">
        <v>212</v>
      </c>
      <c r="E28" s="365">
        <v>2621</v>
      </c>
      <c r="F28" s="374">
        <v>2855</v>
      </c>
    </row>
    <row r="29" spans="1:6" ht="15.75">
      <c r="A29" s="88" t="s">
        <v>412</v>
      </c>
      <c r="B29" s="22">
        <v>63900</v>
      </c>
      <c r="C29" s="22">
        <v>63900</v>
      </c>
      <c r="D29" s="88"/>
      <c r="E29" s="365"/>
      <c r="F29" s="374"/>
    </row>
    <row r="30" spans="1:6" ht="15.75">
      <c r="A30" s="88" t="s">
        <v>413</v>
      </c>
      <c r="B30" s="22">
        <v>3627</v>
      </c>
      <c r="C30" s="22">
        <v>3627</v>
      </c>
      <c r="D30" s="88" t="s">
        <v>417</v>
      </c>
      <c r="E30" s="365">
        <v>9101</v>
      </c>
      <c r="F30" s="374">
        <v>9172</v>
      </c>
    </row>
    <row r="31" spans="1:6" ht="15.75">
      <c r="A31" s="88" t="s">
        <v>414</v>
      </c>
      <c r="B31" s="22">
        <v>127</v>
      </c>
      <c r="C31" s="22">
        <v>127</v>
      </c>
      <c r="D31" s="88" t="s">
        <v>418</v>
      </c>
      <c r="E31" s="365">
        <v>20798</v>
      </c>
      <c r="F31" s="374">
        <v>20798</v>
      </c>
    </row>
    <row r="32" spans="1:6" ht="15.75">
      <c r="A32" s="88" t="s">
        <v>415</v>
      </c>
      <c r="B32" s="22">
        <v>6000</v>
      </c>
      <c r="C32" s="22">
        <v>6000</v>
      </c>
      <c r="D32" s="88" t="s">
        <v>419</v>
      </c>
      <c r="E32" s="365">
        <v>2032</v>
      </c>
      <c r="F32" s="374">
        <v>2032</v>
      </c>
    </row>
    <row r="33" spans="1:6" ht="15.75">
      <c r="A33" s="88" t="s">
        <v>416</v>
      </c>
      <c r="B33" s="22"/>
      <c r="C33" s="22"/>
      <c r="D33" s="88" t="s">
        <v>420</v>
      </c>
      <c r="E33" s="365">
        <v>785</v>
      </c>
      <c r="F33" s="374">
        <v>785</v>
      </c>
    </row>
    <row r="34" spans="1:6" ht="15.75">
      <c r="A34" s="88"/>
      <c r="B34" s="22"/>
      <c r="C34" s="22"/>
      <c r="D34" s="88" t="s">
        <v>421</v>
      </c>
      <c r="E34" s="365">
        <v>2000</v>
      </c>
      <c r="F34" s="374">
        <v>2000</v>
      </c>
    </row>
    <row r="35" spans="1:6" ht="15.75">
      <c r="A35" s="88" t="s">
        <v>422</v>
      </c>
      <c r="B35" s="22"/>
      <c r="C35" s="22"/>
      <c r="D35" s="88" t="s">
        <v>422</v>
      </c>
      <c r="E35" s="365"/>
      <c r="F35" s="374"/>
    </row>
    <row r="36" spans="1:6" ht="15.75">
      <c r="A36" s="88" t="s">
        <v>213</v>
      </c>
      <c r="B36" s="22">
        <v>7352</v>
      </c>
      <c r="C36" s="22">
        <v>7352</v>
      </c>
      <c r="D36" s="88" t="s">
        <v>213</v>
      </c>
      <c r="E36" s="365">
        <v>11214</v>
      </c>
      <c r="F36" s="374">
        <v>11214</v>
      </c>
    </row>
    <row r="37" spans="1:6" ht="15.75">
      <c r="A37" s="88" t="s">
        <v>214</v>
      </c>
      <c r="B37" s="22"/>
      <c r="C37" s="22"/>
      <c r="D37" s="88" t="s">
        <v>214</v>
      </c>
      <c r="E37" s="365"/>
      <c r="F37" s="374"/>
    </row>
    <row r="38" spans="1:6" ht="15.75">
      <c r="A38" s="88" t="s">
        <v>215</v>
      </c>
      <c r="B38" s="22"/>
      <c r="C38" s="22"/>
      <c r="D38" s="88" t="s">
        <v>216</v>
      </c>
      <c r="E38" s="365">
        <v>400</v>
      </c>
      <c r="F38" s="374">
        <v>400</v>
      </c>
    </row>
    <row r="39" spans="1:6" ht="15.75">
      <c r="A39" s="88" t="s">
        <v>426</v>
      </c>
      <c r="B39" s="22"/>
      <c r="C39" s="22"/>
      <c r="D39" s="88" t="s">
        <v>423</v>
      </c>
      <c r="E39" s="365">
        <v>3406</v>
      </c>
      <c r="F39" s="374">
        <v>3406</v>
      </c>
    </row>
    <row r="40" spans="1:6" ht="15.75">
      <c r="A40" s="88" t="s">
        <v>424</v>
      </c>
      <c r="B40" s="22">
        <v>39654</v>
      </c>
      <c r="C40" s="22">
        <v>39654</v>
      </c>
      <c r="D40" s="88" t="s">
        <v>424</v>
      </c>
      <c r="E40" s="365">
        <v>44980</v>
      </c>
      <c r="F40" s="374">
        <v>46250</v>
      </c>
    </row>
    <row r="41" spans="1:6" ht="15.75">
      <c r="A41" s="88" t="s">
        <v>427</v>
      </c>
      <c r="B41" s="22">
        <v>92</v>
      </c>
      <c r="C41" s="22">
        <v>92</v>
      </c>
      <c r="D41" s="88" t="s">
        <v>425</v>
      </c>
      <c r="E41" s="365">
        <v>19726</v>
      </c>
      <c r="F41" s="374">
        <v>19726</v>
      </c>
    </row>
    <row r="42" spans="1:6" ht="15.75">
      <c r="A42" s="88" t="s">
        <v>429</v>
      </c>
      <c r="B42" s="22">
        <v>8529</v>
      </c>
      <c r="C42" s="22">
        <v>8529</v>
      </c>
      <c r="D42" s="88" t="s">
        <v>452</v>
      </c>
      <c r="E42" s="365"/>
      <c r="F42" s="374">
        <v>4622</v>
      </c>
    </row>
    <row r="43" spans="1:6" ht="15.75">
      <c r="A43" s="88" t="s">
        <v>450</v>
      </c>
      <c r="B43" s="22"/>
      <c r="C43" s="22">
        <v>1822</v>
      </c>
      <c r="D43" s="88" t="s">
        <v>453</v>
      </c>
      <c r="E43" s="365"/>
      <c r="F43" s="374">
        <v>376</v>
      </c>
    </row>
    <row r="44" spans="1:6" ht="15.75">
      <c r="A44" s="88" t="s">
        <v>457</v>
      </c>
      <c r="B44" s="22"/>
      <c r="C44" s="22"/>
      <c r="D44" s="88" t="s">
        <v>458</v>
      </c>
      <c r="E44" s="365"/>
      <c r="F44" s="374">
        <v>7946</v>
      </c>
    </row>
    <row r="45" spans="1:6" ht="15.75">
      <c r="A45" s="49" t="s">
        <v>217</v>
      </c>
      <c r="B45" s="31">
        <f>B11+B12+B13+B18+B19+B21+B22+B23+B24+B29+B30+B31+B32+B36+B40+B41+B42</f>
        <v>402566</v>
      </c>
      <c r="C45" s="31">
        <f>C11+C12+C13+C18+C19+C21+C22+C23+C24+C29+C30+C31+C32+C36+C40+C41+C42+C43</f>
        <v>431640</v>
      </c>
      <c r="D45" s="49" t="s">
        <v>217</v>
      </c>
      <c r="E45" s="367">
        <f>E10+E13+E19+E21+E22+E23+E24+E30+E31+E32+E33+E34+E36+E39+E40+E41+E38</f>
        <v>435791</v>
      </c>
      <c r="F45" s="375">
        <f>F10+F13+F19+F21+F22+F23+F24+F30+F31+F32+F33+F34+F36+F39+F40+F41+F38+F42+F43+F44</f>
        <v>470702</v>
      </c>
    </row>
    <row r="46" spans="1:6" ht="15.75">
      <c r="A46" s="483" t="s">
        <v>219</v>
      </c>
      <c r="B46" s="483"/>
      <c r="C46" s="483"/>
      <c r="D46" s="483"/>
      <c r="E46" s="367">
        <v>93</v>
      </c>
      <c r="F46" s="375">
        <v>93</v>
      </c>
    </row>
    <row r="47" spans="1:5" ht="15.75">
      <c r="A47" s="254"/>
      <c r="B47" s="255"/>
      <c r="C47" s="255"/>
      <c r="D47" s="254"/>
      <c r="E47" s="255"/>
    </row>
    <row r="48" spans="1:6" ht="12.75">
      <c r="A48" s="3"/>
      <c r="B48" s="3"/>
      <c r="C48" s="3"/>
      <c r="D48" s="3"/>
      <c r="E48" s="98"/>
      <c r="F48" s="98" t="s">
        <v>193</v>
      </c>
    </row>
    <row r="49" spans="1:6" ht="12.75">
      <c r="A49" s="3"/>
      <c r="B49" s="3"/>
      <c r="C49" s="3"/>
      <c r="D49" s="3"/>
      <c r="E49" s="98"/>
      <c r="F49" s="98" t="s">
        <v>188</v>
      </c>
    </row>
    <row r="50" spans="1:5" ht="12.75">
      <c r="A50" s="3"/>
      <c r="B50" s="3"/>
      <c r="C50" s="3"/>
      <c r="D50" s="3"/>
      <c r="E50" s="98"/>
    </row>
    <row r="51" spans="1:5" ht="12.75">
      <c r="A51" s="3"/>
      <c r="B51" s="3"/>
      <c r="C51" s="3"/>
      <c r="D51" s="3"/>
      <c r="E51" s="98"/>
    </row>
    <row r="52" spans="1:5" ht="12.75">
      <c r="A52" s="3"/>
      <c r="B52" s="3"/>
      <c r="C52" s="3"/>
      <c r="D52" s="3"/>
      <c r="E52" s="3"/>
    </row>
    <row r="53" spans="1:6" ht="45" customHeight="1">
      <c r="A53" s="472" t="s">
        <v>362</v>
      </c>
      <c r="B53" s="472"/>
      <c r="C53" s="472"/>
      <c r="D53" s="472"/>
      <c r="E53" s="472"/>
      <c r="F53" s="473"/>
    </row>
    <row r="54" spans="1:5" ht="22.5" customHeight="1">
      <c r="A54" s="256"/>
      <c r="B54" s="256"/>
      <c r="C54" s="256"/>
      <c r="D54" s="256"/>
      <c r="E54" s="256"/>
    </row>
    <row r="55" spans="1:5" ht="12.75">
      <c r="A55" s="3"/>
      <c r="B55" s="3"/>
      <c r="C55" s="3"/>
      <c r="D55" s="3"/>
      <c r="E55" s="3"/>
    </row>
    <row r="56" spans="1:5" ht="12.75">
      <c r="A56" s="3"/>
      <c r="B56" s="3"/>
      <c r="C56" s="3"/>
      <c r="D56" s="3"/>
      <c r="E56" s="3"/>
    </row>
    <row r="57" spans="5:6" ht="12.75">
      <c r="E57" s="98"/>
      <c r="F57" s="98" t="s">
        <v>2</v>
      </c>
    </row>
    <row r="58" spans="1:6" ht="33.75" customHeight="1">
      <c r="A58" s="484" t="s">
        <v>6</v>
      </c>
      <c r="B58" s="484"/>
      <c r="C58" s="338" t="s">
        <v>443</v>
      </c>
      <c r="D58" s="484" t="s">
        <v>27</v>
      </c>
      <c r="E58" s="484"/>
      <c r="F58" s="469" t="s">
        <v>443</v>
      </c>
    </row>
    <row r="59" spans="1:6" ht="15.75">
      <c r="A59" s="483" t="s">
        <v>218</v>
      </c>
      <c r="B59" s="483"/>
      <c r="C59" s="362"/>
      <c r="D59" s="483" t="s">
        <v>218</v>
      </c>
      <c r="E59" s="486"/>
      <c r="F59" s="373"/>
    </row>
    <row r="60" spans="1:6" ht="15.75">
      <c r="A60" s="88" t="s">
        <v>444</v>
      </c>
      <c r="B60" s="22">
        <v>360</v>
      </c>
      <c r="C60" s="22">
        <v>970</v>
      </c>
      <c r="D60" s="88" t="s">
        <v>404</v>
      </c>
      <c r="E60" s="365">
        <v>450</v>
      </c>
      <c r="F60" s="374">
        <v>450</v>
      </c>
    </row>
    <row r="61" spans="1:6" ht="15.75">
      <c r="A61" s="88" t="s">
        <v>401</v>
      </c>
      <c r="B61" s="22">
        <v>762</v>
      </c>
      <c r="C61" s="22">
        <v>762</v>
      </c>
      <c r="D61" s="88" t="s">
        <v>401</v>
      </c>
      <c r="E61" s="365">
        <v>762</v>
      </c>
      <c r="F61" s="374">
        <v>762</v>
      </c>
    </row>
    <row r="62" spans="1:6" ht="15.75">
      <c r="A62" s="88" t="s">
        <v>403</v>
      </c>
      <c r="B62" s="22">
        <v>34215</v>
      </c>
      <c r="C62" s="22">
        <v>47756</v>
      </c>
      <c r="D62" s="88" t="s">
        <v>348</v>
      </c>
      <c r="E62" s="365">
        <v>900</v>
      </c>
      <c r="F62" s="374">
        <v>900</v>
      </c>
    </row>
    <row r="63" spans="1:6" s="347" customFormat="1" ht="15.75">
      <c r="A63" s="88" t="s">
        <v>451</v>
      </c>
      <c r="B63" s="22"/>
      <c r="C63" s="22">
        <v>47189</v>
      </c>
      <c r="D63" s="88" t="s">
        <v>451</v>
      </c>
      <c r="E63" s="365"/>
      <c r="F63" s="374">
        <v>47370</v>
      </c>
    </row>
    <row r="64" spans="1:6" s="347" customFormat="1" ht="15.75">
      <c r="A64" s="88"/>
      <c r="B64" s="22"/>
      <c r="C64" s="22"/>
      <c r="D64" s="88" t="s">
        <v>454</v>
      </c>
      <c r="E64" s="365"/>
      <c r="F64" s="374">
        <v>376</v>
      </c>
    </row>
    <row r="65" spans="1:6" ht="15.75">
      <c r="A65" s="88"/>
      <c r="B65" s="22"/>
      <c r="C65" s="22"/>
      <c r="D65" s="88" t="s">
        <v>455</v>
      </c>
      <c r="E65" s="365"/>
      <c r="F65" s="374">
        <v>8000</v>
      </c>
    </row>
    <row r="66" spans="1:6" ht="15.75">
      <c r="A66" s="88"/>
      <c r="B66" s="22"/>
      <c r="C66" s="22"/>
      <c r="D66" s="88" t="s">
        <v>456</v>
      </c>
      <c r="E66" s="365"/>
      <c r="F66" s="373">
        <v>318</v>
      </c>
    </row>
    <row r="67" spans="1:6" ht="15.75">
      <c r="A67" s="88"/>
      <c r="B67" s="22"/>
      <c r="C67" s="22"/>
      <c r="D67" s="88"/>
      <c r="E67" s="365"/>
      <c r="F67" s="373"/>
    </row>
    <row r="68" spans="1:6" ht="15.75">
      <c r="A68" s="88"/>
      <c r="B68" s="88"/>
      <c r="C68" s="88"/>
      <c r="D68" s="88"/>
      <c r="E68" s="365"/>
      <c r="F68" s="373"/>
    </row>
    <row r="69" spans="1:6" ht="15.75">
      <c r="A69" s="88"/>
      <c r="B69" s="88"/>
      <c r="C69" s="88"/>
      <c r="D69" s="88"/>
      <c r="E69" s="365"/>
      <c r="F69" s="373"/>
    </row>
    <row r="70" spans="1:6" ht="21.75" customHeight="1">
      <c r="A70" s="49" t="s">
        <v>217</v>
      </c>
      <c r="B70" s="31">
        <f>+B61+B62+B63+B60+B64+B65</f>
        <v>35337</v>
      </c>
      <c r="C70" s="31">
        <f>+C61+C62+C63+C60+C64+C65</f>
        <v>96677</v>
      </c>
      <c r="D70" s="49" t="s">
        <v>217</v>
      </c>
      <c r="E70" s="367">
        <f>E61+E62+E64+E65+E66+E67+E68+E69+E60+E63</f>
        <v>2112</v>
      </c>
      <c r="F70" s="375">
        <f>F61+F62+F64+F65+F66+F67+F68+F69+F60+F63</f>
        <v>58176</v>
      </c>
    </row>
    <row r="71" spans="1:6" ht="15.75">
      <c r="A71" s="483" t="s">
        <v>219</v>
      </c>
      <c r="B71" s="483"/>
      <c r="C71" s="483"/>
      <c r="D71" s="483"/>
      <c r="E71" s="367">
        <v>0</v>
      </c>
      <c r="F71" s="351">
        <v>0</v>
      </c>
    </row>
    <row r="72" spans="1:6" s="35" customFormat="1" ht="22.5" customHeight="1">
      <c r="A72" s="487" t="s">
        <v>220</v>
      </c>
      <c r="B72" s="487"/>
      <c r="C72" s="363"/>
      <c r="D72" s="487" t="s">
        <v>220</v>
      </c>
      <c r="E72" s="488"/>
      <c r="F72" s="419"/>
    </row>
    <row r="73" spans="1:6" s="225" customFormat="1" ht="15.75">
      <c r="A73" s="69" t="s">
        <v>221</v>
      </c>
      <c r="B73" s="69" t="s">
        <v>222</v>
      </c>
      <c r="C73" s="69"/>
      <c r="D73" s="69" t="s">
        <v>221</v>
      </c>
      <c r="E73" s="417" t="s">
        <v>221</v>
      </c>
      <c r="F73" s="418"/>
    </row>
    <row r="74" spans="1:6" ht="15.75">
      <c r="A74" s="483" t="s">
        <v>223</v>
      </c>
      <c r="B74" s="483"/>
      <c r="C74" s="483"/>
      <c r="D74" s="483"/>
      <c r="E74" s="367">
        <v>0</v>
      </c>
      <c r="F74" s="351">
        <v>0</v>
      </c>
    </row>
  </sheetData>
  <sheetProtection selectLockedCells="1" selectUnlockedCells="1"/>
  <mergeCells count="15">
    <mergeCell ref="A5:F5"/>
    <mergeCell ref="A74:D74"/>
    <mergeCell ref="A59:B59"/>
    <mergeCell ref="D59:E59"/>
    <mergeCell ref="A72:B72"/>
    <mergeCell ref="D72:E72"/>
    <mergeCell ref="A71:D71"/>
    <mergeCell ref="A58:B58"/>
    <mergeCell ref="D58:E58"/>
    <mergeCell ref="A46:D46"/>
    <mergeCell ref="A8:B8"/>
    <mergeCell ref="D8:E8"/>
    <mergeCell ref="A9:B9"/>
    <mergeCell ref="D9:E9"/>
    <mergeCell ref="A53:F53"/>
  </mergeCells>
  <printOptions/>
  <pageMargins left="0.17" right="0.35" top="0.76" bottom="1.07" header="0.69" footer="1.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20">
      <selection activeCell="N9" sqref="N9"/>
    </sheetView>
  </sheetViews>
  <sheetFormatPr defaultColWidth="9.00390625" defaultRowHeight="12.75"/>
  <cols>
    <col min="1" max="1" width="56.375" style="97" customWidth="1"/>
    <col min="2" max="2" width="9.875" style="97" customWidth="1"/>
    <col min="3" max="3" width="15.875" style="350" customWidth="1"/>
    <col min="4" max="4" width="16.875" style="97" customWidth="1"/>
    <col min="5" max="8" width="9.125" style="97" customWidth="1"/>
  </cols>
  <sheetData>
    <row r="1" spans="2:4" ht="15.75">
      <c r="B1" s="98"/>
      <c r="C1" s="337"/>
      <c r="D1" s="337" t="s">
        <v>224</v>
      </c>
    </row>
    <row r="2" spans="2:4" ht="13.5" customHeight="1">
      <c r="B2" s="98"/>
      <c r="C2" s="337"/>
      <c r="D2" s="337" t="s">
        <v>1</v>
      </c>
    </row>
    <row r="3" spans="1:4" ht="38.25" customHeight="1">
      <c r="A3" s="472" t="s">
        <v>364</v>
      </c>
      <c r="B3" s="472"/>
      <c r="C3" s="472"/>
      <c r="D3" s="493"/>
    </row>
    <row r="4" ht="12.75" customHeight="1"/>
    <row r="5" spans="3:4" ht="13.5" customHeight="1">
      <c r="C5" s="337"/>
      <c r="D5" s="337" t="s">
        <v>2</v>
      </c>
    </row>
    <row r="6" spans="1:4" ht="26.25" customHeight="1">
      <c r="A6" s="253" t="s">
        <v>225</v>
      </c>
      <c r="B6" s="257" t="s">
        <v>226</v>
      </c>
      <c r="C6" s="420" t="s">
        <v>227</v>
      </c>
      <c r="D6" s="423" t="s">
        <v>443</v>
      </c>
    </row>
    <row r="7" spans="1:8" s="35" customFormat="1" ht="21" customHeight="1">
      <c r="A7" s="483" t="s">
        <v>228</v>
      </c>
      <c r="B7" s="483"/>
      <c r="C7" s="486"/>
      <c r="D7" s="375"/>
      <c r="E7" s="258"/>
      <c r="F7" s="258"/>
      <c r="G7" s="258"/>
      <c r="H7" s="258"/>
    </row>
    <row r="8" spans="1:4" ht="21" customHeight="1">
      <c r="A8" s="88" t="s">
        <v>229</v>
      </c>
      <c r="B8" s="88">
        <v>12.03</v>
      </c>
      <c r="C8" s="421">
        <v>55097400</v>
      </c>
      <c r="D8" s="374">
        <v>55097400</v>
      </c>
    </row>
    <row r="9" spans="1:4" ht="33" customHeight="1">
      <c r="A9" s="259" t="s">
        <v>230</v>
      </c>
      <c r="B9" s="88"/>
      <c r="C9" s="421">
        <v>17621355</v>
      </c>
      <c r="D9" s="374">
        <v>17621355</v>
      </c>
    </row>
    <row r="10" spans="1:4" ht="31.5" customHeight="1">
      <c r="A10" s="259" t="s">
        <v>231</v>
      </c>
      <c r="B10" s="88"/>
      <c r="C10" s="421">
        <v>8795495</v>
      </c>
      <c r="D10" s="374">
        <v>8795495</v>
      </c>
    </row>
    <row r="11" spans="1:4" ht="15.75">
      <c r="A11" s="88" t="s">
        <v>232</v>
      </c>
      <c r="B11" s="88"/>
      <c r="C11" s="421">
        <v>5280000</v>
      </c>
      <c r="D11" s="374">
        <v>5280000</v>
      </c>
    </row>
    <row r="12" spans="1:4" ht="15.75">
      <c r="A12" s="88" t="s">
        <v>233</v>
      </c>
      <c r="B12" s="88"/>
      <c r="C12" s="421">
        <v>100000</v>
      </c>
      <c r="D12" s="374">
        <v>100000</v>
      </c>
    </row>
    <row r="13" spans="1:4" ht="15.75">
      <c r="A13" s="88" t="s">
        <v>234</v>
      </c>
      <c r="B13" s="88"/>
      <c r="C13" s="421">
        <v>3445860</v>
      </c>
      <c r="D13" s="374">
        <v>3445860</v>
      </c>
    </row>
    <row r="14" spans="1:4" ht="24.75" customHeight="1">
      <c r="A14" s="259" t="s">
        <v>235</v>
      </c>
      <c r="B14" s="88"/>
      <c r="C14" s="421">
        <f>C8+C9</f>
        <v>72718755</v>
      </c>
      <c r="D14" s="458">
        <f>D8+D9</f>
        <v>72718755</v>
      </c>
    </row>
    <row r="15" spans="1:4" ht="15.75">
      <c r="A15" s="88" t="s">
        <v>236</v>
      </c>
      <c r="B15" s="88"/>
      <c r="C15" s="421">
        <v>8353800</v>
      </c>
      <c r="D15" s="374">
        <v>8353800</v>
      </c>
    </row>
    <row r="16" spans="1:4" ht="15.75">
      <c r="A16" s="88" t="s">
        <v>372</v>
      </c>
      <c r="B16" s="88"/>
      <c r="C16" s="421">
        <v>91800</v>
      </c>
      <c r="D16" s="374">
        <v>91800</v>
      </c>
    </row>
    <row r="17" spans="1:4" ht="33" customHeight="1">
      <c r="A17" s="489" t="s">
        <v>237</v>
      </c>
      <c r="B17" s="489"/>
      <c r="C17" s="490"/>
      <c r="D17" s="374"/>
    </row>
    <row r="18" spans="1:4" ht="23.25" customHeight="1">
      <c r="A18" s="491" t="s">
        <v>238</v>
      </c>
      <c r="B18" s="491"/>
      <c r="C18" s="492"/>
      <c r="D18" s="374"/>
    </row>
    <row r="19" spans="1:4" ht="15.75">
      <c r="A19" s="88" t="s">
        <v>317</v>
      </c>
      <c r="B19" s="88"/>
      <c r="C19" s="421"/>
      <c r="D19" s="374"/>
    </row>
    <row r="20" spans="1:4" ht="15.75">
      <c r="A20" s="88" t="s">
        <v>239</v>
      </c>
      <c r="B20" s="88">
        <v>16.4</v>
      </c>
      <c r="C20" s="421">
        <v>45395200</v>
      </c>
      <c r="D20" s="374">
        <v>45395200</v>
      </c>
    </row>
    <row r="21" spans="1:4" ht="33.75" customHeight="1">
      <c r="A21" s="259" t="s">
        <v>318</v>
      </c>
      <c r="B21" s="88">
        <v>11</v>
      </c>
      <c r="C21" s="421">
        <v>13200000</v>
      </c>
      <c r="D21" s="374">
        <v>13200000</v>
      </c>
    </row>
    <row r="22" spans="1:4" ht="15.75">
      <c r="A22" s="88" t="s">
        <v>319</v>
      </c>
      <c r="B22" s="88"/>
      <c r="C22" s="421"/>
      <c r="D22" s="374"/>
    </row>
    <row r="23" spans="1:4" ht="15.75">
      <c r="A23" s="88" t="s">
        <v>240</v>
      </c>
      <c r="B23" s="88">
        <v>16.4</v>
      </c>
      <c r="C23" s="421">
        <v>22697600</v>
      </c>
      <c r="D23" s="374">
        <v>22697600</v>
      </c>
    </row>
    <row r="24" spans="1:4" ht="15.75">
      <c r="A24" s="88" t="s">
        <v>324</v>
      </c>
      <c r="B24" s="88">
        <v>16.4</v>
      </c>
      <c r="C24" s="421">
        <v>574000</v>
      </c>
      <c r="D24" s="374">
        <v>574000</v>
      </c>
    </row>
    <row r="25" spans="1:4" ht="31.5" customHeight="1">
      <c r="A25" s="259" t="s">
        <v>323</v>
      </c>
      <c r="B25" s="88">
        <v>11</v>
      </c>
      <c r="C25" s="421">
        <v>6600000</v>
      </c>
      <c r="D25" s="374">
        <v>6600000</v>
      </c>
    </row>
    <row r="26" spans="1:4" ht="15.75">
      <c r="A26" s="88" t="s">
        <v>241</v>
      </c>
      <c r="B26" s="88"/>
      <c r="C26" s="421"/>
      <c r="D26" s="374"/>
    </row>
    <row r="27" spans="1:4" ht="15.75">
      <c r="A27" s="88" t="s">
        <v>317</v>
      </c>
      <c r="B27" s="88"/>
      <c r="C27" s="421"/>
      <c r="D27" s="374"/>
    </row>
    <row r="28" spans="1:4" ht="15.75">
      <c r="A28" s="88" t="s">
        <v>320</v>
      </c>
      <c r="B28" s="88">
        <v>175</v>
      </c>
      <c r="C28" s="421">
        <v>8166667</v>
      </c>
      <c r="D28" s="374">
        <v>8166667</v>
      </c>
    </row>
    <row r="29" spans="1:4" ht="15.75">
      <c r="A29" s="88" t="s">
        <v>319</v>
      </c>
      <c r="B29" s="88"/>
      <c r="C29" s="421"/>
      <c r="D29" s="374"/>
    </row>
    <row r="30" spans="1:4" ht="15.75">
      <c r="A30" s="88" t="s">
        <v>321</v>
      </c>
      <c r="B30" s="88">
        <v>175</v>
      </c>
      <c r="C30" s="422">
        <v>4083333</v>
      </c>
      <c r="D30" s="466">
        <v>4083333</v>
      </c>
    </row>
    <row r="31" spans="1:4" ht="33" customHeight="1">
      <c r="A31" s="353" t="s">
        <v>373</v>
      </c>
      <c r="B31" s="263"/>
      <c r="C31" s="458"/>
      <c r="D31" s="374"/>
    </row>
    <row r="32" spans="1:4" ht="33" customHeight="1">
      <c r="A32" s="353" t="s">
        <v>374</v>
      </c>
      <c r="B32" s="263">
        <v>4</v>
      </c>
      <c r="C32" s="458">
        <v>1408000</v>
      </c>
      <c r="D32" s="374">
        <v>1408000</v>
      </c>
    </row>
    <row r="33" spans="1:4" ht="33" customHeight="1">
      <c r="A33" s="353" t="s">
        <v>449</v>
      </c>
      <c r="B33" s="263"/>
      <c r="C33" s="458"/>
      <c r="D33" s="374">
        <v>16252000</v>
      </c>
    </row>
    <row r="34" spans="1:4" ht="33" customHeight="1">
      <c r="A34" s="259" t="s">
        <v>375</v>
      </c>
      <c r="B34" s="263"/>
      <c r="C34" s="458">
        <v>30643800</v>
      </c>
      <c r="D34" s="374">
        <v>30643800</v>
      </c>
    </row>
    <row r="35" spans="1:4" ht="17.25" customHeight="1">
      <c r="A35" s="88" t="s">
        <v>322</v>
      </c>
      <c r="B35" s="263"/>
      <c r="C35" s="458"/>
      <c r="D35" s="374"/>
    </row>
    <row r="36" spans="1:4" ht="17.25" customHeight="1">
      <c r="A36" s="88" t="s">
        <v>376</v>
      </c>
      <c r="B36" s="263">
        <v>10.14</v>
      </c>
      <c r="C36" s="458">
        <v>16548480</v>
      </c>
      <c r="D36" s="374">
        <v>16548480</v>
      </c>
    </row>
    <row r="37" spans="1:4" ht="17.25" customHeight="1">
      <c r="A37" s="88" t="s">
        <v>377</v>
      </c>
      <c r="B37" s="263"/>
      <c r="C37" s="458">
        <v>24181748</v>
      </c>
      <c r="D37" s="374">
        <v>24181748</v>
      </c>
    </row>
    <row r="38" spans="1:4" ht="15.75">
      <c r="A38" s="354" t="s">
        <v>242</v>
      </c>
      <c r="B38" s="464"/>
      <c r="C38" s="458">
        <v>3527160</v>
      </c>
      <c r="D38" s="374">
        <v>3527160</v>
      </c>
    </row>
    <row r="39" spans="1:4" ht="14.25" customHeight="1">
      <c r="A39" s="351" t="s">
        <v>243</v>
      </c>
      <c r="B39" s="465"/>
      <c r="C39" s="467">
        <f>SUM(C19:C37)+C14+C15+C16+C38</f>
        <v>258190343</v>
      </c>
      <c r="D39" s="467">
        <f>SUM(D19:D37)+D14+D15+D16+D38</f>
        <v>274442343</v>
      </c>
    </row>
  </sheetData>
  <sheetProtection selectLockedCells="1" selectUnlockedCells="1"/>
  <mergeCells count="4">
    <mergeCell ref="A7:C7"/>
    <mergeCell ref="A17:C17"/>
    <mergeCell ref="A18:C18"/>
    <mergeCell ref="A3:D3"/>
  </mergeCells>
  <printOptions/>
  <pageMargins left="0.3" right="0.33" top="0.17" bottom="0.3298611111111111" header="0.2" footer="0.3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jegyzo</cp:lastModifiedBy>
  <cp:lastPrinted>2015-07-28T08:05:48Z</cp:lastPrinted>
  <dcterms:created xsi:type="dcterms:W3CDTF">2002-11-18T12:26:49Z</dcterms:created>
  <dcterms:modified xsi:type="dcterms:W3CDTF">2015-09-02T13:16:32Z</dcterms:modified>
  <cp:category/>
  <cp:version/>
  <cp:contentType/>
  <cp:contentStatus/>
  <cp:revision>519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-1398869409</vt:r8>
  </property>
  <property fmtid="{D5CDD505-2E9C-101B-9397-08002B2CF9AE}" pid="3" name="_AuthorEmail">
    <vt:lpwstr>fodor.csaba1@chello.hu</vt:lpwstr>
  </property>
  <property fmtid="{D5CDD505-2E9C-101B-9397-08002B2CF9AE}" pid="4" name="_AuthorEmailDisplayName">
    <vt:lpwstr>Fodor Csaba</vt:lpwstr>
  </property>
</Properties>
</file>