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11111111MENTES\02.Önkormányzatok\07. Márokföld\02. Rendeletek\2015\"/>
    </mc:Choice>
  </mc:AlternateContent>
  <bookViews>
    <workbookView xWindow="120" yWindow="48" windowWidth="15228" windowHeight="9300"/>
  </bookViews>
  <sheets>
    <sheet name="1 " sheetId="9" r:id="rId1"/>
    <sheet name="2" sheetId="24" r:id="rId2"/>
    <sheet name="3" sheetId="2" r:id="rId3"/>
    <sheet name="4" sheetId="3" r:id="rId4"/>
    <sheet name="5.mell." sheetId="10" r:id="rId5"/>
    <sheet name="6.mell. " sheetId="11" r:id="rId6"/>
    <sheet name=" 7. mell. " sheetId="26" r:id="rId7"/>
    <sheet name="8.mell. " sheetId="12" r:id="rId8"/>
    <sheet name="9.mell. " sheetId="13" r:id="rId9"/>
    <sheet name="10.mell. " sheetId="25" r:id="rId10"/>
    <sheet name="11. mell. " sheetId="15" r:id="rId11"/>
    <sheet name="12. mell. " sheetId="20" r:id="rId12"/>
    <sheet name="13.mell " sheetId="29" r:id="rId13"/>
    <sheet name="14. mell" sheetId="21" r:id="rId14"/>
    <sheet name="15.a.mell" sheetId="27" r:id="rId15"/>
    <sheet name="15.b.mell." sheetId="28" r:id="rId16"/>
    <sheet name="16. mell." sheetId="22" r:id="rId17"/>
    <sheet name="Munka4" sheetId="23" r:id="rId18"/>
  </sheets>
  <externalReferences>
    <externalReference r:id="rId19"/>
    <externalReference r:id="rId20"/>
  </externalReferences>
  <definedNames>
    <definedName name="_xlnm.Print_Titles" localSheetId="14">'15.a.mell'!$A$3:$IV$6</definedName>
    <definedName name="_xlnm.Print_Titles" localSheetId="1">'2'!$1:$2</definedName>
    <definedName name="_xlnm.Print_Area" localSheetId="14">'15.a.mell'!$A$1:$D$44</definedName>
    <definedName name="_xlnm.Print_Area" localSheetId="15">'15.b.mell.'!$A$1:$D$22</definedName>
    <definedName name="_xlnm.Print_Area" localSheetId="1">'2'!$A$1:$F$48</definedName>
  </definedNames>
  <calcPr calcId="152511"/>
</workbook>
</file>

<file path=xl/calcChain.xml><?xml version="1.0" encoding="utf-8"?>
<calcChain xmlns="http://schemas.openxmlformats.org/spreadsheetml/2006/main">
  <c r="H9" i="12" l="1"/>
  <c r="I9" i="12"/>
  <c r="F9" i="12"/>
  <c r="G9" i="12"/>
  <c r="E9" i="12"/>
  <c r="D9" i="12"/>
  <c r="A1" i="27"/>
  <c r="H10" i="29"/>
  <c r="H17" i="29"/>
  <c r="E17" i="29"/>
  <c r="H16" i="29"/>
  <c r="E16" i="29"/>
  <c r="H15" i="29"/>
  <c r="E15" i="29"/>
  <c r="E12" i="29"/>
  <c r="E14" i="29" s="1"/>
  <c r="C12" i="29"/>
  <c r="C14" i="29" s="1"/>
  <c r="G11" i="29"/>
  <c r="F11" i="29"/>
  <c r="H9" i="29"/>
  <c r="E9" i="29"/>
  <c r="G8" i="29"/>
  <c r="G12" i="29" s="1"/>
  <c r="G14" i="29" s="1"/>
  <c r="F8" i="29"/>
  <c r="D8" i="29"/>
  <c r="D11" i="29" s="1"/>
  <c r="H7" i="29"/>
  <c r="E7" i="29"/>
  <c r="H6" i="29"/>
  <c r="H8" i="29" s="1"/>
  <c r="E6" i="29"/>
  <c r="H11" i="29" l="1"/>
  <c r="H12" i="29" s="1"/>
  <c r="H14" i="29" s="1"/>
  <c r="F12" i="29"/>
  <c r="F14" i="29" s="1"/>
  <c r="D12" i="29"/>
  <c r="D14" i="29" s="1"/>
  <c r="C23" i="24" l="1"/>
  <c r="D41" i="24"/>
  <c r="D23" i="24"/>
  <c r="D5" i="24"/>
  <c r="D3" i="24"/>
  <c r="D46" i="24" s="1"/>
  <c r="B23" i="24"/>
  <c r="D18" i="28"/>
  <c r="C18" i="28"/>
  <c r="D14" i="28"/>
  <c r="C14" i="28"/>
  <c r="A2" i="28"/>
  <c r="D41" i="27"/>
  <c r="C41" i="27"/>
  <c r="D37" i="27"/>
  <c r="C37" i="27"/>
  <c r="D31" i="27"/>
  <c r="C31" i="27"/>
  <c r="D25" i="27"/>
  <c r="C25" i="27"/>
  <c r="D17" i="27"/>
  <c r="C17" i="27"/>
  <c r="D11" i="27"/>
  <c r="C11" i="27"/>
  <c r="D7" i="27"/>
  <c r="C7" i="27"/>
  <c r="D28" i="27" l="1"/>
  <c r="D44" i="27" s="1"/>
  <c r="C28" i="27"/>
  <c r="C44" i="27" s="1"/>
  <c r="C22" i="28"/>
  <c r="D22" i="28"/>
  <c r="Q15" i="9"/>
  <c r="G5" i="10" l="1"/>
  <c r="G6" i="10"/>
  <c r="G7" i="10"/>
  <c r="G8" i="10"/>
  <c r="D23" i="10"/>
  <c r="E23" i="10"/>
  <c r="G4" i="10"/>
  <c r="D30" i="26" l="1"/>
  <c r="C30" i="26"/>
  <c r="Q30" i="9"/>
  <c r="F15" i="3"/>
  <c r="E17" i="3"/>
  <c r="F17" i="3" s="1"/>
  <c r="D17" i="3"/>
  <c r="F4" i="3"/>
  <c r="F5" i="3"/>
  <c r="F6" i="3"/>
  <c r="F7" i="3"/>
  <c r="F10" i="3"/>
  <c r="F11" i="3"/>
  <c r="F3" i="3"/>
  <c r="D6" i="2"/>
  <c r="E6" i="2"/>
  <c r="F6" i="2" s="1"/>
  <c r="F35" i="2"/>
  <c r="F34" i="2"/>
  <c r="F31" i="2"/>
  <c r="F23" i="2"/>
  <c r="F22" i="2"/>
  <c r="F17" i="2"/>
  <c r="F14" i="2"/>
  <c r="F7" i="2"/>
  <c r="F8" i="2"/>
  <c r="F9" i="2"/>
  <c r="F5" i="2"/>
  <c r="E36" i="2"/>
  <c r="E32" i="2"/>
  <c r="E28" i="2"/>
  <c r="E24" i="2"/>
  <c r="E20" i="2"/>
  <c r="E15" i="2"/>
  <c r="E11" i="2" l="1"/>
  <c r="E29" i="2" s="1"/>
  <c r="B41" i="24"/>
  <c r="B5" i="24"/>
  <c r="B3" i="24" s="1"/>
  <c r="P34" i="9"/>
  <c r="Q34" i="9" s="1"/>
  <c r="P25" i="9"/>
  <c r="P17" i="9"/>
  <c r="O34" i="9"/>
  <c r="G20" i="9"/>
  <c r="H10" i="9"/>
  <c r="G31" i="9"/>
  <c r="H31" i="9" s="1"/>
  <c r="H34" i="9" s="1"/>
  <c r="G34" i="9"/>
  <c r="G21" i="9"/>
  <c r="H21" i="9" s="1"/>
  <c r="H20" i="9" s="1"/>
  <c r="G15" i="9"/>
  <c r="H15" i="9" s="1"/>
  <c r="G10" i="9"/>
  <c r="F34" i="9"/>
  <c r="F20" i="9"/>
  <c r="F25" i="9" s="1"/>
  <c r="F10" i="9"/>
  <c r="F17" i="9" s="1"/>
  <c r="E37" i="2" l="1"/>
  <c r="F27" i="9"/>
  <c r="F36" i="9" s="1"/>
  <c r="G17" i="9"/>
  <c r="G25" i="9"/>
  <c r="B46" i="24"/>
  <c r="P27" i="9"/>
  <c r="P36" i="9" s="1"/>
  <c r="H25" i="9"/>
  <c r="H17" i="9"/>
  <c r="G27" i="9" l="1"/>
  <c r="G36" i="9" s="1"/>
  <c r="H27" i="9"/>
  <c r="H36" i="9" s="1"/>
  <c r="H18" i="25" l="1"/>
  <c r="G18" i="25"/>
  <c r="F18" i="25"/>
  <c r="E18" i="25"/>
  <c r="D18" i="25"/>
  <c r="C18" i="25"/>
  <c r="I17" i="25"/>
  <c r="H17" i="25"/>
  <c r="I16" i="25"/>
  <c r="I18" i="25" s="1"/>
  <c r="H16" i="25"/>
  <c r="G14" i="25"/>
  <c r="G19" i="25" s="1"/>
  <c r="F14" i="25"/>
  <c r="E14" i="25"/>
  <c r="E19" i="25" s="1"/>
  <c r="D14" i="25"/>
  <c r="C14" i="25"/>
  <c r="C19" i="25" s="1"/>
  <c r="H13" i="25"/>
  <c r="I13" i="25" s="1"/>
  <c r="H12" i="25"/>
  <c r="I12" i="25" s="1"/>
  <c r="H11" i="25"/>
  <c r="I11" i="25" s="1"/>
  <c r="H10" i="25"/>
  <c r="I10" i="25" s="1"/>
  <c r="H9" i="25"/>
  <c r="I9" i="25" s="1"/>
  <c r="H8" i="25"/>
  <c r="I8" i="25" s="1"/>
  <c r="H7" i="25"/>
  <c r="E22" i="22"/>
  <c r="D22" i="22"/>
  <c r="G37" i="21"/>
  <c r="F37" i="21"/>
  <c r="D37" i="21"/>
  <c r="C37" i="21"/>
  <c r="E36" i="21"/>
  <c r="E35" i="21"/>
  <c r="E34" i="21"/>
  <c r="E33" i="21"/>
  <c r="E32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M32" i="20"/>
  <c r="L32" i="20"/>
  <c r="K32" i="20"/>
  <c r="A27" i="20"/>
  <c r="K24" i="20"/>
  <c r="J24" i="20"/>
  <c r="I24" i="20"/>
  <c r="H24" i="20"/>
  <c r="G24" i="20"/>
  <c r="F24" i="20"/>
  <c r="E24" i="20"/>
  <c r="D24" i="20"/>
  <c r="C24" i="20"/>
  <c r="M24" i="20" s="1"/>
  <c r="B24" i="20"/>
  <c r="M23" i="20"/>
  <c r="L23" i="20"/>
  <c r="M22" i="20"/>
  <c r="L22" i="20"/>
  <c r="M21" i="20"/>
  <c r="L21" i="20"/>
  <c r="M20" i="20"/>
  <c r="L20" i="20"/>
  <c r="M19" i="20"/>
  <c r="L19" i="20"/>
  <c r="M18" i="20"/>
  <c r="L18" i="20"/>
  <c r="L24" i="20" s="1"/>
  <c r="K15" i="20"/>
  <c r="J15" i="20"/>
  <c r="I15" i="20"/>
  <c r="H15" i="20"/>
  <c r="G15" i="20"/>
  <c r="F15" i="20"/>
  <c r="E15" i="20"/>
  <c r="D15" i="20"/>
  <c r="C15" i="20"/>
  <c r="M15" i="20" s="1"/>
  <c r="B15" i="20"/>
  <c r="M14" i="20"/>
  <c r="L14" i="20"/>
  <c r="M13" i="20"/>
  <c r="L13" i="20"/>
  <c r="M12" i="20"/>
  <c r="L12" i="20"/>
  <c r="M11" i="20"/>
  <c r="L11" i="20"/>
  <c r="M10" i="20"/>
  <c r="L10" i="20"/>
  <c r="M9" i="20"/>
  <c r="L9" i="20"/>
  <c r="M8" i="20"/>
  <c r="L8" i="20"/>
  <c r="L15" i="20" s="1"/>
  <c r="M6" i="20"/>
  <c r="H6" i="20"/>
  <c r="F6" i="20"/>
  <c r="K6" i="20" s="1"/>
  <c r="D6" i="20"/>
  <c r="J6" i="20" s="1"/>
  <c r="E36" i="15"/>
  <c r="D36" i="15"/>
  <c r="H10" i="13"/>
  <c r="G10" i="13"/>
  <c r="F10" i="13"/>
  <c r="E10" i="13"/>
  <c r="H5" i="13"/>
  <c r="H15" i="13" s="1"/>
  <c r="G5" i="13"/>
  <c r="G15" i="13" s="1"/>
  <c r="F5" i="13"/>
  <c r="F15" i="13" s="1"/>
  <c r="E5" i="13"/>
  <c r="E15" i="13" s="1"/>
  <c r="J17" i="12"/>
  <c r="J16" i="12"/>
  <c r="I15" i="12"/>
  <c r="H15" i="12"/>
  <c r="G15" i="12"/>
  <c r="F15" i="12"/>
  <c r="E15" i="12"/>
  <c r="D15" i="12"/>
  <c r="J14" i="12"/>
  <c r="I13" i="12"/>
  <c r="H13" i="12"/>
  <c r="G13" i="12"/>
  <c r="F13" i="12"/>
  <c r="E13" i="12"/>
  <c r="D13" i="12"/>
  <c r="J12" i="12"/>
  <c r="J9" i="12" s="1"/>
  <c r="J8" i="12"/>
  <c r="I7" i="12"/>
  <c r="H7" i="12"/>
  <c r="G7" i="12"/>
  <c r="F7" i="12"/>
  <c r="E7" i="12"/>
  <c r="D7" i="12"/>
  <c r="J6" i="12"/>
  <c r="I5" i="12"/>
  <c r="H5" i="12"/>
  <c r="G5" i="12"/>
  <c r="F5" i="12"/>
  <c r="E5" i="12"/>
  <c r="D5" i="12"/>
  <c r="F23" i="11"/>
  <c r="E23" i="11"/>
  <c r="D23" i="11"/>
  <c r="B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F23" i="10"/>
  <c r="G23" i="10" s="1"/>
  <c r="B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E37" i="21" l="1"/>
  <c r="J15" i="12"/>
  <c r="G23" i="11"/>
  <c r="E18" i="12"/>
  <c r="G18" i="12"/>
  <c r="I18" i="12"/>
  <c r="J7" i="12"/>
  <c r="D18" i="12"/>
  <c r="J5" i="12"/>
  <c r="H18" i="12"/>
  <c r="J13" i="12"/>
  <c r="H14" i="25"/>
  <c r="H19" i="25" s="1"/>
  <c r="D19" i="25"/>
  <c r="F19" i="25"/>
  <c r="I7" i="25"/>
  <c r="I14" i="25" s="1"/>
  <c r="I19" i="25" s="1"/>
  <c r="F18" i="12"/>
  <c r="Q11" i="9"/>
  <c r="Q12" i="9"/>
  <c r="Q13" i="9"/>
  <c r="Q14" i="9"/>
  <c r="Q20" i="9"/>
  <c r="Q21" i="9"/>
  <c r="Q10" i="9"/>
  <c r="O25" i="9"/>
  <c r="O17" i="9"/>
  <c r="I11" i="9"/>
  <c r="I12" i="9"/>
  <c r="I13" i="9"/>
  <c r="I14" i="9"/>
  <c r="I22" i="9"/>
  <c r="I23" i="9"/>
  <c r="I30" i="9"/>
  <c r="I32" i="9"/>
  <c r="I33" i="9"/>
  <c r="I34" i="9"/>
  <c r="I25" i="9"/>
  <c r="I36" i="9"/>
  <c r="D13" i="3"/>
  <c r="D8" i="3"/>
  <c r="D36" i="2"/>
  <c r="F36" i="2" s="1"/>
  <c r="C36" i="2"/>
  <c r="D32" i="2"/>
  <c r="F32" i="2" s="1"/>
  <c r="D28" i="2"/>
  <c r="D24" i="2"/>
  <c r="F24" i="2" s="1"/>
  <c r="D20" i="2"/>
  <c r="F20" i="2" s="1"/>
  <c r="D15" i="2"/>
  <c r="F15" i="2" s="1"/>
  <c r="D11" i="2"/>
  <c r="F11" i="2" s="1"/>
  <c r="J18" i="12" l="1"/>
  <c r="D18" i="3"/>
  <c r="D29" i="2"/>
  <c r="F29" i="2" s="1"/>
  <c r="Q25" i="9"/>
  <c r="I10" i="9"/>
  <c r="I27" i="9"/>
  <c r="I20" i="9"/>
  <c r="O27" i="9"/>
  <c r="O36" i="9" s="1"/>
  <c r="Q36" i="9" s="1"/>
  <c r="Q17" i="9"/>
  <c r="I17" i="9"/>
  <c r="D37" i="2"/>
  <c r="F37" i="2" s="1"/>
  <c r="Q27" i="9" l="1"/>
  <c r="C15" i="2"/>
  <c r="N34" i="9"/>
  <c r="M34" i="9"/>
  <c r="L34" i="9"/>
  <c r="E34" i="9"/>
  <c r="D34" i="9"/>
  <c r="N25" i="9"/>
  <c r="M25" i="9"/>
  <c r="L25" i="9"/>
  <c r="E25" i="9"/>
  <c r="D25" i="9"/>
  <c r="N17" i="9"/>
  <c r="N27" i="9" s="1"/>
  <c r="N36" i="9" s="1"/>
  <c r="M17" i="9"/>
  <c r="L17" i="9"/>
  <c r="L27" i="9" s="1"/>
  <c r="L36" i="9" s="1"/>
  <c r="E17" i="9"/>
  <c r="E27" i="9" s="1"/>
  <c r="E36" i="9" s="1"/>
  <c r="D17" i="9"/>
  <c r="D27" i="9" s="1"/>
  <c r="D36" i="9" l="1"/>
  <c r="M27" i="9"/>
  <c r="M36" i="9"/>
  <c r="E13" i="3" l="1"/>
  <c r="F13" i="3" s="1"/>
  <c r="E8" i="3"/>
  <c r="F8" i="3" s="1"/>
  <c r="C13" i="3"/>
  <c r="C8" i="3"/>
  <c r="C32" i="2"/>
  <c r="C28" i="2"/>
  <c r="C24" i="2"/>
  <c r="C20" i="2"/>
  <c r="C6" i="2"/>
  <c r="C11" i="2" s="1"/>
  <c r="C18" i="3" l="1"/>
  <c r="C29" i="2"/>
  <c r="C37" i="2"/>
  <c r="E18" i="3"/>
  <c r="F18" i="3" s="1"/>
  <c r="F28" i="2" l="1"/>
</calcChain>
</file>

<file path=xl/sharedStrings.xml><?xml version="1.0" encoding="utf-8"?>
<sst xmlns="http://schemas.openxmlformats.org/spreadsheetml/2006/main" count="744" uniqueCount="492">
  <si>
    <t>BEVÉTELEK MINDÖSSZESEN:</t>
  </si>
  <si>
    <t>HITELEK ÖSSZESEN:</t>
  </si>
  <si>
    <t>VÉGLEGESEN ÁTVETT PÉNZESZKÖZÖK ÖSSZESEN:</t>
  </si>
  <si>
    <t>2. Felhalmozási célú pénzeszköz átvétel államháztartáson kívülről</t>
  </si>
  <si>
    <t>1.Működési célú pénzeszköz átvétel államháztartáson kívülről</t>
  </si>
  <si>
    <t>Véglegesen átvett pénzeszközök</t>
  </si>
  <si>
    <t>V.</t>
  </si>
  <si>
    <t xml:space="preserve">IV. </t>
  </si>
  <si>
    <t xml:space="preserve"> Felhalmozási  bevételek</t>
  </si>
  <si>
    <t>III.</t>
  </si>
  <si>
    <t>TÁMOGATÁSOK ÖSSZESEN:</t>
  </si>
  <si>
    <t>1. Önkormányzatok költségvetési támogatása</t>
  </si>
  <si>
    <t xml:space="preserve"> Kapott támogatások</t>
  </si>
  <si>
    <t>II.</t>
  </si>
  <si>
    <t>MŰKÖDÉSI BEVÉTELEK ÖSSZESEN:</t>
  </si>
  <si>
    <t xml:space="preserve">   2.4 Bírságok, pótlékok és egyéb sajátos bevételek</t>
  </si>
  <si>
    <t xml:space="preserve">   2.2  Helyi adók</t>
  </si>
  <si>
    <t>2. Közhatalmi bevételek</t>
  </si>
  <si>
    <t>1. Intézményi működési bevételek</t>
  </si>
  <si>
    <t>Működési  bevételek</t>
  </si>
  <si>
    <t>I.</t>
  </si>
  <si>
    <t>BEVÉTELEK</t>
  </si>
  <si>
    <t>Megnevezés</t>
  </si>
  <si>
    <t>Sor- szám</t>
  </si>
  <si>
    <t>Önkormányzat kiadásai összesen</t>
  </si>
  <si>
    <t>IV.</t>
  </si>
  <si>
    <t>2.</t>
  </si>
  <si>
    <t>1.</t>
  </si>
  <si>
    <t>Hitelek  és kölcsönök kiadása</t>
  </si>
  <si>
    <t>Felhalmozási költségvetés összesen:</t>
  </si>
  <si>
    <t>Egyéb felhalmozási kiadások</t>
  </si>
  <si>
    <t>3.</t>
  </si>
  <si>
    <t>Felújítások</t>
  </si>
  <si>
    <t>Beruházások</t>
  </si>
  <si>
    <t>Felhalmozási költségvetés</t>
  </si>
  <si>
    <t>Működési költségvetés összesen:</t>
  </si>
  <si>
    <t>6.</t>
  </si>
  <si>
    <t>5.</t>
  </si>
  <si>
    <t>Egyéb működési célú kiadások</t>
  </si>
  <si>
    <t>4.</t>
  </si>
  <si>
    <t xml:space="preserve">Dologi kiadások </t>
  </si>
  <si>
    <t>Munkaadókat terhelő járulékok és szociális hj. adó</t>
  </si>
  <si>
    <t>Személyi juttatások</t>
  </si>
  <si>
    <t>Működési költségvetés</t>
  </si>
  <si>
    <t>A</t>
  </si>
  <si>
    <t>B</t>
  </si>
  <si>
    <t>C</t>
  </si>
  <si>
    <t>D</t>
  </si>
  <si>
    <t xml:space="preserve">2014. évi előirányzat </t>
  </si>
  <si>
    <t>Bevételek</t>
  </si>
  <si>
    <t xml:space="preserve">Kötelező feladat </t>
  </si>
  <si>
    <t xml:space="preserve">Nem kötelező feladat </t>
  </si>
  <si>
    <t>Kiadások</t>
  </si>
  <si>
    <t>1. Működési bevétel</t>
  </si>
  <si>
    <t>1. Működési kiadás</t>
  </si>
  <si>
    <t>Működési pénzforgalmi bevétel összesen:</t>
  </si>
  <si>
    <t>Működési pénzforgalmi kiadás összesen:</t>
  </si>
  <si>
    <t>2. Felhalmozási bevétel</t>
  </si>
  <si>
    <t>2. Felhalmozási kiadás</t>
  </si>
  <si>
    <t>Felhalmozási pénzforgalmi bevétel összesen:</t>
  </si>
  <si>
    <t>Felhalmozási pénzforgalmi kiadás összesen:</t>
  </si>
  <si>
    <t>4. Finanszírozási célú bevételek</t>
  </si>
  <si>
    <t>4. Finanszírozási célú kiadások</t>
  </si>
  <si>
    <t xml:space="preserve">Finanszírozási kiadások összesen </t>
  </si>
  <si>
    <t xml:space="preserve">2014. évi összesített pénzügyi mérlege </t>
  </si>
  <si>
    <t>Összesen</t>
  </si>
  <si>
    <t>Hitel</t>
  </si>
  <si>
    <t xml:space="preserve">   2.Igazgatási szolgáltatási díjbevétel </t>
  </si>
  <si>
    <t>1. melléklet</t>
  </si>
  <si>
    <t>ezer Ft-ban</t>
  </si>
  <si>
    <t>Rovat</t>
  </si>
  <si>
    <t>E</t>
  </si>
  <si>
    <t>F</t>
  </si>
  <si>
    <t>G</t>
  </si>
  <si>
    <t>H</t>
  </si>
  <si>
    <t>I</t>
  </si>
  <si>
    <t>J</t>
  </si>
  <si>
    <t>Eredeti előirányzat</t>
  </si>
  <si>
    <t>2014.évi Módosított előirányzat</t>
  </si>
  <si>
    <t>B1.</t>
  </si>
  <si>
    <t xml:space="preserve">  a, Működési célú támogatások ÁHT-n belülről</t>
  </si>
  <si>
    <t xml:space="preserve">K1. </t>
  </si>
  <si>
    <t xml:space="preserve">  a, Személyi juttatások</t>
  </si>
  <si>
    <t>B11.</t>
  </si>
  <si>
    <t xml:space="preserve">     - Önkormányzatok működési támogatásai</t>
  </si>
  <si>
    <t>K2.</t>
  </si>
  <si>
    <t xml:space="preserve">  b, Munkaadót terhetlő járulékok és szociális hozzájárulási adó</t>
  </si>
  <si>
    <t>B16.</t>
  </si>
  <si>
    <t xml:space="preserve">     - Egyéb működési célú támogatások bevételei ÁHT-n belülről</t>
  </si>
  <si>
    <t>K3.</t>
  </si>
  <si>
    <t xml:space="preserve">  c, Dologi kiadások</t>
  </si>
  <si>
    <t>B3.</t>
  </si>
  <si>
    <t xml:space="preserve">   b, Közhatalmi bevételek</t>
  </si>
  <si>
    <t>K4.</t>
  </si>
  <si>
    <t xml:space="preserve">  d, Ellátottak pénzbeli juttatásai</t>
  </si>
  <si>
    <t>B4.</t>
  </si>
  <si>
    <t xml:space="preserve">  c, Működési bevételek</t>
  </si>
  <si>
    <t>K5.</t>
  </si>
  <si>
    <t xml:space="preserve">  e, Egyéb működési célú támogatások Áht-n belülre</t>
  </si>
  <si>
    <t xml:space="preserve">B6. </t>
  </si>
  <si>
    <t xml:space="preserve">  d, Működési célú átvett pénzeszközök Áht-n kívül</t>
  </si>
  <si>
    <t xml:space="preserve">  f, Működési célú támogatások Áht-n kívül</t>
  </si>
  <si>
    <t xml:space="preserve">B2. </t>
  </si>
  <si>
    <t xml:space="preserve">  a, Felhalmozási célú támogatások ÁHT-n belülről</t>
  </si>
  <si>
    <t>K6.</t>
  </si>
  <si>
    <t xml:space="preserve">  a, Beruházások</t>
  </si>
  <si>
    <t>B21.</t>
  </si>
  <si>
    <t xml:space="preserve">        - Felhamozási célú önkormányzati támogatás</t>
  </si>
  <si>
    <t>K7.</t>
  </si>
  <si>
    <t xml:space="preserve">  b, Felújítások</t>
  </si>
  <si>
    <t>B25.</t>
  </si>
  <si>
    <t xml:space="preserve">        - Egyéb felhamozási célú tám. ÁHT-n belülről</t>
  </si>
  <si>
    <t>K8.</t>
  </si>
  <si>
    <t xml:space="preserve">  c, Egyéb felhalmozási célú kiadások</t>
  </si>
  <si>
    <t>B5.</t>
  </si>
  <si>
    <t xml:space="preserve">  b, Felhamozási bevételek</t>
  </si>
  <si>
    <t xml:space="preserve">   - felhalmozási célú támogatás áht-n kívülre</t>
  </si>
  <si>
    <t>B7.</t>
  </si>
  <si>
    <t xml:space="preserve">  c, Felhalmozási célú átvett pénzeszközök</t>
  </si>
  <si>
    <t>1.+2. = 3. Költségvetési bevételek összesen:</t>
  </si>
  <si>
    <t>1.+2.= 3. Költségvetési kiadások összesen:</t>
  </si>
  <si>
    <t>B811.</t>
  </si>
  <si>
    <t>4.1 Hitel-,kölcsönfelvétel áht-n kívülről</t>
  </si>
  <si>
    <t>4.1 Hitel-,kölcsöntörlesztés áht-n kívülre</t>
  </si>
  <si>
    <t>B812.</t>
  </si>
  <si>
    <t xml:space="preserve"> 4.2  Belföldi értékpapírok bevételei</t>
  </si>
  <si>
    <t xml:space="preserve"> 4.2  Belföldi értékpapírok kiadásai</t>
  </si>
  <si>
    <t>B813.</t>
  </si>
  <si>
    <t xml:space="preserve"> 4.3  Előző évi maradvány igénybevétele</t>
  </si>
  <si>
    <t xml:space="preserve"> 4.3  Belföldi finanszírozás kiadásai</t>
  </si>
  <si>
    <t>B814.</t>
  </si>
  <si>
    <t>4.4 Államháztartáson belüli megelőlegezések</t>
  </si>
  <si>
    <t>Finanszírozási  bevételek  összesen</t>
  </si>
  <si>
    <t>3.+4.=5. Bevételek összesen</t>
  </si>
  <si>
    <t xml:space="preserve">3.+4. = 5. Kiadások összesen </t>
  </si>
  <si>
    <t xml:space="preserve">   1.1 Önkormányzatok működési támogatásai</t>
  </si>
  <si>
    <t>1  Immateriális javak értékesítése</t>
  </si>
  <si>
    <t>2. Ingatlanok értékesítése</t>
  </si>
  <si>
    <t>3. Egyéb tárgyi eszközök értékesítése</t>
  </si>
  <si>
    <t>FELHALMOZÁSI BEVÉTELEK ÖSSZESEN:</t>
  </si>
  <si>
    <t xml:space="preserve"> Támogatási célú bevételek</t>
  </si>
  <si>
    <t xml:space="preserve">1. Működési célú támogatások áht-n belülről  </t>
  </si>
  <si>
    <t xml:space="preserve"> 2. Felhalmozási célú támogatások áht-n belülről </t>
  </si>
  <si>
    <t xml:space="preserve"> TÁMOGATÁSI CÉLÚ BEVÉTELEK ÖSSZESEN:</t>
  </si>
  <si>
    <t xml:space="preserve">VI. </t>
  </si>
  <si>
    <t>Hitel-, kölcsönfelvétel áht-n kívülről</t>
  </si>
  <si>
    <t xml:space="preserve"> Hosszú lejár.,likviditási célú, rövid lejár.hitel felvétele</t>
  </si>
  <si>
    <t>VII.</t>
  </si>
  <si>
    <t>Maradvány igénybevétele</t>
  </si>
  <si>
    <t>1. Előző évi maradvány igénybevétele</t>
  </si>
  <si>
    <t>2. Államháztartáson belüli megelőlegezések</t>
  </si>
  <si>
    <t>FINANSZÍROZÁSI BEVÉTELEK</t>
  </si>
  <si>
    <t>KÖLTSÉGVETÉSI BEVÉTELEK ÖSSZESEN</t>
  </si>
  <si>
    <t xml:space="preserve">   2.3 Gépjárműadó</t>
  </si>
  <si>
    <t>Hitel-, kölcsöntörlesztés áht-n kívül</t>
  </si>
  <si>
    <t>Belföldi finanszírozás kiadásai</t>
  </si>
  <si>
    <t>Finanszírozási kiadások összesen</t>
  </si>
  <si>
    <t>Ellátottak pénzbeli  juttatásai</t>
  </si>
  <si>
    <t>%</t>
  </si>
  <si>
    <t>2014. évi tény</t>
  </si>
  <si>
    <t xml:space="preserve"> Ezer forintban !</t>
  </si>
  <si>
    <t>Felújítás  megnevezése</t>
  </si>
  <si>
    <t>Teljes költség</t>
  </si>
  <si>
    <t>Kivitelezés kezdési és befejezési éve</t>
  </si>
  <si>
    <t>7=(4+6)</t>
  </si>
  <si>
    <t>ÖSSZESEN:</t>
  </si>
  <si>
    <t>Beruházás  megnevezése</t>
  </si>
  <si>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</si>
  <si>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</si>
  <si>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</si>
  <si>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</si>
  <si>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</si>
  <si>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</si>
  <si>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2015.</t>
  </si>
  <si>
    <t>2016.</t>
  </si>
  <si>
    <t>10=(6+…+9)</t>
  </si>
  <si>
    <t>Működési célú
hiteltörlesztés (tőke+kamat)</t>
  </si>
  <si>
    <t>............................</t>
  </si>
  <si>
    <t>Felhalmozási célú
hiteltörlesztés (tőke+kamat)</t>
  </si>
  <si>
    <t>7.</t>
  </si>
  <si>
    <t>Beruházás feladatonként</t>
  </si>
  <si>
    <t>8.</t>
  </si>
  <si>
    <t>9.</t>
  </si>
  <si>
    <t>Felújítás célonként</t>
  </si>
  <si>
    <t>10.</t>
  </si>
  <si>
    <t>11.</t>
  </si>
  <si>
    <t>Egyéb</t>
  </si>
  <si>
    <t>12.</t>
  </si>
  <si>
    <t>13.</t>
  </si>
  <si>
    <t>14.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</si>
  <si>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</si>
  <si>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</si>
  <si>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</si>
  <si>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</si>
  <si>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</si>
  <si>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</si>
  <si>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</si>
  <si>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</si>
  <si>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Sor-szám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</si>
  <si>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</si>
  <si>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</si>
  <si>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</si>
  <si>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</si>
  <si>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</si>
  <si>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</si>
  <si>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</si>
  <si>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</si>
  <si>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</si>
  <si>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</si>
  <si>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</si>
  <si>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</si>
  <si>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</si>
  <si>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</si>
  <si>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t>Ezer forintban!</t>
  </si>
  <si>
    <t>Támogatott szervezet neve</t>
  </si>
  <si>
    <t>Támogatás célja</t>
  </si>
  <si>
    <t>Tervezett 
(E Ft)</t>
  </si>
  <si>
    <t>Tényleges 
(E Ft)</t>
  </si>
  <si>
    <t>28.</t>
  </si>
  <si>
    <t>29.</t>
  </si>
  <si>
    <t>30.</t>
  </si>
  <si>
    <t>31.</t>
  </si>
  <si>
    <t>32.</t>
  </si>
  <si>
    <t>33.</t>
  </si>
  <si>
    <t>Adatok: ezer forintban!</t>
  </si>
  <si>
    <t>ESZKÖZÖK</t>
  </si>
  <si>
    <t>Sorszám</t>
  </si>
  <si>
    <t xml:space="preserve">A 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</si>
  <si>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</si>
  <si>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</si>
  <si>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</si>
  <si>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</si>
  <si>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</si>
  <si>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</si>
  <si>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</si>
  <si>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</si>
  <si>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</si>
  <si>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</si>
  <si>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</si>
  <si>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</si>
  <si>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</si>
  <si>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</si>
  <si>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</si>
  <si>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</si>
  <si>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</si>
  <si>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</si>
  <si>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</si>
  <si>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</si>
  <si>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</si>
  <si>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</si>
  <si>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</si>
  <si>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 ÖSSZESEN  (07+11+12+13)</t>
  </si>
  <si>
    <t>I) KINCSTÁRI SZÁMLAVEZETÉSSEL KAPCSOLATOS ELSZÁMOLÁSOK</t>
  </si>
  <si>
    <t>H) KÖTELEZETTSÉGEK (08+09+10)</t>
  </si>
  <si>
    <t>III. Kötelezettség jellegű sajátos elszámolások</t>
  </si>
  <si>
    <t>II. Költségvetési évet követően esedékes kötelezettségek</t>
  </si>
  <si>
    <t>I. Költségvetési évben esedékes kötelezettségek</t>
  </si>
  <si>
    <t>VI. Mérleg szerinti eredmény</t>
  </si>
  <si>
    <t>V. Eszközök értékhelyesbítésének forrása</t>
  </si>
  <si>
    <t>IV. Felhalmozott eredmény</t>
  </si>
  <si>
    <t>III. Egyéb eszközök induláskori értéke és változásai</t>
  </si>
  <si>
    <t>II. Nemzeti vagyon változásai</t>
  </si>
  <si>
    <t>I. Nemzeti vagyon induláskori értéke</t>
  </si>
  <si>
    <t>FORRÁSOK</t>
  </si>
  <si>
    <t>VAGYONKIMUTATÁS
a könyvviteli mérlegben értékkel szereplő forrásokról</t>
  </si>
  <si>
    <r>
      <t>EU-s projekt neve, azonosítója:</t>
    </r>
    <r>
      <rPr>
        <sz val="12"/>
        <rFont val="Times New Roman"/>
        <family val="1"/>
        <charset val="238"/>
      </rPr>
      <t>*</t>
    </r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</si>
  <si>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</si>
  <si>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</si>
  <si>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</si>
  <si>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</si>
  <si>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</si>
  <si>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</si>
  <si>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</si>
  <si>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</si>
  <si>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</si>
  <si>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</si>
  <si>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</si>
  <si>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</si>
  <si>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</si>
  <si>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</si>
  <si>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</si>
  <si>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</si>
  <si>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</si>
  <si>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</si>
  <si>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</si>
  <si>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</si>
  <si>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</si>
  <si>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</si>
  <si>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</si>
  <si>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</si>
  <si>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</si>
  <si>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</si>
  <si>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</si>
  <si>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</si>
  <si>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</si>
  <si>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</si>
  <si>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</si>
  <si>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</si>
  <si>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</si>
  <si>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</si>
  <si>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</si>
  <si>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</si>
  <si>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</si>
  <si>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</si>
  <si>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</si>
  <si>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Hozzájárulás jogcíme</t>
  </si>
  <si>
    <t>Normatíva     Ft/fő</t>
  </si>
  <si>
    <t>Hozzájárulás        Ft-ban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</si>
  <si>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</si>
  <si>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</si>
  <si>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</si>
  <si>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</si>
  <si>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</si>
  <si>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</si>
  <si>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</si>
  <si>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beszámítás összege</t>
  </si>
  <si>
    <t>d) egyéb kötelező önkormányzati feladatok támogatása</t>
  </si>
  <si>
    <t>II. Települési önkormányzatok egyes köznevelési feladatainak támogatása</t>
  </si>
  <si>
    <t>1. Óvodapedagógusok és az óvodapedagógusok nevelő munkáját közvetlenül segítők bértámogatása</t>
  </si>
  <si>
    <t xml:space="preserve">  - óvodapedagógusok átlagbérének és közterheinek elismert összege</t>
  </si>
  <si>
    <t xml:space="preserve"> - óvodapedagógusok nevelő munkáját közvetlenük segítők átlagbérének és közterheinek elismert összege</t>
  </si>
  <si>
    <t>2. Óvodaműködtetési támogatás</t>
  </si>
  <si>
    <t>3. Ingyenes és kedvezményes gyermek étkeztetés</t>
  </si>
  <si>
    <t xml:space="preserve">   -  bölcsődében ingyenes</t>
  </si>
  <si>
    <t xml:space="preserve">   - óvodában ingyenes</t>
  </si>
  <si>
    <t xml:space="preserve">   - óvodában kedvezményes</t>
  </si>
  <si>
    <t xml:space="preserve">   - iskolában ingyenes</t>
  </si>
  <si>
    <t xml:space="preserve">   - iskolában kedvezményes</t>
  </si>
  <si>
    <t>III. Települési önkormányzatok szoc. és gyermekjóléti feladatainak támogatása</t>
  </si>
  <si>
    <t>1. Egyes jövedelempótló támogatások (évközi igénylés alapján)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</si>
  <si>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</si>
  <si>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</si>
  <si>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</si>
  <si>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</si>
  <si>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e) Falugondnoki és tanyagondnoki szolgálat</t>
  </si>
  <si>
    <t xml:space="preserve">   f) Fogyatékos és demens személyek nappali intézményi ellátása</t>
  </si>
  <si>
    <t xml:space="preserve">   g) Időskoruak  nappali intézményi ellátása</t>
  </si>
  <si>
    <t xml:space="preserve">   h)  Pszichiátriai és szenvedélybetegek nappali intézményi ellátása</t>
  </si>
  <si>
    <t xml:space="preserve">  j) Gyermekek napközbeni ellátása</t>
  </si>
  <si>
    <t xml:space="preserve"> l) Gyermekek átmeneti intézményei </t>
  </si>
  <si>
    <t>4.a Az időskoruak átmeneti és tartós, a hajléktalanok tartós bentlakást nyújtó szoc. intézményekben a számított intézményvezetői és a segítő munkatárs létsz.bértámogatás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</si>
  <si>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</si>
  <si>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</si>
  <si>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</si>
  <si>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III.3. Kistelepülésekszociális feledatainak támogatása</t>
  </si>
  <si>
    <t>IV. Települési önk. kulturális feladatainak támogatása</t>
  </si>
  <si>
    <t xml:space="preserve"> Könyvtári, közművelődési és múzeumi feladatok támogatása</t>
  </si>
  <si>
    <t>Települési önk.által fenntartott előadó-művészeti szervezetek támogatása</t>
  </si>
  <si>
    <t>Állami hozzájárulás összesen: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</si>
  <si>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</si>
  <si>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</si>
  <si>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</si>
  <si>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</si>
  <si>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</si>
  <si>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</si>
  <si>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</si>
  <si>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</si>
  <si>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</si>
  <si>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</si>
  <si>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</si>
  <si>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</si>
  <si>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</si>
  <si>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</si>
  <si>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</si>
  <si>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</si>
  <si>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</si>
  <si>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</si>
  <si>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</si>
  <si>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</si>
  <si>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</si>
  <si>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</si>
  <si>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</si>
  <si>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</si>
  <si>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Eredeti Hozzájárulás        Ft-ban</t>
  </si>
  <si>
    <t xml:space="preserve">Márokföld Község Önkormányzata </t>
  </si>
  <si>
    <t>2014.évi tény</t>
  </si>
  <si>
    <t>K914</t>
  </si>
  <si>
    <t>Bevételi jogcím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</si>
  <si>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</si>
  <si>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</si>
  <si>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</si>
  <si>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</si>
  <si>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</si>
  <si>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</si>
  <si>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</si>
  <si>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</si>
  <si>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</si>
  <si>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</si>
  <si>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</si>
  <si>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</si>
  <si>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</si>
  <si>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</si>
  <si>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</si>
  <si>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</si>
  <si>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</si>
  <si>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</si>
  <si>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</si>
  <si>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</si>
  <si>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16. melléklet</t>
  </si>
  <si>
    <t>A Márokföld Önkormányzat tulajdonában álló gazdálkodó szervezetek működéséből származó kötelezettségek és részesedések alakulása 2014. évben</t>
  </si>
  <si>
    <t>2014. évi módosított ei.</t>
  </si>
  <si>
    <t xml:space="preserve">
2014. évi 
teljesítés
</t>
  </si>
  <si>
    <t>Összes teljesítés 2014. dec. 31-ig</t>
  </si>
  <si>
    <t>Felhasználás
2013. dec.31-ig</t>
  </si>
  <si>
    <t>Előző időszak</t>
  </si>
  <si>
    <t>Márokföld Község Önkormányzata</t>
  </si>
  <si>
    <t>PA-Med Kft Zalaegerszeg</t>
  </si>
  <si>
    <t xml:space="preserve">fogorvosi ügyelet </t>
  </si>
  <si>
    <t xml:space="preserve"> forintban!</t>
  </si>
  <si>
    <t>Íjász Egyesület Márokföld</t>
  </si>
  <si>
    <t>működési támogatás</t>
  </si>
  <si>
    <t>Református Egyház Szentgyörgyvölgy</t>
  </si>
  <si>
    <t>Adósság állomány alakulása lejárat, eszközök, bel- és külföldi hitelezők szerinti bontásban 
2014. december 31-én</t>
  </si>
  <si>
    <t>Hitel, kölcsön állomány  2014. dec. 31-én</t>
  </si>
  <si>
    <t>2016 után</t>
  </si>
  <si>
    <t>2. Hozzájárulás a pénzbeli szociális ellátásokhoz beszámítás (-142.097) után</t>
  </si>
  <si>
    <t>Termőföld beszerzés</t>
  </si>
  <si>
    <t>Falugondnoki autó vásárlás</t>
  </si>
  <si>
    <t xml:space="preserve">Összes teljesítés 2014. dec. 31-ig
</t>
  </si>
  <si>
    <t>2014.
évi
teljesítés</t>
  </si>
  <si>
    <t>2017.</t>
  </si>
  <si>
    <t>2017. 
után</t>
  </si>
  <si>
    <t>Kalandpark bővítés</t>
  </si>
  <si>
    <t>2014-2015</t>
  </si>
  <si>
    <t>Faluház fűtéskorszerűsítése</t>
  </si>
  <si>
    <t>Kalandpark védőfelszerelés felújítása</t>
  </si>
  <si>
    <t>Polgárőr Egyesület Velemér</t>
  </si>
  <si>
    <t>Ssz.</t>
  </si>
  <si>
    <t>Tárgy időszak</t>
  </si>
  <si>
    <t>I. Immateriális javak (02+03+04)</t>
  </si>
  <si>
    <t>1. Vagyoni értékű jogok</t>
  </si>
  <si>
    <t>2. Szellemi termékek</t>
  </si>
  <si>
    <t>3. Immateriális javak értékhelyesbítése</t>
  </si>
  <si>
    <t>II. Tárgyi eszközök (06+07+08+09+10)</t>
  </si>
  <si>
    <t xml:space="preserve">1. Ingatlanok és kapcsolódó vagyoni értékű jogok </t>
  </si>
  <si>
    <t>2. Gépek, berendezések, felszerelések, járművek</t>
  </si>
  <si>
    <t xml:space="preserve">3. Tenyészállatok </t>
  </si>
  <si>
    <t xml:space="preserve">4. Beruházások, felújítások </t>
  </si>
  <si>
    <t xml:space="preserve">5. Tárgyi eszközök értékhelyesbítése </t>
  </si>
  <si>
    <t>III. Befektetett pénzügyi eszközök (12+15+18)</t>
  </si>
  <si>
    <t>1. Tartós részesedések</t>
  </si>
  <si>
    <t xml:space="preserve">   ebből: tartós részesedések jegybankban</t>
  </si>
  <si>
    <t xml:space="preserve">             tartós részesedések társulásban</t>
  </si>
  <si>
    <t>2. Tartós hitelviszonyt megtestesítő értékpapírok</t>
  </si>
  <si>
    <t xml:space="preserve">   ebből: államkötvények</t>
  </si>
  <si>
    <t xml:space="preserve">             helyi önkormányzatok kötvényei</t>
  </si>
  <si>
    <t>3. Befektetett pénzügyi eszközök értékhelyesbítése</t>
  </si>
  <si>
    <t>IV. Koncesszióba, vagyonkezelésbe adott eszközök (20+21)</t>
  </si>
  <si>
    <t>1. Koncesszióba, vagyonkezelésbe adott eszközök</t>
  </si>
  <si>
    <t>2. Koncesszóba, vagyonkezelésbe adott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</si>
  <si>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</si>
  <si>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</si>
  <si>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</si>
  <si>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</si>
  <si>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</si>
  <si>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</si>
  <si>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</si>
  <si>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</si>
  <si>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</si>
  <si>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I) EGYÉB SAJÁTOS FORRÁSOLDALI ELSZÁMOLÁSOK</t>
  </si>
  <si>
    <t>k) PASSZÍV IDŐBELI ELHATÁROLÁSOK</t>
  </si>
  <si>
    <t>Működési célú központosított előirányzat</t>
  </si>
  <si>
    <t>Helyi önkormányzatok kiegészítő támogatása</t>
  </si>
  <si>
    <t>Beruházásmegelőlegezési hitel</t>
  </si>
  <si>
    <t>2014. ÉVI MARADVÁNYKIMUTATÁS</t>
  </si>
  <si>
    <t>Ezer forintban !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</si>
  <si>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</si>
  <si>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</si>
  <si>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</si>
  <si>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</si>
  <si>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</si>
  <si>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</si>
  <si>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</si>
  <si>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</si>
  <si>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</si>
  <si>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</si>
  <si>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</si>
  <si>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</si>
  <si>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</si>
  <si>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>Összes maradvány</t>
  </si>
  <si>
    <t xml:space="preserve">A 09. sorból     </t>
  </si>
  <si>
    <t xml:space="preserve">   - Kötelezettséggel terhelt pénzmaradvány</t>
  </si>
  <si>
    <t xml:space="preserve">   - Szabad pénzmaradvány</t>
  </si>
  <si>
    <t>MÁROKFÖLD KÖZSÉG ÖNKORMÁNYZATA</t>
  </si>
  <si>
    <t>13. melléklet</t>
  </si>
  <si>
    <t>14. melleklet</t>
  </si>
  <si>
    <t>15.a.melléklet</t>
  </si>
  <si>
    <t>15.b.melléklet</t>
  </si>
  <si>
    <t>Kalandpark melletti parkoló építés</t>
  </si>
  <si>
    <t>Virágláda, kerti butorok vásárlása</t>
  </si>
  <si>
    <t>Falugondnoki autó beszerzés</t>
  </si>
  <si>
    <t>Kalandpark melletti parkoló, kerékpáros pihenő építés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</si>
</sst>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#"/>
    <numFmt numFmtId="165" formatCode="#"/>
    <numFmt numFmtId="166" formatCode="00"/>
    <numFmt numFmtId="167" formatCode="#,##0.0"/>
    <numFmt numFmtId="168" formatCode="_-* #,##0\ _F_t_-;\-* #,##0\ _F_t_-;_-* &quot;-&quot;??\ _F_t_-;_-@_-"/>
  </numFmts>
  <fonts count="97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Arial CE"/>
      <family val="2"/>
      <charset val="238"/>
    </font>
    <font>
      <sz val="10"/>
      <name val="Arial CE"/>
      <charset val="238"/>
    </font>
    <font>
      <i/>
      <sz val="9"/>
      <name val="Arial CE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b/>
      <sz val="8.5"/>
      <color indexed="8"/>
      <name val="Times New Roman"/>
      <family val="1"/>
      <charset val="238"/>
    </font>
    <font>
      <sz val="8.5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i/>
      <sz val="7"/>
      <color indexed="8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9"/>
      <name val="Times New Roman CE"/>
      <family val="1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i/>
      <sz val="10"/>
      <name val="Times New Roman CE"/>
      <charset val="238"/>
    </font>
    <font>
      <i/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8"/>
      <name val="Arial"/>
      <family val="2"/>
      <charset val="238"/>
    </font>
    <font>
      <i/>
      <sz val="10"/>
      <name val="Times New Roman CE"/>
      <family val="1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Arial CE"/>
      <family val="2"/>
      <charset val="238"/>
    </font>
    <font>
      <b/>
      <sz val="10"/>
      <name val="Times New Roman"/>
      <family val="1"/>
      <charset val="238"/>
    </font>
    <font>
      <b/>
      <sz val="6"/>
      <name val="Times New Roman CE"/>
      <family val="1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sz val="11"/>
      <name val="Times New Roman"/>
      <family val="1"/>
      <charset val="238"/>
    </font>
    <font>
      <sz val="14"/>
      <name val="Times New Roman CE"/>
      <family val="1"/>
      <charset val="238"/>
    </font>
    <font>
      <sz val="14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8"/>
      </patternFill>
    </fill>
    <fill>
      <patternFill patternType="lightHorizontal"/>
    </fill>
    <fill>
      <patternFill patternType="gray125">
        <bgColor indexed="47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9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7" fillId="0" borderId="0"/>
    <xf numFmtId="0" fontId="36" fillId="0" borderId="0"/>
    <xf numFmtId="0" fontId="27" fillId="0" borderId="0"/>
    <xf numFmtId="0" fontId="38" fillId="0" borderId="0"/>
    <xf numFmtId="9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25" fillId="0" borderId="0"/>
    <xf numFmtId="9" fontId="25" fillId="0" borderId="0" applyFont="0" applyFill="0" applyBorder="0" applyAlignment="0" applyProtection="0"/>
    <xf numFmtId="0" fontId="19" fillId="0" borderId="0"/>
    <xf numFmtId="0" fontId="27" fillId="0" borderId="0"/>
  </cellStyleXfs>
  <cellXfs count="685">
    <xf numFmtId="0" fontId="0" fillId="0" borderId="0" xfId="0"/>
    <xf numFmtId="0" fontId="1" fillId="0" borderId="0" xfId="44" applyFont="1"/>
    <xf numFmtId="3" fontId="1" fillId="0" borderId="0" xfId="44" applyNumberFormat="1" applyFont="1" applyAlignment="1">
      <alignment vertical="center" wrapText="1"/>
    </xf>
    <xf numFmtId="3" fontId="1" fillId="0" borderId="0" xfId="44" applyNumberFormat="1" applyFont="1" applyAlignment="1">
      <alignment horizontal="center" vertical="center" wrapText="1"/>
    </xf>
    <xf numFmtId="3" fontId="24" fillId="24" borderId="10" xfId="44" applyNumberFormat="1" applyFont="1" applyFill="1" applyBorder="1" applyAlignment="1">
      <alignment vertical="center" wrapText="1"/>
    </xf>
    <xf numFmtId="3" fontId="24" fillId="24" borderId="10" xfId="44" applyNumberFormat="1" applyFont="1" applyFill="1" applyBorder="1" applyAlignment="1">
      <alignment horizontal="center" vertical="center" wrapText="1"/>
    </xf>
    <xf numFmtId="0" fontId="1" fillId="0" borderId="0" xfId="44" applyFont="1" applyFill="1"/>
    <xf numFmtId="3" fontId="2" fillId="24" borderId="10" xfId="44" applyNumberFormat="1" applyFont="1" applyFill="1" applyBorder="1" applyAlignment="1">
      <alignment horizontal="center" vertical="center" wrapText="1"/>
    </xf>
    <xf numFmtId="3" fontId="2" fillId="0" borderId="10" xfId="44" applyNumberFormat="1" applyFont="1" applyFill="1" applyBorder="1" applyAlignment="1">
      <alignment vertical="center" wrapText="1"/>
    </xf>
    <xf numFmtId="3" fontId="2" fillId="0" borderId="10" xfId="44" applyNumberFormat="1" applyFont="1" applyFill="1" applyBorder="1" applyAlignment="1">
      <alignment horizontal="center" vertical="center" wrapText="1"/>
    </xf>
    <xf numFmtId="3" fontId="24" fillId="0" borderId="10" xfId="44" applyNumberFormat="1" applyFont="1" applyFill="1" applyBorder="1" applyAlignment="1">
      <alignment vertical="center" wrapText="1"/>
    </xf>
    <xf numFmtId="3" fontId="24" fillId="0" borderId="10" xfId="44" applyNumberFormat="1" applyFont="1" applyFill="1" applyBorder="1" applyAlignment="1">
      <alignment horizontal="center" vertical="center" wrapText="1"/>
    </xf>
    <xf numFmtId="3" fontId="2" fillId="0" borderId="11" xfId="44" applyNumberFormat="1" applyFont="1" applyFill="1" applyBorder="1" applyAlignment="1">
      <alignment vertical="center" wrapText="1"/>
    </xf>
    <xf numFmtId="3" fontId="2" fillId="0" borderId="11" xfId="44" applyNumberFormat="1" applyFont="1" applyFill="1" applyBorder="1" applyAlignment="1">
      <alignment horizontal="center" vertical="center" wrapText="1"/>
    </xf>
    <xf numFmtId="0" fontId="26" fillId="0" borderId="0" xfId="44" applyFont="1"/>
    <xf numFmtId="0" fontId="26" fillId="0" borderId="0" xfId="44" applyFont="1" applyFill="1"/>
    <xf numFmtId="3" fontId="24" fillId="0" borderId="12" xfId="44" applyNumberFormat="1" applyFont="1" applyFill="1" applyBorder="1" applyAlignment="1">
      <alignment horizontal="center" vertical="center" wrapText="1"/>
    </xf>
    <xf numFmtId="3" fontId="24" fillId="0" borderId="13" xfId="44" applyNumberFormat="1" applyFont="1" applyFill="1" applyBorder="1" applyAlignment="1">
      <alignment horizontal="center" vertical="center" wrapText="1"/>
    </xf>
    <xf numFmtId="0" fontId="2" fillId="0" borderId="0" xfId="44" applyFont="1"/>
    <xf numFmtId="3" fontId="1" fillId="0" borderId="0" xfId="44" applyNumberFormat="1" applyFont="1" applyAlignment="1">
      <alignment vertical="center"/>
    </xf>
    <xf numFmtId="3" fontId="2" fillId="0" borderId="0" xfId="44" applyNumberFormat="1" applyFont="1" applyAlignment="1">
      <alignment vertical="center"/>
    </xf>
    <xf numFmtId="3" fontId="1" fillId="0" borderId="0" xfId="44" applyNumberFormat="1" applyFont="1" applyFill="1" applyAlignment="1">
      <alignment vertical="center"/>
    </xf>
    <xf numFmtId="3" fontId="2" fillId="0" borderId="0" xfId="44" applyNumberFormat="1" applyFont="1" applyFill="1" applyAlignment="1">
      <alignment vertical="center"/>
    </xf>
    <xf numFmtId="3" fontId="1" fillId="0" borderId="0" xfId="45" applyNumberFormat="1" applyFont="1" applyFill="1" applyBorder="1" applyAlignment="1">
      <alignment vertical="center"/>
    </xf>
    <xf numFmtId="3" fontId="24" fillId="24" borderId="10" xfId="45" applyNumberFormat="1" applyFont="1" applyFill="1" applyBorder="1" applyAlignment="1">
      <alignment vertical="center"/>
    </xf>
    <xf numFmtId="3" fontId="24" fillId="24" borderId="10" xfId="45" applyNumberFormat="1" applyFont="1" applyFill="1" applyBorder="1" applyAlignment="1">
      <alignment vertical="center" wrapText="1"/>
    </xf>
    <xf numFmtId="3" fontId="2" fillId="24" borderId="10" xfId="45" applyNumberFormat="1" applyFont="1" applyFill="1" applyBorder="1" applyAlignment="1">
      <alignment vertical="center"/>
    </xf>
    <xf numFmtId="3" fontId="1" fillId="0" borderId="0" xfId="45" applyNumberFormat="1" applyFont="1" applyAlignment="1">
      <alignment vertical="center"/>
    </xf>
    <xf numFmtId="3" fontId="24" fillId="0" borderId="10" xfId="45" applyNumberFormat="1" applyFont="1" applyBorder="1" applyAlignment="1">
      <alignment vertical="center"/>
    </xf>
    <xf numFmtId="3" fontId="2" fillId="0" borderId="10" xfId="45" applyNumberFormat="1" applyFont="1" applyBorder="1" applyAlignment="1">
      <alignment vertical="center"/>
    </xf>
    <xf numFmtId="3" fontId="24" fillId="0" borderId="10" xfId="45" applyNumberFormat="1" applyFont="1" applyFill="1" applyBorder="1" applyAlignment="1">
      <alignment vertical="center"/>
    </xf>
    <xf numFmtId="3" fontId="24" fillId="0" borderId="10" xfId="45" applyNumberFormat="1" applyFont="1" applyBorder="1" applyAlignment="1">
      <alignment vertical="center" wrapText="1"/>
    </xf>
    <xf numFmtId="3" fontId="2" fillId="0" borderId="10" xfId="45" applyNumberFormat="1" applyFont="1" applyFill="1" applyBorder="1" applyAlignment="1">
      <alignment vertical="center"/>
    </xf>
    <xf numFmtId="3" fontId="24" fillId="0" borderId="10" xfId="45" applyNumberFormat="1" applyFont="1" applyFill="1" applyBorder="1" applyAlignment="1">
      <alignment vertical="center" wrapText="1"/>
    </xf>
    <xf numFmtId="3" fontId="2" fillId="0" borderId="10" xfId="45" applyNumberFormat="1" applyFont="1" applyFill="1" applyBorder="1" applyAlignment="1">
      <alignment vertical="center" wrapText="1"/>
    </xf>
    <xf numFmtId="3" fontId="2" fillId="0" borderId="10" xfId="45" applyNumberFormat="1" applyFont="1" applyBorder="1" applyAlignment="1">
      <alignment vertical="center" wrapText="1"/>
    </xf>
    <xf numFmtId="3" fontId="1" fillId="0" borderId="0" xfId="45" applyNumberFormat="1" applyFont="1" applyFill="1" applyAlignment="1">
      <alignment vertical="center"/>
    </xf>
    <xf numFmtId="3" fontId="28" fillId="0" borderId="0" xfId="45" applyNumberFormat="1" applyFont="1" applyFill="1" applyAlignment="1">
      <alignment vertical="center"/>
    </xf>
    <xf numFmtId="3" fontId="28" fillId="0" borderId="0" xfId="45" applyNumberFormat="1" applyFont="1" applyAlignment="1">
      <alignment vertical="center"/>
    </xf>
    <xf numFmtId="0" fontId="29" fillId="0" borderId="0" xfId="37" applyFont="1"/>
    <xf numFmtId="0" fontId="29" fillId="0" borderId="0" xfId="37" applyFont="1" applyAlignment="1">
      <alignment wrapText="1"/>
    </xf>
    <xf numFmtId="3" fontId="29" fillId="0" borderId="0" xfId="37" applyNumberFormat="1" applyFont="1"/>
    <xf numFmtId="0" fontId="30" fillId="0" borderId="0" xfId="37" applyFont="1"/>
    <xf numFmtId="0" fontId="29" fillId="0" borderId="0" xfId="37" applyFont="1" applyAlignment="1"/>
    <xf numFmtId="0" fontId="3" fillId="0" borderId="0" xfId="37" applyFont="1" applyBorder="1" applyAlignment="1"/>
    <xf numFmtId="0" fontId="30" fillId="0" borderId="0" xfId="37" applyFont="1" applyAlignment="1"/>
    <xf numFmtId="0" fontId="4" fillId="0" borderId="0" xfId="37" applyFont="1" applyBorder="1" applyAlignment="1">
      <alignment horizontal="center" vertical="center"/>
    </xf>
    <xf numFmtId="0" fontId="34" fillId="0" borderId="0" xfId="37" applyFont="1" applyAlignment="1">
      <alignment horizontal="center" vertical="center"/>
    </xf>
    <xf numFmtId="0" fontId="29" fillId="0" borderId="10" xfId="37" applyFont="1" applyBorder="1" applyAlignment="1">
      <alignment horizontal="center"/>
    </xf>
    <xf numFmtId="3" fontId="33" fillId="0" borderId="10" xfId="37" applyNumberFormat="1" applyFont="1" applyBorder="1"/>
    <xf numFmtId="3" fontId="35" fillId="0" borderId="10" xfId="37" applyNumberFormat="1" applyFont="1" applyBorder="1"/>
    <xf numFmtId="0" fontId="3" fillId="0" borderId="0" xfId="37" applyFont="1" applyBorder="1"/>
    <xf numFmtId="3" fontId="35" fillId="0" borderId="10" xfId="46" applyNumberFormat="1" applyFont="1" applyBorder="1"/>
    <xf numFmtId="3" fontId="29" fillId="0" borderId="10" xfId="37" applyNumberFormat="1" applyFont="1" applyBorder="1"/>
    <xf numFmtId="3" fontId="37" fillId="0" borderId="10" xfId="37" applyNumberFormat="1" applyFont="1" applyBorder="1"/>
    <xf numFmtId="0" fontId="4" fillId="0" borderId="0" xfId="37" applyFont="1" applyBorder="1"/>
    <xf numFmtId="0" fontId="34" fillId="0" borderId="0" xfId="37" applyFont="1"/>
    <xf numFmtId="0" fontId="33" fillId="0" borderId="0" xfId="37" applyFont="1" applyBorder="1" applyAlignment="1">
      <alignment wrapText="1"/>
    </xf>
    <xf numFmtId="3" fontId="33" fillId="0" borderId="0" xfId="37" applyNumberFormat="1" applyFont="1" applyBorder="1"/>
    <xf numFmtId="0" fontId="35" fillId="0" borderId="0" xfId="37" applyFont="1" applyBorder="1" applyAlignment="1">
      <alignment wrapText="1"/>
    </xf>
    <xf numFmtId="3" fontId="35" fillId="0" borderId="0" xfId="37" applyNumberFormat="1" applyFont="1" applyBorder="1"/>
    <xf numFmtId="0" fontId="29" fillId="0" borderId="0" xfId="37" applyFont="1" applyBorder="1" applyAlignment="1">
      <alignment wrapText="1"/>
    </xf>
    <xf numFmtId="3" fontId="29" fillId="0" borderId="0" xfId="37" applyNumberFormat="1" applyFont="1" applyBorder="1"/>
    <xf numFmtId="0" fontId="30" fillId="0" borderId="0" xfId="37" applyFont="1" applyBorder="1"/>
    <xf numFmtId="3" fontId="24" fillId="25" borderId="12" xfId="45" applyNumberFormat="1" applyFont="1" applyFill="1" applyBorder="1" applyAlignment="1">
      <alignment vertical="center" wrapText="1"/>
    </xf>
    <xf numFmtId="0" fontId="32" fillId="0" borderId="0" xfId="37" applyFont="1" applyBorder="1" applyAlignment="1">
      <alignment horizontal="center"/>
    </xf>
    <xf numFmtId="0" fontId="33" fillId="0" borderId="30" xfId="37" applyFont="1" applyBorder="1" applyAlignment="1">
      <alignment horizontal="center" vertical="center"/>
    </xf>
    <xf numFmtId="0" fontId="33" fillId="0" borderId="31" xfId="37" applyFont="1" applyBorder="1" applyAlignment="1">
      <alignment horizontal="center" vertical="center"/>
    </xf>
    <xf numFmtId="0" fontId="33" fillId="0" borderId="11" xfId="37" applyFont="1" applyBorder="1" applyAlignment="1">
      <alignment horizontal="center" vertical="center" wrapText="1"/>
    </xf>
    <xf numFmtId="3" fontId="33" fillId="0" borderId="11" xfId="37" applyNumberFormat="1" applyFont="1" applyBorder="1" applyAlignment="1">
      <alignment horizontal="center" vertical="center" wrapText="1"/>
    </xf>
    <xf numFmtId="3" fontId="33" fillId="0" borderId="35" xfId="37" applyNumberFormat="1" applyFont="1" applyBorder="1" applyAlignment="1">
      <alignment horizontal="center" vertical="center" wrapText="1"/>
    </xf>
    <xf numFmtId="3" fontId="33" fillId="0" borderId="37" xfId="37" applyNumberFormat="1" applyFont="1" applyBorder="1" applyAlignment="1">
      <alignment horizontal="center" vertical="center"/>
    </xf>
    <xf numFmtId="3" fontId="33" fillId="0" borderId="38" xfId="37" applyNumberFormat="1" applyFont="1" applyBorder="1" applyAlignment="1">
      <alignment horizontal="center" vertical="center" wrapText="1"/>
    </xf>
    <xf numFmtId="3" fontId="33" fillId="0" borderId="39" xfId="37" applyNumberFormat="1" applyFont="1" applyBorder="1" applyAlignment="1">
      <alignment horizontal="center" vertical="center" wrapText="1"/>
    </xf>
    <xf numFmtId="0" fontId="29" fillId="0" borderId="40" xfId="37" applyFont="1" applyBorder="1" applyAlignment="1">
      <alignment horizontal="center" vertical="center" wrapText="1"/>
    </xf>
    <xf numFmtId="0" fontId="41" fillId="0" borderId="41" xfId="37" applyFont="1" applyBorder="1" applyAlignment="1">
      <alignment horizontal="center" vertical="center" wrapText="1"/>
    </xf>
    <xf numFmtId="0" fontId="33" fillId="0" borderId="41" xfId="37" applyFont="1" applyBorder="1" applyAlignment="1">
      <alignment horizontal="center" vertical="center" wrapText="1"/>
    </xf>
    <xf numFmtId="3" fontId="33" fillId="0" borderId="41" xfId="37" applyNumberFormat="1" applyFont="1" applyBorder="1" applyAlignment="1">
      <alignment horizontal="center" vertical="center" wrapText="1"/>
    </xf>
    <xf numFmtId="3" fontId="33" fillId="0" borderId="42" xfId="37" applyNumberFormat="1" applyFont="1" applyBorder="1" applyAlignment="1">
      <alignment horizontal="center" vertical="center" wrapText="1"/>
    </xf>
    <xf numFmtId="0" fontId="41" fillId="0" borderId="15" xfId="37" applyFont="1" applyBorder="1" applyAlignment="1">
      <alignment horizontal="center" vertical="center"/>
    </xf>
    <xf numFmtId="3" fontId="33" fillId="0" borderId="16" xfId="37" applyNumberFormat="1" applyFont="1" applyBorder="1" applyAlignment="1">
      <alignment horizontal="center" vertical="center"/>
    </xf>
    <xf numFmtId="3" fontId="33" fillId="0" borderId="16" xfId="37" applyNumberFormat="1" applyFont="1" applyBorder="1" applyAlignment="1">
      <alignment horizontal="center" vertical="center" wrapText="1"/>
    </xf>
    <xf numFmtId="0" fontId="42" fillId="0" borderId="43" xfId="37" applyFont="1" applyBorder="1" applyAlignment="1">
      <alignment horizontal="center"/>
    </xf>
    <xf numFmtId="0" fontId="42" fillId="0" borderId="21" xfId="37" applyFont="1" applyBorder="1" applyAlignment="1">
      <alignment horizontal="center"/>
    </xf>
    <xf numFmtId="0" fontId="43" fillId="0" borderId="21" xfId="37" applyFont="1" applyBorder="1" applyAlignment="1">
      <alignment horizontal="left" wrapText="1"/>
    </xf>
    <xf numFmtId="3" fontId="43" fillId="0" borderId="21" xfId="37" applyNumberFormat="1" applyFont="1" applyBorder="1"/>
    <xf numFmtId="3" fontId="43" fillId="0" borderId="22" xfId="37" applyNumberFormat="1" applyFont="1" applyBorder="1"/>
    <xf numFmtId="3" fontId="43" fillId="0" borderId="44" xfId="37" applyNumberFormat="1" applyFont="1" applyBorder="1"/>
    <xf numFmtId="3" fontId="42" fillId="0" borderId="21" xfId="37" applyNumberFormat="1" applyFont="1" applyBorder="1"/>
    <xf numFmtId="0" fontId="44" fillId="0" borderId="0" xfId="37" applyFont="1" applyBorder="1"/>
    <xf numFmtId="0" fontId="44" fillId="0" borderId="0" xfId="37" applyFont="1"/>
    <xf numFmtId="0" fontId="29" fillId="0" borderId="33" xfId="37" applyFont="1" applyBorder="1" applyAlignment="1">
      <alignment horizontal="center"/>
    </xf>
    <xf numFmtId="0" fontId="29" fillId="0" borderId="10" xfId="37" applyFont="1" applyBorder="1" applyAlignment="1">
      <alignment horizontal="left" wrapText="1"/>
    </xf>
    <xf numFmtId="3" fontId="45" fillId="0" borderId="10" xfId="37" applyNumberFormat="1" applyFont="1" applyBorder="1"/>
    <xf numFmtId="3" fontId="35" fillId="0" borderId="14" xfId="37" applyNumberFormat="1" applyFont="1" applyBorder="1" applyAlignment="1">
      <alignment horizontal="center"/>
    </xf>
    <xf numFmtId="0" fontId="41" fillId="0" borderId="10" xfId="37" applyFont="1" applyBorder="1" applyAlignment="1">
      <alignment horizontal="center"/>
    </xf>
    <xf numFmtId="0" fontId="41" fillId="0" borderId="10" xfId="37" applyFont="1" applyBorder="1" applyAlignment="1">
      <alignment wrapText="1"/>
    </xf>
    <xf numFmtId="3" fontId="46" fillId="0" borderId="10" xfId="37" applyNumberFormat="1" applyFont="1" applyBorder="1"/>
    <xf numFmtId="3" fontId="41" fillId="0" borderId="10" xfId="37" applyNumberFormat="1" applyFont="1" applyBorder="1"/>
    <xf numFmtId="3" fontId="29" fillId="0" borderId="10" xfId="37" applyNumberFormat="1" applyFont="1" applyBorder="1" applyAlignment="1">
      <alignment wrapText="1"/>
    </xf>
    <xf numFmtId="3" fontId="29" fillId="0" borderId="10" xfId="46" applyNumberFormat="1" applyFont="1" applyBorder="1"/>
    <xf numFmtId="0" fontId="29" fillId="0" borderId="10" xfId="37" applyFont="1" applyBorder="1" applyAlignment="1">
      <alignment wrapText="1"/>
    </xf>
    <xf numFmtId="0" fontId="33" fillId="0" borderId="10" xfId="37" applyFont="1" applyBorder="1" applyAlignment="1">
      <alignment wrapText="1"/>
    </xf>
    <xf numFmtId="3" fontId="37" fillId="0" borderId="14" xfId="37" applyNumberFormat="1" applyFont="1" applyBorder="1" applyAlignment="1">
      <alignment horizontal="center"/>
    </xf>
    <xf numFmtId="0" fontId="35" fillId="0" borderId="10" xfId="46" applyFont="1" applyBorder="1" applyAlignment="1">
      <alignment wrapText="1"/>
    </xf>
    <xf numFmtId="3" fontId="35" fillId="0" borderId="14" xfId="46" applyNumberFormat="1" applyFont="1" applyBorder="1" applyAlignment="1">
      <alignment horizontal="center"/>
    </xf>
    <xf numFmtId="0" fontId="42" fillId="0" borderId="10" xfId="37" applyFont="1" applyBorder="1" applyAlignment="1">
      <alignment horizontal="center"/>
    </xf>
    <xf numFmtId="0" fontId="43" fillId="0" borderId="10" xfId="37" applyFont="1" applyBorder="1" applyAlignment="1">
      <alignment wrapText="1"/>
    </xf>
    <xf numFmtId="3" fontId="43" fillId="0" borderId="10" xfId="37" applyNumberFormat="1" applyFont="1" applyBorder="1"/>
    <xf numFmtId="3" fontId="43" fillId="0" borderId="14" xfId="37" applyNumberFormat="1" applyFont="1" applyBorder="1" applyAlignment="1">
      <alignment horizontal="center"/>
    </xf>
    <xf numFmtId="3" fontId="42" fillId="0" borderId="10" xfId="37" applyNumberFormat="1" applyFont="1" applyBorder="1"/>
    <xf numFmtId="0" fontId="37" fillId="0" borderId="10" xfId="37" applyFont="1" applyBorder="1" applyAlignment="1">
      <alignment wrapText="1"/>
    </xf>
    <xf numFmtId="3" fontId="33" fillId="0" borderId="14" xfId="37" applyNumberFormat="1" applyFont="1" applyBorder="1" applyAlignment="1">
      <alignment horizontal="center"/>
    </xf>
    <xf numFmtId="3" fontId="43" fillId="0" borderId="10" xfId="37" applyNumberFormat="1" applyFont="1" applyBorder="1" applyAlignment="1">
      <alignment wrapText="1"/>
    </xf>
    <xf numFmtId="0" fontId="47" fillId="0" borderId="0" xfId="37" applyFont="1" applyBorder="1"/>
    <xf numFmtId="0" fontId="47" fillId="0" borderId="0" xfId="37" applyFont="1"/>
    <xf numFmtId="3" fontId="42" fillId="0" borderId="10" xfId="37" applyNumberFormat="1" applyFont="1" applyBorder="1" applyAlignment="1">
      <alignment wrapText="1"/>
    </xf>
    <xf numFmtId="0" fontId="30" fillId="0" borderId="10" xfId="37" applyFont="1" applyBorder="1"/>
    <xf numFmtId="0" fontId="42" fillId="0" borderId="37" xfId="37" applyFont="1" applyBorder="1" applyAlignment="1">
      <alignment horizontal="center"/>
    </xf>
    <xf numFmtId="0" fontId="35" fillId="0" borderId="38" xfId="37" applyFont="1" applyBorder="1" applyAlignment="1">
      <alignment horizontal="center"/>
    </xf>
    <xf numFmtId="0" fontId="33" fillId="0" borderId="38" xfId="37" applyFont="1" applyBorder="1" applyAlignment="1">
      <alignment wrapText="1"/>
    </xf>
    <xf numFmtId="3" fontId="33" fillId="0" borderId="38" xfId="37" applyNumberFormat="1" applyFont="1" applyBorder="1"/>
    <xf numFmtId="3" fontId="33" fillId="0" borderId="45" xfId="37" applyNumberFormat="1" applyFont="1" applyBorder="1" applyAlignment="1">
      <alignment horizontal="center"/>
    </xf>
    <xf numFmtId="0" fontId="4" fillId="0" borderId="38" xfId="37" applyFont="1" applyBorder="1"/>
    <xf numFmtId="0" fontId="3" fillId="0" borderId="0" xfId="37" applyFont="1"/>
    <xf numFmtId="3" fontId="29" fillId="0" borderId="11" xfId="37" applyNumberFormat="1" applyFont="1" applyBorder="1"/>
    <xf numFmtId="3" fontId="45" fillId="0" borderId="38" xfId="37" applyNumberFormat="1" applyFont="1" applyBorder="1"/>
    <xf numFmtId="164" fontId="25" fillId="0" borderId="0" xfId="44" applyNumberFormat="1" applyFill="1" applyAlignment="1">
      <alignment horizontal="center" vertical="center" wrapText="1"/>
    </xf>
    <xf numFmtId="164" fontId="25" fillId="0" borderId="0" xfId="44" applyNumberFormat="1" applyFill="1" applyAlignment="1">
      <alignment vertical="center" wrapText="1"/>
    </xf>
    <xf numFmtId="164" fontId="50" fillId="0" borderId="13" xfId="44" applyNumberFormat="1" applyFont="1" applyFill="1" applyBorder="1" applyAlignment="1">
      <alignment horizontal="center" vertical="center" wrapText="1"/>
    </xf>
    <xf numFmtId="164" fontId="50" fillId="0" borderId="12" xfId="44" applyNumberFormat="1" applyFont="1" applyFill="1" applyBorder="1" applyAlignment="1">
      <alignment horizontal="center" vertical="center" wrapText="1"/>
    </xf>
    <xf numFmtId="164" fontId="50" fillId="0" borderId="27" xfId="44" applyNumberFormat="1" applyFont="1" applyFill="1" applyBorder="1" applyAlignment="1" applyProtection="1">
      <alignment horizontal="center" vertical="center" wrapText="1"/>
    </xf>
    <xf numFmtId="164" fontId="51" fillId="0" borderId="0" xfId="44" applyNumberFormat="1" applyFont="1" applyFill="1" applyAlignment="1">
      <alignment horizontal="center" vertical="center" wrapText="1"/>
    </xf>
    <xf numFmtId="164" fontId="52" fillId="0" borderId="49" xfId="44" applyNumberFormat="1" applyFont="1" applyFill="1" applyBorder="1" applyAlignment="1" applyProtection="1">
      <alignment horizontal="center" vertical="center" wrapText="1"/>
    </xf>
    <xf numFmtId="164" fontId="52" fillId="0" borderId="50" xfId="44" applyNumberFormat="1" applyFont="1" applyFill="1" applyBorder="1" applyAlignment="1" applyProtection="1">
      <alignment horizontal="center" vertical="center" wrapText="1"/>
    </xf>
    <xf numFmtId="164" fontId="52" fillId="0" borderId="51" xfId="44" applyNumberFormat="1" applyFont="1" applyFill="1" applyBorder="1" applyAlignment="1" applyProtection="1">
      <alignment horizontal="center" vertical="center" wrapText="1"/>
    </xf>
    <xf numFmtId="164" fontId="52" fillId="0" borderId="52" xfId="44" applyNumberFormat="1" applyFont="1" applyFill="1" applyBorder="1" applyAlignment="1" applyProtection="1">
      <alignment horizontal="center" vertical="center" wrapText="1"/>
    </xf>
    <xf numFmtId="164" fontId="53" fillId="0" borderId="0" xfId="44" applyNumberFormat="1" applyFont="1" applyFill="1" applyAlignment="1" applyProtection="1">
      <alignment vertical="center" wrapText="1"/>
    </xf>
    <xf numFmtId="164" fontId="53" fillId="0" borderId="33" xfId="44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10" xfId="44" applyNumberFormat="1" applyFont="1" applyFill="1" applyBorder="1" applyAlignment="1" applyProtection="1">
      <alignment vertical="center" wrapText="1"/>
      <protection locked="0"/>
    </xf>
    <xf numFmtId="1" fontId="53" fillId="0" borderId="10" xfId="44" applyNumberFormat="1" applyFont="1" applyFill="1" applyBorder="1" applyAlignment="1" applyProtection="1">
      <alignment horizontal="center" vertical="center" wrapText="1"/>
      <protection locked="0"/>
    </xf>
    <xf numFmtId="164" fontId="53" fillId="0" borderId="20" xfId="44" applyNumberFormat="1" applyFont="1" applyFill="1" applyBorder="1" applyAlignment="1" applyProtection="1">
      <alignment vertical="center" wrapText="1"/>
      <protection locked="0"/>
    </xf>
    <xf numFmtId="164" fontId="54" fillId="0" borderId="24" xfId="44" applyNumberFormat="1" applyFont="1" applyFill="1" applyBorder="1" applyAlignment="1" applyProtection="1">
      <alignment vertical="center" wrapText="1"/>
    </xf>
    <xf numFmtId="164" fontId="53" fillId="0" borderId="34" xfId="44" applyNumberFormat="1" applyFont="1" applyFill="1" applyBorder="1" applyAlignment="1" applyProtection="1">
      <alignment horizontal="left" vertical="center" wrapText="1" indent="1"/>
      <protection locked="0"/>
    </xf>
    <xf numFmtId="164" fontId="53" fillId="0" borderId="11" xfId="44" applyNumberFormat="1" applyFont="1" applyFill="1" applyBorder="1" applyAlignment="1" applyProtection="1">
      <alignment vertical="center" wrapText="1"/>
      <protection locked="0"/>
    </xf>
    <xf numFmtId="1" fontId="53" fillId="0" borderId="11" xfId="44" applyNumberFormat="1" applyFont="1" applyFill="1" applyBorder="1" applyAlignment="1" applyProtection="1">
      <alignment horizontal="center" vertical="center" wrapText="1"/>
      <protection locked="0"/>
    </xf>
    <xf numFmtId="164" fontId="53" fillId="0" borderId="53" xfId="44" applyNumberFormat="1" applyFont="1" applyFill="1" applyBorder="1" applyAlignment="1" applyProtection="1">
      <alignment vertical="center" wrapText="1"/>
      <protection locked="0"/>
    </xf>
    <xf numFmtId="164" fontId="54" fillId="0" borderId="35" xfId="44" applyNumberFormat="1" applyFont="1" applyFill="1" applyBorder="1" applyAlignment="1" applyProtection="1">
      <alignment vertical="center" wrapText="1"/>
    </xf>
    <xf numFmtId="164" fontId="52" fillId="0" borderId="13" xfId="44" applyNumberFormat="1" applyFont="1" applyFill="1" applyBorder="1" applyAlignment="1">
      <alignment horizontal="left" vertical="center" wrapText="1"/>
    </xf>
    <xf numFmtId="164" fontId="52" fillId="0" borderId="12" xfId="44" applyNumberFormat="1" applyFont="1" applyFill="1" applyBorder="1" applyAlignment="1" applyProtection="1">
      <alignment vertical="center" wrapText="1"/>
    </xf>
    <xf numFmtId="164" fontId="52" fillId="26" borderId="12" xfId="44" applyNumberFormat="1" applyFont="1" applyFill="1" applyBorder="1" applyAlignment="1" applyProtection="1">
      <alignment vertical="center" wrapText="1"/>
    </xf>
    <xf numFmtId="164" fontId="52" fillId="0" borderId="54" xfId="44" applyNumberFormat="1" applyFont="1" applyFill="1" applyBorder="1" applyAlignment="1" applyProtection="1">
      <alignment vertical="center" wrapText="1"/>
    </xf>
    <xf numFmtId="164" fontId="52" fillId="0" borderId="27" xfId="44" applyNumberFormat="1" applyFont="1" applyFill="1" applyBorder="1" applyAlignment="1" applyProtection="1">
      <alignment vertical="center" wrapText="1"/>
    </xf>
    <xf numFmtId="164" fontId="51" fillId="0" borderId="0" xfId="44" applyNumberFormat="1" applyFont="1" applyFill="1" applyAlignment="1">
      <alignment vertical="center" wrapText="1"/>
    </xf>
    <xf numFmtId="164" fontId="25" fillId="0" borderId="0" xfId="44" applyNumberFormat="1" applyFill="1" applyAlignment="1" applyProtection="1">
      <alignment vertical="center" wrapText="1"/>
    </xf>
    <xf numFmtId="164" fontId="49" fillId="0" borderId="0" xfId="44" applyNumberFormat="1" applyFont="1" applyFill="1" applyAlignment="1">
      <alignment horizontal="right" vertical="center"/>
    </xf>
    <xf numFmtId="164" fontId="50" fillId="0" borderId="55" xfId="44" applyNumberFormat="1" applyFont="1" applyFill="1" applyBorder="1" applyAlignment="1">
      <alignment horizontal="centerContinuous" vertical="center"/>
    </xf>
    <xf numFmtId="164" fontId="50" fillId="0" borderId="56" xfId="44" applyNumberFormat="1" applyFont="1" applyFill="1" applyBorder="1" applyAlignment="1">
      <alignment horizontal="centerContinuous" vertical="center"/>
    </xf>
    <xf numFmtId="164" fontId="50" fillId="0" borderId="57" xfId="44" applyNumberFormat="1" applyFont="1" applyFill="1" applyBorder="1" applyAlignment="1">
      <alignment horizontal="centerContinuous" vertical="center"/>
    </xf>
    <xf numFmtId="164" fontId="58" fillId="0" borderId="0" xfId="44" applyNumberFormat="1" applyFont="1" applyFill="1" applyAlignment="1">
      <alignment vertical="center"/>
    </xf>
    <xf numFmtId="164" fontId="50" fillId="0" borderId="47" xfId="44" applyNumberFormat="1" applyFont="1" applyFill="1" applyBorder="1" applyAlignment="1">
      <alignment horizontal="center" vertical="center"/>
    </xf>
    <xf numFmtId="164" fontId="50" fillId="0" borderId="39" xfId="44" applyNumberFormat="1" applyFont="1" applyFill="1" applyBorder="1" applyAlignment="1">
      <alignment horizontal="center" vertical="center" wrapText="1"/>
    </xf>
    <xf numFmtId="164" fontId="58" fillId="0" borderId="0" xfId="44" applyNumberFormat="1" applyFont="1" applyFill="1" applyAlignment="1">
      <alignment horizontal="center" vertical="center"/>
    </xf>
    <xf numFmtId="164" fontId="52" fillId="0" borderId="26" xfId="44" applyNumberFormat="1" applyFont="1" applyFill="1" applyBorder="1" applyAlignment="1">
      <alignment horizontal="center" vertical="center" wrapText="1"/>
    </xf>
    <xf numFmtId="164" fontId="52" fillId="0" borderId="12" xfId="44" applyNumberFormat="1" applyFont="1" applyFill="1" applyBorder="1" applyAlignment="1">
      <alignment horizontal="center" vertical="center" wrapText="1"/>
    </xf>
    <xf numFmtId="164" fontId="52" fillId="0" borderId="54" xfId="44" applyNumberFormat="1" applyFont="1" applyFill="1" applyBorder="1" applyAlignment="1">
      <alignment horizontal="center" vertical="center" wrapText="1"/>
    </xf>
    <xf numFmtId="164" fontId="52" fillId="0" borderId="46" xfId="44" applyNumberFormat="1" applyFont="1" applyFill="1" applyBorder="1" applyAlignment="1">
      <alignment horizontal="center" vertical="center" wrapText="1"/>
    </xf>
    <xf numFmtId="164" fontId="52" fillId="0" borderId="0" xfId="44" applyNumberFormat="1" applyFont="1" applyFill="1" applyAlignment="1">
      <alignment horizontal="center" vertical="center" wrapText="1"/>
    </xf>
    <xf numFmtId="164" fontId="52" fillId="0" borderId="29" xfId="44" applyNumberFormat="1" applyFont="1" applyFill="1" applyBorder="1" applyAlignment="1">
      <alignment horizontal="right" vertical="center" wrapText="1" indent="1"/>
    </xf>
    <xf numFmtId="164" fontId="54" fillId="0" borderId="30" xfId="44" applyNumberFormat="1" applyFont="1" applyFill="1" applyBorder="1" applyAlignment="1">
      <alignment horizontal="left" vertical="center" wrapText="1" indent="1"/>
    </xf>
    <xf numFmtId="1" fontId="59" fillId="26" borderId="30" xfId="44" applyNumberFormat="1" applyFont="1" applyFill="1" applyBorder="1" applyAlignment="1" applyProtection="1">
      <alignment horizontal="center" vertical="center" wrapText="1"/>
    </xf>
    <xf numFmtId="164" fontId="54" fillId="0" borderId="30" xfId="44" applyNumberFormat="1" applyFont="1" applyFill="1" applyBorder="1" applyAlignment="1" applyProtection="1">
      <alignment vertical="center" wrapText="1"/>
    </xf>
    <xf numFmtId="164" fontId="54" fillId="0" borderId="55" xfId="44" applyNumberFormat="1" applyFont="1" applyFill="1" applyBorder="1" applyAlignment="1" applyProtection="1">
      <alignment vertical="center" wrapText="1"/>
    </xf>
    <xf numFmtId="164" fontId="54" fillId="0" borderId="32" xfId="44" applyNumberFormat="1" applyFont="1" applyFill="1" applyBorder="1" applyAlignment="1">
      <alignment vertical="center" wrapText="1"/>
    </xf>
    <xf numFmtId="164" fontId="52" fillId="0" borderId="33" xfId="44" applyNumberFormat="1" applyFont="1" applyFill="1" applyBorder="1" applyAlignment="1">
      <alignment horizontal="right" vertical="center" wrapText="1" indent="1"/>
    </xf>
    <xf numFmtId="164" fontId="53" fillId="0" borderId="10" xfId="44" applyNumberFormat="1" applyFont="1" applyFill="1" applyBorder="1" applyAlignment="1" applyProtection="1">
      <alignment horizontal="left" vertical="center" wrapText="1" indent="1"/>
      <protection locked="0"/>
    </xf>
    <xf numFmtId="1" fontId="60" fillId="0" borderId="10" xfId="44" applyNumberFormat="1" applyFont="1" applyFill="1" applyBorder="1" applyAlignment="1" applyProtection="1">
      <alignment horizontal="center" vertical="center" wrapText="1"/>
      <protection locked="0"/>
    </xf>
    <xf numFmtId="164" fontId="53" fillId="0" borderId="18" xfId="44" applyNumberFormat="1" applyFont="1" applyFill="1" applyBorder="1" applyAlignment="1">
      <alignment vertical="center" wrapText="1"/>
    </xf>
    <xf numFmtId="164" fontId="54" fillId="0" borderId="10" xfId="44" applyNumberFormat="1" applyFont="1" applyFill="1" applyBorder="1" applyAlignment="1" applyProtection="1">
      <alignment horizontal="left" vertical="center" wrapText="1" indent="1"/>
    </xf>
    <xf numFmtId="1" fontId="59" fillId="26" borderId="10" xfId="44" applyNumberFormat="1" applyFont="1" applyFill="1" applyBorder="1" applyAlignment="1" applyProtection="1">
      <alignment horizontal="center" vertical="center" wrapText="1"/>
    </xf>
    <xf numFmtId="164" fontId="54" fillId="0" borderId="10" xfId="44" applyNumberFormat="1" applyFont="1" applyFill="1" applyBorder="1" applyAlignment="1" applyProtection="1">
      <alignment vertical="center" wrapText="1"/>
    </xf>
    <xf numFmtId="164" fontId="54" fillId="0" borderId="20" xfId="44" applyNumberFormat="1" applyFont="1" applyFill="1" applyBorder="1" applyAlignment="1" applyProtection="1">
      <alignment vertical="center" wrapText="1"/>
    </xf>
    <xf numFmtId="164" fontId="54" fillId="0" borderId="18" xfId="44" applyNumberFormat="1" applyFont="1" applyFill="1" applyBorder="1" applyAlignment="1">
      <alignment vertical="center" wrapText="1"/>
    </xf>
    <xf numFmtId="164" fontId="52" fillId="0" borderId="10" xfId="44" applyNumberFormat="1" applyFont="1" applyFill="1" applyBorder="1" applyAlignment="1" applyProtection="1">
      <alignment horizontal="left" vertical="center" wrapText="1" indent="1"/>
    </xf>
    <xf numFmtId="164" fontId="52" fillId="0" borderId="60" xfId="44" applyNumberFormat="1" applyFont="1" applyFill="1" applyBorder="1" applyAlignment="1">
      <alignment horizontal="right" vertical="center" wrapText="1" indent="1"/>
    </xf>
    <xf numFmtId="164" fontId="54" fillId="0" borderId="16" xfId="44" applyNumberFormat="1" applyFont="1" applyFill="1" applyBorder="1" applyAlignment="1" applyProtection="1">
      <alignment horizontal="left" vertical="center" wrapText="1" indent="1"/>
      <protection locked="0"/>
    </xf>
    <xf numFmtId="1" fontId="59" fillId="26" borderId="11" xfId="44" applyNumberFormat="1" applyFont="1" applyFill="1" applyBorder="1" applyAlignment="1" applyProtection="1">
      <alignment horizontal="center" vertical="center" wrapText="1"/>
    </xf>
    <xf numFmtId="164" fontId="54" fillId="0" borderId="16" xfId="44" applyNumberFormat="1" applyFont="1" applyFill="1" applyBorder="1" applyAlignment="1" applyProtection="1">
      <alignment vertical="center" wrapText="1"/>
    </xf>
    <xf numFmtId="164" fontId="54" fillId="0" borderId="61" xfId="44" applyNumberFormat="1" applyFont="1" applyFill="1" applyBorder="1" applyAlignment="1" applyProtection="1">
      <alignment vertical="center" wrapText="1"/>
    </xf>
    <xf numFmtId="1" fontId="60" fillId="0" borderId="61" xfId="44" applyNumberFormat="1" applyFont="1" applyFill="1" applyBorder="1" applyAlignment="1" applyProtection="1">
      <alignment horizontal="center" vertical="center" wrapText="1"/>
      <protection locked="0"/>
    </xf>
    <xf numFmtId="164" fontId="53" fillId="0" borderId="16" xfId="44" applyNumberFormat="1" applyFont="1" applyFill="1" applyBorder="1" applyAlignment="1" applyProtection="1">
      <alignment vertical="center" wrapText="1"/>
      <protection locked="0"/>
    </xf>
    <xf numFmtId="164" fontId="53" fillId="0" borderId="61" xfId="44" applyNumberFormat="1" applyFont="1" applyFill="1" applyBorder="1" applyAlignment="1" applyProtection="1">
      <alignment vertical="center" wrapText="1"/>
      <protection locked="0"/>
    </xf>
    <xf numFmtId="164" fontId="52" fillId="0" borderId="13" xfId="44" applyNumberFormat="1" applyFont="1" applyFill="1" applyBorder="1" applyAlignment="1">
      <alignment horizontal="right" vertical="center" wrapText="1" indent="1"/>
    </xf>
    <xf numFmtId="164" fontId="52" fillId="0" borderId="12" xfId="44" applyNumberFormat="1" applyFont="1" applyFill="1" applyBorder="1" applyAlignment="1">
      <alignment horizontal="left" vertical="center" wrapText="1" indent="1"/>
    </xf>
    <xf numFmtId="1" fontId="53" fillId="26" borderId="54" xfId="44" applyNumberFormat="1" applyFont="1" applyFill="1" applyBorder="1" applyAlignment="1" applyProtection="1">
      <alignment vertical="center" wrapText="1"/>
    </xf>
    <xf numFmtId="164" fontId="54" fillId="0" borderId="12" xfId="44" applyNumberFormat="1" applyFont="1" applyFill="1" applyBorder="1" applyAlignment="1" applyProtection="1">
      <alignment vertical="center" wrapText="1"/>
    </xf>
    <xf numFmtId="164" fontId="54" fillId="0" borderId="54" xfId="44" applyNumberFormat="1" applyFont="1" applyFill="1" applyBorder="1" applyAlignment="1" applyProtection="1">
      <alignment vertical="center" wrapText="1"/>
    </xf>
    <xf numFmtId="164" fontId="54" fillId="0" borderId="17" xfId="44" applyNumberFormat="1" applyFont="1" applyFill="1" applyBorder="1" applyAlignment="1">
      <alignment vertical="center" wrapText="1"/>
    </xf>
    <xf numFmtId="164" fontId="61" fillId="0" borderId="0" xfId="44" applyNumberFormat="1" applyFont="1" applyFill="1" applyAlignment="1">
      <alignment horizontal="center" vertical="center" wrapText="1"/>
    </xf>
    <xf numFmtId="164" fontId="61" fillId="0" borderId="0" xfId="44" applyNumberFormat="1" applyFont="1" applyFill="1" applyAlignment="1">
      <alignment vertical="center" wrapText="1"/>
    </xf>
    <xf numFmtId="164" fontId="50" fillId="0" borderId="38" xfId="44" applyNumberFormat="1" applyFont="1" applyFill="1" applyBorder="1" applyAlignment="1">
      <alignment horizontal="center" vertical="center"/>
    </xf>
    <xf numFmtId="164" fontId="50" fillId="0" borderId="26" xfId="44" applyNumberFormat="1" applyFont="1" applyFill="1" applyBorder="1" applyAlignment="1">
      <alignment horizontal="center" vertical="center" wrapText="1"/>
    </xf>
    <xf numFmtId="164" fontId="50" fillId="0" borderId="17" xfId="44" applyNumberFormat="1" applyFont="1" applyFill="1" applyBorder="1" applyAlignment="1">
      <alignment horizontal="center" vertical="center" wrapText="1"/>
    </xf>
    <xf numFmtId="164" fontId="50" fillId="0" borderId="54" xfId="44" applyNumberFormat="1" applyFont="1" applyFill="1" applyBorder="1" applyAlignment="1">
      <alignment horizontal="center" vertical="center" wrapText="1"/>
    </xf>
    <xf numFmtId="164" fontId="50" fillId="0" borderId="27" xfId="44" applyNumberFormat="1" applyFont="1" applyFill="1" applyBorder="1" applyAlignment="1">
      <alignment horizontal="center" vertical="center" wrapText="1"/>
    </xf>
    <xf numFmtId="164" fontId="58" fillId="0" borderId="0" xfId="44" applyNumberFormat="1" applyFont="1" applyFill="1" applyAlignment="1">
      <alignment horizontal="center" vertical="center" wrapText="1"/>
    </xf>
    <xf numFmtId="164" fontId="52" fillId="0" borderId="17" xfId="44" applyNumberFormat="1" applyFont="1" applyFill="1" applyBorder="1" applyAlignment="1">
      <alignment horizontal="left" vertical="center" wrapText="1" indent="1"/>
    </xf>
    <xf numFmtId="164" fontId="60" fillId="26" borderId="17" xfId="44" applyNumberFormat="1" applyFont="1" applyFill="1" applyBorder="1" applyAlignment="1">
      <alignment horizontal="left" vertical="center" wrapText="1" indent="2"/>
    </xf>
    <xf numFmtId="164" fontId="60" fillId="26" borderId="67" xfId="44" applyNumberFormat="1" applyFont="1" applyFill="1" applyBorder="1" applyAlignment="1">
      <alignment horizontal="left" vertical="center" wrapText="1" indent="2"/>
    </xf>
    <xf numFmtId="164" fontId="52" fillId="0" borderId="13" xfId="44" applyNumberFormat="1" applyFont="1" applyFill="1" applyBorder="1" applyAlignment="1">
      <alignment vertical="center" wrapText="1"/>
    </xf>
    <xf numFmtId="164" fontId="52" fillId="0" borderId="12" xfId="44" applyNumberFormat="1" applyFont="1" applyFill="1" applyBorder="1" applyAlignment="1">
      <alignment vertical="center" wrapText="1"/>
    </xf>
    <xf numFmtId="164" fontId="52" fillId="0" borderId="27" xfId="44" applyNumberFormat="1" applyFont="1" applyFill="1" applyBorder="1" applyAlignment="1">
      <alignment vertical="center" wrapText="1"/>
    </xf>
    <xf numFmtId="164" fontId="53" fillId="0" borderId="18" xfId="44" applyNumberFormat="1" applyFont="1" applyFill="1" applyBorder="1" applyAlignment="1" applyProtection="1">
      <alignment horizontal="left" vertical="center" wrapText="1" indent="1"/>
      <protection locked="0"/>
    </xf>
    <xf numFmtId="165" fontId="60" fillId="0" borderId="18" xfId="44" applyNumberFormat="1" applyFont="1" applyFill="1" applyBorder="1" applyAlignment="1" applyProtection="1">
      <alignment horizontal="right" vertical="center" wrapText="1" indent="2"/>
      <protection locked="0"/>
    </xf>
    <xf numFmtId="165" fontId="60" fillId="0" borderId="10" xfId="44" applyNumberFormat="1" applyFont="1" applyFill="1" applyBorder="1" applyAlignment="1" applyProtection="1">
      <alignment horizontal="right" vertical="center" wrapText="1" indent="2"/>
      <protection locked="0"/>
    </xf>
    <xf numFmtId="164" fontId="53" fillId="0" borderId="33" xfId="44" applyNumberFormat="1" applyFont="1" applyFill="1" applyBorder="1" applyAlignment="1" applyProtection="1">
      <alignment vertical="center" wrapText="1"/>
      <protection locked="0"/>
    </xf>
    <xf numFmtId="164" fontId="53" fillId="0" borderId="24" xfId="44" applyNumberFormat="1" applyFont="1" applyFill="1" applyBorder="1" applyAlignment="1" applyProtection="1">
      <alignment vertical="center" wrapText="1"/>
      <protection locked="0"/>
    </xf>
    <xf numFmtId="164" fontId="60" fillId="26" borderId="17" xfId="44" applyNumberFormat="1" applyFont="1" applyFill="1" applyBorder="1" applyAlignment="1">
      <alignment horizontal="right" vertical="center" wrapText="1" indent="2"/>
    </xf>
    <xf numFmtId="164" fontId="60" fillId="26" borderId="67" xfId="44" applyNumberFormat="1" applyFont="1" applyFill="1" applyBorder="1" applyAlignment="1">
      <alignment horizontal="right" vertical="center" wrapText="1" indent="2"/>
    </xf>
    <xf numFmtId="0" fontId="50" fillId="0" borderId="12" xfId="44" applyFont="1" applyFill="1" applyBorder="1" applyAlignment="1">
      <alignment horizontal="center" vertical="center" wrapText="1"/>
    </xf>
    <xf numFmtId="0" fontId="51" fillId="0" borderId="0" xfId="44" applyFont="1" applyFill="1" applyAlignment="1">
      <alignment horizontal="center" vertical="center" wrapText="1"/>
    </xf>
    <xf numFmtId="0" fontId="62" fillId="0" borderId="10" xfId="44" applyFont="1" applyFill="1" applyBorder="1" applyAlignment="1" applyProtection="1">
      <alignment vertical="center" wrapText="1"/>
      <protection locked="0"/>
    </xf>
    <xf numFmtId="0" fontId="62" fillId="0" borderId="38" xfId="44" applyFont="1" applyFill="1" applyBorder="1" applyAlignment="1" applyProtection="1">
      <alignment vertical="center" wrapText="1"/>
      <protection locked="0"/>
    </xf>
    <xf numFmtId="0" fontId="25" fillId="0" borderId="0" xfId="44" applyFill="1"/>
    <xf numFmtId="0" fontId="63" fillId="0" borderId="0" xfId="44" applyFont="1" applyFill="1" applyAlignment="1">
      <alignment horizontal="right"/>
    </xf>
    <xf numFmtId="0" fontId="64" fillId="0" borderId="40" xfId="44" applyFont="1" applyFill="1" applyBorder="1" applyAlignment="1">
      <alignment horizontal="center" vertical="center" wrapText="1"/>
    </xf>
    <xf numFmtId="0" fontId="64" fillId="0" borderId="41" xfId="44" applyFont="1" applyFill="1" applyBorder="1" applyAlignment="1">
      <alignment horizontal="center" vertical="center"/>
    </xf>
    <xf numFmtId="0" fontId="64" fillId="0" borderId="69" xfId="44" applyFont="1" applyFill="1" applyBorder="1" applyAlignment="1">
      <alignment horizontal="center" vertical="center" wrapText="1"/>
    </xf>
    <xf numFmtId="0" fontId="64" fillId="0" borderId="42" xfId="44" applyFont="1" applyFill="1" applyBorder="1" applyAlignment="1">
      <alignment horizontal="center" vertical="center" wrapText="1"/>
    </xf>
    <xf numFmtId="0" fontId="62" fillId="0" borderId="29" xfId="44" applyFont="1" applyFill="1" applyBorder="1" applyAlignment="1">
      <alignment horizontal="right" vertical="center" indent="1"/>
    </xf>
    <xf numFmtId="0" fontId="62" fillId="0" borderId="30" xfId="44" applyFont="1" applyFill="1" applyBorder="1" applyAlignment="1" applyProtection="1">
      <alignment horizontal="left" vertical="center" indent="1"/>
      <protection locked="0"/>
    </xf>
    <xf numFmtId="3" fontId="62" fillId="0" borderId="55" xfId="44" applyNumberFormat="1" applyFont="1" applyFill="1" applyBorder="1" applyAlignment="1" applyProtection="1">
      <alignment horizontal="right" vertical="center"/>
      <protection locked="0"/>
    </xf>
    <xf numFmtId="3" fontId="62" fillId="0" borderId="31" xfId="44" applyNumberFormat="1" applyFont="1" applyFill="1" applyBorder="1" applyAlignment="1" applyProtection="1">
      <alignment horizontal="right" vertical="center"/>
      <protection locked="0"/>
    </xf>
    <xf numFmtId="0" fontId="62" fillId="0" borderId="33" xfId="44" applyFont="1" applyFill="1" applyBorder="1" applyAlignment="1">
      <alignment horizontal="right" vertical="center" indent="1"/>
    </xf>
    <xf numFmtId="0" fontId="62" fillId="0" borderId="10" xfId="44" applyFont="1" applyFill="1" applyBorder="1" applyAlignment="1" applyProtection="1">
      <alignment horizontal="left" vertical="center" indent="1"/>
      <protection locked="0"/>
    </xf>
    <xf numFmtId="3" fontId="62" fillId="0" borderId="20" xfId="44" applyNumberFormat="1" applyFont="1" applyFill="1" applyBorder="1" applyAlignment="1" applyProtection="1">
      <alignment horizontal="right" vertical="center"/>
      <protection locked="0"/>
    </xf>
    <xf numFmtId="3" fontId="62" fillId="0" borderId="24" xfId="44" applyNumberFormat="1" applyFont="1" applyFill="1" applyBorder="1" applyAlignment="1" applyProtection="1">
      <alignment horizontal="right" vertical="center"/>
      <protection locked="0"/>
    </xf>
    <xf numFmtId="0" fontId="62" fillId="0" borderId="34" xfId="44" applyFont="1" applyFill="1" applyBorder="1" applyAlignment="1">
      <alignment horizontal="right" vertical="center" indent="1"/>
    </xf>
    <xf numFmtId="0" fontId="62" fillId="0" borderId="11" xfId="44" applyFont="1" applyFill="1" applyBorder="1" applyAlignment="1" applyProtection="1">
      <alignment horizontal="left" vertical="center" indent="1"/>
      <protection locked="0"/>
    </xf>
    <xf numFmtId="3" fontId="62" fillId="0" borderId="53" xfId="44" applyNumberFormat="1" applyFont="1" applyFill="1" applyBorder="1" applyAlignment="1" applyProtection="1">
      <alignment horizontal="right" vertical="center"/>
      <protection locked="0"/>
    </xf>
    <xf numFmtId="3" fontId="62" fillId="0" borderId="35" xfId="44" applyNumberFormat="1" applyFont="1" applyFill="1" applyBorder="1" applyAlignment="1" applyProtection="1">
      <alignment horizontal="right" vertical="center"/>
      <protection locked="0"/>
    </xf>
    <xf numFmtId="0" fontId="25" fillId="0" borderId="12" xfId="44" applyFill="1" applyBorder="1" applyAlignment="1">
      <alignment vertical="center"/>
    </xf>
    <xf numFmtId="164" fontId="54" fillId="0" borderId="12" xfId="44" applyNumberFormat="1" applyFont="1" applyFill="1" applyBorder="1" applyAlignment="1">
      <alignment vertical="center" wrapText="1"/>
    </xf>
    <xf numFmtId="164" fontId="54" fillId="0" borderId="27" xfId="44" applyNumberFormat="1" applyFont="1" applyFill="1" applyBorder="1" applyAlignment="1">
      <alignment vertical="center" wrapText="1"/>
    </xf>
    <xf numFmtId="0" fontId="57" fillId="0" borderId="0" xfId="54" applyFill="1" applyProtection="1"/>
    <xf numFmtId="0" fontId="67" fillId="0" borderId="0" xfId="54" applyFont="1" applyFill="1" applyProtection="1"/>
    <xf numFmtId="0" fontId="71" fillId="0" borderId="37" xfId="54" applyFont="1" applyFill="1" applyBorder="1" applyAlignment="1" applyProtection="1">
      <alignment horizontal="center" vertical="center" wrapText="1"/>
    </xf>
    <xf numFmtId="0" fontId="71" fillId="0" borderId="38" xfId="54" applyFont="1" applyFill="1" applyBorder="1" applyAlignment="1" applyProtection="1">
      <alignment horizontal="center" vertical="center" wrapText="1"/>
    </xf>
    <xf numFmtId="0" fontId="57" fillId="0" borderId="0" xfId="54" applyFill="1" applyAlignment="1" applyProtection="1">
      <alignment horizontal="center" vertical="center"/>
    </xf>
    <xf numFmtId="0" fontId="34" fillId="0" borderId="29" xfId="54" applyFont="1" applyFill="1" applyBorder="1" applyAlignment="1" applyProtection="1">
      <alignment vertical="center" wrapText="1"/>
    </xf>
    <xf numFmtId="166" fontId="53" fillId="0" borderId="30" xfId="55" applyNumberFormat="1" applyFont="1" applyFill="1" applyBorder="1" applyAlignment="1" applyProtection="1">
      <alignment horizontal="center" vertical="center"/>
    </xf>
    <xf numFmtId="0" fontId="57" fillId="0" borderId="0" xfId="54" applyFill="1" applyAlignment="1" applyProtection="1">
      <alignment vertical="center"/>
    </xf>
    <xf numFmtId="0" fontId="34" fillId="0" borderId="33" xfId="54" applyFont="1" applyFill="1" applyBorder="1" applyAlignment="1" applyProtection="1">
      <alignment vertical="center" wrapText="1"/>
    </xf>
    <xf numFmtId="166" fontId="53" fillId="0" borderId="10" xfId="55" applyNumberFormat="1" applyFont="1" applyFill="1" applyBorder="1" applyAlignment="1" applyProtection="1">
      <alignment horizontal="center" vertical="center"/>
    </xf>
    <xf numFmtId="0" fontId="73" fillId="0" borderId="33" xfId="54" applyFont="1" applyFill="1" applyBorder="1" applyAlignment="1" applyProtection="1">
      <alignment horizontal="left" vertical="center" wrapText="1" indent="1"/>
    </xf>
    <xf numFmtId="0" fontId="30" fillId="0" borderId="0" xfId="54" applyFont="1" applyFill="1" applyProtection="1"/>
    <xf numFmtId="3" fontId="57" fillId="0" borderId="0" xfId="54" applyNumberFormat="1" applyFont="1" applyFill="1" applyProtection="1"/>
    <xf numFmtId="0" fontId="57" fillId="0" borderId="0" xfId="54" applyFont="1" applyFill="1" applyProtection="1"/>
    <xf numFmtId="0" fontId="25" fillId="0" borderId="0" xfId="55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/>
    </xf>
    <xf numFmtId="0" fontId="25" fillId="0" borderId="0" xfId="55" applyFill="1" applyAlignment="1" applyProtection="1">
      <alignment vertical="center" wrapText="1"/>
    </xf>
    <xf numFmtId="0" fontId="57" fillId="0" borderId="0" xfId="54" applyFont="1" applyFill="1" applyAlignment="1" applyProtection="1"/>
    <xf numFmtId="0" fontId="60" fillId="0" borderId="0" xfId="55" applyFont="1" applyFill="1" applyAlignment="1" applyProtection="1">
      <alignment vertical="center"/>
    </xf>
    <xf numFmtId="166" fontId="53" fillId="0" borderId="21" xfId="55" applyNumberFormat="1" applyFont="1" applyFill="1" applyBorder="1" applyAlignment="1" applyProtection="1">
      <alignment horizontal="center" vertical="center"/>
    </xf>
    <xf numFmtId="49" fontId="60" fillId="0" borderId="0" xfId="55" applyNumberFormat="1" applyFont="1" applyFill="1" applyAlignment="1" applyProtection="1">
      <alignment horizontal="center" vertical="center"/>
    </xf>
    <xf numFmtId="0" fontId="25" fillId="0" borderId="0" xfId="55" applyFill="1" applyAlignment="1" applyProtection="1">
      <alignment horizontal="center" vertical="center"/>
    </xf>
    <xf numFmtId="164" fontId="52" fillId="0" borderId="17" xfId="44" applyNumberFormat="1" applyFont="1" applyFill="1" applyBorder="1" applyAlignment="1">
      <alignment horizontal="center" vertical="center" wrapText="1"/>
    </xf>
    <xf numFmtId="164" fontId="52" fillId="0" borderId="17" xfId="44" applyNumberFormat="1" applyFont="1" applyFill="1" applyBorder="1" applyAlignment="1">
      <alignment horizontal="center" vertical="center"/>
    </xf>
    <xf numFmtId="164" fontId="52" fillId="0" borderId="65" xfId="44" applyNumberFormat="1" applyFont="1" applyFill="1" applyBorder="1" applyAlignment="1">
      <alignment horizontal="center" vertical="center"/>
    </xf>
    <xf numFmtId="164" fontId="52" fillId="0" borderId="59" xfId="44" applyNumberFormat="1" applyFont="1" applyFill="1" applyBorder="1" applyAlignment="1">
      <alignment horizontal="center" vertical="center"/>
    </xf>
    <xf numFmtId="164" fontId="52" fillId="0" borderId="59" xfId="44" applyNumberFormat="1" applyFont="1" applyFill="1" applyBorder="1" applyAlignment="1">
      <alignment horizontal="center" vertical="center" wrapText="1"/>
    </xf>
    <xf numFmtId="49" fontId="62" fillId="0" borderId="28" xfId="44" applyNumberFormat="1" applyFont="1" applyFill="1" applyBorder="1" applyAlignment="1">
      <alignment horizontal="left" vertical="center"/>
    </xf>
    <xf numFmtId="3" fontId="62" fillId="0" borderId="58" xfId="44" applyNumberFormat="1" applyFont="1" applyFill="1" applyBorder="1" applyAlignment="1" applyProtection="1">
      <alignment horizontal="right" vertical="center"/>
      <protection locked="0"/>
    </xf>
    <xf numFmtId="3" fontId="62" fillId="0" borderId="58" xfId="44" applyNumberFormat="1" applyFont="1" applyFill="1" applyBorder="1" applyAlignment="1" applyProtection="1">
      <alignment horizontal="right" vertical="center" wrapText="1"/>
      <protection locked="0"/>
    </xf>
    <xf numFmtId="3" fontId="62" fillId="0" borderId="32" xfId="44" applyNumberFormat="1" applyFont="1" applyFill="1" applyBorder="1" applyAlignment="1" applyProtection="1">
      <alignment horizontal="right" vertical="center" wrapText="1"/>
      <protection locked="0"/>
    </xf>
    <xf numFmtId="164" fontId="54" fillId="0" borderId="32" xfId="44" applyNumberFormat="1" applyFont="1" applyFill="1" applyBorder="1" applyAlignment="1">
      <alignment horizontal="right" vertical="center" wrapText="1"/>
    </xf>
    <xf numFmtId="4" fontId="52" fillId="0" borderId="32" xfId="44" applyNumberFormat="1" applyFont="1" applyFill="1" applyBorder="1" applyAlignment="1">
      <alignment horizontal="right" vertical="center" wrapText="1"/>
    </xf>
    <xf numFmtId="49" fontId="78" fillId="0" borderId="23" xfId="44" quotePrefix="1" applyNumberFormat="1" applyFont="1" applyFill="1" applyBorder="1" applyAlignment="1">
      <alignment horizontal="left" vertical="center" indent="1"/>
    </xf>
    <xf numFmtId="3" fontId="78" fillId="0" borderId="18" xfId="44" applyNumberFormat="1" applyFont="1" applyFill="1" applyBorder="1" applyAlignment="1" applyProtection="1">
      <alignment horizontal="right" vertical="center"/>
      <protection locked="0"/>
    </xf>
    <xf numFmtId="3" fontId="78" fillId="0" borderId="18" xfId="44" applyNumberFormat="1" applyFont="1" applyFill="1" applyBorder="1" applyAlignment="1" applyProtection="1">
      <alignment horizontal="right" vertical="center" wrapText="1"/>
      <protection locked="0"/>
    </xf>
    <xf numFmtId="164" fontId="54" fillId="0" borderId="18" xfId="44" applyNumberFormat="1" applyFont="1" applyFill="1" applyBorder="1" applyAlignment="1">
      <alignment horizontal="right" vertical="center" wrapText="1"/>
    </xf>
    <xf numFmtId="4" fontId="52" fillId="0" borderId="18" xfId="44" applyNumberFormat="1" applyFont="1" applyFill="1" applyBorder="1" applyAlignment="1">
      <alignment horizontal="right" vertical="center" wrapText="1"/>
    </xf>
    <xf numFmtId="49" fontId="62" fillId="0" borderId="23" xfId="44" applyNumberFormat="1" applyFont="1" applyFill="1" applyBorder="1" applyAlignment="1">
      <alignment horizontal="left" vertical="center"/>
    </xf>
    <xf numFmtId="3" fontId="62" fillId="0" borderId="18" xfId="44" applyNumberFormat="1" applyFont="1" applyFill="1" applyBorder="1" applyAlignment="1" applyProtection="1">
      <alignment horizontal="right" vertical="center"/>
      <protection locked="0"/>
    </xf>
    <xf numFmtId="3" fontId="62" fillId="0" borderId="18" xfId="44" applyNumberFormat="1" applyFont="1" applyFill="1" applyBorder="1" applyAlignment="1" applyProtection="1">
      <alignment horizontal="right" vertical="center" wrapText="1"/>
      <protection locked="0"/>
    </xf>
    <xf numFmtId="49" fontId="62" fillId="0" borderId="25" xfId="44" applyNumberFormat="1" applyFont="1" applyFill="1" applyBorder="1" applyAlignment="1" applyProtection="1">
      <alignment horizontal="left" vertical="center"/>
      <protection locked="0"/>
    </xf>
    <xf numFmtId="3" fontId="62" fillId="0" borderId="70" xfId="44" applyNumberFormat="1" applyFont="1" applyFill="1" applyBorder="1" applyAlignment="1" applyProtection="1">
      <alignment horizontal="right" vertical="center"/>
      <protection locked="0"/>
    </xf>
    <xf numFmtId="3" fontId="62" fillId="0" borderId="70" xfId="44" applyNumberFormat="1" applyFont="1" applyFill="1" applyBorder="1" applyAlignment="1" applyProtection="1">
      <alignment horizontal="right" vertical="center" wrapText="1"/>
      <protection locked="0"/>
    </xf>
    <xf numFmtId="4" fontId="52" fillId="0" borderId="36" xfId="44" applyNumberFormat="1" applyFont="1" applyFill="1" applyBorder="1" applyAlignment="1">
      <alignment horizontal="right" vertical="center" wrapText="1"/>
    </xf>
    <xf numFmtId="49" fontId="54" fillId="0" borderId="26" xfId="44" applyNumberFormat="1" applyFont="1" applyFill="1" applyBorder="1" applyAlignment="1" applyProtection="1">
      <alignment horizontal="left" vertical="center" indent="1"/>
      <protection locked="0"/>
    </xf>
    <xf numFmtId="164" fontId="54" fillId="0" borderId="17" xfId="44" applyNumberFormat="1" applyFont="1" applyFill="1" applyBorder="1" applyAlignment="1">
      <alignment vertical="center"/>
    </xf>
    <xf numFmtId="4" fontId="53" fillId="0" borderId="17" xfId="44" applyNumberFormat="1" applyFont="1" applyFill="1" applyBorder="1" applyAlignment="1" applyProtection="1">
      <alignment vertical="center" wrapText="1"/>
      <protection locked="0"/>
    </xf>
    <xf numFmtId="49" fontId="54" fillId="0" borderId="68" xfId="44" applyNumberFormat="1" applyFont="1" applyFill="1" applyBorder="1" applyAlignment="1" applyProtection="1">
      <alignment vertical="center"/>
      <protection locked="0"/>
    </xf>
    <xf numFmtId="49" fontId="54" fillId="0" borderId="68" xfId="44" applyNumberFormat="1" applyFont="1" applyFill="1" applyBorder="1" applyAlignment="1" applyProtection="1">
      <alignment horizontal="right" vertical="center"/>
      <protection locked="0"/>
    </xf>
    <xf numFmtId="3" fontId="53" fillId="0" borderId="68" xfId="44" applyNumberFormat="1" applyFont="1" applyFill="1" applyBorder="1" applyAlignment="1" applyProtection="1">
      <alignment horizontal="right" vertical="center" wrapText="1"/>
      <protection locked="0"/>
    </xf>
    <xf numFmtId="49" fontId="54" fillId="0" borderId="48" xfId="44" applyNumberFormat="1" applyFont="1" applyFill="1" applyBorder="1" applyAlignment="1" applyProtection="1">
      <alignment vertical="center"/>
      <protection locked="0"/>
    </xf>
    <xf numFmtId="49" fontId="54" fillId="0" borderId="48" xfId="44" applyNumberFormat="1" applyFont="1" applyFill="1" applyBorder="1" applyAlignment="1" applyProtection="1">
      <alignment horizontal="right" vertical="center"/>
      <protection locked="0"/>
    </xf>
    <xf numFmtId="3" fontId="53" fillId="0" borderId="48" xfId="44" applyNumberFormat="1" applyFont="1" applyFill="1" applyBorder="1" applyAlignment="1" applyProtection="1">
      <alignment horizontal="right" vertical="center" wrapText="1"/>
      <protection locked="0"/>
    </xf>
    <xf numFmtId="49" fontId="62" fillId="0" borderId="43" xfId="44" applyNumberFormat="1" applyFont="1" applyFill="1" applyBorder="1" applyAlignment="1">
      <alignment horizontal="left" vertical="center"/>
    </xf>
    <xf numFmtId="164" fontId="52" fillId="0" borderId="58" xfId="44" applyNumberFormat="1" applyFont="1" applyFill="1" applyBorder="1" applyAlignment="1" applyProtection="1">
      <alignment horizontal="right" vertical="center" wrapText="1"/>
    </xf>
    <xf numFmtId="49" fontId="62" fillId="0" borderId="33" xfId="44" applyNumberFormat="1" applyFont="1" applyFill="1" applyBorder="1" applyAlignment="1">
      <alignment horizontal="left" vertical="center"/>
    </xf>
    <xf numFmtId="164" fontId="54" fillId="0" borderId="18" xfId="44" applyNumberFormat="1" applyFont="1" applyFill="1" applyBorder="1" applyAlignment="1" applyProtection="1">
      <alignment horizontal="right" vertical="center" wrapText="1"/>
    </xf>
    <xf numFmtId="49" fontId="62" fillId="0" borderId="33" xfId="44" applyNumberFormat="1" applyFont="1" applyFill="1" applyBorder="1" applyAlignment="1" applyProtection="1">
      <alignment horizontal="left" vertical="center"/>
      <protection locked="0"/>
    </xf>
    <xf numFmtId="49" fontId="62" fillId="0" borderId="34" xfId="44" applyNumberFormat="1" applyFont="1" applyFill="1" applyBorder="1" applyAlignment="1" applyProtection="1">
      <alignment horizontal="left" vertical="center"/>
      <protection locked="0"/>
    </xf>
    <xf numFmtId="167" fontId="52" fillId="0" borderId="17" xfId="44" applyNumberFormat="1" applyFont="1" applyFill="1" applyBorder="1" applyAlignment="1">
      <alignment horizontal="left" vertical="center" wrapText="1" indent="1"/>
    </xf>
    <xf numFmtId="167" fontId="71" fillId="0" borderId="0" xfId="44" applyNumberFormat="1" applyFont="1" applyFill="1" applyBorder="1" applyAlignment="1">
      <alignment horizontal="left" vertical="center" wrapText="1"/>
    </xf>
    <xf numFmtId="164" fontId="54" fillId="0" borderId="17" xfId="44" applyNumberFormat="1" applyFont="1" applyFill="1" applyBorder="1" applyAlignment="1">
      <alignment horizontal="center" vertical="center" wrapText="1"/>
    </xf>
    <xf numFmtId="3" fontId="62" fillId="0" borderId="72" xfId="44" applyNumberFormat="1" applyFont="1" applyFill="1" applyBorder="1" applyAlignment="1" applyProtection="1">
      <alignment horizontal="right" vertical="center" wrapText="1"/>
      <protection locked="0"/>
    </xf>
    <xf numFmtId="3" fontId="62" fillId="0" borderId="36" xfId="44" applyNumberFormat="1" applyFont="1" applyFill="1" applyBorder="1" applyAlignment="1" applyProtection="1">
      <alignment horizontal="right" vertical="center" wrapText="1"/>
      <protection locked="0"/>
    </xf>
    <xf numFmtId="164" fontId="54" fillId="0" borderId="17" xfId="44" applyNumberFormat="1" applyFont="1" applyFill="1" applyBorder="1" applyAlignment="1">
      <alignment horizontal="right" vertical="center" wrapText="1"/>
    </xf>
    <xf numFmtId="0" fontId="25" fillId="0" borderId="0" xfId="44" applyFill="1" applyAlignment="1"/>
    <xf numFmtId="0" fontId="25" fillId="0" borderId="0" xfId="44" applyFill="1" applyAlignment="1" applyProtection="1">
      <alignment horizontal="center" vertical="center" wrapText="1"/>
    </xf>
    <xf numFmtId="0" fontId="25" fillId="0" borderId="0" xfId="44" applyFill="1" applyAlignment="1" applyProtection="1">
      <alignment vertical="center" wrapText="1"/>
    </xf>
    <xf numFmtId="164" fontId="49" fillId="0" borderId="0" xfId="44" applyNumberFormat="1" applyFont="1" applyFill="1" applyAlignment="1" applyProtection="1">
      <alignment horizontal="right" vertical="center"/>
    </xf>
    <xf numFmtId="0" fontId="50" fillId="0" borderId="12" xfId="44" applyFont="1" applyFill="1" applyBorder="1" applyAlignment="1" applyProtection="1">
      <alignment horizontal="center" vertical="center" wrapText="1"/>
    </xf>
    <xf numFmtId="0" fontId="50" fillId="0" borderId="27" xfId="44" applyFont="1" applyFill="1" applyBorder="1" applyAlignment="1" applyProtection="1">
      <alignment horizontal="center" vertical="center" wrapText="1"/>
    </xf>
    <xf numFmtId="0" fontId="51" fillId="0" borderId="0" xfId="44" applyFont="1" applyFill="1" applyAlignment="1" applyProtection="1">
      <alignment horizontal="center" vertical="center" wrapText="1"/>
    </xf>
    <xf numFmtId="0" fontId="52" fillId="0" borderId="13" xfId="44" applyFont="1" applyFill="1" applyBorder="1" applyAlignment="1" applyProtection="1">
      <alignment horizontal="center" vertical="center" wrapText="1"/>
    </xf>
    <xf numFmtId="0" fontId="52" fillId="0" borderId="12" xfId="44" applyFont="1" applyFill="1" applyBorder="1" applyAlignment="1" applyProtection="1">
      <alignment horizontal="center" vertical="center" wrapText="1"/>
    </xf>
    <xf numFmtId="0" fontId="52" fillId="0" borderId="27" xfId="44" applyFont="1" applyFill="1" applyBorder="1" applyAlignment="1" applyProtection="1">
      <alignment horizontal="center" vertical="center" wrapText="1"/>
    </xf>
    <xf numFmtId="0" fontId="81" fillId="0" borderId="0" xfId="44" applyFont="1" applyFill="1" applyAlignment="1" applyProtection="1">
      <alignment vertical="center" wrapText="1"/>
    </xf>
    <xf numFmtId="0" fontId="53" fillId="0" borderId="43" xfId="44" applyFont="1" applyFill="1" applyBorder="1" applyAlignment="1" applyProtection="1">
      <alignment horizontal="right" vertical="center" wrapText="1" indent="1"/>
    </xf>
    <xf numFmtId="164" fontId="53" fillId="0" borderId="21" xfId="44" applyNumberFormat="1" applyFont="1" applyFill="1" applyBorder="1" applyAlignment="1" applyProtection="1">
      <alignment vertical="center" wrapText="1"/>
      <protection locked="0"/>
    </xf>
    <xf numFmtId="164" fontId="53" fillId="0" borderId="21" xfId="44" applyNumberFormat="1" applyFont="1" applyFill="1" applyBorder="1" applyAlignment="1" applyProtection="1">
      <alignment vertical="center" wrapText="1"/>
    </xf>
    <xf numFmtId="164" fontId="53" fillId="0" borderId="22" xfId="44" applyNumberFormat="1" applyFont="1" applyFill="1" applyBorder="1" applyAlignment="1" applyProtection="1">
      <alignment vertical="center" wrapText="1"/>
      <protection locked="0"/>
    </xf>
    <xf numFmtId="0" fontId="53" fillId="0" borderId="33" xfId="44" applyFont="1" applyFill="1" applyBorder="1" applyAlignment="1" applyProtection="1">
      <alignment horizontal="right" vertical="center" wrapText="1" indent="1"/>
    </xf>
    <xf numFmtId="0" fontId="53" fillId="0" borderId="10" xfId="44" applyFont="1" applyFill="1" applyBorder="1" applyAlignment="1" applyProtection="1">
      <alignment horizontal="left" vertical="center" wrapText="1"/>
      <protection locked="0"/>
    </xf>
    <xf numFmtId="0" fontId="53" fillId="0" borderId="11" xfId="44" applyFont="1" applyFill="1" applyBorder="1" applyAlignment="1" applyProtection="1">
      <alignment horizontal="left" vertical="center" wrapText="1"/>
      <protection locked="0"/>
    </xf>
    <xf numFmtId="164" fontId="53" fillId="0" borderId="35" xfId="44" applyNumberFormat="1" applyFont="1" applyFill="1" applyBorder="1" applyAlignment="1" applyProtection="1">
      <alignment vertical="center" wrapText="1"/>
      <protection locked="0"/>
    </xf>
    <xf numFmtId="0" fontId="82" fillId="0" borderId="0" xfId="44" applyFont="1" applyAlignment="1" applyProtection="1">
      <alignment horizontal="right"/>
    </xf>
    <xf numFmtId="0" fontId="25" fillId="0" borderId="0" xfId="44" applyProtection="1"/>
    <xf numFmtId="0" fontId="48" fillId="0" borderId="0" xfId="44" applyFont="1" applyAlignment="1" applyProtection="1">
      <alignment horizontal="center"/>
    </xf>
    <xf numFmtId="0" fontId="32" fillId="0" borderId="13" xfId="44" applyFont="1" applyBorder="1" applyAlignment="1" applyProtection="1">
      <alignment horizontal="center" vertical="center" wrapText="1"/>
    </xf>
    <xf numFmtId="0" fontId="48" fillId="0" borderId="12" xfId="44" applyFont="1" applyBorder="1" applyAlignment="1" applyProtection="1">
      <alignment horizontal="center" vertical="center" wrapText="1"/>
    </xf>
    <xf numFmtId="0" fontId="48" fillId="0" borderId="27" xfId="44" applyFont="1" applyBorder="1" applyAlignment="1" applyProtection="1">
      <alignment horizontal="center" vertical="center" wrapText="1"/>
    </xf>
    <xf numFmtId="0" fontId="48" fillId="0" borderId="43" xfId="44" applyFont="1" applyBorder="1" applyAlignment="1" applyProtection="1">
      <alignment horizontal="center" vertical="top" wrapText="1"/>
    </xf>
    <xf numFmtId="0" fontId="84" fillId="0" borderId="21" xfId="44" applyFont="1" applyBorder="1" applyAlignment="1" applyProtection="1">
      <alignment horizontal="left" vertical="top" wrapText="1"/>
      <protection locked="0"/>
    </xf>
    <xf numFmtId="9" fontId="84" fillId="0" borderId="21" xfId="56" applyFont="1" applyBorder="1" applyAlignment="1" applyProtection="1">
      <alignment horizontal="center" vertical="center" wrapText="1"/>
      <protection locked="0"/>
    </xf>
    <xf numFmtId="168" fontId="84" fillId="0" borderId="21" xfId="50" applyNumberFormat="1" applyFont="1" applyBorder="1" applyAlignment="1" applyProtection="1">
      <alignment horizontal="center" vertical="center" wrapText="1"/>
      <protection locked="0"/>
    </xf>
    <xf numFmtId="168" fontId="84" fillId="0" borderId="22" xfId="50" applyNumberFormat="1" applyFont="1" applyBorder="1" applyAlignment="1" applyProtection="1">
      <alignment horizontal="center" vertical="top" wrapText="1"/>
      <protection locked="0"/>
    </xf>
    <xf numFmtId="0" fontId="48" fillId="0" borderId="33" xfId="44" applyFont="1" applyBorder="1" applyAlignment="1" applyProtection="1">
      <alignment horizontal="center" vertical="top" wrapText="1"/>
    </xf>
    <xf numFmtId="0" fontId="84" fillId="0" borderId="10" xfId="44" applyFont="1" applyBorder="1" applyAlignment="1" applyProtection="1">
      <alignment horizontal="left" vertical="top" wrapText="1"/>
      <protection locked="0"/>
    </xf>
    <xf numFmtId="9" fontId="84" fillId="0" borderId="10" xfId="56" applyFont="1" applyBorder="1" applyAlignment="1" applyProtection="1">
      <alignment horizontal="center" vertical="center" wrapText="1"/>
      <protection locked="0"/>
    </xf>
    <xf numFmtId="168" fontId="84" fillId="0" borderId="10" xfId="50" applyNumberFormat="1" applyFont="1" applyBorder="1" applyAlignment="1" applyProtection="1">
      <alignment horizontal="center" vertical="center" wrapText="1"/>
      <protection locked="0"/>
    </xf>
    <xf numFmtId="168" fontId="84" fillId="0" borderId="24" xfId="50" applyNumberFormat="1" applyFont="1" applyBorder="1" applyAlignment="1" applyProtection="1">
      <alignment horizontal="center" vertical="top" wrapText="1"/>
      <protection locked="0"/>
    </xf>
    <xf numFmtId="0" fontId="48" fillId="0" borderId="34" xfId="44" applyFont="1" applyBorder="1" applyAlignment="1" applyProtection="1">
      <alignment horizontal="center" vertical="top" wrapText="1"/>
    </xf>
    <xf numFmtId="0" fontId="84" fillId="0" borderId="11" xfId="44" applyFont="1" applyBorder="1" applyAlignment="1" applyProtection="1">
      <alignment horizontal="left" vertical="top" wrapText="1"/>
      <protection locked="0"/>
    </xf>
    <xf numFmtId="9" fontId="84" fillId="0" borderId="11" xfId="56" applyFont="1" applyBorder="1" applyAlignment="1" applyProtection="1">
      <alignment horizontal="center" vertical="center" wrapText="1"/>
      <protection locked="0"/>
    </xf>
    <xf numFmtId="168" fontId="84" fillId="0" borderId="11" xfId="50" applyNumberFormat="1" applyFont="1" applyBorder="1" applyAlignment="1" applyProtection="1">
      <alignment horizontal="center" vertical="center" wrapText="1"/>
      <protection locked="0"/>
    </xf>
    <xf numFmtId="168" fontId="84" fillId="0" borderId="35" xfId="50" applyNumberFormat="1" applyFont="1" applyBorder="1" applyAlignment="1" applyProtection="1">
      <alignment horizontal="center" vertical="top" wrapText="1"/>
      <protection locked="0"/>
    </xf>
    <xf numFmtId="0" fontId="48" fillId="27" borderId="12" xfId="44" applyFont="1" applyFill="1" applyBorder="1" applyAlignment="1" applyProtection="1">
      <alignment horizontal="center" vertical="top" wrapText="1"/>
    </xf>
    <xf numFmtId="168" fontId="84" fillId="0" borderId="12" xfId="50" applyNumberFormat="1" applyFont="1" applyBorder="1" applyAlignment="1" applyProtection="1">
      <alignment horizontal="center" vertical="center" wrapText="1"/>
    </xf>
    <xf numFmtId="168" fontId="84" fillId="0" borderId="27" xfId="50" applyNumberFormat="1" applyFont="1" applyBorder="1" applyAlignment="1" applyProtection="1">
      <alignment horizontal="center" vertical="top" wrapText="1"/>
    </xf>
    <xf numFmtId="0" fontId="3" fillId="0" borderId="75" xfId="57" applyFont="1" applyFill="1" applyBorder="1" applyAlignment="1">
      <alignment vertical="center"/>
    </xf>
    <xf numFmtId="3" fontId="1" fillId="0" borderId="0" xfId="57" applyNumberFormat="1" applyFont="1" applyAlignment="1">
      <alignment vertical="center"/>
    </xf>
    <xf numFmtId="0" fontId="1" fillId="0" borderId="0" xfId="57" applyFont="1" applyAlignment="1">
      <alignment vertical="center"/>
    </xf>
    <xf numFmtId="0" fontId="24" fillId="0" borderId="77" xfId="57" applyFont="1" applyFill="1" applyBorder="1" applyAlignment="1">
      <alignment horizontal="center" vertical="top"/>
    </xf>
    <xf numFmtId="3" fontId="68" fillId="0" borderId="78" xfId="57" applyNumberFormat="1" applyFont="1" applyFill="1" applyBorder="1" applyAlignment="1">
      <alignment horizontal="center" vertical="center" wrapText="1"/>
    </xf>
    <xf numFmtId="3" fontId="68" fillId="0" borderId="79" xfId="57" applyNumberFormat="1" applyFont="1" applyFill="1" applyBorder="1" applyAlignment="1">
      <alignment horizontal="center" vertical="center" wrapText="1"/>
    </xf>
    <xf numFmtId="3" fontId="1" fillId="0" borderId="0" xfId="57" applyNumberFormat="1" applyFont="1" applyBorder="1" applyAlignment="1">
      <alignment vertical="center"/>
    </xf>
    <xf numFmtId="0" fontId="1" fillId="0" borderId="0" xfId="57" applyFont="1" applyBorder="1" applyAlignment="1">
      <alignment vertical="center"/>
    </xf>
    <xf numFmtId="0" fontId="4" fillId="0" borderId="80" xfId="57" applyFont="1" applyBorder="1" applyAlignment="1">
      <alignment vertical="center"/>
    </xf>
    <xf numFmtId="3" fontId="2" fillId="0" borderId="80" xfId="57" applyNumberFormat="1" applyFont="1" applyFill="1" applyBorder="1" applyAlignment="1">
      <alignment vertical="center"/>
    </xf>
    <xf numFmtId="0" fontId="3" fillId="0" borderId="80" xfId="57" applyFont="1" applyBorder="1" applyAlignment="1">
      <alignment vertical="center"/>
    </xf>
    <xf numFmtId="3" fontId="1" fillId="0" borderId="0" xfId="57" applyNumberFormat="1" applyFont="1" applyFill="1" applyAlignment="1">
      <alignment vertical="center"/>
    </xf>
    <xf numFmtId="0" fontId="3" fillId="0" borderId="80" xfId="57" applyFont="1" applyBorder="1" applyAlignment="1">
      <alignment vertical="center" wrapText="1"/>
    </xf>
    <xf numFmtId="0" fontId="3" fillId="0" borderId="82" xfId="57" applyFont="1" applyBorder="1" applyAlignment="1">
      <alignment vertical="center"/>
    </xf>
    <xf numFmtId="10" fontId="1" fillId="0" borderId="0" xfId="57" applyNumberFormat="1" applyFont="1" applyFill="1" applyAlignment="1">
      <alignment vertical="center"/>
    </xf>
    <xf numFmtId="10" fontId="85" fillId="0" borderId="0" xfId="57" applyNumberFormat="1" applyFont="1" applyAlignment="1">
      <alignment vertical="center"/>
    </xf>
    <xf numFmtId="0" fontId="4" fillId="0" borderId="80" xfId="57" applyFont="1" applyBorder="1" applyAlignment="1">
      <alignment vertical="center" wrapText="1"/>
    </xf>
    <xf numFmtId="3" fontId="2" fillId="0" borderId="80" xfId="57" applyNumberFormat="1" applyFont="1" applyFill="1" applyBorder="1" applyAlignment="1">
      <alignment horizontal="right" vertical="center"/>
    </xf>
    <xf numFmtId="0" fontId="1" fillId="0" borderId="80" xfId="57" applyFont="1" applyBorder="1" applyAlignment="1">
      <alignment vertical="center" wrapText="1"/>
    </xf>
    <xf numFmtId="0" fontId="3" fillId="0" borderId="83" xfId="57" applyFont="1" applyFill="1" applyBorder="1" applyAlignment="1">
      <alignment vertical="center"/>
    </xf>
    <xf numFmtId="3" fontId="2" fillId="0" borderId="83" xfId="57" applyNumberFormat="1" applyFont="1" applyFill="1" applyBorder="1" applyAlignment="1">
      <alignment vertical="center"/>
    </xf>
    <xf numFmtId="0" fontId="68" fillId="0" borderId="84" xfId="57" applyFont="1" applyFill="1" applyBorder="1" applyAlignment="1">
      <alignment vertical="center"/>
    </xf>
    <xf numFmtId="3" fontId="68" fillId="0" borderId="85" xfId="57" applyNumberFormat="1" applyFont="1" applyFill="1" applyBorder="1" applyAlignment="1">
      <alignment vertical="center"/>
    </xf>
    <xf numFmtId="3" fontId="68" fillId="0" borderId="86" xfId="57" applyNumberFormat="1" applyFont="1" applyFill="1" applyBorder="1" applyAlignment="1">
      <alignment vertical="center"/>
    </xf>
    <xf numFmtId="0" fontId="68" fillId="0" borderId="0" xfId="57" applyFont="1" applyFill="1" applyBorder="1" applyAlignment="1">
      <alignment vertical="center"/>
    </xf>
    <xf numFmtId="3" fontId="68" fillId="0" borderId="0" xfId="57" applyNumberFormat="1" applyFont="1" applyFill="1" applyBorder="1" applyAlignment="1">
      <alignment vertical="center"/>
    </xf>
    <xf numFmtId="0" fontId="1" fillId="0" borderId="0" xfId="57" applyFont="1" applyFill="1" applyBorder="1" applyAlignment="1">
      <alignment vertical="center" wrapText="1"/>
    </xf>
    <xf numFmtId="3" fontId="1" fillId="0" borderId="0" xfId="57" applyNumberFormat="1" applyFont="1" applyFill="1" applyBorder="1" applyAlignment="1">
      <alignment vertical="center" wrapText="1"/>
    </xf>
    <xf numFmtId="0" fontId="1" fillId="0" borderId="0" xfId="57" applyFont="1" applyFill="1" applyAlignment="1">
      <alignment vertical="center"/>
    </xf>
    <xf numFmtId="0" fontId="50" fillId="0" borderId="54" xfId="44" applyFont="1" applyFill="1" applyBorder="1" applyAlignment="1">
      <alignment horizontal="center" vertical="center" wrapText="1"/>
    </xf>
    <xf numFmtId="0" fontId="52" fillId="0" borderId="13" xfId="44" applyFont="1" applyFill="1" applyBorder="1" applyAlignment="1">
      <alignment horizontal="center" vertical="center" wrapText="1"/>
    </xf>
    <xf numFmtId="0" fontId="52" fillId="0" borderId="12" xfId="44" applyFont="1" applyFill="1" applyBorder="1" applyAlignment="1">
      <alignment horizontal="center" vertical="center" wrapText="1"/>
    </xf>
    <xf numFmtId="0" fontId="52" fillId="0" borderId="27" xfId="44" applyFont="1" applyFill="1" applyBorder="1" applyAlignment="1">
      <alignment horizontal="center" vertical="center" wrapText="1"/>
    </xf>
    <xf numFmtId="0" fontId="62" fillId="0" borderId="33" xfId="44" applyFont="1" applyFill="1" applyBorder="1" applyAlignment="1" applyProtection="1">
      <alignment horizontal="center" vertical="center"/>
    </xf>
    <xf numFmtId="0" fontId="62" fillId="0" borderId="10" xfId="44" applyFont="1" applyFill="1" applyBorder="1" applyAlignment="1" applyProtection="1">
      <alignment vertical="center" wrapText="1"/>
    </xf>
    <xf numFmtId="164" fontId="62" fillId="0" borderId="10" xfId="44" applyNumberFormat="1" applyFont="1" applyFill="1" applyBorder="1" applyAlignment="1" applyProtection="1">
      <alignment vertical="center"/>
      <protection locked="0"/>
    </xf>
    <xf numFmtId="164" fontId="62" fillId="0" borderId="20" xfId="44" applyNumberFormat="1" applyFont="1" applyFill="1" applyBorder="1" applyAlignment="1" applyProtection="1">
      <alignment vertical="center"/>
      <protection locked="0"/>
    </xf>
    <xf numFmtId="164" fontId="54" fillId="0" borderId="20" xfId="44" applyNumberFormat="1" applyFont="1" applyFill="1" applyBorder="1" applyAlignment="1" applyProtection="1">
      <alignment vertical="center"/>
    </xf>
    <xf numFmtId="164" fontId="54" fillId="0" borderId="24" xfId="44" applyNumberFormat="1" applyFont="1" applyFill="1" applyBorder="1" applyAlignment="1" applyProtection="1">
      <alignment vertical="center"/>
    </xf>
    <xf numFmtId="0" fontId="62" fillId="0" borderId="34" xfId="44" applyFont="1" applyFill="1" applyBorder="1" applyAlignment="1" applyProtection="1">
      <alignment horizontal="center" vertical="center"/>
    </xf>
    <xf numFmtId="0" fontId="62" fillId="0" borderId="11" xfId="44" applyFont="1" applyFill="1" applyBorder="1" applyAlignment="1" applyProtection="1">
      <alignment vertical="center" wrapText="1"/>
    </xf>
    <xf numFmtId="0" fontId="62" fillId="0" borderId="11" xfId="44" applyFont="1" applyFill="1" applyBorder="1" applyAlignment="1" applyProtection="1">
      <alignment vertical="center" wrapText="1"/>
      <protection locked="0"/>
    </xf>
    <xf numFmtId="164" fontId="62" fillId="0" borderId="11" xfId="44" applyNumberFormat="1" applyFont="1" applyFill="1" applyBorder="1" applyAlignment="1" applyProtection="1">
      <alignment vertical="center"/>
      <protection locked="0"/>
    </xf>
    <xf numFmtId="164" fontId="62" fillId="0" borderId="53" xfId="44" applyNumberFormat="1" applyFont="1" applyFill="1" applyBorder="1" applyAlignment="1" applyProtection="1">
      <alignment vertical="center"/>
      <protection locked="0"/>
    </xf>
    <xf numFmtId="0" fontId="62" fillId="0" borderId="37" xfId="44" applyFont="1" applyFill="1" applyBorder="1" applyAlignment="1" applyProtection="1">
      <alignment horizontal="center" vertical="center"/>
    </xf>
    <xf numFmtId="0" fontId="62" fillId="0" borderId="38" xfId="44" applyFont="1" applyFill="1" applyBorder="1" applyAlignment="1" applyProtection="1">
      <alignment vertical="center" wrapText="1"/>
    </xf>
    <xf numFmtId="164" fontId="62" fillId="0" borderId="38" xfId="44" applyNumberFormat="1" applyFont="1" applyFill="1" applyBorder="1" applyAlignment="1" applyProtection="1">
      <alignment vertical="center"/>
      <protection locked="0"/>
    </xf>
    <xf numFmtId="164" fontId="62" fillId="0" borderId="47" xfId="44" applyNumberFormat="1" applyFont="1" applyFill="1" applyBorder="1" applyAlignment="1" applyProtection="1">
      <alignment vertical="center"/>
      <protection locked="0"/>
    </xf>
    <xf numFmtId="164" fontId="54" fillId="0" borderId="12" xfId="44" applyNumberFormat="1" applyFont="1" applyFill="1" applyBorder="1" applyAlignment="1" applyProtection="1">
      <alignment vertical="center"/>
    </xf>
    <xf numFmtId="164" fontId="54" fillId="0" borderId="54" xfId="44" applyNumberFormat="1" applyFont="1" applyFill="1" applyBorder="1" applyAlignment="1" applyProtection="1">
      <alignment vertical="center"/>
    </xf>
    <xf numFmtId="164" fontId="54" fillId="0" borderId="27" xfId="44" applyNumberFormat="1" applyFont="1" applyFill="1" applyBorder="1" applyAlignment="1" applyProtection="1">
      <alignment vertical="center"/>
    </xf>
    <xf numFmtId="0" fontId="51" fillId="0" borderId="0" xfId="44" applyFont="1" applyFill="1"/>
    <xf numFmtId="0" fontId="25" fillId="0" borderId="0" xfId="44" applyFill="1" applyProtection="1">
      <protection locked="0"/>
    </xf>
    <xf numFmtId="164" fontId="54" fillId="0" borderId="39" xfId="44" applyNumberFormat="1" applyFont="1" applyFill="1" applyBorder="1" applyAlignment="1" applyProtection="1">
      <alignment vertical="center"/>
    </xf>
    <xf numFmtId="164" fontId="64" fillId="0" borderId="12" xfId="44" applyNumberFormat="1" applyFont="1" applyFill="1" applyBorder="1" applyAlignment="1" applyProtection="1">
      <alignment vertical="center"/>
    </xf>
    <xf numFmtId="3" fontId="29" fillId="0" borderId="24" xfId="37" applyNumberFormat="1" applyFont="1" applyBorder="1"/>
    <xf numFmtId="3" fontId="41" fillId="0" borderId="24" xfId="37" applyNumberFormat="1" applyFont="1" applyBorder="1"/>
    <xf numFmtId="3" fontId="33" fillId="0" borderId="24" xfId="37" applyNumberFormat="1" applyFont="1" applyBorder="1"/>
    <xf numFmtId="3" fontId="35" fillId="0" borderId="24" xfId="46" applyNumberFormat="1" applyFont="1" applyBorder="1"/>
    <xf numFmtId="3" fontId="43" fillId="0" borderId="24" xfId="37" applyNumberFormat="1" applyFont="1" applyBorder="1"/>
    <xf numFmtId="3" fontId="46" fillId="0" borderId="24" xfId="37" applyNumberFormat="1" applyFont="1" applyBorder="1"/>
    <xf numFmtId="3" fontId="37" fillId="0" borderId="24" xfId="37" applyNumberFormat="1" applyFont="1" applyBorder="1"/>
    <xf numFmtId="3" fontId="42" fillId="0" borderId="24" xfId="37" applyNumberFormat="1" applyFont="1" applyBorder="1"/>
    <xf numFmtId="3" fontId="33" fillId="0" borderId="39" xfId="37" applyNumberFormat="1" applyFont="1" applyBorder="1"/>
    <xf numFmtId="3" fontId="86" fillId="0" borderId="10" xfId="45" applyNumberFormat="1" applyFont="1" applyFill="1" applyBorder="1" applyAlignment="1">
      <alignment vertical="center" wrapText="1"/>
    </xf>
    <xf numFmtId="3" fontId="42" fillId="0" borderId="14" xfId="37" applyNumberFormat="1" applyFont="1" applyBorder="1" applyAlignment="1">
      <alignment horizontal="center"/>
    </xf>
    <xf numFmtId="0" fontId="50" fillId="0" borderId="13" xfId="44" applyFont="1" applyFill="1" applyBorder="1" applyAlignment="1">
      <alignment horizontal="center" vertical="center" wrapText="1"/>
    </xf>
    <xf numFmtId="0" fontId="50" fillId="0" borderId="27" xfId="44" applyFont="1" applyFill="1" applyBorder="1" applyAlignment="1">
      <alignment horizontal="center" vertical="center" wrapText="1"/>
    </xf>
    <xf numFmtId="0" fontId="87" fillId="0" borderId="13" xfId="44" applyFont="1" applyFill="1" applyBorder="1" applyAlignment="1">
      <alignment horizontal="center" vertical="center" wrapText="1"/>
    </xf>
    <xf numFmtId="0" fontId="87" fillId="0" borderId="12" xfId="44" applyFont="1" applyFill="1" applyBorder="1" applyAlignment="1">
      <alignment horizontal="center" vertical="center" wrapText="1"/>
    </xf>
    <xf numFmtId="0" fontId="87" fillId="0" borderId="27" xfId="44" applyFont="1" applyFill="1" applyBorder="1" applyAlignment="1">
      <alignment horizontal="center" vertical="center" wrapText="1"/>
    </xf>
    <xf numFmtId="0" fontId="62" fillId="0" borderId="43" xfId="44" applyFont="1" applyFill="1" applyBorder="1" applyAlignment="1" applyProtection="1">
      <alignment horizontal="right" vertical="center" wrapText="1" indent="1"/>
    </xf>
    <xf numFmtId="0" fontId="30" fillId="0" borderId="44" xfId="44" applyFont="1" applyFill="1" applyBorder="1" applyAlignment="1" applyProtection="1">
      <alignment horizontal="left" vertical="center" wrapText="1" indent="1"/>
      <protection locked="0"/>
    </xf>
    <xf numFmtId="164" fontId="62" fillId="0" borderId="21" xfId="44" applyNumberFormat="1" applyFont="1" applyFill="1" applyBorder="1" applyAlignment="1" applyProtection="1">
      <alignment horizontal="right" vertical="center" wrapText="1" indent="2"/>
      <protection locked="0"/>
    </xf>
    <xf numFmtId="164" fontId="62" fillId="0" borderId="22" xfId="44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0" xfId="44" applyFill="1" applyAlignment="1">
      <alignment vertical="center" wrapText="1"/>
    </xf>
    <xf numFmtId="0" fontId="62" fillId="0" borderId="33" xfId="44" applyFont="1" applyFill="1" applyBorder="1" applyAlignment="1" applyProtection="1">
      <alignment horizontal="right" vertical="center" wrapText="1" indent="1"/>
    </xf>
    <xf numFmtId="0" fontId="30" fillId="0" borderId="14" xfId="44" applyFont="1" applyFill="1" applyBorder="1" applyAlignment="1" applyProtection="1">
      <alignment horizontal="left" vertical="center" wrapText="1" indent="1"/>
      <protection locked="0"/>
    </xf>
    <xf numFmtId="164" fontId="62" fillId="0" borderId="10" xfId="44" applyNumberFormat="1" applyFont="1" applyFill="1" applyBorder="1" applyAlignment="1" applyProtection="1">
      <alignment horizontal="right" vertical="center" wrapText="1" indent="2"/>
      <protection locked="0"/>
    </xf>
    <xf numFmtId="164" fontId="62" fillId="0" borderId="24" xfId="44" applyNumberFormat="1" applyFont="1" applyFill="1" applyBorder="1" applyAlignment="1" applyProtection="1">
      <alignment horizontal="right" vertical="center" wrapText="1" indent="2"/>
      <protection locked="0"/>
    </xf>
    <xf numFmtId="0" fontId="62" fillId="0" borderId="33" xfId="44" applyFont="1" applyFill="1" applyBorder="1" applyAlignment="1">
      <alignment horizontal="right" vertical="center" wrapText="1" indent="1"/>
    </xf>
    <xf numFmtId="0" fontId="30" fillId="0" borderId="14" xfId="44" applyFont="1" applyFill="1" applyBorder="1" applyAlignment="1" applyProtection="1">
      <alignment horizontal="left" vertical="center" wrapText="1" indent="8"/>
      <protection locked="0"/>
    </xf>
    <xf numFmtId="0" fontId="62" fillId="0" borderId="37" xfId="44" applyFont="1" applyFill="1" applyBorder="1" applyAlignment="1">
      <alignment horizontal="right" vertical="center" wrapText="1" indent="1"/>
    </xf>
    <xf numFmtId="164" fontId="62" fillId="0" borderId="38" xfId="44" applyNumberFormat="1" applyFont="1" applyFill="1" applyBorder="1" applyAlignment="1" applyProtection="1">
      <alignment horizontal="right" vertical="center" wrapText="1" indent="2"/>
      <protection locked="0"/>
    </xf>
    <xf numFmtId="164" fontId="62" fillId="0" borderId="39" xfId="44" applyNumberFormat="1" applyFont="1" applyFill="1" applyBorder="1" applyAlignment="1" applyProtection="1">
      <alignment horizontal="right" vertical="center" wrapText="1" indent="2"/>
      <protection locked="0"/>
    </xf>
    <xf numFmtId="0" fontId="54" fillId="0" borderId="49" xfId="44" applyFont="1" applyFill="1" applyBorder="1" applyAlignment="1">
      <alignment horizontal="right" vertical="center" wrapText="1" indent="1"/>
    </xf>
    <xf numFmtId="0" fontId="54" fillId="0" borderId="50" xfId="44" applyFont="1" applyFill="1" applyBorder="1" applyAlignment="1">
      <alignment vertical="center" wrapText="1"/>
    </xf>
    <xf numFmtId="164" fontId="54" fillId="0" borderId="50" xfId="44" applyNumberFormat="1" applyFont="1" applyFill="1" applyBorder="1" applyAlignment="1">
      <alignment horizontal="right" vertical="center" wrapText="1" indent="2"/>
    </xf>
    <xf numFmtId="164" fontId="54" fillId="0" borderId="52" xfId="44" applyNumberFormat="1" applyFont="1" applyFill="1" applyBorder="1" applyAlignment="1">
      <alignment horizontal="right" vertical="center" wrapText="1" indent="2"/>
    </xf>
    <xf numFmtId="0" fontId="25" fillId="0" borderId="0" xfId="44" applyFill="1" applyAlignment="1">
      <alignment horizontal="right" vertical="center" wrapText="1"/>
    </xf>
    <xf numFmtId="0" fontId="25" fillId="0" borderId="0" xfId="44" applyFill="1" applyAlignment="1">
      <alignment horizontal="center" vertical="center" wrapText="1"/>
    </xf>
    <xf numFmtId="0" fontId="25" fillId="0" borderId="0" xfId="44" applyAlignment="1" applyProtection="1">
      <alignment horizontal="right"/>
    </xf>
    <xf numFmtId="3" fontId="53" fillId="0" borderId="24" xfId="55" applyNumberFormat="1" applyFont="1" applyFill="1" applyBorder="1" applyAlignment="1" applyProtection="1">
      <alignment vertical="center"/>
      <protection locked="0"/>
    </xf>
    <xf numFmtId="0" fontId="60" fillId="0" borderId="21" xfId="44" applyFont="1" applyFill="1" applyBorder="1" applyAlignment="1" applyProtection="1">
      <alignment horizontal="left" vertical="center" wrapText="1"/>
      <protection locked="0"/>
    </xf>
    <xf numFmtId="3" fontId="72" fillId="0" borderId="30" xfId="54" applyNumberFormat="1" applyFont="1" applyFill="1" applyBorder="1" applyAlignment="1" applyProtection="1">
      <alignment horizontal="right" vertical="center" wrapText="1"/>
      <protection locked="0"/>
    </xf>
    <xf numFmtId="0" fontId="30" fillId="0" borderId="43" xfId="54" applyFont="1" applyFill="1" applyBorder="1" applyAlignment="1" applyProtection="1">
      <alignment vertical="center" wrapText="1"/>
    </xf>
    <xf numFmtId="3" fontId="88" fillId="0" borderId="21" xfId="54" applyNumberFormat="1" applyFont="1" applyFill="1" applyBorder="1" applyAlignment="1" applyProtection="1">
      <alignment horizontal="right" vertical="center" wrapText="1"/>
      <protection locked="0"/>
    </xf>
    <xf numFmtId="3" fontId="72" fillId="0" borderId="10" xfId="54" applyNumberFormat="1" applyFont="1" applyFill="1" applyBorder="1" applyAlignment="1" applyProtection="1">
      <alignment horizontal="right" vertical="center" wrapText="1"/>
    </xf>
    <xf numFmtId="0" fontId="30" fillId="0" borderId="33" xfId="54" applyFont="1" applyFill="1" applyBorder="1" applyAlignment="1" applyProtection="1">
      <alignment vertical="center" wrapText="1"/>
    </xf>
    <xf numFmtId="3" fontId="88" fillId="0" borderId="10" xfId="54" applyNumberFormat="1" applyFont="1" applyFill="1" applyBorder="1" applyAlignment="1" applyProtection="1">
      <alignment horizontal="right" vertical="center" wrapText="1"/>
    </xf>
    <xf numFmtId="3" fontId="30" fillId="0" borderId="10" xfId="54" applyNumberFormat="1" applyFont="1" applyFill="1" applyBorder="1" applyAlignment="1" applyProtection="1">
      <alignment horizontal="right" vertical="center" wrapText="1"/>
    </xf>
    <xf numFmtId="166" fontId="62" fillId="0" borderId="21" xfId="55" applyNumberFormat="1" applyFont="1" applyFill="1" applyBorder="1" applyAlignment="1" applyProtection="1">
      <alignment horizontal="center" vertical="center"/>
    </xf>
    <xf numFmtId="3" fontId="34" fillId="0" borderId="10" xfId="54" applyNumberFormat="1" applyFont="1" applyFill="1" applyBorder="1" applyAlignment="1" applyProtection="1">
      <alignment horizontal="right" vertical="center" wrapText="1"/>
    </xf>
    <xf numFmtId="0" fontId="66" fillId="0" borderId="0" xfId="54" applyFont="1" applyFill="1" applyAlignment="1" applyProtection="1">
      <alignment vertical="center"/>
    </xf>
    <xf numFmtId="0" fontId="57" fillId="0" borderId="0" xfId="54" applyFont="1" applyFill="1" applyAlignment="1" applyProtection="1">
      <alignment vertical="center"/>
    </xf>
    <xf numFmtId="3" fontId="30" fillId="0" borderId="10" xfId="54" applyNumberFormat="1" applyFont="1" applyFill="1" applyBorder="1" applyAlignment="1" applyProtection="1">
      <alignment horizontal="right" vertical="center" wrapText="1"/>
      <protection locked="0"/>
    </xf>
    <xf numFmtId="3" fontId="34" fillId="0" borderId="10" xfId="54" applyNumberFormat="1" applyFont="1" applyFill="1" applyBorder="1" applyAlignment="1" applyProtection="1">
      <alignment horizontal="right" vertical="center" wrapText="1"/>
      <protection locked="0"/>
    </xf>
    <xf numFmtId="0" fontId="4" fillId="0" borderId="33" xfId="54" applyFont="1" applyFill="1" applyBorder="1" applyAlignment="1" applyProtection="1">
      <alignment vertical="center" wrapText="1"/>
    </xf>
    <xf numFmtId="3" fontId="4" fillId="0" borderId="10" xfId="54" applyNumberFormat="1" applyFont="1" applyFill="1" applyBorder="1" applyAlignment="1" applyProtection="1">
      <alignment horizontal="right" vertical="center" wrapText="1"/>
    </xf>
    <xf numFmtId="0" fontId="3" fillId="0" borderId="0" xfId="54" applyFont="1" applyFill="1" applyAlignment="1" applyProtection="1">
      <alignment vertical="center"/>
    </xf>
    <xf numFmtId="166" fontId="65" fillId="0" borderId="21" xfId="55" applyNumberFormat="1" applyFont="1" applyFill="1" applyBorder="1" applyAlignment="1" applyProtection="1">
      <alignment horizontal="center" vertical="center"/>
    </xf>
    <xf numFmtId="3" fontId="4" fillId="0" borderId="10" xfId="54" applyNumberFormat="1" applyFont="1" applyFill="1" applyBorder="1" applyAlignment="1" applyProtection="1">
      <alignment horizontal="right" vertical="center" wrapText="1"/>
      <protection locked="0"/>
    </xf>
    <xf numFmtId="0" fontId="69" fillId="0" borderId="37" xfId="54" applyFont="1" applyFill="1" applyBorder="1" applyAlignment="1" applyProtection="1">
      <alignment vertical="center" wrapText="1"/>
    </xf>
    <xf numFmtId="166" fontId="89" fillId="0" borderId="38" xfId="55" applyNumberFormat="1" applyFont="1" applyFill="1" applyBorder="1" applyAlignment="1" applyProtection="1">
      <alignment horizontal="center" vertical="center"/>
    </xf>
    <xf numFmtId="3" fontId="90" fillId="0" borderId="38" xfId="54" applyNumberFormat="1" applyFont="1" applyFill="1" applyBorder="1" applyAlignment="1" applyProtection="1">
      <alignment horizontal="right" vertical="center" wrapText="1"/>
    </xf>
    <xf numFmtId="0" fontId="91" fillId="0" borderId="0" xfId="54" applyFont="1" applyFill="1" applyAlignment="1" applyProtection="1">
      <alignment vertical="center"/>
    </xf>
    <xf numFmtId="49" fontId="52" fillId="0" borderId="33" xfId="55" applyNumberFormat="1" applyFont="1" applyFill="1" applyBorder="1" applyAlignment="1" applyProtection="1">
      <alignment horizontal="center" vertical="center" wrapText="1"/>
    </xf>
    <xf numFmtId="49" fontId="52" fillId="0" borderId="10" xfId="55" applyNumberFormat="1" applyFont="1" applyFill="1" applyBorder="1" applyAlignment="1" applyProtection="1">
      <alignment horizontal="center" vertical="center"/>
    </xf>
    <xf numFmtId="49" fontId="52" fillId="0" borderId="24" xfId="55" applyNumberFormat="1" applyFont="1" applyFill="1" applyBorder="1" applyAlignment="1" applyProtection="1">
      <alignment horizontal="center" vertical="center"/>
    </xf>
    <xf numFmtId="3" fontId="53" fillId="0" borderId="10" xfId="55" applyNumberFormat="1" applyFont="1" applyFill="1" applyBorder="1" applyAlignment="1" applyProtection="1">
      <alignment vertical="center"/>
      <protection locked="0"/>
    </xf>
    <xf numFmtId="166" fontId="74" fillId="0" borderId="10" xfId="55" applyNumberFormat="1" applyFont="1" applyFill="1" applyBorder="1" applyAlignment="1" applyProtection="1">
      <alignment horizontal="center" vertical="center"/>
    </xf>
    <xf numFmtId="3" fontId="50" fillId="0" borderId="10" xfId="55" applyNumberFormat="1" applyFont="1" applyFill="1" applyBorder="1" applyAlignment="1" applyProtection="1">
      <alignment vertical="center"/>
    </xf>
    <xf numFmtId="3" fontId="50" fillId="0" borderId="24" xfId="55" applyNumberFormat="1" applyFont="1" applyFill="1" applyBorder="1" applyAlignment="1" applyProtection="1">
      <alignment vertical="center"/>
    </xf>
    <xf numFmtId="0" fontId="65" fillId="0" borderId="0" xfId="55" applyFont="1" applyFill="1" applyAlignment="1" applyProtection="1">
      <alignment vertical="center"/>
    </xf>
    <xf numFmtId="3" fontId="62" fillId="0" borderId="10" xfId="55" applyNumberFormat="1" applyFont="1" applyFill="1" applyBorder="1" applyAlignment="1" applyProtection="1">
      <alignment vertical="center"/>
      <protection locked="0"/>
    </xf>
    <xf numFmtId="3" fontId="62" fillId="0" borderId="24" xfId="55" applyNumberFormat="1" applyFont="1" applyFill="1" applyBorder="1" applyAlignment="1" applyProtection="1">
      <alignment vertical="center"/>
      <protection locked="0"/>
    </xf>
    <xf numFmtId="3" fontId="64" fillId="0" borderId="10" xfId="55" applyNumberFormat="1" applyFont="1" applyFill="1" applyBorder="1" applyAlignment="1" applyProtection="1">
      <alignment vertical="center"/>
    </xf>
    <xf numFmtId="3" fontId="64" fillId="0" borderId="24" xfId="55" applyNumberFormat="1" applyFont="1" applyFill="1" applyBorder="1" applyAlignment="1" applyProtection="1">
      <alignment vertical="center"/>
    </xf>
    <xf numFmtId="3" fontId="64" fillId="0" borderId="10" xfId="55" applyNumberFormat="1" applyFont="1" applyFill="1" applyBorder="1" applyAlignment="1" applyProtection="1">
      <alignment vertical="center"/>
      <protection locked="0"/>
    </xf>
    <xf numFmtId="3" fontId="64" fillId="0" borderId="24" xfId="55" applyNumberFormat="1" applyFont="1" applyFill="1" applyBorder="1" applyAlignment="1" applyProtection="1">
      <alignment vertical="center"/>
      <protection locked="0"/>
    </xf>
    <xf numFmtId="0" fontId="74" fillId="0" borderId="0" xfId="55" applyFont="1" applyFill="1" applyAlignment="1" applyProtection="1">
      <alignment vertical="center"/>
    </xf>
    <xf numFmtId="0" fontId="51" fillId="0" borderId="37" xfId="55" applyFont="1" applyFill="1" applyBorder="1" applyAlignment="1" applyProtection="1">
      <alignment horizontal="left" vertical="center" wrapText="1"/>
    </xf>
    <xf numFmtId="166" fontId="60" fillId="0" borderId="38" xfId="55" applyNumberFormat="1" applyFont="1" applyFill="1" applyBorder="1" applyAlignment="1" applyProtection="1">
      <alignment horizontal="center" vertical="center"/>
    </xf>
    <xf numFmtId="3" fontId="51" fillId="0" borderId="38" xfId="55" applyNumberFormat="1" applyFont="1" applyFill="1" applyBorder="1" applyAlignment="1" applyProtection="1">
      <alignment vertical="center"/>
    </xf>
    <xf numFmtId="3" fontId="51" fillId="0" borderId="39" xfId="55" applyNumberFormat="1" applyFont="1" applyFill="1" applyBorder="1" applyAlignment="1" applyProtection="1">
      <alignment vertical="center"/>
    </xf>
    <xf numFmtId="0" fontId="92" fillId="0" borderId="0" xfId="58" applyFont="1" applyFill="1"/>
    <xf numFmtId="0" fontId="93" fillId="0" borderId="0" xfId="58" applyFont="1" applyFill="1"/>
    <xf numFmtId="0" fontId="60" fillId="0" borderId="0" xfId="58" applyFont="1" applyFill="1"/>
    <xf numFmtId="0" fontId="50" fillId="0" borderId="40" xfId="58" quotePrefix="1" applyFont="1" applyFill="1" applyBorder="1" applyAlignment="1">
      <alignment horizontal="center" vertical="center" wrapText="1"/>
    </xf>
    <xf numFmtId="0" fontId="50" fillId="0" borderId="42" xfId="58" applyFont="1" applyFill="1" applyBorder="1" applyAlignment="1">
      <alignment horizontal="center" vertical="center"/>
    </xf>
    <xf numFmtId="0" fontId="50" fillId="0" borderId="41" xfId="58" applyFont="1" applyFill="1" applyBorder="1" applyAlignment="1">
      <alignment horizontal="center" vertical="center" wrapText="1"/>
    </xf>
    <xf numFmtId="0" fontId="50" fillId="0" borderId="42" xfId="58" applyFont="1" applyFill="1" applyBorder="1" applyAlignment="1">
      <alignment horizontal="center" vertical="center" wrapText="1"/>
    </xf>
    <xf numFmtId="0" fontId="27" fillId="0" borderId="0" xfId="58" applyFill="1"/>
    <xf numFmtId="166" fontId="53" fillId="0" borderId="29" xfId="58" applyNumberFormat="1" applyFont="1" applyFill="1" applyBorder="1" applyAlignment="1">
      <alignment horizontal="center" vertical="center"/>
    </xf>
    <xf numFmtId="0" fontId="53" fillId="0" borderId="30" xfId="58" applyFont="1" applyFill="1" applyBorder="1" applyAlignment="1">
      <alignment horizontal="left" vertical="center" wrapText="1" indent="1"/>
    </xf>
    <xf numFmtId="3" fontId="53" fillId="0" borderId="30" xfId="58" applyNumberFormat="1" applyFont="1" applyFill="1" applyBorder="1" applyAlignment="1" applyProtection="1">
      <alignment horizontal="right" vertical="center"/>
      <protection locked="0"/>
    </xf>
    <xf numFmtId="3" fontId="53" fillId="0" borderId="30" xfId="50" applyNumberFormat="1" applyFont="1" applyFill="1" applyBorder="1" applyAlignment="1" applyProtection="1">
      <alignment horizontal="right" vertical="center"/>
      <protection locked="0"/>
    </xf>
    <xf numFmtId="3" fontId="53" fillId="0" borderId="30" xfId="58" applyNumberFormat="1" applyFont="1" applyFill="1" applyBorder="1" applyAlignment="1">
      <alignment horizontal="right" vertical="center"/>
    </xf>
    <xf numFmtId="3" fontId="53" fillId="0" borderId="30" xfId="50" quotePrefix="1" applyNumberFormat="1" applyFont="1" applyFill="1" applyBorder="1" applyAlignment="1" applyProtection="1">
      <alignment horizontal="right" vertical="center"/>
      <protection locked="0"/>
    </xf>
    <xf numFmtId="3" fontId="53" fillId="0" borderId="31" xfId="58" applyNumberFormat="1" applyFont="1" applyFill="1" applyBorder="1" applyAlignment="1">
      <alignment horizontal="right" vertical="center"/>
    </xf>
    <xf numFmtId="0" fontId="27" fillId="0" borderId="0" xfId="58" applyFill="1" applyAlignment="1">
      <alignment vertical="center"/>
    </xf>
    <xf numFmtId="166" fontId="53" fillId="0" borderId="33" xfId="58" applyNumberFormat="1" applyFont="1" applyFill="1" applyBorder="1" applyAlignment="1">
      <alignment horizontal="center" vertical="center"/>
    </xf>
    <xf numFmtId="0" fontId="53" fillId="0" borderId="10" xfId="58" applyFont="1" applyFill="1" applyBorder="1" applyAlignment="1">
      <alignment horizontal="left" vertical="center" wrapText="1" indent="1"/>
    </xf>
    <xf numFmtId="3" fontId="53" fillId="0" borderId="10" xfId="58" applyNumberFormat="1" applyFont="1" applyFill="1" applyBorder="1" applyAlignment="1" applyProtection="1">
      <alignment horizontal="right" vertical="center"/>
      <protection locked="0"/>
    </xf>
    <xf numFmtId="3" fontId="53" fillId="0" borderId="10" xfId="50" applyNumberFormat="1" applyFont="1" applyFill="1" applyBorder="1" applyAlignment="1" applyProtection="1">
      <alignment horizontal="right" vertical="center"/>
      <protection locked="0"/>
    </xf>
    <xf numFmtId="3" fontId="53" fillId="0" borderId="10" xfId="58" applyNumberFormat="1" applyFont="1" applyFill="1" applyBorder="1" applyAlignment="1">
      <alignment horizontal="right" vertical="center"/>
    </xf>
    <xf numFmtId="3" fontId="53" fillId="0" borderId="10" xfId="50" quotePrefix="1" applyNumberFormat="1" applyFont="1" applyFill="1" applyBorder="1" applyAlignment="1" applyProtection="1">
      <alignment horizontal="right" vertical="center"/>
      <protection locked="0"/>
    </xf>
    <xf numFmtId="3" fontId="53" fillId="0" borderId="24" xfId="58" applyNumberFormat="1" applyFont="1" applyFill="1" applyBorder="1" applyAlignment="1">
      <alignment horizontal="right" vertical="center"/>
    </xf>
    <xf numFmtId="166" fontId="78" fillId="0" borderId="13" xfId="58" applyNumberFormat="1" applyFont="1" applyFill="1" applyBorder="1" applyAlignment="1">
      <alignment horizontal="center" vertical="center"/>
    </xf>
    <xf numFmtId="0" fontId="78" fillId="0" borderId="12" xfId="58" applyFont="1" applyFill="1" applyBorder="1" applyAlignment="1">
      <alignment horizontal="left" vertical="center" wrapText="1" indent="1"/>
    </xf>
    <xf numFmtId="3" fontId="78" fillId="0" borderId="12" xfId="58" applyNumberFormat="1" applyFont="1" applyFill="1" applyBorder="1" applyAlignment="1" applyProtection="1">
      <alignment horizontal="right" vertical="center"/>
    </xf>
    <xf numFmtId="0" fontId="94" fillId="0" borderId="0" xfId="58" applyFont="1" applyFill="1" applyBorder="1" applyAlignment="1">
      <alignment vertical="center"/>
    </xf>
    <xf numFmtId="0" fontId="94" fillId="0" borderId="0" xfId="58" applyFont="1" applyFill="1" applyAlignment="1">
      <alignment vertical="center"/>
    </xf>
    <xf numFmtId="166" fontId="53" fillId="0" borderId="43" xfId="58" applyNumberFormat="1" applyFont="1" applyFill="1" applyBorder="1" applyAlignment="1">
      <alignment horizontal="center" vertical="center"/>
    </xf>
    <xf numFmtId="0" fontId="53" fillId="0" borderId="21" xfId="58" applyFont="1" applyFill="1" applyBorder="1" applyAlignment="1">
      <alignment horizontal="left" vertical="center" wrapText="1" indent="1"/>
    </xf>
    <xf numFmtId="3" fontId="53" fillId="0" borderId="21" xfId="58" applyNumberFormat="1" applyFont="1" applyFill="1" applyBorder="1" applyAlignment="1" applyProtection="1">
      <alignment horizontal="right" vertical="center"/>
      <protection locked="0"/>
    </xf>
    <xf numFmtId="3" fontId="53" fillId="0" borderId="21" xfId="50" applyNumberFormat="1" applyFont="1" applyFill="1" applyBorder="1" applyAlignment="1" applyProtection="1">
      <alignment horizontal="right" vertical="center"/>
      <protection locked="0"/>
    </xf>
    <xf numFmtId="3" fontId="53" fillId="0" borderId="21" xfId="58" applyNumberFormat="1" applyFont="1" applyFill="1" applyBorder="1" applyAlignment="1">
      <alignment horizontal="right" vertical="center"/>
    </xf>
    <xf numFmtId="3" fontId="53" fillId="0" borderId="21" xfId="50" quotePrefix="1" applyNumberFormat="1" applyFont="1" applyFill="1" applyBorder="1" applyAlignment="1" applyProtection="1">
      <alignment horizontal="right" vertical="center"/>
      <protection locked="0"/>
    </xf>
    <xf numFmtId="3" fontId="53" fillId="0" borderId="22" xfId="58" applyNumberFormat="1" applyFont="1" applyFill="1" applyBorder="1" applyAlignment="1">
      <alignment horizontal="right" vertical="center"/>
    </xf>
    <xf numFmtId="0" fontId="27" fillId="0" borderId="0" xfId="58" applyFill="1" applyBorder="1" applyAlignment="1">
      <alignment vertical="center"/>
    </xf>
    <xf numFmtId="166" fontId="53" fillId="0" borderId="34" xfId="58" applyNumberFormat="1" applyFont="1" applyFill="1" applyBorder="1" applyAlignment="1">
      <alignment horizontal="center" vertical="center"/>
    </xf>
    <xf numFmtId="0" fontId="53" fillId="0" borderId="11" xfId="58" applyFont="1" applyFill="1" applyBorder="1" applyAlignment="1">
      <alignment horizontal="left" vertical="center" wrapText="1" indent="1"/>
    </xf>
    <xf numFmtId="3" fontId="53" fillId="0" borderId="11" xfId="58" applyNumberFormat="1" applyFont="1" applyFill="1" applyBorder="1" applyAlignment="1" applyProtection="1">
      <alignment horizontal="right" vertical="center"/>
      <protection locked="0"/>
    </xf>
    <xf numFmtId="3" fontId="53" fillId="0" borderId="11" xfId="50" applyNumberFormat="1" applyFont="1" applyFill="1" applyBorder="1" applyAlignment="1" applyProtection="1">
      <alignment horizontal="right" vertical="center"/>
      <protection locked="0"/>
    </xf>
    <xf numFmtId="3" fontId="53" fillId="0" borderId="11" xfId="58" applyNumberFormat="1" applyFont="1" applyFill="1" applyBorder="1" applyAlignment="1">
      <alignment horizontal="right" vertical="center"/>
    </xf>
    <xf numFmtId="3" fontId="53" fillId="0" borderId="11" xfId="50" quotePrefix="1" applyNumberFormat="1" applyFont="1" applyFill="1" applyBorder="1" applyAlignment="1" applyProtection="1">
      <alignment horizontal="right" vertical="center"/>
      <protection locked="0"/>
    </xf>
    <xf numFmtId="166" fontId="54" fillId="0" borderId="29" xfId="58" applyNumberFormat="1" applyFont="1" applyFill="1" applyBorder="1" applyAlignment="1">
      <alignment horizontal="center" vertical="center"/>
    </xf>
    <xf numFmtId="0" fontId="54" fillId="0" borderId="30" xfId="58" applyFont="1" applyFill="1" applyBorder="1" applyAlignment="1">
      <alignment horizontal="left" vertical="center" wrapText="1" indent="1"/>
    </xf>
    <xf numFmtId="3" fontId="54" fillId="0" borderId="30" xfId="58" applyNumberFormat="1" applyFont="1" applyFill="1" applyBorder="1" applyAlignment="1" applyProtection="1">
      <alignment horizontal="right" vertical="center"/>
      <protection locked="0"/>
    </xf>
    <xf numFmtId="166" fontId="54" fillId="0" borderId="60" xfId="58" applyNumberFormat="1" applyFont="1" applyFill="1" applyBorder="1" applyAlignment="1">
      <alignment horizontal="center" vertical="center"/>
    </xf>
    <xf numFmtId="0" fontId="54" fillId="0" borderId="16" xfId="58" applyFont="1" applyFill="1" applyBorder="1" applyAlignment="1">
      <alignment horizontal="left" vertical="center" wrapText="1" indent="1"/>
    </xf>
    <xf numFmtId="3" fontId="54" fillId="0" borderId="16" xfId="58" applyNumberFormat="1" applyFont="1" applyFill="1" applyBorder="1" applyAlignment="1" applyProtection="1">
      <alignment horizontal="right" vertical="center"/>
      <protection locked="0"/>
    </xf>
    <xf numFmtId="3" fontId="54" fillId="0" borderId="16" xfId="50" applyNumberFormat="1" applyFont="1" applyFill="1" applyBorder="1" applyAlignment="1" applyProtection="1">
      <alignment horizontal="right" vertical="center"/>
      <protection locked="0"/>
    </xf>
    <xf numFmtId="3" fontId="54" fillId="0" borderId="16" xfId="58" applyNumberFormat="1" applyFont="1" applyFill="1" applyBorder="1" applyAlignment="1">
      <alignment horizontal="right" vertical="center"/>
    </xf>
    <xf numFmtId="3" fontId="54" fillId="0" borderId="16" xfId="50" quotePrefix="1" applyNumberFormat="1" applyFont="1" applyFill="1" applyBorder="1" applyAlignment="1" applyProtection="1">
      <alignment horizontal="right" vertical="center"/>
      <protection locked="0"/>
    </xf>
    <xf numFmtId="3" fontId="54" fillId="0" borderId="87" xfId="58" applyNumberFormat="1" applyFont="1" applyFill="1" applyBorder="1" applyAlignment="1">
      <alignment horizontal="right" vertical="center"/>
    </xf>
    <xf numFmtId="166" fontId="49" fillId="0" borderId="13" xfId="58" applyNumberFormat="1" applyFont="1" applyFill="1" applyBorder="1" applyAlignment="1">
      <alignment horizontal="center" vertical="center"/>
    </xf>
    <xf numFmtId="0" fontId="49" fillId="0" borderId="12" xfId="58" applyFont="1" applyFill="1" applyBorder="1" applyAlignment="1">
      <alignment horizontal="left" vertical="center" wrapText="1" indent="1"/>
    </xf>
    <xf numFmtId="3" fontId="49" fillId="0" borderId="12" xfId="58" applyNumberFormat="1" applyFont="1" applyFill="1" applyBorder="1" applyAlignment="1">
      <alignment horizontal="right" vertical="center"/>
    </xf>
    <xf numFmtId="0" fontId="95" fillId="0" borderId="0" xfId="58" applyFont="1" applyFill="1" applyBorder="1" applyAlignment="1">
      <alignment vertical="center"/>
    </xf>
    <xf numFmtId="0" fontId="95" fillId="0" borderId="0" xfId="58" applyFont="1" applyFill="1" applyAlignment="1">
      <alignment vertical="center"/>
    </xf>
    <xf numFmtId="0" fontId="53" fillId="0" borderId="10" xfId="58" quotePrefix="1" applyFont="1" applyFill="1" applyBorder="1" applyAlignment="1">
      <alignment horizontal="left" vertical="center" wrapText="1" indent="1"/>
    </xf>
    <xf numFmtId="166" fontId="53" fillId="0" borderId="37" xfId="58" applyNumberFormat="1" applyFont="1" applyFill="1" applyBorder="1" applyAlignment="1">
      <alignment horizontal="center" vertical="center"/>
    </xf>
    <xf numFmtId="0" fontId="53" fillId="0" borderId="38" xfId="58" quotePrefix="1" applyFont="1" applyFill="1" applyBorder="1" applyAlignment="1">
      <alignment horizontal="left" vertical="center" wrapText="1" indent="1"/>
    </xf>
    <xf numFmtId="3" fontId="53" fillId="0" borderId="38" xfId="58" applyNumberFormat="1" applyFont="1" applyFill="1" applyBorder="1" applyAlignment="1" applyProtection="1">
      <alignment horizontal="right" vertical="center"/>
      <protection locked="0"/>
    </xf>
    <xf numFmtId="3" fontId="53" fillId="0" borderId="38" xfId="50" applyNumberFormat="1" applyFont="1" applyFill="1" applyBorder="1" applyAlignment="1" applyProtection="1">
      <alignment horizontal="right" vertical="center"/>
      <protection locked="0"/>
    </xf>
    <xf numFmtId="3" fontId="53" fillId="0" borderId="38" xfId="58" applyNumberFormat="1" applyFont="1" applyFill="1" applyBorder="1" applyAlignment="1">
      <alignment horizontal="right" vertical="center"/>
    </xf>
    <xf numFmtId="3" fontId="53" fillId="0" borderId="38" xfId="50" quotePrefix="1" applyNumberFormat="1" applyFont="1" applyFill="1" applyBorder="1" applyAlignment="1" applyProtection="1">
      <alignment horizontal="right" vertical="center"/>
      <protection locked="0"/>
    </xf>
    <xf numFmtId="3" fontId="53" fillId="0" borderId="39" xfId="58" applyNumberFormat="1" applyFont="1" applyFill="1" applyBorder="1" applyAlignment="1">
      <alignment horizontal="right" vertical="center"/>
    </xf>
    <xf numFmtId="0" fontId="27" fillId="0" borderId="0" xfId="58" applyFont="1" applyFill="1"/>
    <xf numFmtId="0" fontId="66" fillId="0" borderId="0" xfId="54" applyFont="1" applyFill="1" applyAlignment="1" applyProtection="1">
      <alignment horizontal="center" vertical="center" wrapText="1"/>
    </xf>
    <xf numFmtId="0" fontId="66" fillId="0" borderId="0" xfId="54" applyFont="1" applyFill="1" applyAlignment="1" applyProtection="1">
      <alignment horizontal="center" vertical="center"/>
    </xf>
    <xf numFmtId="0" fontId="57" fillId="0" borderId="0" xfId="54" applyFont="1" applyFill="1" applyAlignment="1" applyProtection="1">
      <alignment horizontal="center" vertical="center"/>
    </xf>
    <xf numFmtId="0" fontId="25" fillId="0" borderId="0" xfId="55" applyFill="1" applyAlignment="1" applyProtection="1">
      <alignment horizontal="right" vertical="center"/>
    </xf>
    <xf numFmtId="164" fontId="62" fillId="0" borderId="10" xfId="44" applyNumberFormat="1" applyFont="1" applyFill="1" applyBorder="1" applyAlignment="1" applyProtection="1">
      <alignment horizontal="left" vertical="center" wrapText="1" indent="1"/>
    </xf>
    <xf numFmtId="164" fontId="62" fillId="0" borderId="10" xfId="44" applyNumberFormat="1" applyFont="1" applyFill="1" applyBorder="1" applyAlignment="1" applyProtection="1">
      <alignment vertical="center" wrapText="1"/>
    </xf>
    <xf numFmtId="0" fontId="33" fillId="0" borderId="30" xfId="37" applyFont="1" applyBorder="1" applyAlignment="1">
      <alignment horizontal="center" vertical="center"/>
    </xf>
    <xf numFmtId="3" fontId="33" fillId="0" borderId="10" xfId="37" applyNumberFormat="1" applyFont="1" applyBorder="1" applyAlignment="1">
      <alignment horizontal="center" vertical="center"/>
    </xf>
    <xf numFmtId="3" fontId="33" fillId="0" borderId="24" xfId="37" applyNumberFormat="1" applyFont="1" applyBorder="1" applyAlignment="1">
      <alignment horizontal="center" vertical="center"/>
    </xf>
    <xf numFmtId="0" fontId="31" fillId="0" borderId="0" xfId="37" applyFont="1" applyBorder="1" applyAlignment="1">
      <alignment horizontal="center"/>
    </xf>
    <xf numFmtId="0" fontId="32" fillId="0" borderId="0" xfId="37" applyFont="1" applyBorder="1" applyAlignment="1">
      <alignment horizontal="center"/>
    </xf>
    <xf numFmtId="0" fontId="40" fillId="0" borderId="0" xfId="37" applyFont="1" applyBorder="1" applyAlignment="1">
      <alignment horizontal="right"/>
    </xf>
    <xf numFmtId="0" fontId="35" fillId="0" borderId="0" xfId="37" applyFont="1" applyBorder="1" applyAlignment="1">
      <alignment horizontal="right"/>
    </xf>
    <xf numFmtId="0" fontId="29" fillId="0" borderId="28" xfId="37" applyFont="1" applyBorder="1" applyAlignment="1">
      <alignment horizontal="center" vertical="center" wrapText="1"/>
    </xf>
    <xf numFmtId="0" fontId="29" fillId="0" borderId="23" xfId="37" applyFont="1" applyBorder="1" applyAlignment="1">
      <alignment horizontal="center" vertical="center" wrapText="1"/>
    </xf>
    <xf numFmtId="0" fontId="29" fillId="0" borderId="25" xfId="37" applyFont="1" applyBorder="1" applyAlignment="1">
      <alignment horizontal="center" vertical="center" wrapText="1"/>
    </xf>
    <xf numFmtId="0" fontId="41" fillId="0" borderId="29" xfId="37" applyFont="1" applyBorder="1" applyAlignment="1">
      <alignment horizontal="center" vertical="center" wrapText="1"/>
    </xf>
    <xf numFmtId="0" fontId="41" fillId="0" borderId="33" xfId="37" applyFont="1" applyBorder="1" applyAlignment="1">
      <alignment horizontal="center" vertical="center" wrapText="1"/>
    </xf>
    <xf numFmtId="0" fontId="41" fillId="0" borderId="34" xfId="37" applyFont="1" applyBorder="1" applyAlignment="1">
      <alignment horizontal="center" vertical="center" wrapText="1"/>
    </xf>
    <xf numFmtId="0" fontId="33" fillId="0" borderId="30" xfId="37" applyFont="1" applyBorder="1" applyAlignment="1">
      <alignment horizontal="center" vertical="center" wrapText="1"/>
    </xf>
    <xf numFmtId="0" fontId="33" fillId="0" borderId="10" xfId="37" applyFont="1" applyBorder="1" applyAlignment="1">
      <alignment horizontal="center" vertical="center" wrapText="1"/>
    </xf>
    <xf numFmtId="0" fontId="41" fillId="0" borderId="32" xfId="37" applyFont="1" applyBorder="1" applyAlignment="1">
      <alignment horizontal="center" vertical="center"/>
    </xf>
    <xf numFmtId="0" fontId="41" fillId="0" borderId="18" xfId="37" applyFont="1" applyBorder="1" applyAlignment="1">
      <alignment horizontal="center" vertical="center"/>
    </xf>
    <xf numFmtId="0" fontId="41" fillId="0" borderId="36" xfId="37" applyFont="1" applyBorder="1" applyAlignment="1">
      <alignment horizontal="center" vertical="center"/>
    </xf>
    <xf numFmtId="3" fontId="33" fillId="0" borderId="29" xfId="37" applyNumberFormat="1" applyFont="1" applyBorder="1" applyAlignment="1">
      <alignment horizontal="center" vertical="center"/>
    </xf>
    <xf numFmtId="3" fontId="33" fillId="0" borderId="33" xfId="37" applyNumberFormat="1" applyFont="1" applyBorder="1" applyAlignment="1">
      <alignment horizontal="center" vertical="center"/>
    </xf>
    <xf numFmtId="3" fontId="68" fillId="0" borderId="76" xfId="57" applyNumberFormat="1" applyFont="1" applyFill="1" applyBorder="1" applyAlignment="1">
      <alignment horizontal="center" vertical="center"/>
    </xf>
    <xf numFmtId="3" fontId="1" fillId="0" borderId="81" xfId="57" applyNumberFormat="1" applyFont="1" applyFill="1" applyBorder="1" applyAlignment="1">
      <alignment vertical="center"/>
    </xf>
    <xf numFmtId="164" fontId="49" fillId="0" borderId="48" xfId="44" applyNumberFormat="1" applyFont="1" applyFill="1" applyBorder="1" applyAlignment="1" applyProtection="1">
      <alignment horizontal="right" wrapText="1"/>
    </xf>
    <xf numFmtId="0" fontId="62" fillId="0" borderId="68" xfId="44" applyFont="1" applyFill="1" applyBorder="1" applyAlignment="1">
      <alignment horizontal="justify" vertical="center" wrapText="1"/>
    </xf>
    <xf numFmtId="164" fontId="50" fillId="0" borderId="58" xfId="44" applyNumberFormat="1" applyFont="1" applyFill="1" applyBorder="1" applyAlignment="1">
      <alignment horizontal="center" vertical="center" wrapText="1"/>
    </xf>
    <xf numFmtId="164" fontId="50" fillId="0" borderId="59" xfId="44" applyNumberFormat="1" applyFont="1" applyFill="1" applyBorder="1" applyAlignment="1">
      <alignment horizontal="center" vertical="center" wrapText="1"/>
    </xf>
    <xf numFmtId="164" fontId="50" fillId="0" borderId="40" xfId="44" applyNumberFormat="1" applyFont="1" applyFill="1" applyBorder="1" applyAlignment="1">
      <alignment horizontal="center" vertical="center" wrapText="1"/>
    </xf>
    <xf numFmtId="164" fontId="50" fillId="0" borderId="49" xfId="44" applyNumberFormat="1" applyFont="1" applyFill="1" applyBorder="1" applyAlignment="1">
      <alignment horizontal="center" vertical="center" wrapText="1"/>
    </xf>
    <xf numFmtId="164" fontId="50" fillId="0" borderId="41" xfId="44" applyNumberFormat="1" applyFont="1" applyFill="1" applyBorder="1" applyAlignment="1">
      <alignment horizontal="center" vertical="center" wrapText="1"/>
    </xf>
    <xf numFmtId="164" fontId="50" fillId="0" borderId="50" xfId="44" applyNumberFormat="1" applyFont="1" applyFill="1" applyBorder="1" applyAlignment="1">
      <alignment horizontal="center" vertical="center"/>
    </xf>
    <xf numFmtId="164" fontId="50" fillId="0" borderId="50" xfId="44" applyNumberFormat="1" applyFont="1" applyFill="1" applyBorder="1" applyAlignment="1">
      <alignment horizontal="center" vertical="center" wrapText="1"/>
    </xf>
    <xf numFmtId="164" fontId="50" fillId="0" borderId="64" xfId="44" applyNumberFormat="1" applyFont="1" applyFill="1" applyBorder="1" applyAlignment="1">
      <alignment horizontal="center" vertical="center" wrapText="1"/>
    </xf>
    <xf numFmtId="164" fontId="50" fillId="0" borderId="66" xfId="44" applyNumberFormat="1" applyFont="1" applyFill="1" applyBorder="1" applyAlignment="1">
      <alignment horizontal="center" vertical="center" wrapText="1"/>
    </xf>
    <xf numFmtId="164" fontId="50" fillId="0" borderId="58" xfId="44" applyNumberFormat="1" applyFont="1" applyFill="1" applyBorder="1" applyAlignment="1">
      <alignment horizontal="center" vertical="center"/>
    </xf>
    <xf numFmtId="164" fontId="50" fillId="0" borderId="59" xfId="44" applyNumberFormat="1" applyFont="1" applyFill="1" applyBorder="1" applyAlignment="1">
      <alignment horizontal="center" vertical="center"/>
    </xf>
    <xf numFmtId="164" fontId="50" fillId="0" borderId="62" xfId="44" applyNumberFormat="1" applyFont="1" applyFill="1" applyBorder="1" applyAlignment="1">
      <alignment horizontal="center" vertical="center" wrapText="1"/>
    </xf>
    <xf numFmtId="164" fontId="50" fillId="0" borderId="65" xfId="44" applyNumberFormat="1" applyFont="1" applyFill="1" applyBorder="1" applyAlignment="1">
      <alignment horizontal="center" vertical="center" wrapText="1"/>
    </xf>
    <xf numFmtId="164" fontId="50" fillId="0" borderId="55" xfId="44" applyNumberFormat="1" applyFont="1" applyFill="1" applyBorder="1" applyAlignment="1">
      <alignment horizontal="center" vertical="center" wrapText="1"/>
    </xf>
    <xf numFmtId="164" fontId="50" fillId="0" borderId="63" xfId="44" applyNumberFormat="1" applyFont="1" applyFill="1" applyBorder="1" applyAlignment="1">
      <alignment horizontal="center" vertical="center" wrapText="1"/>
    </xf>
    <xf numFmtId="0" fontId="50" fillId="0" borderId="62" xfId="44" applyFont="1" applyFill="1" applyBorder="1" applyAlignment="1">
      <alignment horizontal="left" vertical="center" wrapText="1"/>
    </xf>
    <xf numFmtId="0" fontId="50" fillId="0" borderId="68" xfId="44" applyFont="1" applyFill="1" applyBorder="1" applyAlignment="1">
      <alignment horizontal="left" vertical="center" wrapText="1"/>
    </xf>
    <xf numFmtId="0" fontId="50" fillId="0" borderId="64" xfId="44" applyFont="1" applyFill="1" applyBorder="1" applyAlignment="1">
      <alignment horizontal="left" vertical="center" wrapText="1"/>
    </xf>
    <xf numFmtId="0" fontId="54" fillId="0" borderId="26" xfId="44" applyFont="1" applyFill="1" applyBorder="1" applyAlignment="1" applyProtection="1">
      <alignment horizontal="left" vertical="center"/>
    </xf>
    <xf numFmtId="0" fontId="54" fillId="0" borderId="67" xfId="44" applyFont="1" applyFill="1" applyBorder="1" applyAlignment="1" applyProtection="1">
      <alignment horizontal="left" vertical="center"/>
    </xf>
    <xf numFmtId="0" fontId="50" fillId="0" borderId="62" xfId="44" applyFont="1" applyFill="1" applyBorder="1" applyAlignment="1" applyProtection="1">
      <alignment horizontal="left" vertical="center" wrapText="1"/>
    </xf>
    <xf numFmtId="0" fontId="50" fillId="0" borderId="68" xfId="44" applyFont="1" applyFill="1" applyBorder="1" applyAlignment="1" applyProtection="1">
      <alignment horizontal="left" vertical="center" wrapText="1"/>
    </xf>
    <xf numFmtId="0" fontId="50" fillId="0" borderId="64" xfId="44" applyFont="1" applyFill="1" applyBorder="1" applyAlignment="1" applyProtection="1">
      <alignment horizontal="left" vertical="center" wrapText="1"/>
    </xf>
    <xf numFmtId="0" fontId="59" fillId="0" borderId="26" xfId="44" applyFont="1" applyFill="1" applyBorder="1" applyAlignment="1" applyProtection="1">
      <alignment horizontal="left" vertical="center"/>
    </xf>
    <xf numFmtId="0" fontId="59" fillId="0" borderId="67" xfId="44" applyFont="1" applyFill="1" applyBorder="1" applyAlignment="1" applyProtection="1">
      <alignment horizontal="left" vertical="center"/>
    </xf>
    <xf numFmtId="0" fontId="75" fillId="0" borderId="0" xfId="44" applyFont="1" applyFill="1" applyAlignment="1">
      <alignment horizontal="center" wrapText="1"/>
    </xf>
    <xf numFmtId="0" fontId="75" fillId="0" borderId="0" xfId="44" applyFont="1" applyFill="1" applyAlignment="1">
      <alignment horizontal="center"/>
    </xf>
    <xf numFmtId="0" fontId="63" fillId="0" borderId="48" xfId="44" applyFont="1" applyFill="1" applyBorder="1" applyAlignment="1">
      <alignment horizontal="right"/>
    </xf>
    <xf numFmtId="0" fontId="50" fillId="0" borderId="62" xfId="44" applyFont="1" applyFill="1" applyBorder="1" applyAlignment="1">
      <alignment horizontal="center" vertical="center" wrapText="1"/>
    </xf>
    <xf numFmtId="0" fontId="50" fillId="0" borderId="65" xfId="44" applyFont="1" applyFill="1" applyBorder="1" applyAlignment="1">
      <alignment horizontal="center" vertical="center" wrapText="1"/>
    </xf>
    <xf numFmtId="0" fontId="50" fillId="0" borderId="41" xfId="44" applyFont="1" applyFill="1" applyBorder="1" applyAlignment="1">
      <alignment horizontal="center" vertical="center" wrapText="1"/>
    </xf>
    <xf numFmtId="0" fontId="50" fillId="0" borderId="50" xfId="44" applyFont="1" applyFill="1" applyBorder="1" applyAlignment="1">
      <alignment horizontal="center" vertical="center" wrapText="1"/>
    </xf>
    <xf numFmtId="0" fontId="50" fillId="0" borderId="68" xfId="44" applyFont="1" applyFill="1" applyBorder="1" applyAlignment="1">
      <alignment horizontal="center" vertical="center" wrapText="1"/>
    </xf>
    <xf numFmtId="0" fontId="50" fillId="0" borderId="48" xfId="44" applyFont="1" applyFill="1" applyBorder="1" applyAlignment="1">
      <alignment horizontal="center" vertical="center" wrapText="1"/>
    </xf>
    <xf numFmtId="0" fontId="64" fillId="0" borderId="54" xfId="44" applyFont="1" applyFill="1" applyBorder="1" applyAlignment="1">
      <alignment horizontal="center"/>
    </xf>
    <xf numFmtId="0" fontId="64" fillId="0" borderId="71" xfId="44" applyFont="1" applyFill="1" applyBorder="1" applyAlignment="1">
      <alignment horizontal="center"/>
    </xf>
    <xf numFmtId="0" fontId="50" fillId="0" borderId="42" xfId="44" applyFont="1" applyFill="1" applyBorder="1" applyAlignment="1">
      <alignment horizontal="center" vertical="center" wrapText="1"/>
    </xf>
    <xf numFmtId="0" fontId="50" fillId="0" borderId="52" xfId="44" applyFont="1" applyFill="1" applyBorder="1" applyAlignment="1">
      <alignment horizontal="center" vertical="center" wrapText="1"/>
    </xf>
    <xf numFmtId="0" fontId="64" fillId="0" borderId="26" xfId="44" applyFont="1" applyFill="1" applyBorder="1" applyAlignment="1">
      <alignment horizontal="left" vertical="center" indent="2"/>
    </xf>
    <xf numFmtId="0" fontId="64" fillId="0" borderId="67" xfId="44" applyFont="1" applyFill="1" applyBorder="1" applyAlignment="1">
      <alignment horizontal="left" vertical="center" indent="2"/>
    </xf>
    <xf numFmtId="167" fontId="79" fillId="0" borderId="0" xfId="44" applyNumberFormat="1" applyFont="1" applyFill="1" applyBorder="1" applyAlignment="1">
      <alignment horizontal="center" vertical="center" wrapText="1"/>
    </xf>
    <xf numFmtId="164" fontId="75" fillId="0" borderId="0" xfId="44" applyNumberFormat="1" applyFont="1" applyFill="1" applyAlignment="1">
      <alignment horizontal="left" vertical="center" wrapText="1"/>
    </xf>
    <xf numFmtId="164" fontId="25" fillId="0" borderId="0" xfId="44" applyNumberFormat="1" applyFill="1" applyAlignment="1" applyProtection="1">
      <alignment horizontal="left" vertical="center" wrapText="1"/>
      <protection locked="0"/>
    </xf>
    <xf numFmtId="0" fontId="77" fillId="0" borderId="0" xfId="44" applyFont="1" applyFill="1" applyAlignment="1">
      <alignment horizontal="center" textRotation="180"/>
    </xf>
    <xf numFmtId="164" fontId="49" fillId="0" borderId="48" xfId="44" applyNumberFormat="1" applyFont="1" applyFill="1" applyBorder="1" applyAlignment="1">
      <alignment horizontal="right" vertical="center"/>
    </xf>
    <xf numFmtId="164" fontId="50" fillId="0" borderId="62" xfId="44" applyNumberFormat="1" applyFont="1" applyFill="1" applyBorder="1" applyAlignment="1">
      <alignment horizontal="center" vertical="center"/>
    </xf>
    <xf numFmtId="164" fontId="50" fillId="0" borderId="19" xfId="44" applyNumberFormat="1" applyFont="1" applyFill="1" applyBorder="1" applyAlignment="1">
      <alignment horizontal="center" vertical="center"/>
    </xf>
    <xf numFmtId="164" fontId="50" fillId="0" borderId="65" xfId="44" applyNumberFormat="1" applyFont="1" applyFill="1" applyBorder="1" applyAlignment="1">
      <alignment horizontal="center" vertical="center"/>
    </xf>
    <xf numFmtId="164" fontId="64" fillId="0" borderId="17" xfId="44" applyNumberFormat="1" applyFont="1" applyFill="1" applyBorder="1" applyAlignment="1">
      <alignment horizontal="center" vertical="center" wrapText="1"/>
    </xf>
    <xf numFmtId="164" fontId="50" fillId="0" borderId="46" xfId="44" applyNumberFormat="1" applyFont="1" applyFill="1" applyBorder="1" applyAlignment="1">
      <alignment horizontal="center" vertical="center" wrapText="1"/>
    </xf>
    <xf numFmtId="164" fontId="52" fillId="0" borderId="17" xfId="44" applyNumberFormat="1" applyFont="1" applyFill="1" applyBorder="1" applyAlignment="1">
      <alignment horizontal="center" vertical="center"/>
    </xf>
    <xf numFmtId="164" fontId="52" fillId="0" borderId="17" xfId="44" applyNumberFormat="1" applyFont="1" applyFill="1" applyBorder="1" applyAlignment="1">
      <alignment horizontal="center" vertical="center" wrapText="1"/>
    </xf>
    <xf numFmtId="164" fontId="50" fillId="0" borderId="17" xfId="44" applyNumberFormat="1" applyFont="1" applyFill="1" applyBorder="1" applyAlignment="1">
      <alignment horizontal="center" vertical="center" wrapText="1"/>
    </xf>
    <xf numFmtId="167" fontId="71" fillId="0" borderId="68" xfId="44" applyNumberFormat="1" applyFont="1" applyFill="1" applyBorder="1" applyAlignment="1">
      <alignment horizontal="left" vertical="center" wrapText="1"/>
    </xf>
    <xf numFmtId="164" fontId="59" fillId="0" borderId="26" xfId="44" applyNumberFormat="1" applyFont="1" applyFill="1" applyBorder="1" applyAlignment="1">
      <alignment horizontal="center" vertical="center" wrapText="1"/>
    </xf>
    <xf numFmtId="164" fontId="59" fillId="0" borderId="71" xfId="44" applyNumberFormat="1" applyFont="1" applyFill="1" applyBorder="1" applyAlignment="1">
      <alignment horizontal="center" vertical="center" wrapText="1"/>
    </xf>
    <xf numFmtId="164" fontId="25" fillId="0" borderId="28" xfId="44" applyNumberFormat="1" applyFill="1" applyBorder="1" applyAlignment="1" applyProtection="1">
      <alignment horizontal="left" vertical="center" wrapText="1"/>
      <protection locked="0"/>
    </xf>
    <xf numFmtId="164" fontId="25" fillId="0" borderId="56" xfId="44" applyNumberFormat="1" applyFill="1" applyBorder="1" applyAlignment="1" applyProtection="1">
      <alignment horizontal="left" vertical="center" wrapText="1"/>
      <protection locked="0"/>
    </xf>
    <xf numFmtId="164" fontId="25" fillId="0" borderId="73" xfId="44" applyNumberFormat="1" applyFill="1" applyBorder="1" applyAlignment="1" applyProtection="1">
      <alignment horizontal="left" vertical="center" wrapText="1"/>
      <protection locked="0"/>
    </xf>
    <xf numFmtId="164" fontId="25" fillId="0" borderId="74" xfId="44" applyNumberFormat="1" applyFill="1" applyBorder="1" applyAlignment="1" applyProtection="1">
      <alignment horizontal="left" vertical="center" wrapText="1"/>
      <protection locked="0"/>
    </xf>
    <xf numFmtId="164" fontId="59" fillId="0" borderId="26" xfId="44" applyNumberFormat="1" applyFont="1" applyFill="1" applyBorder="1" applyAlignment="1">
      <alignment horizontal="left" vertical="center" wrapText="1" indent="2"/>
    </xf>
    <xf numFmtId="164" fontId="59" fillId="0" borderId="71" xfId="44" applyNumberFormat="1" applyFont="1" applyFill="1" applyBorder="1" applyAlignment="1">
      <alignment horizontal="left" vertical="center" wrapText="1" indent="2"/>
    </xf>
    <xf numFmtId="0" fontId="75" fillId="0" borderId="0" xfId="58" applyFont="1" applyFill="1" applyAlignment="1" applyProtection="1">
      <alignment horizontal="center" vertical="center"/>
      <protection locked="0"/>
    </xf>
    <xf numFmtId="0" fontId="79" fillId="0" borderId="0" xfId="58" applyFont="1" applyFill="1" applyAlignment="1">
      <alignment horizontal="center"/>
    </xf>
    <xf numFmtId="0" fontId="96" fillId="0" borderId="0" xfId="58" applyFont="1" applyFill="1" applyAlignment="1" applyProtection="1">
      <alignment horizontal="right" vertical="center"/>
      <protection locked="0"/>
    </xf>
    <xf numFmtId="0" fontId="49" fillId="0" borderId="0" xfId="58" applyFont="1" applyFill="1" applyBorder="1" applyAlignment="1">
      <alignment horizontal="right"/>
    </xf>
    <xf numFmtId="0" fontId="25" fillId="0" borderId="0" xfId="44" applyFill="1" applyAlignment="1" applyProtection="1">
      <alignment horizontal="right" vertical="center"/>
    </xf>
    <xf numFmtId="0" fontId="64" fillId="0" borderId="12" xfId="44" applyFont="1" applyFill="1" applyBorder="1" applyAlignment="1" applyProtection="1">
      <alignment horizontal="center" vertical="center" wrapText="1"/>
    </xf>
    <xf numFmtId="0" fontId="64" fillId="0" borderId="27" xfId="44" applyFont="1" applyFill="1" applyBorder="1" applyAlignment="1" applyProtection="1">
      <alignment horizontal="center" vertical="center" wrapText="1"/>
    </xf>
    <xf numFmtId="0" fontId="50" fillId="0" borderId="26" xfId="44" applyFont="1" applyFill="1" applyBorder="1" applyAlignment="1" applyProtection="1">
      <alignment horizontal="left" vertical="center" wrapText="1" indent="1"/>
    </xf>
    <xf numFmtId="0" fontId="50" fillId="0" borderId="67" xfId="44" applyFont="1" applyFill="1" applyBorder="1" applyAlignment="1" applyProtection="1">
      <alignment horizontal="left" vertical="center" wrapText="1" indent="1"/>
    </xf>
    <xf numFmtId="0" fontId="50" fillId="0" borderId="40" xfId="44" applyFont="1" applyFill="1" applyBorder="1" applyAlignment="1" applyProtection="1">
      <alignment horizontal="center" vertical="center" wrapText="1"/>
    </xf>
    <xf numFmtId="0" fontId="50" fillId="0" borderId="49" xfId="44" applyFont="1" applyFill="1" applyBorder="1" applyAlignment="1" applyProtection="1">
      <alignment horizontal="center" vertical="center" wrapText="1"/>
    </xf>
    <xf numFmtId="0" fontId="50" fillId="0" borderId="41" xfId="44" applyFont="1" applyFill="1" applyBorder="1" applyAlignment="1" applyProtection="1">
      <alignment horizontal="center" vertical="center" wrapText="1"/>
    </xf>
    <xf numFmtId="0" fontId="50" fillId="0" borderId="50" xfId="44" applyFont="1" applyFill="1" applyBorder="1" applyAlignment="1" applyProtection="1">
      <alignment horizontal="center" vertical="center" wrapText="1"/>
    </xf>
    <xf numFmtId="0" fontId="57" fillId="0" borderId="0" xfId="54" applyFont="1" applyFill="1" applyAlignment="1" applyProtection="1">
      <alignment horizontal="left"/>
    </xf>
    <xf numFmtId="0" fontId="66" fillId="0" borderId="0" xfId="54" applyFont="1" applyFill="1" applyAlignment="1" applyProtection="1">
      <alignment horizontal="center" vertical="center" wrapText="1"/>
    </xf>
    <xf numFmtId="0" fontId="66" fillId="0" borderId="0" xfId="54" applyFont="1" applyFill="1" applyAlignment="1" applyProtection="1">
      <alignment horizontal="center" vertical="center"/>
    </xf>
    <xf numFmtId="0" fontId="68" fillId="0" borderId="0" xfId="54" applyFont="1" applyFill="1" applyBorder="1" applyAlignment="1" applyProtection="1">
      <alignment horizontal="right"/>
    </xf>
    <xf numFmtId="0" fontId="69" fillId="0" borderId="40" xfId="54" applyFont="1" applyFill="1" applyBorder="1" applyAlignment="1" applyProtection="1">
      <alignment horizontal="center" vertical="center" wrapText="1"/>
    </xf>
    <xf numFmtId="0" fontId="69" fillId="0" borderId="60" xfId="54" applyFont="1" applyFill="1" applyBorder="1" applyAlignment="1" applyProtection="1">
      <alignment horizontal="center" vertical="center" wrapText="1"/>
    </xf>
    <xf numFmtId="0" fontId="70" fillId="0" borderId="41" xfId="55" applyFont="1" applyFill="1" applyBorder="1" applyAlignment="1" applyProtection="1">
      <alignment horizontal="center" vertical="center" textRotation="90"/>
    </xf>
    <xf numFmtId="0" fontId="70" fillId="0" borderId="16" xfId="55" applyFont="1" applyFill="1" applyBorder="1" applyAlignment="1" applyProtection="1">
      <alignment horizontal="center" vertical="center" textRotation="90"/>
    </xf>
    <xf numFmtId="0" fontId="68" fillId="0" borderId="30" xfId="54" applyFont="1" applyFill="1" applyBorder="1" applyAlignment="1" applyProtection="1">
      <alignment horizontal="center" vertical="center" wrapText="1"/>
    </xf>
    <xf numFmtId="0" fontId="68" fillId="0" borderId="10" xfId="54" applyFont="1" applyFill="1" applyBorder="1" applyAlignment="1" applyProtection="1">
      <alignment horizontal="center" vertical="center" wrapText="1"/>
    </xf>
    <xf numFmtId="0" fontId="57" fillId="0" borderId="0" xfId="54" applyFont="1" applyFill="1" applyAlignment="1" applyProtection="1">
      <alignment horizontal="center"/>
    </xf>
    <xf numFmtId="0" fontId="59" fillId="0" borderId="0" xfId="55" applyFont="1" applyFill="1" applyAlignment="1" applyProtection="1">
      <alignment horizontal="center" vertical="center" wrapText="1"/>
    </xf>
    <xf numFmtId="0" fontId="75" fillId="0" borderId="0" xfId="55" applyFont="1" applyFill="1" applyAlignment="1" applyProtection="1">
      <alignment horizontal="center" vertical="center" wrapText="1"/>
    </xf>
    <xf numFmtId="0" fontId="76" fillId="0" borderId="48" xfId="55" applyFont="1" applyFill="1" applyBorder="1" applyAlignment="1" applyProtection="1">
      <alignment horizontal="right" vertical="center"/>
    </xf>
    <xf numFmtId="0" fontId="75" fillId="0" borderId="29" xfId="55" applyFont="1" applyFill="1" applyBorder="1" applyAlignment="1" applyProtection="1">
      <alignment horizontal="center" vertical="center" wrapText="1"/>
    </xf>
    <xf numFmtId="0" fontId="75" fillId="0" borderId="33" xfId="55" applyFont="1" applyFill="1" applyBorder="1" applyAlignment="1" applyProtection="1">
      <alignment horizontal="center" vertical="center" wrapText="1"/>
    </xf>
    <xf numFmtId="0" fontId="70" fillId="0" borderId="30" xfId="55" applyFont="1" applyFill="1" applyBorder="1" applyAlignment="1" applyProtection="1">
      <alignment horizontal="center" vertical="center" textRotation="90"/>
    </xf>
    <xf numFmtId="0" fontId="70" fillId="0" borderId="10" xfId="55" applyFont="1" applyFill="1" applyBorder="1" applyAlignment="1" applyProtection="1">
      <alignment horizontal="center" vertical="center" textRotation="90"/>
    </xf>
    <xf numFmtId="0" fontId="49" fillId="0" borderId="30" xfId="55" applyFont="1" applyFill="1" applyBorder="1" applyAlignment="1" applyProtection="1">
      <alignment horizontal="center" vertical="center" wrapText="1"/>
    </xf>
    <xf numFmtId="0" fontId="49" fillId="0" borderId="10" xfId="55" applyFont="1" applyFill="1" applyBorder="1" applyAlignment="1" applyProtection="1">
      <alignment horizontal="center" vertical="center" wrapText="1"/>
    </xf>
    <xf numFmtId="0" fontId="49" fillId="0" borderId="31" xfId="55" applyFont="1" applyFill="1" applyBorder="1" applyAlignment="1" applyProtection="1">
      <alignment horizontal="center" vertical="center" wrapText="1"/>
    </xf>
    <xf numFmtId="0" fontId="49" fillId="0" borderId="24" xfId="55" applyFont="1" applyFill="1" applyBorder="1" applyAlignment="1" applyProtection="1">
      <alignment horizontal="center" vertical="center" wrapText="1"/>
    </xf>
    <xf numFmtId="0" fontId="77" fillId="0" borderId="0" xfId="44" applyFont="1" applyAlignment="1" applyProtection="1">
      <alignment horizontal="center" textRotation="180"/>
    </xf>
    <xf numFmtId="0" fontId="83" fillId="0" borderId="0" xfId="44" applyFont="1" applyAlignment="1" applyProtection="1">
      <alignment horizontal="center" vertical="center" wrapText="1"/>
      <protection locked="0"/>
    </xf>
    <xf numFmtId="0" fontId="48" fillId="0" borderId="13" xfId="44" applyFont="1" applyBorder="1" applyAlignment="1" applyProtection="1">
      <alignment wrapText="1"/>
    </xf>
    <xf numFmtId="0" fontId="48" fillId="0" borderId="12" xfId="44" applyFont="1" applyBorder="1" applyAlignment="1" applyProtection="1">
      <alignment wrapText="1"/>
    </xf>
  </cellXfs>
  <cellStyles count="5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50"/>
    <cellStyle name="Ezres 3" xfId="51"/>
    <cellStyle name="Good" xfId="29"/>
    <cellStyle name="Heading 1" xfId="30"/>
    <cellStyle name="Heading 2" xfId="31"/>
    <cellStyle name="Heading 3" xfId="32"/>
    <cellStyle name="Heading 4" xfId="33"/>
    <cellStyle name="Hiperhivatkozás" xfId="52"/>
    <cellStyle name="Input" xfId="34"/>
    <cellStyle name="Linked Cell" xfId="35"/>
    <cellStyle name="Már látott hiperhivatkozás" xfId="53"/>
    <cellStyle name="Neutral" xfId="36"/>
    <cellStyle name="Normál" xfId="0" builtinId="0"/>
    <cellStyle name="Normál 2" xfId="37"/>
    <cellStyle name="Normál 3" xfId="44"/>
    <cellStyle name="Normál 4" xfId="47"/>
    <cellStyle name="Normál 5" xfId="48"/>
    <cellStyle name="Normál_  3   _2010.évi állami" xfId="57"/>
    <cellStyle name="Normál_2006.I.févi pénzügyi mérleg" xfId="46"/>
    <cellStyle name="Normál_minta" xfId="58"/>
    <cellStyle name="Normál_ÖKIADELÖ" xfId="45"/>
    <cellStyle name="Normal_tanusitv" xfId="38"/>
    <cellStyle name="Normál_VAGYONK" xfId="55"/>
    <cellStyle name="Normál_VAGYONKIM" xfId="54"/>
    <cellStyle name="Note" xfId="39"/>
    <cellStyle name="Output" xfId="40"/>
    <cellStyle name="Százalék 2" xfId="49"/>
    <cellStyle name="Százalék 3" xfId="56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.%20&#201;VI%20Z&#193;RSZ&#193;MAD&#193;SOK\T&#225;bl&#225;k%20ZARSZREND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zab&#225;lyzatok\ZARSZREND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 refreshError="1">
        <row r="4">
          <cell r="A4" t="str">
            <v>2014.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R79"/>
  <sheetViews>
    <sheetView tabSelected="1" topLeftCell="G1" zoomScale="120" workbookViewId="0">
      <selection activeCell="S15" sqref="S15"/>
    </sheetView>
  </sheetViews>
  <sheetFormatPr defaultRowHeight="10.199999999999999" x14ac:dyDescent="0.2"/>
  <cols>
    <col min="1" max="1" width="4.88671875" style="39" customWidth="1"/>
    <col min="2" max="2" width="4.109375" style="39" customWidth="1"/>
    <col min="3" max="3" width="33.33203125" style="40" customWidth="1"/>
    <col min="4" max="4" width="8" style="41" hidden="1" customWidth="1"/>
    <col min="5" max="5" width="7.88671875" style="41" hidden="1" customWidth="1"/>
    <col min="6" max="7" width="8.6640625" style="41" customWidth="1"/>
    <col min="8" max="8" width="9.33203125" style="41" customWidth="1"/>
    <col min="9" max="9" width="8.88671875" style="41" customWidth="1"/>
    <col min="10" max="10" width="4.33203125" style="41" customWidth="1"/>
    <col min="11" max="11" width="33.5546875" style="41" customWidth="1"/>
    <col min="12" max="12" width="8.5546875" style="41" hidden="1" customWidth="1"/>
    <col min="13" max="13" width="7.44140625" style="41" hidden="1" customWidth="1"/>
    <col min="14" max="14" width="8.88671875" style="41" customWidth="1"/>
    <col min="15" max="15" width="9" style="41" customWidth="1"/>
    <col min="16" max="16" width="8.109375" style="41" customWidth="1"/>
    <col min="17" max="17" width="8.88671875" style="41" customWidth="1"/>
    <col min="18" max="256" width="9.109375" style="42"/>
    <col min="257" max="257" width="4.88671875" style="42" customWidth="1"/>
    <col min="258" max="258" width="4.109375" style="42" customWidth="1"/>
    <col min="259" max="259" width="33.6640625" style="42" customWidth="1"/>
    <col min="260" max="261" width="0" style="42" hidden="1" customWidth="1"/>
    <col min="262" max="262" width="8.88671875" style="42" customWidth="1"/>
    <col min="263" max="263" width="9" style="42" customWidth="1"/>
    <col min="264" max="264" width="9.33203125" style="42" customWidth="1"/>
    <col min="265" max="265" width="9.109375" style="42" customWidth="1"/>
    <col min="266" max="266" width="3.88671875" style="42" customWidth="1"/>
    <col min="267" max="267" width="34.33203125" style="42" customWidth="1"/>
    <col min="268" max="269" width="0" style="42" hidden="1" customWidth="1"/>
    <col min="270" max="271" width="9" style="42" customWidth="1"/>
    <col min="272" max="272" width="9.109375" style="42" customWidth="1"/>
    <col min="273" max="273" width="9.88671875" style="42" customWidth="1"/>
    <col min="274" max="512" width="9.109375" style="42"/>
    <col min="513" max="513" width="4.88671875" style="42" customWidth="1"/>
    <col min="514" max="514" width="4.109375" style="42" customWidth="1"/>
    <col min="515" max="515" width="33.6640625" style="42" customWidth="1"/>
    <col min="516" max="517" width="0" style="42" hidden="1" customWidth="1"/>
    <col min="518" max="518" width="8.88671875" style="42" customWidth="1"/>
    <col min="519" max="519" width="9" style="42" customWidth="1"/>
    <col min="520" max="520" width="9.33203125" style="42" customWidth="1"/>
    <col min="521" max="521" width="9.109375" style="42" customWidth="1"/>
    <col min="522" max="522" width="3.88671875" style="42" customWidth="1"/>
    <col min="523" max="523" width="34.33203125" style="42" customWidth="1"/>
    <col min="524" max="525" width="0" style="42" hidden="1" customWidth="1"/>
    <col min="526" max="527" width="9" style="42" customWidth="1"/>
    <col min="528" max="528" width="9.109375" style="42" customWidth="1"/>
    <col min="529" max="529" width="9.88671875" style="42" customWidth="1"/>
    <col min="530" max="768" width="9.109375" style="42"/>
    <col min="769" max="769" width="4.88671875" style="42" customWidth="1"/>
    <col min="770" max="770" width="4.109375" style="42" customWidth="1"/>
    <col min="771" max="771" width="33.6640625" style="42" customWidth="1"/>
    <col min="772" max="773" width="0" style="42" hidden="1" customWidth="1"/>
    <col min="774" max="774" width="8.88671875" style="42" customWidth="1"/>
    <col min="775" max="775" width="9" style="42" customWidth="1"/>
    <col min="776" max="776" width="9.33203125" style="42" customWidth="1"/>
    <col min="777" max="777" width="9.109375" style="42" customWidth="1"/>
    <col min="778" max="778" width="3.88671875" style="42" customWidth="1"/>
    <col min="779" max="779" width="34.33203125" style="42" customWidth="1"/>
    <col min="780" max="781" width="0" style="42" hidden="1" customWidth="1"/>
    <col min="782" max="783" width="9" style="42" customWidth="1"/>
    <col min="784" max="784" width="9.109375" style="42" customWidth="1"/>
    <col min="785" max="785" width="9.88671875" style="42" customWidth="1"/>
    <col min="786" max="1024" width="9.109375" style="42"/>
    <col min="1025" max="1025" width="4.88671875" style="42" customWidth="1"/>
    <col min="1026" max="1026" width="4.109375" style="42" customWidth="1"/>
    <col min="1027" max="1027" width="33.6640625" style="42" customWidth="1"/>
    <col min="1028" max="1029" width="0" style="42" hidden="1" customWidth="1"/>
    <col min="1030" max="1030" width="8.88671875" style="42" customWidth="1"/>
    <col min="1031" max="1031" width="9" style="42" customWidth="1"/>
    <col min="1032" max="1032" width="9.33203125" style="42" customWidth="1"/>
    <col min="1033" max="1033" width="9.109375" style="42" customWidth="1"/>
    <col min="1034" max="1034" width="3.88671875" style="42" customWidth="1"/>
    <col min="1035" max="1035" width="34.33203125" style="42" customWidth="1"/>
    <col min="1036" max="1037" width="0" style="42" hidden="1" customWidth="1"/>
    <col min="1038" max="1039" width="9" style="42" customWidth="1"/>
    <col min="1040" max="1040" width="9.109375" style="42" customWidth="1"/>
    <col min="1041" max="1041" width="9.88671875" style="42" customWidth="1"/>
    <col min="1042" max="1280" width="9.109375" style="42"/>
    <col min="1281" max="1281" width="4.88671875" style="42" customWidth="1"/>
    <col min="1282" max="1282" width="4.109375" style="42" customWidth="1"/>
    <col min="1283" max="1283" width="33.6640625" style="42" customWidth="1"/>
    <col min="1284" max="1285" width="0" style="42" hidden="1" customWidth="1"/>
    <col min="1286" max="1286" width="8.88671875" style="42" customWidth="1"/>
    <col min="1287" max="1287" width="9" style="42" customWidth="1"/>
    <col min="1288" max="1288" width="9.33203125" style="42" customWidth="1"/>
    <col min="1289" max="1289" width="9.109375" style="42" customWidth="1"/>
    <col min="1290" max="1290" width="3.88671875" style="42" customWidth="1"/>
    <col min="1291" max="1291" width="34.33203125" style="42" customWidth="1"/>
    <col min="1292" max="1293" width="0" style="42" hidden="1" customWidth="1"/>
    <col min="1294" max="1295" width="9" style="42" customWidth="1"/>
    <col min="1296" max="1296" width="9.109375" style="42" customWidth="1"/>
    <col min="1297" max="1297" width="9.88671875" style="42" customWidth="1"/>
    <col min="1298" max="1536" width="9.109375" style="42"/>
    <col min="1537" max="1537" width="4.88671875" style="42" customWidth="1"/>
    <col min="1538" max="1538" width="4.109375" style="42" customWidth="1"/>
    <col min="1539" max="1539" width="33.6640625" style="42" customWidth="1"/>
    <col min="1540" max="1541" width="0" style="42" hidden="1" customWidth="1"/>
    <col min="1542" max="1542" width="8.88671875" style="42" customWidth="1"/>
    <col min="1543" max="1543" width="9" style="42" customWidth="1"/>
    <col min="1544" max="1544" width="9.33203125" style="42" customWidth="1"/>
    <col min="1545" max="1545" width="9.109375" style="42" customWidth="1"/>
    <col min="1546" max="1546" width="3.88671875" style="42" customWidth="1"/>
    <col min="1547" max="1547" width="34.33203125" style="42" customWidth="1"/>
    <col min="1548" max="1549" width="0" style="42" hidden="1" customWidth="1"/>
    <col min="1550" max="1551" width="9" style="42" customWidth="1"/>
    <col min="1552" max="1552" width="9.109375" style="42" customWidth="1"/>
    <col min="1553" max="1553" width="9.88671875" style="42" customWidth="1"/>
    <col min="1554" max="1792" width="9.109375" style="42"/>
    <col min="1793" max="1793" width="4.88671875" style="42" customWidth="1"/>
    <col min="1794" max="1794" width="4.109375" style="42" customWidth="1"/>
    <col min="1795" max="1795" width="33.6640625" style="42" customWidth="1"/>
    <col min="1796" max="1797" width="0" style="42" hidden="1" customWidth="1"/>
    <col min="1798" max="1798" width="8.88671875" style="42" customWidth="1"/>
    <col min="1799" max="1799" width="9" style="42" customWidth="1"/>
    <col min="1800" max="1800" width="9.33203125" style="42" customWidth="1"/>
    <col min="1801" max="1801" width="9.109375" style="42" customWidth="1"/>
    <col min="1802" max="1802" width="3.88671875" style="42" customWidth="1"/>
    <col min="1803" max="1803" width="34.33203125" style="42" customWidth="1"/>
    <col min="1804" max="1805" width="0" style="42" hidden="1" customWidth="1"/>
    <col min="1806" max="1807" width="9" style="42" customWidth="1"/>
    <col min="1808" max="1808" width="9.109375" style="42" customWidth="1"/>
    <col min="1809" max="1809" width="9.88671875" style="42" customWidth="1"/>
    <col min="1810" max="2048" width="9.109375" style="42"/>
    <col min="2049" max="2049" width="4.88671875" style="42" customWidth="1"/>
    <col min="2050" max="2050" width="4.109375" style="42" customWidth="1"/>
    <col min="2051" max="2051" width="33.6640625" style="42" customWidth="1"/>
    <col min="2052" max="2053" width="0" style="42" hidden="1" customWidth="1"/>
    <col min="2054" max="2054" width="8.88671875" style="42" customWidth="1"/>
    <col min="2055" max="2055" width="9" style="42" customWidth="1"/>
    <col min="2056" max="2056" width="9.33203125" style="42" customWidth="1"/>
    <col min="2057" max="2057" width="9.109375" style="42" customWidth="1"/>
    <col min="2058" max="2058" width="3.88671875" style="42" customWidth="1"/>
    <col min="2059" max="2059" width="34.33203125" style="42" customWidth="1"/>
    <col min="2060" max="2061" width="0" style="42" hidden="1" customWidth="1"/>
    <col min="2062" max="2063" width="9" style="42" customWidth="1"/>
    <col min="2064" max="2064" width="9.109375" style="42" customWidth="1"/>
    <col min="2065" max="2065" width="9.88671875" style="42" customWidth="1"/>
    <col min="2066" max="2304" width="9.109375" style="42"/>
    <col min="2305" max="2305" width="4.88671875" style="42" customWidth="1"/>
    <col min="2306" max="2306" width="4.109375" style="42" customWidth="1"/>
    <col min="2307" max="2307" width="33.6640625" style="42" customWidth="1"/>
    <col min="2308" max="2309" width="0" style="42" hidden="1" customWidth="1"/>
    <col min="2310" max="2310" width="8.88671875" style="42" customWidth="1"/>
    <col min="2311" max="2311" width="9" style="42" customWidth="1"/>
    <col min="2312" max="2312" width="9.33203125" style="42" customWidth="1"/>
    <col min="2313" max="2313" width="9.109375" style="42" customWidth="1"/>
    <col min="2314" max="2314" width="3.88671875" style="42" customWidth="1"/>
    <col min="2315" max="2315" width="34.33203125" style="42" customWidth="1"/>
    <col min="2316" max="2317" width="0" style="42" hidden="1" customWidth="1"/>
    <col min="2318" max="2319" width="9" style="42" customWidth="1"/>
    <col min="2320" max="2320" width="9.109375" style="42" customWidth="1"/>
    <col min="2321" max="2321" width="9.88671875" style="42" customWidth="1"/>
    <col min="2322" max="2560" width="9.109375" style="42"/>
    <col min="2561" max="2561" width="4.88671875" style="42" customWidth="1"/>
    <col min="2562" max="2562" width="4.109375" style="42" customWidth="1"/>
    <col min="2563" max="2563" width="33.6640625" style="42" customWidth="1"/>
    <col min="2564" max="2565" width="0" style="42" hidden="1" customWidth="1"/>
    <col min="2566" max="2566" width="8.88671875" style="42" customWidth="1"/>
    <col min="2567" max="2567" width="9" style="42" customWidth="1"/>
    <col min="2568" max="2568" width="9.33203125" style="42" customWidth="1"/>
    <col min="2569" max="2569" width="9.109375" style="42" customWidth="1"/>
    <col min="2570" max="2570" width="3.88671875" style="42" customWidth="1"/>
    <col min="2571" max="2571" width="34.33203125" style="42" customWidth="1"/>
    <col min="2572" max="2573" width="0" style="42" hidden="1" customWidth="1"/>
    <col min="2574" max="2575" width="9" style="42" customWidth="1"/>
    <col min="2576" max="2576" width="9.109375" style="42" customWidth="1"/>
    <col min="2577" max="2577" width="9.88671875" style="42" customWidth="1"/>
    <col min="2578" max="2816" width="9.109375" style="42"/>
    <col min="2817" max="2817" width="4.88671875" style="42" customWidth="1"/>
    <col min="2818" max="2818" width="4.109375" style="42" customWidth="1"/>
    <col min="2819" max="2819" width="33.6640625" style="42" customWidth="1"/>
    <col min="2820" max="2821" width="0" style="42" hidden="1" customWidth="1"/>
    <col min="2822" max="2822" width="8.88671875" style="42" customWidth="1"/>
    <col min="2823" max="2823" width="9" style="42" customWidth="1"/>
    <col min="2824" max="2824" width="9.33203125" style="42" customWidth="1"/>
    <col min="2825" max="2825" width="9.109375" style="42" customWidth="1"/>
    <col min="2826" max="2826" width="3.88671875" style="42" customWidth="1"/>
    <col min="2827" max="2827" width="34.33203125" style="42" customWidth="1"/>
    <col min="2828" max="2829" width="0" style="42" hidden="1" customWidth="1"/>
    <col min="2830" max="2831" width="9" style="42" customWidth="1"/>
    <col min="2832" max="2832" width="9.109375" style="42" customWidth="1"/>
    <col min="2833" max="2833" width="9.88671875" style="42" customWidth="1"/>
    <col min="2834" max="3072" width="9.109375" style="42"/>
    <col min="3073" max="3073" width="4.88671875" style="42" customWidth="1"/>
    <col min="3074" max="3074" width="4.109375" style="42" customWidth="1"/>
    <col min="3075" max="3075" width="33.6640625" style="42" customWidth="1"/>
    <col min="3076" max="3077" width="0" style="42" hidden="1" customWidth="1"/>
    <col min="3078" max="3078" width="8.88671875" style="42" customWidth="1"/>
    <col min="3079" max="3079" width="9" style="42" customWidth="1"/>
    <col min="3080" max="3080" width="9.33203125" style="42" customWidth="1"/>
    <col min="3081" max="3081" width="9.109375" style="42" customWidth="1"/>
    <col min="3082" max="3082" width="3.88671875" style="42" customWidth="1"/>
    <col min="3083" max="3083" width="34.33203125" style="42" customWidth="1"/>
    <col min="3084" max="3085" width="0" style="42" hidden="1" customWidth="1"/>
    <col min="3086" max="3087" width="9" style="42" customWidth="1"/>
    <col min="3088" max="3088" width="9.109375" style="42" customWidth="1"/>
    <col min="3089" max="3089" width="9.88671875" style="42" customWidth="1"/>
    <col min="3090" max="3328" width="9.109375" style="42"/>
    <col min="3329" max="3329" width="4.88671875" style="42" customWidth="1"/>
    <col min="3330" max="3330" width="4.109375" style="42" customWidth="1"/>
    <col min="3331" max="3331" width="33.6640625" style="42" customWidth="1"/>
    <col min="3332" max="3333" width="0" style="42" hidden="1" customWidth="1"/>
    <col min="3334" max="3334" width="8.88671875" style="42" customWidth="1"/>
    <col min="3335" max="3335" width="9" style="42" customWidth="1"/>
    <col min="3336" max="3336" width="9.33203125" style="42" customWidth="1"/>
    <col min="3337" max="3337" width="9.109375" style="42" customWidth="1"/>
    <col min="3338" max="3338" width="3.88671875" style="42" customWidth="1"/>
    <col min="3339" max="3339" width="34.33203125" style="42" customWidth="1"/>
    <col min="3340" max="3341" width="0" style="42" hidden="1" customWidth="1"/>
    <col min="3342" max="3343" width="9" style="42" customWidth="1"/>
    <col min="3344" max="3344" width="9.109375" style="42" customWidth="1"/>
    <col min="3345" max="3345" width="9.88671875" style="42" customWidth="1"/>
    <col min="3346" max="3584" width="9.109375" style="42"/>
    <col min="3585" max="3585" width="4.88671875" style="42" customWidth="1"/>
    <col min="3586" max="3586" width="4.109375" style="42" customWidth="1"/>
    <col min="3587" max="3587" width="33.6640625" style="42" customWidth="1"/>
    <col min="3588" max="3589" width="0" style="42" hidden="1" customWidth="1"/>
    <col min="3590" max="3590" width="8.88671875" style="42" customWidth="1"/>
    <col min="3591" max="3591" width="9" style="42" customWidth="1"/>
    <col min="3592" max="3592" width="9.33203125" style="42" customWidth="1"/>
    <col min="3593" max="3593" width="9.109375" style="42" customWidth="1"/>
    <col min="3594" max="3594" width="3.88671875" style="42" customWidth="1"/>
    <col min="3595" max="3595" width="34.33203125" style="42" customWidth="1"/>
    <col min="3596" max="3597" width="0" style="42" hidden="1" customWidth="1"/>
    <col min="3598" max="3599" width="9" style="42" customWidth="1"/>
    <col min="3600" max="3600" width="9.109375" style="42" customWidth="1"/>
    <col min="3601" max="3601" width="9.88671875" style="42" customWidth="1"/>
    <col min="3602" max="3840" width="9.109375" style="42"/>
    <col min="3841" max="3841" width="4.88671875" style="42" customWidth="1"/>
    <col min="3842" max="3842" width="4.109375" style="42" customWidth="1"/>
    <col min="3843" max="3843" width="33.6640625" style="42" customWidth="1"/>
    <col min="3844" max="3845" width="0" style="42" hidden="1" customWidth="1"/>
    <col min="3846" max="3846" width="8.88671875" style="42" customWidth="1"/>
    <col min="3847" max="3847" width="9" style="42" customWidth="1"/>
    <col min="3848" max="3848" width="9.33203125" style="42" customWidth="1"/>
    <col min="3849" max="3849" width="9.109375" style="42" customWidth="1"/>
    <col min="3850" max="3850" width="3.88671875" style="42" customWidth="1"/>
    <col min="3851" max="3851" width="34.33203125" style="42" customWidth="1"/>
    <col min="3852" max="3853" width="0" style="42" hidden="1" customWidth="1"/>
    <col min="3854" max="3855" width="9" style="42" customWidth="1"/>
    <col min="3856" max="3856" width="9.109375" style="42" customWidth="1"/>
    <col min="3857" max="3857" width="9.88671875" style="42" customWidth="1"/>
    <col min="3858" max="4096" width="9.109375" style="42"/>
    <col min="4097" max="4097" width="4.88671875" style="42" customWidth="1"/>
    <col min="4098" max="4098" width="4.109375" style="42" customWidth="1"/>
    <col min="4099" max="4099" width="33.6640625" style="42" customWidth="1"/>
    <col min="4100" max="4101" width="0" style="42" hidden="1" customWidth="1"/>
    <col min="4102" max="4102" width="8.88671875" style="42" customWidth="1"/>
    <col min="4103" max="4103" width="9" style="42" customWidth="1"/>
    <col min="4104" max="4104" width="9.33203125" style="42" customWidth="1"/>
    <col min="4105" max="4105" width="9.109375" style="42" customWidth="1"/>
    <col min="4106" max="4106" width="3.88671875" style="42" customWidth="1"/>
    <col min="4107" max="4107" width="34.33203125" style="42" customWidth="1"/>
    <col min="4108" max="4109" width="0" style="42" hidden="1" customWidth="1"/>
    <col min="4110" max="4111" width="9" style="42" customWidth="1"/>
    <col min="4112" max="4112" width="9.109375" style="42" customWidth="1"/>
    <col min="4113" max="4113" width="9.88671875" style="42" customWidth="1"/>
    <col min="4114" max="4352" width="9.109375" style="42"/>
    <col min="4353" max="4353" width="4.88671875" style="42" customWidth="1"/>
    <col min="4354" max="4354" width="4.109375" style="42" customWidth="1"/>
    <col min="4355" max="4355" width="33.6640625" style="42" customWidth="1"/>
    <col min="4356" max="4357" width="0" style="42" hidden="1" customWidth="1"/>
    <col min="4358" max="4358" width="8.88671875" style="42" customWidth="1"/>
    <col min="4359" max="4359" width="9" style="42" customWidth="1"/>
    <col min="4360" max="4360" width="9.33203125" style="42" customWidth="1"/>
    <col min="4361" max="4361" width="9.109375" style="42" customWidth="1"/>
    <col min="4362" max="4362" width="3.88671875" style="42" customWidth="1"/>
    <col min="4363" max="4363" width="34.33203125" style="42" customWidth="1"/>
    <col min="4364" max="4365" width="0" style="42" hidden="1" customWidth="1"/>
    <col min="4366" max="4367" width="9" style="42" customWidth="1"/>
    <col min="4368" max="4368" width="9.109375" style="42" customWidth="1"/>
    <col min="4369" max="4369" width="9.88671875" style="42" customWidth="1"/>
    <col min="4370" max="4608" width="9.109375" style="42"/>
    <col min="4609" max="4609" width="4.88671875" style="42" customWidth="1"/>
    <col min="4610" max="4610" width="4.109375" style="42" customWidth="1"/>
    <col min="4611" max="4611" width="33.6640625" style="42" customWidth="1"/>
    <col min="4612" max="4613" width="0" style="42" hidden="1" customWidth="1"/>
    <col min="4614" max="4614" width="8.88671875" style="42" customWidth="1"/>
    <col min="4615" max="4615" width="9" style="42" customWidth="1"/>
    <col min="4616" max="4616" width="9.33203125" style="42" customWidth="1"/>
    <col min="4617" max="4617" width="9.109375" style="42" customWidth="1"/>
    <col min="4618" max="4618" width="3.88671875" style="42" customWidth="1"/>
    <col min="4619" max="4619" width="34.33203125" style="42" customWidth="1"/>
    <col min="4620" max="4621" width="0" style="42" hidden="1" customWidth="1"/>
    <col min="4622" max="4623" width="9" style="42" customWidth="1"/>
    <col min="4624" max="4624" width="9.109375" style="42" customWidth="1"/>
    <col min="4625" max="4625" width="9.88671875" style="42" customWidth="1"/>
    <col min="4626" max="4864" width="9.109375" style="42"/>
    <col min="4865" max="4865" width="4.88671875" style="42" customWidth="1"/>
    <col min="4866" max="4866" width="4.109375" style="42" customWidth="1"/>
    <col min="4867" max="4867" width="33.6640625" style="42" customWidth="1"/>
    <col min="4868" max="4869" width="0" style="42" hidden="1" customWidth="1"/>
    <col min="4870" max="4870" width="8.88671875" style="42" customWidth="1"/>
    <col min="4871" max="4871" width="9" style="42" customWidth="1"/>
    <col min="4872" max="4872" width="9.33203125" style="42" customWidth="1"/>
    <col min="4873" max="4873" width="9.109375" style="42" customWidth="1"/>
    <col min="4874" max="4874" width="3.88671875" style="42" customWidth="1"/>
    <col min="4875" max="4875" width="34.33203125" style="42" customWidth="1"/>
    <col min="4876" max="4877" width="0" style="42" hidden="1" customWidth="1"/>
    <col min="4878" max="4879" width="9" style="42" customWidth="1"/>
    <col min="4880" max="4880" width="9.109375" style="42" customWidth="1"/>
    <col min="4881" max="4881" width="9.88671875" style="42" customWidth="1"/>
    <col min="4882" max="5120" width="9.109375" style="42"/>
    <col min="5121" max="5121" width="4.88671875" style="42" customWidth="1"/>
    <col min="5122" max="5122" width="4.109375" style="42" customWidth="1"/>
    <col min="5123" max="5123" width="33.6640625" style="42" customWidth="1"/>
    <col min="5124" max="5125" width="0" style="42" hidden="1" customWidth="1"/>
    <col min="5126" max="5126" width="8.88671875" style="42" customWidth="1"/>
    <col min="5127" max="5127" width="9" style="42" customWidth="1"/>
    <col min="5128" max="5128" width="9.33203125" style="42" customWidth="1"/>
    <col min="5129" max="5129" width="9.109375" style="42" customWidth="1"/>
    <col min="5130" max="5130" width="3.88671875" style="42" customWidth="1"/>
    <col min="5131" max="5131" width="34.33203125" style="42" customWidth="1"/>
    <col min="5132" max="5133" width="0" style="42" hidden="1" customWidth="1"/>
    <col min="5134" max="5135" width="9" style="42" customWidth="1"/>
    <col min="5136" max="5136" width="9.109375" style="42" customWidth="1"/>
    <col min="5137" max="5137" width="9.88671875" style="42" customWidth="1"/>
    <col min="5138" max="5376" width="9.109375" style="42"/>
    <col min="5377" max="5377" width="4.88671875" style="42" customWidth="1"/>
    <col min="5378" max="5378" width="4.109375" style="42" customWidth="1"/>
    <col min="5379" max="5379" width="33.6640625" style="42" customWidth="1"/>
    <col min="5380" max="5381" width="0" style="42" hidden="1" customWidth="1"/>
    <col min="5382" max="5382" width="8.88671875" style="42" customWidth="1"/>
    <col min="5383" max="5383" width="9" style="42" customWidth="1"/>
    <col min="5384" max="5384" width="9.33203125" style="42" customWidth="1"/>
    <col min="5385" max="5385" width="9.109375" style="42" customWidth="1"/>
    <col min="5386" max="5386" width="3.88671875" style="42" customWidth="1"/>
    <col min="5387" max="5387" width="34.33203125" style="42" customWidth="1"/>
    <col min="5388" max="5389" width="0" style="42" hidden="1" customWidth="1"/>
    <col min="5390" max="5391" width="9" style="42" customWidth="1"/>
    <col min="5392" max="5392" width="9.109375" style="42" customWidth="1"/>
    <col min="5393" max="5393" width="9.88671875" style="42" customWidth="1"/>
    <col min="5394" max="5632" width="9.109375" style="42"/>
    <col min="5633" max="5633" width="4.88671875" style="42" customWidth="1"/>
    <col min="5634" max="5634" width="4.109375" style="42" customWidth="1"/>
    <col min="5635" max="5635" width="33.6640625" style="42" customWidth="1"/>
    <col min="5636" max="5637" width="0" style="42" hidden="1" customWidth="1"/>
    <col min="5638" max="5638" width="8.88671875" style="42" customWidth="1"/>
    <col min="5639" max="5639" width="9" style="42" customWidth="1"/>
    <col min="5640" max="5640" width="9.33203125" style="42" customWidth="1"/>
    <col min="5641" max="5641" width="9.109375" style="42" customWidth="1"/>
    <col min="5642" max="5642" width="3.88671875" style="42" customWidth="1"/>
    <col min="5643" max="5643" width="34.33203125" style="42" customWidth="1"/>
    <col min="5644" max="5645" width="0" style="42" hidden="1" customWidth="1"/>
    <col min="5646" max="5647" width="9" style="42" customWidth="1"/>
    <col min="5648" max="5648" width="9.109375" style="42" customWidth="1"/>
    <col min="5649" max="5649" width="9.88671875" style="42" customWidth="1"/>
    <col min="5650" max="5888" width="9.109375" style="42"/>
    <col min="5889" max="5889" width="4.88671875" style="42" customWidth="1"/>
    <col min="5890" max="5890" width="4.109375" style="42" customWidth="1"/>
    <col min="5891" max="5891" width="33.6640625" style="42" customWidth="1"/>
    <col min="5892" max="5893" width="0" style="42" hidden="1" customWidth="1"/>
    <col min="5894" max="5894" width="8.88671875" style="42" customWidth="1"/>
    <col min="5895" max="5895" width="9" style="42" customWidth="1"/>
    <col min="5896" max="5896" width="9.33203125" style="42" customWidth="1"/>
    <col min="5897" max="5897" width="9.109375" style="42" customWidth="1"/>
    <col min="5898" max="5898" width="3.88671875" style="42" customWidth="1"/>
    <col min="5899" max="5899" width="34.33203125" style="42" customWidth="1"/>
    <col min="5900" max="5901" width="0" style="42" hidden="1" customWidth="1"/>
    <col min="5902" max="5903" width="9" style="42" customWidth="1"/>
    <col min="5904" max="5904" width="9.109375" style="42" customWidth="1"/>
    <col min="5905" max="5905" width="9.88671875" style="42" customWidth="1"/>
    <col min="5906" max="6144" width="9.109375" style="42"/>
    <col min="6145" max="6145" width="4.88671875" style="42" customWidth="1"/>
    <col min="6146" max="6146" width="4.109375" style="42" customWidth="1"/>
    <col min="6147" max="6147" width="33.6640625" style="42" customWidth="1"/>
    <col min="6148" max="6149" width="0" style="42" hidden="1" customWidth="1"/>
    <col min="6150" max="6150" width="8.88671875" style="42" customWidth="1"/>
    <col min="6151" max="6151" width="9" style="42" customWidth="1"/>
    <col min="6152" max="6152" width="9.33203125" style="42" customWidth="1"/>
    <col min="6153" max="6153" width="9.109375" style="42" customWidth="1"/>
    <col min="6154" max="6154" width="3.88671875" style="42" customWidth="1"/>
    <col min="6155" max="6155" width="34.33203125" style="42" customWidth="1"/>
    <col min="6156" max="6157" width="0" style="42" hidden="1" customWidth="1"/>
    <col min="6158" max="6159" width="9" style="42" customWidth="1"/>
    <col min="6160" max="6160" width="9.109375" style="42" customWidth="1"/>
    <col min="6161" max="6161" width="9.88671875" style="42" customWidth="1"/>
    <col min="6162" max="6400" width="9.109375" style="42"/>
    <col min="6401" max="6401" width="4.88671875" style="42" customWidth="1"/>
    <col min="6402" max="6402" width="4.109375" style="42" customWidth="1"/>
    <col min="6403" max="6403" width="33.6640625" style="42" customWidth="1"/>
    <col min="6404" max="6405" width="0" style="42" hidden="1" customWidth="1"/>
    <col min="6406" max="6406" width="8.88671875" style="42" customWidth="1"/>
    <col min="6407" max="6407" width="9" style="42" customWidth="1"/>
    <col min="6408" max="6408" width="9.33203125" style="42" customWidth="1"/>
    <col min="6409" max="6409" width="9.109375" style="42" customWidth="1"/>
    <col min="6410" max="6410" width="3.88671875" style="42" customWidth="1"/>
    <col min="6411" max="6411" width="34.33203125" style="42" customWidth="1"/>
    <col min="6412" max="6413" width="0" style="42" hidden="1" customWidth="1"/>
    <col min="6414" max="6415" width="9" style="42" customWidth="1"/>
    <col min="6416" max="6416" width="9.109375" style="42" customWidth="1"/>
    <col min="6417" max="6417" width="9.88671875" style="42" customWidth="1"/>
    <col min="6418" max="6656" width="9.109375" style="42"/>
    <col min="6657" max="6657" width="4.88671875" style="42" customWidth="1"/>
    <col min="6658" max="6658" width="4.109375" style="42" customWidth="1"/>
    <col min="6659" max="6659" width="33.6640625" style="42" customWidth="1"/>
    <col min="6660" max="6661" width="0" style="42" hidden="1" customWidth="1"/>
    <col min="6662" max="6662" width="8.88671875" style="42" customWidth="1"/>
    <col min="6663" max="6663" width="9" style="42" customWidth="1"/>
    <col min="6664" max="6664" width="9.33203125" style="42" customWidth="1"/>
    <col min="6665" max="6665" width="9.109375" style="42" customWidth="1"/>
    <col min="6666" max="6666" width="3.88671875" style="42" customWidth="1"/>
    <col min="6667" max="6667" width="34.33203125" style="42" customWidth="1"/>
    <col min="6668" max="6669" width="0" style="42" hidden="1" customWidth="1"/>
    <col min="6670" max="6671" width="9" style="42" customWidth="1"/>
    <col min="6672" max="6672" width="9.109375" style="42" customWidth="1"/>
    <col min="6673" max="6673" width="9.88671875" style="42" customWidth="1"/>
    <col min="6674" max="6912" width="9.109375" style="42"/>
    <col min="6913" max="6913" width="4.88671875" style="42" customWidth="1"/>
    <col min="6914" max="6914" width="4.109375" style="42" customWidth="1"/>
    <col min="6915" max="6915" width="33.6640625" style="42" customWidth="1"/>
    <col min="6916" max="6917" width="0" style="42" hidden="1" customWidth="1"/>
    <col min="6918" max="6918" width="8.88671875" style="42" customWidth="1"/>
    <col min="6919" max="6919" width="9" style="42" customWidth="1"/>
    <col min="6920" max="6920" width="9.33203125" style="42" customWidth="1"/>
    <col min="6921" max="6921" width="9.109375" style="42" customWidth="1"/>
    <col min="6922" max="6922" width="3.88671875" style="42" customWidth="1"/>
    <col min="6923" max="6923" width="34.33203125" style="42" customWidth="1"/>
    <col min="6924" max="6925" width="0" style="42" hidden="1" customWidth="1"/>
    <col min="6926" max="6927" width="9" style="42" customWidth="1"/>
    <col min="6928" max="6928" width="9.109375" style="42" customWidth="1"/>
    <col min="6929" max="6929" width="9.88671875" style="42" customWidth="1"/>
    <col min="6930" max="7168" width="9.109375" style="42"/>
    <col min="7169" max="7169" width="4.88671875" style="42" customWidth="1"/>
    <col min="7170" max="7170" width="4.109375" style="42" customWidth="1"/>
    <col min="7171" max="7171" width="33.6640625" style="42" customWidth="1"/>
    <col min="7172" max="7173" width="0" style="42" hidden="1" customWidth="1"/>
    <col min="7174" max="7174" width="8.88671875" style="42" customWidth="1"/>
    <col min="7175" max="7175" width="9" style="42" customWidth="1"/>
    <col min="7176" max="7176" width="9.33203125" style="42" customWidth="1"/>
    <col min="7177" max="7177" width="9.109375" style="42" customWidth="1"/>
    <col min="7178" max="7178" width="3.88671875" style="42" customWidth="1"/>
    <col min="7179" max="7179" width="34.33203125" style="42" customWidth="1"/>
    <col min="7180" max="7181" width="0" style="42" hidden="1" customWidth="1"/>
    <col min="7182" max="7183" width="9" style="42" customWidth="1"/>
    <col min="7184" max="7184" width="9.109375" style="42" customWidth="1"/>
    <col min="7185" max="7185" width="9.88671875" style="42" customWidth="1"/>
    <col min="7186" max="7424" width="9.109375" style="42"/>
    <col min="7425" max="7425" width="4.88671875" style="42" customWidth="1"/>
    <col min="7426" max="7426" width="4.109375" style="42" customWidth="1"/>
    <col min="7427" max="7427" width="33.6640625" style="42" customWidth="1"/>
    <col min="7428" max="7429" width="0" style="42" hidden="1" customWidth="1"/>
    <col min="7430" max="7430" width="8.88671875" style="42" customWidth="1"/>
    <col min="7431" max="7431" width="9" style="42" customWidth="1"/>
    <col min="7432" max="7432" width="9.33203125" style="42" customWidth="1"/>
    <col min="7433" max="7433" width="9.109375" style="42" customWidth="1"/>
    <col min="7434" max="7434" width="3.88671875" style="42" customWidth="1"/>
    <col min="7435" max="7435" width="34.33203125" style="42" customWidth="1"/>
    <col min="7436" max="7437" width="0" style="42" hidden="1" customWidth="1"/>
    <col min="7438" max="7439" width="9" style="42" customWidth="1"/>
    <col min="7440" max="7440" width="9.109375" style="42" customWidth="1"/>
    <col min="7441" max="7441" width="9.88671875" style="42" customWidth="1"/>
    <col min="7442" max="7680" width="9.109375" style="42"/>
    <col min="7681" max="7681" width="4.88671875" style="42" customWidth="1"/>
    <col min="7682" max="7682" width="4.109375" style="42" customWidth="1"/>
    <col min="7683" max="7683" width="33.6640625" style="42" customWidth="1"/>
    <col min="7684" max="7685" width="0" style="42" hidden="1" customWidth="1"/>
    <col min="7686" max="7686" width="8.88671875" style="42" customWidth="1"/>
    <col min="7687" max="7687" width="9" style="42" customWidth="1"/>
    <col min="7688" max="7688" width="9.33203125" style="42" customWidth="1"/>
    <col min="7689" max="7689" width="9.109375" style="42" customWidth="1"/>
    <col min="7690" max="7690" width="3.88671875" style="42" customWidth="1"/>
    <col min="7691" max="7691" width="34.33203125" style="42" customWidth="1"/>
    <col min="7692" max="7693" width="0" style="42" hidden="1" customWidth="1"/>
    <col min="7694" max="7695" width="9" style="42" customWidth="1"/>
    <col min="7696" max="7696" width="9.109375" style="42" customWidth="1"/>
    <col min="7697" max="7697" width="9.88671875" style="42" customWidth="1"/>
    <col min="7698" max="7936" width="9.109375" style="42"/>
    <col min="7937" max="7937" width="4.88671875" style="42" customWidth="1"/>
    <col min="7938" max="7938" width="4.109375" style="42" customWidth="1"/>
    <col min="7939" max="7939" width="33.6640625" style="42" customWidth="1"/>
    <col min="7940" max="7941" width="0" style="42" hidden="1" customWidth="1"/>
    <col min="7942" max="7942" width="8.88671875" style="42" customWidth="1"/>
    <col min="7943" max="7943" width="9" style="42" customWidth="1"/>
    <col min="7944" max="7944" width="9.33203125" style="42" customWidth="1"/>
    <col min="7945" max="7945" width="9.109375" style="42" customWidth="1"/>
    <col min="7946" max="7946" width="3.88671875" style="42" customWidth="1"/>
    <col min="7947" max="7947" width="34.33203125" style="42" customWidth="1"/>
    <col min="7948" max="7949" width="0" style="42" hidden="1" customWidth="1"/>
    <col min="7950" max="7951" width="9" style="42" customWidth="1"/>
    <col min="7952" max="7952" width="9.109375" style="42" customWidth="1"/>
    <col min="7953" max="7953" width="9.88671875" style="42" customWidth="1"/>
    <col min="7954" max="8192" width="9.109375" style="42"/>
    <col min="8193" max="8193" width="4.88671875" style="42" customWidth="1"/>
    <col min="8194" max="8194" width="4.109375" style="42" customWidth="1"/>
    <col min="8195" max="8195" width="33.6640625" style="42" customWidth="1"/>
    <col min="8196" max="8197" width="0" style="42" hidden="1" customWidth="1"/>
    <col min="8198" max="8198" width="8.88671875" style="42" customWidth="1"/>
    <col min="8199" max="8199" width="9" style="42" customWidth="1"/>
    <col min="8200" max="8200" width="9.33203125" style="42" customWidth="1"/>
    <col min="8201" max="8201" width="9.109375" style="42" customWidth="1"/>
    <col min="8202" max="8202" width="3.88671875" style="42" customWidth="1"/>
    <col min="8203" max="8203" width="34.33203125" style="42" customWidth="1"/>
    <col min="8204" max="8205" width="0" style="42" hidden="1" customWidth="1"/>
    <col min="8206" max="8207" width="9" style="42" customWidth="1"/>
    <col min="8208" max="8208" width="9.109375" style="42" customWidth="1"/>
    <col min="8209" max="8209" width="9.88671875" style="42" customWidth="1"/>
    <col min="8210" max="8448" width="9.109375" style="42"/>
    <col min="8449" max="8449" width="4.88671875" style="42" customWidth="1"/>
    <col min="8450" max="8450" width="4.109375" style="42" customWidth="1"/>
    <col min="8451" max="8451" width="33.6640625" style="42" customWidth="1"/>
    <col min="8452" max="8453" width="0" style="42" hidden="1" customWidth="1"/>
    <col min="8454" max="8454" width="8.88671875" style="42" customWidth="1"/>
    <col min="8455" max="8455" width="9" style="42" customWidth="1"/>
    <col min="8456" max="8456" width="9.33203125" style="42" customWidth="1"/>
    <col min="8457" max="8457" width="9.109375" style="42" customWidth="1"/>
    <col min="8458" max="8458" width="3.88671875" style="42" customWidth="1"/>
    <col min="8459" max="8459" width="34.33203125" style="42" customWidth="1"/>
    <col min="8460" max="8461" width="0" style="42" hidden="1" customWidth="1"/>
    <col min="8462" max="8463" width="9" style="42" customWidth="1"/>
    <col min="8464" max="8464" width="9.109375" style="42" customWidth="1"/>
    <col min="8465" max="8465" width="9.88671875" style="42" customWidth="1"/>
    <col min="8466" max="8704" width="9.109375" style="42"/>
    <col min="8705" max="8705" width="4.88671875" style="42" customWidth="1"/>
    <col min="8706" max="8706" width="4.109375" style="42" customWidth="1"/>
    <col min="8707" max="8707" width="33.6640625" style="42" customWidth="1"/>
    <col min="8708" max="8709" width="0" style="42" hidden="1" customWidth="1"/>
    <col min="8710" max="8710" width="8.88671875" style="42" customWidth="1"/>
    <col min="8711" max="8711" width="9" style="42" customWidth="1"/>
    <col min="8712" max="8712" width="9.33203125" style="42" customWidth="1"/>
    <col min="8713" max="8713" width="9.109375" style="42" customWidth="1"/>
    <col min="8714" max="8714" width="3.88671875" style="42" customWidth="1"/>
    <col min="8715" max="8715" width="34.33203125" style="42" customWidth="1"/>
    <col min="8716" max="8717" width="0" style="42" hidden="1" customWidth="1"/>
    <col min="8718" max="8719" width="9" style="42" customWidth="1"/>
    <col min="8720" max="8720" width="9.109375" style="42" customWidth="1"/>
    <col min="8721" max="8721" width="9.88671875" style="42" customWidth="1"/>
    <col min="8722" max="8960" width="9.109375" style="42"/>
    <col min="8961" max="8961" width="4.88671875" style="42" customWidth="1"/>
    <col min="8962" max="8962" width="4.109375" style="42" customWidth="1"/>
    <col min="8963" max="8963" width="33.6640625" style="42" customWidth="1"/>
    <col min="8964" max="8965" width="0" style="42" hidden="1" customWidth="1"/>
    <col min="8966" max="8966" width="8.88671875" style="42" customWidth="1"/>
    <col min="8967" max="8967" width="9" style="42" customWidth="1"/>
    <col min="8968" max="8968" width="9.33203125" style="42" customWidth="1"/>
    <col min="8969" max="8969" width="9.109375" style="42" customWidth="1"/>
    <col min="8970" max="8970" width="3.88671875" style="42" customWidth="1"/>
    <col min="8971" max="8971" width="34.33203125" style="42" customWidth="1"/>
    <col min="8972" max="8973" width="0" style="42" hidden="1" customWidth="1"/>
    <col min="8974" max="8975" width="9" style="42" customWidth="1"/>
    <col min="8976" max="8976" width="9.109375" style="42" customWidth="1"/>
    <col min="8977" max="8977" width="9.88671875" style="42" customWidth="1"/>
    <col min="8978" max="9216" width="9.109375" style="42"/>
    <col min="9217" max="9217" width="4.88671875" style="42" customWidth="1"/>
    <col min="9218" max="9218" width="4.109375" style="42" customWidth="1"/>
    <col min="9219" max="9219" width="33.6640625" style="42" customWidth="1"/>
    <col min="9220" max="9221" width="0" style="42" hidden="1" customWidth="1"/>
    <col min="9222" max="9222" width="8.88671875" style="42" customWidth="1"/>
    <col min="9223" max="9223" width="9" style="42" customWidth="1"/>
    <col min="9224" max="9224" width="9.33203125" style="42" customWidth="1"/>
    <col min="9225" max="9225" width="9.109375" style="42" customWidth="1"/>
    <col min="9226" max="9226" width="3.88671875" style="42" customWidth="1"/>
    <col min="9227" max="9227" width="34.33203125" style="42" customWidth="1"/>
    <col min="9228" max="9229" width="0" style="42" hidden="1" customWidth="1"/>
    <col min="9230" max="9231" width="9" style="42" customWidth="1"/>
    <col min="9232" max="9232" width="9.109375" style="42" customWidth="1"/>
    <col min="9233" max="9233" width="9.88671875" style="42" customWidth="1"/>
    <col min="9234" max="9472" width="9.109375" style="42"/>
    <col min="9473" max="9473" width="4.88671875" style="42" customWidth="1"/>
    <col min="9474" max="9474" width="4.109375" style="42" customWidth="1"/>
    <col min="9475" max="9475" width="33.6640625" style="42" customWidth="1"/>
    <col min="9476" max="9477" width="0" style="42" hidden="1" customWidth="1"/>
    <col min="9478" max="9478" width="8.88671875" style="42" customWidth="1"/>
    <col min="9479" max="9479" width="9" style="42" customWidth="1"/>
    <col min="9480" max="9480" width="9.33203125" style="42" customWidth="1"/>
    <col min="9481" max="9481" width="9.109375" style="42" customWidth="1"/>
    <col min="9482" max="9482" width="3.88671875" style="42" customWidth="1"/>
    <col min="9483" max="9483" width="34.33203125" style="42" customWidth="1"/>
    <col min="9484" max="9485" width="0" style="42" hidden="1" customWidth="1"/>
    <col min="9486" max="9487" width="9" style="42" customWidth="1"/>
    <col min="9488" max="9488" width="9.109375" style="42" customWidth="1"/>
    <col min="9489" max="9489" width="9.88671875" style="42" customWidth="1"/>
    <col min="9490" max="9728" width="9.109375" style="42"/>
    <col min="9729" max="9729" width="4.88671875" style="42" customWidth="1"/>
    <col min="9730" max="9730" width="4.109375" style="42" customWidth="1"/>
    <col min="9731" max="9731" width="33.6640625" style="42" customWidth="1"/>
    <col min="9732" max="9733" width="0" style="42" hidden="1" customWidth="1"/>
    <col min="9734" max="9734" width="8.88671875" style="42" customWidth="1"/>
    <col min="9735" max="9735" width="9" style="42" customWidth="1"/>
    <col min="9736" max="9736" width="9.33203125" style="42" customWidth="1"/>
    <col min="9737" max="9737" width="9.109375" style="42" customWidth="1"/>
    <col min="9738" max="9738" width="3.88671875" style="42" customWidth="1"/>
    <col min="9739" max="9739" width="34.33203125" style="42" customWidth="1"/>
    <col min="9740" max="9741" width="0" style="42" hidden="1" customWidth="1"/>
    <col min="9742" max="9743" width="9" style="42" customWidth="1"/>
    <col min="9744" max="9744" width="9.109375" style="42" customWidth="1"/>
    <col min="9745" max="9745" width="9.88671875" style="42" customWidth="1"/>
    <col min="9746" max="9984" width="9.109375" style="42"/>
    <col min="9985" max="9985" width="4.88671875" style="42" customWidth="1"/>
    <col min="9986" max="9986" width="4.109375" style="42" customWidth="1"/>
    <col min="9987" max="9987" width="33.6640625" style="42" customWidth="1"/>
    <col min="9988" max="9989" width="0" style="42" hidden="1" customWidth="1"/>
    <col min="9990" max="9990" width="8.88671875" style="42" customWidth="1"/>
    <col min="9991" max="9991" width="9" style="42" customWidth="1"/>
    <col min="9992" max="9992" width="9.33203125" style="42" customWidth="1"/>
    <col min="9993" max="9993" width="9.109375" style="42" customWidth="1"/>
    <col min="9994" max="9994" width="3.88671875" style="42" customWidth="1"/>
    <col min="9995" max="9995" width="34.33203125" style="42" customWidth="1"/>
    <col min="9996" max="9997" width="0" style="42" hidden="1" customWidth="1"/>
    <col min="9998" max="9999" width="9" style="42" customWidth="1"/>
    <col min="10000" max="10000" width="9.109375" style="42" customWidth="1"/>
    <col min="10001" max="10001" width="9.88671875" style="42" customWidth="1"/>
    <col min="10002" max="10240" width="9.109375" style="42"/>
    <col min="10241" max="10241" width="4.88671875" style="42" customWidth="1"/>
    <col min="10242" max="10242" width="4.109375" style="42" customWidth="1"/>
    <col min="10243" max="10243" width="33.6640625" style="42" customWidth="1"/>
    <col min="10244" max="10245" width="0" style="42" hidden="1" customWidth="1"/>
    <col min="10246" max="10246" width="8.88671875" style="42" customWidth="1"/>
    <col min="10247" max="10247" width="9" style="42" customWidth="1"/>
    <col min="10248" max="10248" width="9.33203125" style="42" customWidth="1"/>
    <col min="10249" max="10249" width="9.109375" style="42" customWidth="1"/>
    <col min="10250" max="10250" width="3.88671875" style="42" customWidth="1"/>
    <col min="10251" max="10251" width="34.33203125" style="42" customWidth="1"/>
    <col min="10252" max="10253" width="0" style="42" hidden="1" customWidth="1"/>
    <col min="10254" max="10255" width="9" style="42" customWidth="1"/>
    <col min="10256" max="10256" width="9.109375" style="42" customWidth="1"/>
    <col min="10257" max="10257" width="9.88671875" style="42" customWidth="1"/>
    <col min="10258" max="10496" width="9.109375" style="42"/>
    <col min="10497" max="10497" width="4.88671875" style="42" customWidth="1"/>
    <col min="10498" max="10498" width="4.109375" style="42" customWidth="1"/>
    <col min="10499" max="10499" width="33.6640625" style="42" customWidth="1"/>
    <col min="10500" max="10501" width="0" style="42" hidden="1" customWidth="1"/>
    <col min="10502" max="10502" width="8.88671875" style="42" customWidth="1"/>
    <col min="10503" max="10503" width="9" style="42" customWidth="1"/>
    <col min="10504" max="10504" width="9.33203125" style="42" customWidth="1"/>
    <col min="10505" max="10505" width="9.109375" style="42" customWidth="1"/>
    <col min="10506" max="10506" width="3.88671875" style="42" customWidth="1"/>
    <col min="10507" max="10507" width="34.33203125" style="42" customWidth="1"/>
    <col min="10508" max="10509" width="0" style="42" hidden="1" customWidth="1"/>
    <col min="10510" max="10511" width="9" style="42" customWidth="1"/>
    <col min="10512" max="10512" width="9.109375" style="42" customWidth="1"/>
    <col min="10513" max="10513" width="9.88671875" style="42" customWidth="1"/>
    <col min="10514" max="10752" width="9.109375" style="42"/>
    <col min="10753" max="10753" width="4.88671875" style="42" customWidth="1"/>
    <col min="10754" max="10754" width="4.109375" style="42" customWidth="1"/>
    <col min="10755" max="10755" width="33.6640625" style="42" customWidth="1"/>
    <col min="10756" max="10757" width="0" style="42" hidden="1" customWidth="1"/>
    <col min="10758" max="10758" width="8.88671875" style="42" customWidth="1"/>
    <col min="10759" max="10759" width="9" style="42" customWidth="1"/>
    <col min="10760" max="10760" width="9.33203125" style="42" customWidth="1"/>
    <col min="10761" max="10761" width="9.109375" style="42" customWidth="1"/>
    <col min="10762" max="10762" width="3.88671875" style="42" customWidth="1"/>
    <col min="10763" max="10763" width="34.33203125" style="42" customWidth="1"/>
    <col min="10764" max="10765" width="0" style="42" hidden="1" customWidth="1"/>
    <col min="10766" max="10767" width="9" style="42" customWidth="1"/>
    <col min="10768" max="10768" width="9.109375" style="42" customWidth="1"/>
    <col min="10769" max="10769" width="9.88671875" style="42" customWidth="1"/>
    <col min="10770" max="11008" width="9.109375" style="42"/>
    <col min="11009" max="11009" width="4.88671875" style="42" customWidth="1"/>
    <col min="11010" max="11010" width="4.109375" style="42" customWidth="1"/>
    <col min="11011" max="11011" width="33.6640625" style="42" customWidth="1"/>
    <col min="11012" max="11013" width="0" style="42" hidden="1" customWidth="1"/>
    <col min="11014" max="11014" width="8.88671875" style="42" customWidth="1"/>
    <col min="11015" max="11015" width="9" style="42" customWidth="1"/>
    <col min="11016" max="11016" width="9.33203125" style="42" customWidth="1"/>
    <col min="11017" max="11017" width="9.109375" style="42" customWidth="1"/>
    <col min="11018" max="11018" width="3.88671875" style="42" customWidth="1"/>
    <col min="11019" max="11019" width="34.33203125" style="42" customWidth="1"/>
    <col min="11020" max="11021" width="0" style="42" hidden="1" customWidth="1"/>
    <col min="11022" max="11023" width="9" style="42" customWidth="1"/>
    <col min="11024" max="11024" width="9.109375" style="42" customWidth="1"/>
    <col min="11025" max="11025" width="9.88671875" style="42" customWidth="1"/>
    <col min="11026" max="11264" width="9.109375" style="42"/>
    <col min="11265" max="11265" width="4.88671875" style="42" customWidth="1"/>
    <col min="11266" max="11266" width="4.109375" style="42" customWidth="1"/>
    <col min="11267" max="11267" width="33.6640625" style="42" customWidth="1"/>
    <col min="11268" max="11269" width="0" style="42" hidden="1" customWidth="1"/>
    <col min="11270" max="11270" width="8.88671875" style="42" customWidth="1"/>
    <col min="11271" max="11271" width="9" style="42" customWidth="1"/>
    <col min="11272" max="11272" width="9.33203125" style="42" customWidth="1"/>
    <col min="11273" max="11273" width="9.109375" style="42" customWidth="1"/>
    <col min="11274" max="11274" width="3.88671875" style="42" customWidth="1"/>
    <col min="11275" max="11275" width="34.33203125" style="42" customWidth="1"/>
    <col min="11276" max="11277" width="0" style="42" hidden="1" customWidth="1"/>
    <col min="11278" max="11279" width="9" style="42" customWidth="1"/>
    <col min="11280" max="11280" width="9.109375" style="42" customWidth="1"/>
    <col min="11281" max="11281" width="9.88671875" style="42" customWidth="1"/>
    <col min="11282" max="11520" width="9.109375" style="42"/>
    <col min="11521" max="11521" width="4.88671875" style="42" customWidth="1"/>
    <col min="11522" max="11522" width="4.109375" style="42" customWidth="1"/>
    <col min="11523" max="11523" width="33.6640625" style="42" customWidth="1"/>
    <col min="11524" max="11525" width="0" style="42" hidden="1" customWidth="1"/>
    <col min="11526" max="11526" width="8.88671875" style="42" customWidth="1"/>
    <col min="11527" max="11527" width="9" style="42" customWidth="1"/>
    <col min="11528" max="11528" width="9.33203125" style="42" customWidth="1"/>
    <col min="11529" max="11529" width="9.109375" style="42" customWidth="1"/>
    <col min="11530" max="11530" width="3.88671875" style="42" customWidth="1"/>
    <col min="11531" max="11531" width="34.33203125" style="42" customWidth="1"/>
    <col min="11532" max="11533" width="0" style="42" hidden="1" customWidth="1"/>
    <col min="11534" max="11535" width="9" style="42" customWidth="1"/>
    <col min="11536" max="11536" width="9.109375" style="42" customWidth="1"/>
    <col min="11537" max="11537" width="9.88671875" style="42" customWidth="1"/>
    <col min="11538" max="11776" width="9.109375" style="42"/>
    <col min="11777" max="11777" width="4.88671875" style="42" customWidth="1"/>
    <col min="11778" max="11778" width="4.109375" style="42" customWidth="1"/>
    <col min="11779" max="11779" width="33.6640625" style="42" customWidth="1"/>
    <col min="11780" max="11781" width="0" style="42" hidden="1" customWidth="1"/>
    <col min="11782" max="11782" width="8.88671875" style="42" customWidth="1"/>
    <col min="11783" max="11783" width="9" style="42" customWidth="1"/>
    <col min="11784" max="11784" width="9.33203125" style="42" customWidth="1"/>
    <col min="11785" max="11785" width="9.109375" style="42" customWidth="1"/>
    <col min="11786" max="11786" width="3.88671875" style="42" customWidth="1"/>
    <col min="11787" max="11787" width="34.33203125" style="42" customWidth="1"/>
    <col min="11788" max="11789" width="0" style="42" hidden="1" customWidth="1"/>
    <col min="11790" max="11791" width="9" style="42" customWidth="1"/>
    <col min="11792" max="11792" width="9.109375" style="42" customWidth="1"/>
    <col min="11793" max="11793" width="9.88671875" style="42" customWidth="1"/>
    <col min="11794" max="12032" width="9.109375" style="42"/>
    <col min="12033" max="12033" width="4.88671875" style="42" customWidth="1"/>
    <col min="12034" max="12034" width="4.109375" style="42" customWidth="1"/>
    <col min="12035" max="12035" width="33.6640625" style="42" customWidth="1"/>
    <col min="12036" max="12037" width="0" style="42" hidden="1" customWidth="1"/>
    <col min="12038" max="12038" width="8.88671875" style="42" customWidth="1"/>
    <col min="12039" max="12039" width="9" style="42" customWidth="1"/>
    <col min="12040" max="12040" width="9.33203125" style="42" customWidth="1"/>
    <col min="12041" max="12041" width="9.109375" style="42" customWidth="1"/>
    <col min="12042" max="12042" width="3.88671875" style="42" customWidth="1"/>
    <col min="12043" max="12043" width="34.33203125" style="42" customWidth="1"/>
    <col min="12044" max="12045" width="0" style="42" hidden="1" customWidth="1"/>
    <col min="12046" max="12047" width="9" style="42" customWidth="1"/>
    <col min="12048" max="12048" width="9.109375" style="42" customWidth="1"/>
    <col min="12049" max="12049" width="9.88671875" style="42" customWidth="1"/>
    <col min="12050" max="12288" width="9.109375" style="42"/>
    <col min="12289" max="12289" width="4.88671875" style="42" customWidth="1"/>
    <col min="12290" max="12290" width="4.109375" style="42" customWidth="1"/>
    <col min="12291" max="12291" width="33.6640625" style="42" customWidth="1"/>
    <col min="12292" max="12293" width="0" style="42" hidden="1" customWidth="1"/>
    <col min="12294" max="12294" width="8.88671875" style="42" customWidth="1"/>
    <col min="12295" max="12295" width="9" style="42" customWidth="1"/>
    <col min="12296" max="12296" width="9.33203125" style="42" customWidth="1"/>
    <col min="12297" max="12297" width="9.109375" style="42" customWidth="1"/>
    <col min="12298" max="12298" width="3.88671875" style="42" customWidth="1"/>
    <col min="12299" max="12299" width="34.33203125" style="42" customWidth="1"/>
    <col min="12300" max="12301" width="0" style="42" hidden="1" customWidth="1"/>
    <col min="12302" max="12303" width="9" style="42" customWidth="1"/>
    <col min="12304" max="12304" width="9.109375" style="42" customWidth="1"/>
    <col min="12305" max="12305" width="9.88671875" style="42" customWidth="1"/>
    <col min="12306" max="12544" width="9.109375" style="42"/>
    <col min="12545" max="12545" width="4.88671875" style="42" customWidth="1"/>
    <col min="12546" max="12546" width="4.109375" style="42" customWidth="1"/>
    <col min="12547" max="12547" width="33.6640625" style="42" customWidth="1"/>
    <col min="12548" max="12549" width="0" style="42" hidden="1" customWidth="1"/>
    <col min="12550" max="12550" width="8.88671875" style="42" customWidth="1"/>
    <col min="12551" max="12551" width="9" style="42" customWidth="1"/>
    <col min="12552" max="12552" width="9.33203125" style="42" customWidth="1"/>
    <col min="12553" max="12553" width="9.109375" style="42" customWidth="1"/>
    <col min="12554" max="12554" width="3.88671875" style="42" customWidth="1"/>
    <col min="12555" max="12555" width="34.33203125" style="42" customWidth="1"/>
    <col min="12556" max="12557" width="0" style="42" hidden="1" customWidth="1"/>
    <col min="12558" max="12559" width="9" style="42" customWidth="1"/>
    <col min="12560" max="12560" width="9.109375" style="42" customWidth="1"/>
    <col min="12561" max="12561" width="9.88671875" style="42" customWidth="1"/>
    <col min="12562" max="12800" width="9.109375" style="42"/>
    <col min="12801" max="12801" width="4.88671875" style="42" customWidth="1"/>
    <col min="12802" max="12802" width="4.109375" style="42" customWidth="1"/>
    <col min="12803" max="12803" width="33.6640625" style="42" customWidth="1"/>
    <col min="12804" max="12805" width="0" style="42" hidden="1" customWidth="1"/>
    <col min="12806" max="12806" width="8.88671875" style="42" customWidth="1"/>
    <col min="12807" max="12807" width="9" style="42" customWidth="1"/>
    <col min="12808" max="12808" width="9.33203125" style="42" customWidth="1"/>
    <col min="12809" max="12809" width="9.109375" style="42" customWidth="1"/>
    <col min="12810" max="12810" width="3.88671875" style="42" customWidth="1"/>
    <col min="12811" max="12811" width="34.33203125" style="42" customWidth="1"/>
    <col min="12812" max="12813" width="0" style="42" hidden="1" customWidth="1"/>
    <col min="12814" max="12815" width="9" style="42" customWidth="1"/>
    <col min="12816" max="12816" width="9.109375" style="42" customWidth="1"/>
    <col min="12817" max="12817" width="9.88671875" style="42" customWidth="1"/>
    <col min="12818" max="13056" width="9.109375" style="42"/>
    <col min="13057" max="13057" width="4.88671875" style="42" customWidth="1"/>
    <col min="13058" max="13058" width="4.109375" style="42" customWidth="1"/>
    <col min="13059" max="13059" width="33.6640625" style="42" customWidth="1"/>
    <col min="13060" max="13061" width="0" style="42" hidden="1" customWidth="1"/>
    <col min="13062" max="13062" width="8.88671875" style="42" customWidth="1"/>
    <col min="13063" max="13063" width="9" style="42" customWidth="1"/>
    <col min="13064" max="13064" width="9.33203125" style="42" customWidth="1"/>
    <col min="13065" max="13065" width="9.109375" style="42" customWidth="1"/>
    <col min="13066" max="13066" width="3.88671875" style="42" customWidth="1"/>
    <col min="13067" max="13067" width="34.33203125" style="42" customWidth="1"/>
    <col min="13068" max="13069" width="0" style="42" hidden="1" customWidth="1"/>
    <col min="13070" max="13071" width="9" style="42" customWidth="1"/>
    <col min="13072" max="13072" width="9.109375" style="42" customWidth="1"/>
    <col min="13073" max="13073" width="9.88671875" style="42" customWidth="1"/>
    <col min="13074" max="13312" width="9.109375" style="42"/>
    <col min="13313" max="13313" width="4.88671875" style="42" customWidth="1"/>
    <col min="13314" max="13314" width="4.109375" style="42" customWidth="1"/>
    <col min="13315" max="13315" width="33.6640625" style="42" customWidth="1"/>
    <col min="13316" max="13317" width="0" style="42" hidden="1" customWidth="1"/>
    <col min="13318" max="13318" width="8.88671875" style="42" customWidth="1"/>
    <col min="13319" max="13319" width="9" style="42" customWidth="1"/>
    <col min="13320" max="13320" width="9.33203125" style="42" customWidth="1"/>
    <col min="13321" max="13321" width="9.109375" style="42" customWidth="1"/>
    <col min="13322" max="13322" width="3.88671875" style="42" customWidth="1"/>
    <col min="13323" max="13323" width="34.33203125" style="42" customWidth="1"/>
    <col min="13324" max="13325" width="0" style="42" hidden="1" customWidth="1"/>
    <col min="13326" max="13327" width="9" style="42" customWidth="1"/>
    <col min="13328" max="13328" width="9.109375" style="42" customWidth="1"/>
    <col min="13329" max="13329" width="9.88671875" style="42" customWidth="1"/>
    <col min="13330" max="13568" width="9.109375" style="42"/>
    <col min="13569" max="13569" width="4.88671875" style="42" customWidth="1"/>
    <col min="13570" max="13570" width="4.109375" style="42" customWidth="1"/>
    <col min="13571" max="13571" width="33.6640625" style="42" customWidth="1"/>
    <col min="13572" max="13573" width="0" style="42" hidden="1" customWidth="1"/>
    <col min="13574" max="13574" width="8.88671875" style="42" customWidth="1"/>
    <col min="13575" max="13575" width="9" style="42" customWidth="1"/>
    <col min="13576" max="13576" width="9.33203125" style="42" customWidth="1"/>
    <col min="13577" max="13577" width="9.109375" style="42" customWidth="1"/>
    <col min="13578" max="13578" width="3.88671875" style="42" customWidth="1"/>
    <col min="13579" max="13579" width="34.33203125" style="42" customWidth="1"/>
    <col min="13580" max="13581" width="0" style="42" hidden="1" customWidth="1"/>
    <col min="13582" max="13583" width="9" style="42" customWidth="1"/>
    <col min="13584" max="13584" width="9.109375" style="42" customWidth="1"/>
    <col min="13585" max="13585" width="9.88671875" style="42" customWidth="1"/>
    <col min="13586" max="13824" width="9.109375" style="42"/>
    <col min="13825" max="13825" width="4.88671875" style="42" customWidth="1"/>
    <col min="13826" max="13826" width="4.109375" style="42" customWidth="1"/>
    <col min="13827" max="13827" width="33.6640625" style="42" customWidth="1"/>
    <col min="13828" max="13829" width="0" style="42" hidden="1" customWidth="1"/>
    <col min="13830" max="13830" width="8.88671875" style="42" customWidth="1"/>
    <col min="13831" max="13831" width="9" style="42" customWidth="1"/>
    <col min="13832" max="13832" width="9.33203125" style="42" customWidth="1"/>
    <col min="13833" max="13833" width="9.109375" style="42" customWidth="1"/>
    <col min="13834" max="13834" width="3.88671875" style="42" customWidth="1"/>
    <col min="13835" max="13835" width="34.33203125" style="42" customWidth="1"/>
    <col min="13836" max="13837" width="0" style="42" hidden="1" customWidth="1"/>
    <col min="13838" max="13839" width="9" style="42" customWidth="1"/>
    <col min="13840" max="13840" width="9.109375" style="42" customWidth="1"/>
    <col min="13841" max="13841" width="9.88671875" style="42" customWidth="1"/>
    <col min="13842" max="14080" width="9.109375" style="42"/>
    <col min="14081" max="14081" width="4.88671875" style="42" customWidth="1"/>
    <col min="14082" max="14082" width="4.109375" style="42" customWidth="1"/>
    <col min="14083" max="14083" width="33.6640625" style="42" customWidth="1"/>
    <col min="14084" max="14085" width="0" style="42" hidden="1" customWidth="1"/>
    <col min="14086" max="14086" width="8.88671875" style="42" customWidth="1"/>
    <col min="14087" max="14087" width="9" style="42" customWidth="1"/>
    <col min="14088" max="14088" width="9.33203125" style="42" customWidth="1"/>
    <col min="14089" max="14089" width="9.109375" style="42" customWidth="1"/>
    <col min="14090" max="14090" width="3.88671875" style="42" customWidth="1"/>
    <col min="14091" max="14091" width="34.33203125" style="42" customWidth="1"/>
    <col min="14092" max="14093" width="0" style="42" hidden="1" customWidth="1"/>
    <col min="14094" max="14095" width="9" style="42" customWidth="1"/>
    <col min="14096" max="14096" width="9.109375" style="42" customWidth="1"/>
    <col min="14097" max="14097" width="9.88671875" style="42" customWidth="1"/>
    <col min="14098" max="14336" width="9.109375" style="42"/>
    <col min="14337" max="14337" width="4.88671875" style="42" customWidth="1"/>
    <col min="14338" max="14338" width="4.109375" style="42" customWidth="1"/>
    <col min="14339" max="14339" width="33.6640625" style="42" customWidth="1"/>
    <col min="14340" max="14341" width="0" style="42" hidden="1" customWidth="1"/>
    <col min="14342" max="14342" width="8.88671875" style="42" customWidth="1"/>
    <col min="14343" max="14343" width="9" style="42" customWidth="1"/>
    <col min="14344" max="14344" width="9.33203125" style="42" customWidth="1"/>
    <col min="14345" max="14345" width="9.109375" style="42" customWidth="1"/>
    <col min="14346" max="14346" width="3.88671875" style="42" customWidth="1"/>
    <col min="14347" max="14347" width="34.33203125" style="42" customWidth="1"/>
    <col min="14348" max="14349" width="0" style="42" hidden="1" customWidth="1"/>
    <col min="14350" max="14351" width="9" style="42" customWidth="1"/>
    <col min="14352" max="14352" width="9.109375" style="42" customWidth="1"/>
    <col min="14353" max="14353" width="9.88671875" style="42" customWidth="1"/>
    <col min="14354" max="14592" width="9.109375" style="42"/>
    <col min="14593" max="14593" width="4.88671875" style="42" customWidth="1"/>
    <col min="14594" max="14594" width="4.109375" style="42" customWidth="1"/>
    <col min="14595" max="14595" width="33.6640625" style="42" customWidth="1"/>
    <col min="14596" max="14597" width="0" style="42" hidden="1" customWidth="1"/>
    <col min="14598" max="14598" width="8.88671875" style="42" customWidth="1"/>
    <col min="14599" max="14599" width="9" style="42" customWidth="1"/>
    <col min="14600" max="14600" width="9.33203125" style="42" customWidth="1"/>
    <col min="14601" max="14601" width="9.109375" style="42" customWidth="1"/>
    <col min="14602" max="14602" width="3.88671875" style="42" customWidth="1"/>
    <col min="14603" max="14603" width="34.33203125" style="42" customWidth="1"/>
    <col min="14604" max="14605" width="0" style="42" hidden="1" customWidth="1"/>
    <col min="14606" max="14607" width="9" style="42" customWidth="1"/>
    <col min="14608" max="14608" width="9.109375" style="42" customWidth="1"/>
    <col min="14609" max="14609" width="9.88671875" style="42" customWidth="1"/>
    <col min="14610" max="14848" width="9.109375" style="42"/>
    <col min="14849" max="14849" width="4.88671875" style="42" customWidth="1"/>
    <col min="14850" max="14850" width="4.109375" style="42" customWidth="1"/>
    <col min="14851" max="14851" width="33.6640625" style="42" customWidth="1"/>
    <col min="14852" max="14853" width="0" style="42" hidden="1" customWidth="1"/>
    <col min="14854" max="14854" width="8.88671875" style="42" customWidth="1"/>
    <col min="14855" max="14855" width="9" style="42" customWidth="1"/>
    <col min="14856" max="14856" width="9.33203125" style="42" customWidth="1"/>
    <col min="14857" max="14857" width="9.109375" style="42" customWidth="1"/>
    <col min="14858" max="14858" width="3.88671875" style="42" customWidth="1"/>
    <col min="14859" max="14859" width="34.33203125" style="42" customWidth="1"/>
    <col min="14860" max="14861" width="0" style="42" hidden="1" customWidth="1"/>
    <col min="14862" max="14863" width="9" style="42" customWidth="1"/>
    <col min="14864" max="14864" width="9.109375" style="42" customWidth="1"/>
    <col min="14865" max="14865" width="9.88671875" style="42" customWidth="1"/>
    <col min="14866" max="15104" width="9.109375" style="42"/>
    <col min="15105" max="15105" width="4.88671875" style="42" customWidth="1"/>
    <col min="15106" max="15106" width="4.109375" style="42" customWidth="1"/>
    <col min="15107" max="15107" width="33.6640625" style="42" customWidth="1"/>
    <col min="15108" max="15109" width="0" style="42" hidden="1" customWidth="1"/>
    <col min="15110" max="15110" width="8.88671875" style="42" customWidth="1"/>
    <col min="15111" max="15111" width="9" style="42" customWidth="1"/>
    <col min="15112" max="15112" width="9.33203125" style="42" customWidth="1"/>
    <col min="15113" max="15113" width="9.109375" style="42" customWidth="1"/>
    <col min="15114" max="15114" width="3.88671875" style="42" customWidth="1"/>
    <col min="15115" max="15115" width="34.33203125" style="42" customWidth="1"/>
    <col min="15116" max="15117" width="0" style="42" hidden="1" customWidth="1"/>
    <col min="15118" max="15119" width="9" style="42" customWidth="1"/>
    <col min="15120" max="15120" width="9.109375" style="42" customWidth="1"/>
    <col min="15121" max="15121" width="9.88671875" style="42" customWidth="1"/>
    <col min="15122" max="15360" width="9.109375" style="42"/>
    <col min="15361" max="15361" width="4.88671875" style="42" customWidth="1"/>
    <col min="15362" max="15362" width="4.109375" style="42" customWidth="1"/>
    <col min="15363" max="15363" width="33.6640625" style="42" customWidth="1"/>
    <col min="15364" max="15365" width="0" style="42" hidden="1" customWidth="1"/>
    <col min="15366" max="15366" width="8.88671875" style="42" customWidth="1"/>
    <col min="15367" max="15367" width="9" style="42" customWidth="1"/>
    <col min="15368" max="15368" width="9.33203125" style="42" customWidth="1"/>
    <col min="15369" max="15369" width="9.109375" style="42" customWidth="1"/>
    <col min="15370" max="15370" width="3.88671875" style="42" customWidth="1"/>
    <col min="15371" max="15371" width="34.33203125" style="42" customWidth="1"/>
    <col min="15372" max="15373" width="0" style="42" hidden="1" customWidth="1"/>
    <col min="15374" max="15375" width="9" style="42" customWidth="1"/>
    <col min="15376" max="15376" width="9.109375" style="42" customWidth="1"/>
    <col min="15377" max="15377" width="9.88671875" style="42" customWidth="1"/>
    <col min="15378" max="15616" width="9.109375" style="42"/>
    <col min="15617" max="15617" width="4.88671875" style="42" customWidth="1"/>
    <col min="15618" max="15618" width="4.109375" style="42" customWidth="1"/>
    <col min="15619" max="15619" width="33.6640625" style="42" customWidth="1"/>
    <col min="15620" max="15621" width="0" style="42" hidden="1" customWidth="1"/>
    <col min="15622" max="15622" width="8.88671875" style="42" customWidth="1"/>
    <col min="15623" max="15623" width="9" style="42" customWidth="1"/>
    <col min="15624" max="15624" width="9.33203125" style="42" customWidth="1"/>
    <col min="15625" max="15625" width="9.109375" style="42" customWidth="1"/>
    <col min="15626" max="15626" width="3.88671875" style="42" customWidth="1"/>
    <col min="15627" max="15627" width="34.33203125" style="42" customWidth="1"/>
    <col min="15628" max="15629" width="0" style="42" hidden="1" customWidth="1"/>
    <col min="15630" max="15631" width="9" style="42" customWidth="1"/>
    <col min="15632" max="15632" width="9.109375" style="42" customWidth="1"/>
    <col min="15633" max="15633" width="9.88671875" style="42" customWidth="1"/>
    <col min="15634" max="15872" width="9.109375" style="42"/>
    <col min="15873" max="15873" width="4.88671875" style="42" customWidth="1"/>
    <col min="15874" max="15874" width="4.109375" style="42" customWidth="1"/>
    <col min="15875" max="15875" width="33.6640625" style="42" customWidth="1"/>
    <col min="15876" max="15877" width="0" style="42" hidden="1" customWidth="1"/>
    <col min="15878" max="15878" width="8.88671875" style="42" customWidth="1"/>
    <col min="15879" max="15879" width="9" style="42" customWidth="1"/>
    <col min="15880" max="15880" width="9.33203125" style="42" customWidth="1"/>
    <col min="15881" max="15881" width="9.109375" style="42" customWidth="1"/>
    <col min="15882" max="15882" width="3.88671875" style="42" customWidth="1"/>
    <col min="15883" max="15883" width="34.33203125" style="42" customWidth="1"/>
    <col min="15884" max="15885" width="0" style="42" hidden="1" customWidth="1"/>
    <col min="15886" max="15887" width="9" style="42" customWidth="1"/>
    <col min="15888" max="15888" width="9.109375" style="42" customWidth="1"/>
    <col min="15889" max="15889" width="9.88671875" style="42" customWidth="1"/>
    <col min="15890" max="16128" width="9.109375" style="42"/>
    <col min="16129" max="16129" width="4.88671875" style="42" customWidth="1"/>
    <col min="16130" max="16130" width="4.109375" style="42" customWidth="1"/>
    <col min="16131" max="16131" width="33.6640625" style="42" customWidth="1"/>
    <col min="16132" max="16133" width="0" style="42" hidden="1" customWidth="1"/>
    <col min="16134" max="16134" width="8.88671875" style="42" customWidth="1"/>
    <col min="16135" max="16135" width="9" style="42" customWidth="1"/>
    <col min="16136" max="16136" width="9.33203125" style="42" customWidth="1"/>
    <col min="16137" max="16137" width="9.109375" style="42" customWidth="1"/>
    <col min="16138" max="16138" width="3.88671875" style="42" customWidth="1"/>
    <col min="16139" max="16139" width="34.33203125" style="42" customWidth="1"/>
    <col min="16140" max="16141" width="0" style="42" hidden="1" customWidth="1"/>
    <col min="16142" max="16143" width="9" style="42" customWidth="1"/>
    <col min="16144" max="16144" width="9.109375" style="42" customWidth="1"/>
    <col min="16145" max="16145" width="9.88671875" style="42" customWidth="1"/>
    <col min="16146" max="16384" width="9.109375" style="42"/>
  </cols>
  <sheetData>
    <row r="1" spans="1:18" s="45" customFormat="1" ht="13.8" x14ac:dyDescent="0.25">
      <c r="A1" s="563" t="s">
        <v>374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44"/>
    </row>
    <row r="2" spans="1:18" s="45" customFormat="1" ht="21" customHeight="1" x14ac:dyDescent="0.25">
      <c r="A2" s="564" t="s">
        <v>64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44"/>
    </row>
    <row r="3" spans="1:18" s="45" customFormat="1" ht="21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565" t="s">
        <v>68</v>
      </c>
      <c r="Q3" s="565"/>
      <c r="R3" s="44"/>
    </row>
    <row r="4" spans="1:18" s="45" customFormat="1" ht="12.6" thickBot="1" x14ac:dyDescent="0.3">
      <c r="A4" s="43"/>
      <c r="B4" s="43"/>
      <c r="C4" s="566" t="s">
        <v>69</v>
      </c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44"/>
    </row>
    <row r="5" spans="1:18" s="45" customFormat="1" ht="12.75" customHeight="1" x14ac:dyDescent="0.25">
      <c r="A5" s="567" t="s">
        <v>23</v>
      </c>
      <c r="B5" s="570" t="s">
        <v>70</v>
      </c>
      <c r="C5" s="573" t="s">
        <v>44</v>
      </c>
      <c r="D5" s="560" t="s">
        <v>45</v>
      </c>
      <c r="E5" s="560"/>
      <c r="F5" s="560"/>
      <c r="G5" s="66" t="s">
        <v>46</v>
      </c>
      <c r="H5" s="66" t="s">
        <v>47</v>
      </c>
      <c r="I5" s="67" t="s">
        <v>71</v>
      </c>
      <c r="J5" s="575" t="s">
        <v>70</v>
      </c>
      <c r="K5" s="578" t="s">
        <v>72</v>
      </c>
      <c r="L5" s="560" t="s">
        <v>73</v>
      </c>
      <c r="M5" s="560"/>
      <c r="N5" s="560"/>
      <c r="O5" s="66" t="s">
        <v>74</v>
      </c>
      <c r="P5" s="66" t="s">
        <v>75</v>
      </c>
      <c r="Q5" s="67" t="s">
        <v>76</v>
      </c>
      <c r="R5" s="44"/>
    </row>
    <row r="6" spans="1:18" s="45" customFormat="1" ht="12.75" customHeight="1" x14ac:dyDescent="0.25">
      <c r="A6" s="568"/>
      <c r="B6" s="571"/>
      <c r="C6" s="574"/>
      <c r="D6" s="561" t="s">
        <v>48</v>
      </c>
      <c r="E6" s="561"/>
      <c r="F6" s="561"/>
      <c r="G6" s="561"/>
      <c r="H6" s="561"/>
      <c r="I6" s="562"/>
      <c r="J6" s="576"/>
      <c r="K6" s="579"/>
      <c r="L6" s="561" t="s">
        <v>48</v>
      </c>
      <c r="M6" s="561"/>
      <c r="N6" s="561"/>
      <c r="O6" s="561"/>
      <c r="P6" s="561"/>
      <c r="Q6" s="562"/>
      <c r="R6" s="44"/>
    </row>
    <row r="7" spans="1:18" s="47" customFormat="1" ht="36.6" customHeight="1" thickBot="1" x14ac:dyDescent="0.35">
      <c r="A7" s="569"/>
      <c r="B7" s="572"/>
      <c r="C7" s="68" t="s">
        <v>49</v>
      </c>
      <c r="D7" s="69" t="s">
        <v>50</v>
      </c>
      <c r="E7" s="69" t="s">
        <v>51</v>
      </c>
      <c r="F7" s="69" t="s">
        <v>77</v>
      </c>
      <c r="G7" s="70" t="s">
        <v>78</v>
      </c>
      <c r="H7" s="72" t="s">
        <v>159</v>
      </c>
      <c r="I7" s="70" t="s">
        <v>158</v>
      </c>
      <c r="J7" s="577"/>
      <c r="K7" s="71" t="s">
        <v>52</v>
      </c>
      <c r="L7" s="72" t="s">
        <v>50</v>
      </c>
      <c r="M7" s="72" t="s">
        <v>51</v>
      </c>
      <c r="N7" s="72" t="s">
        <v>77</v>
      </c>
      <c r="O7" s="73" t="s">
        <v>78</v>
      </c>
      <c r="P7" s="72" t="s">
        <v>159</v>
      </c>
      <c r="Q7" s="73" t="s">
        <v>158</v>
      </c>
      <c r="R7" s="46"/>
    </row>
    <row r="8" spans="1:18" s="47" customFormat="1" ht="13.5" customHeight="1" x14ac:dyDescent="0.3">
      <c r="A8" s="74"/>
      <c r="B8" s="75"/>
      <c r="C8" s="76"/>
      <c r="D8" s="77"/>
      <c r="E8" s="77"/>
      <c r="F8" s="77"/>
      <c r="G8" s="78"/>
      <c r="H8" s="77"/>
      <c r="I8" s="78"/>
      <c r="J8" s="79"/>
      <c r="K8" s="80"/>
      <c r="L8" s="81"/>
      <c r="M8" s="81"/>
      <c r="N8" s="81"/>
      <c r="O8" s="81"/>
      <c r="P8" s="81"/>
      <c r="Q8" s="81"/>
      <c r="R8" s="46"/>
    </row>
    <row r="9" spans="1:18" s="90" customFormat="1" ht="10.8" x14ac:dyDescent="0.2">
      <c r="A9" s="82">
        <v>1</v>
      </c>
      <c r="B9" s="83"/>
      <c r="C9" s="84" t="s">
        <v>53</v>
      </c>
      <c r="D9" s="85"/>
      <c r="E9" s="85"/>
      <c r="F9" s="85"/>
      <c r="G9" s="86"/>
      <c r="H9" s="85"/>
      <c r="I9" s="86"/>
      <c r="J9" s="87"/>
      <c r="K9" s="85" t="s">
        <v>54</v>
      </c>
      <c r="L9" s="85"/>
      <c r="M9" s="85"/>
      <c r="N9" s="88"/>
      <c r="O9" s="85"/>
      <c r="P9" s="88"/>
      <c r="Q9" s="85"/>
      <c r="R9" s="89"/>
    </row>
    <row r="10" spans="1:18" ht="14.25" customHeight="1" x14ac:dyDescent="0.25">
      <c r="A10" s="91">
        <v>2</v>
      </c>
      <c r="B10" s="48" t="s">
        <v>79</v>
      </c>
      <c r="C10" s="92" t="s">
        <v>80</v>
      </c>
      <c r="D10" s="93"/>
      <c r="E10" s="93"/>
      <c r="F10" s="53">
        <f>SUM(F11:F12)</f>
        <v>15947</v>
      </c>
      <c r="G10" s="408">
        <f>SUM(G11:G12)</f>
        <v>16929</v>
      </c>
      <c r="H10" s="408">
        <f>SUM(H11:H12)</f>
        <v>16887</v>
      </c>
      <c r="I10" s="53">
        <f>H10/G10*100</f>
        <v>99.751905015062917</v>
      </c>
      <c r="J10" s="94" t="s">
        <v>81</v>
      </c>
      <c r="K10" s="53" t="s">
        <v>82</v>
      </c>
      <c r="L10" s="53"/>
      <c r="M10" s="53"/>
      <c r="N10" s="53">
        <v>8645</v>
      </c>
      <c r="O10" s="53">
        <v>14215</v>
      </c>
      <c r="P10" s="53">
        <v>12229</v>
      </c>
      <c r="Q10" s="53">
        <f>P10/O10*100</f>
        <v>86.028842771720022</v>
      </c>
      <c r="R10" s="51"/>
    </row>
    <row r="11" spans="1:18" ht="23.25" customHeight="1" x14ac:dyDescent="0.25">
      <c r="A11" s="82">
        <v>3</v>
      </c>
      <c r="B11" s="95" t="s">
        <v>83</v>
      </c>
      <c r="C11" s="96" t="s">
        <v>84</v>
      </c>
      <c r="D11" s="97">
        <v>19839</v>
      </c>
      <c r="E11" s="97">
        <v>0</v>
      </c>
      <c r="F11" s="98">
        <v>15247</v>
      </c>
      <c r="G11" s="409">
        <v>15729</v>
      </c>
      <c r="H11" s="409">
        <v>15729</v>
      </c>
      <c r="I11" s="53">
        <f t="shared" ref="I11:I36" si="0">H11/G11*100</f>
        <v>100</v>
      </c>
      <c r="J11" s="94" t="s">
        <v>85</v>
      </c>
      <c r="K11" s="99" t="s">
        <v>86</v>
      </c>
      <c r="L11" s="53">
        <v>77629</v>
      </c>
      <c r="M11" s="53">
        <v>0</v>
      </c>
      <c r="N11" s="100">
        <v>2155</v>
      </c>
      <c r="O11" s="53">
        <v>3115</v>
      </c>
      <c r="P11" s="53">
        <v>2820</v>
      </c>
      <c r="Q11" s="53">
        <f t="shared" ref="Q11:Q36" si="1">P11/O11*100</f>
        <v>90.529695024077057</v>
      </c>
      <c r="R11" s="51"/>
    </row>
    <row r="12" spans="1:18" ht="19.8" x14ac:dyDescent="0.25">
      <c r="A12" s="91">
        <v>4</v>
      </c>
      <c r="B12" s="95" t="s">
        <v>87</v>
      </c>
      <c r="C12" s="96" t="s">
        <v>88</v>
      </c>
      <c r="D12" s="97">
        <v>58494</v>
      </c>
      <c r="E12" s="97">
        <v>0</v>
      </c>
      <c r="F12" s="98">
        <v>700</v>
      </c>
      <c r="G12" s="409">
        <v>1200</v>
      </c>
      <c r="H12" s="409">
        <v>1158</v>
      </c>
      <c r="I12" s="53">
        <f t="shared" si="0"/>
        <v>96.5</v>
      </c>
      <c r="J12" s="94" t="s">
        <v>89</v>
      </c>
      <c r="K12" s="53" t="s">
        <v>90</v>
      </c>
      <c r="L12" s="53">
        <v>20445</v>
      </c>
      <c r="M12" s="53">
        <v>0</v>
      </c>
      <c r="N12" s="100">
        <v>8928</v>
      </c>
      <c r="O12" s="53">
        <v>12568</v>
      </c>
      <c r="P12" s="53">
        <v>10298</v>
      </c>
      <c r="Q12" s="53">
        <f t="shared" si="1"/>
        <v>81.938255887969447</v>
      </c>
      <c r="R12" s="51"/>
    </row>
    <row r="13" spans="1:18" ht="12" x14ac:dyDescent="0.25">
      <c r="A13" s="82">
        <v>5</v>
      </c>
      <c r="B13" s="48" t="s">
        <v>91</v>
      </c>
      <c r="C13" s="101" t="s">
        <v>92</v>
      </c>
      <c r="D13" s="53"/>
      <c r="E13" s="53"/>
      <c r="F13" s="53">
        <v>6911</v>
      </c>
      <c r="G13" s="409">
        <v>9411</v>
      </c>
      <c r="H13" s="409">
        <v>8937</v>
      </c>
      <c r="I13" s="53">
        <f t="shared" si="0"/>
        <v>94.963340771437672</v>
      </c>
      <c r="J13" s="94" t="s">
        <v>93</v>
      </c>
      <c r="K13" s="53" t="s">
        <v>94</v>
      </c>
      <c r="L13" s="53"/>
      <c r="M13" s="53"/>
      <c r="N13" s="100">
        <v>2352</v>
      </c>
      <c r="O13" s="53">
        <v>2187</v>
      </c>
      <c r="P13" s="53">
        <v>1564</v>
      </c>
      <c r="Q13" s="53">
        <f t="shared" si="1"/>
        <v>71.513488797439422</v>
      </c>
      <c r="R13" s="51"/>
    </row>
    <row r="14" spans="1:18" ht="14.25" customHeight="1" x14ac:dyDescent="0.25">
      <c r="A14" s="91">
        <v>6</v>
      </c>
      <c r="B14" s="48" t="s">
        <v>95</v>
      </c>
      <c r="C14" s="101" t="s">
        <v>96</v>
      </c>
      <c r="D14" s="53"/>
      <c r="E14" s="53"/>
      <c r="F14" s="53">
        <v>30</v>
      </c>
      <c r="G14" s="409">
        <v>4382</v>
      </c>
      <c r="H14" s="409">
        <v>4603</v>
      </c>
      <c r="I14" s="53">
        <f t="shared" si="0"/>
        <v>105.04335919671384</v>
      </c>
      <c r="J14" s="94" t="s">
        <v>97</v>
      </c>
      <c r="K14" s="53" t="s">
        <v>98</v>
      </c>
      <c r="L14" s="53"/>
      <c r="M14" s="53"/>
      <c r="N14" s="100">
        <v>270</v>
      </c>
      <c r="O14" s="53">
        <v>130</v>
      </c>
      <c r="P14" s="53">
        <v>62</v>
      </c>
      <c r="Q14" s="53">
        <f t="shared" si="1"/>
        <v>47.692307692307693</v>
      </c>
      <c r="R14" s="51"/>
    </row>
    <row r="15" spans="1:18" ht="21.75" customHeight="1" x14ac:dyDescent="0.25">
      <c r="A15" s="82">
        <v>7</v>
      </c>
      <c r="B15" s="48" t="s">
        <v>99</v>
      </c>
      <c r="C15" s="101" t="s">
        <v>100</v>
      </c>
      <c r="D15" s="53"/>
      <c r="E15" s="53"/>
      <c r="F15" s="53"/>
      <c r="G15" s="409">
        <f t="shared" ref="G15:H15" si="2">E15+F15</f>
        <v>0</v>
      </c>
      <c r="H15" s="409">
        <f t="shared" si="2"/>
        <v>0</v>
      </c>
      <c r="I15" s="53"/>
      <c r="J15" s="94"/>
      <c r="K15" s="53" t="s">
        <v>101</v>
      </c>
      <c r="L15" s="53"/>
      <c r="M15" s="53"/>
      <c r="N15" s="100"/>
      <c r="O15" s="53">
        <v>150</v>
      </c>
      <c r="P15" s="53">
        <v>148</v>
      </c>
      <c r="Q15" s="53">
        <f t="shared" si="1"/>
        <v>98.666666666666671</v>
      </c>
      <c r="R15" s="51"/>
    </row>
    <row r="16" spans="1:18" ht="12.75" customHeight="1" x14ac:dyDescent="0.25">
      <c r="A16" s="82">
        <v>8</v>
      </c>
      <c r="B16" s="48"/>
      <c r="C16" s="101"/>
      <c r="D16" s="53"/>
      <c r="E16" s="53"/>
      <c r="F16" s="53"/>
      <c r="G16" s="408"/>
      <c r="H16" s="408"/>
      <c r="I16" s="53"/>
      <c r="J16" s="94"/>
      <c r="K16" s="53"/>
      <c r="L16" s="53"/>
      <c r="M16" s="53"/>
      <c r="N16" s="100"/>
      <c r="O16" s="53"/>
      <c r="P16" s="53"/>
      <c r="Q16" s="53"/>
      <c r="R16" s="51"/>
    </row>
    <row r="17" spans="1:18" ht="12" x14ac:dyDescent="0.25">
      <c r="A17" s="91">
        <v>9</v>
      </c>
      <c r="B17" s="48"/>
      <c r="C17" s="102" t="s">
        <v>55</v>
      </c>
      <c r="D17" s="54" t="e">
        <f>D11+#REF!+D12</f>
        <v>#REF!</v>
      </c>
      <c r="E17" s="54" t="e">
        <f>E11+#REF!+E12</f>
        <v>#REF!</v>
      </c>
      <c r="F17" s="49">
        <f>F10+F13+F14+F15</f>
        <v>22888</v>
      </c>
      <c r="G17" s="410">
        <f>G10+G13+G14+G15</f>
        <v>30722</v>
      </c>
      <c r="H17" s="410">
        <f>H10+H13+H14+H15</f>
        <v>30427</v>
      </c>
      <c r="I17" s="93">
        <f t="shared" si="0"/>
        <v>99.039776056246339</v>
      </c>
      <c r="J17" s="103"/>
      <c r="K17" s="49" t="s">
        <v>56</v>
      </c>
      <c r="L17" s="49">
        <f>SUM(L11:L15)</f>
        <v>98074</v>
      </c>
      <c r="M17" s="49">
        <f>SUM(M11:M15)</f>
        <v>0</v>
      </c>
      <c r="N17" s="49">
        <f>SUM(N10:N14)</f>
        <v>22350</v>
      </c>
      <c r="O17" s="49">
        <f>SUM(O10:O15)</f>
        <v>32365</v>
      </c>
      <c r="P17" s="49">
        <f>SUM(P10:P15)</f>
        <v>27121</v>
      </c>
      <c r="Q17" s="93">
        <f t="shared" si="1"/>
        <v>83.797311911014987</v>
      </c>
      <c r="R17" s="51"/>
    </row>
    <row r="18" spans="1:18" ht="12" x14ac:dyDescent="0.25">
      <c r="A18" s="82">
        <v>10</v>
      </c>
      <c r="B18" s="48"/>
      <c r="C18" s="104"/>
      <c r="D18" s="52"/>
      <c r="E18" s="52"/>
      <c r="F18" s="52"/>
      <c r="G18" s="411"/>
      <c r="H18" s="411"/>
      <c r="I18" s="53"/>
      <c r="J18" s="105"/>
      <c r="K18" s="50"/>
      <c r="L18" s="50"/>
      <c r="M18" s="50"/>
      <c r="N18" s="50"/>
      <c r="O18" s="52"/>
      <c r="P18" s="52"/>
      <c r="Q18" s="53"/>
      <c r="R18" s="51"/>
    </row>
    <row r="19" spans="1:18" s="90" customFormat="1" ht="18" customHeight="1" x14ac:dyDescent="0.2">
      <c r="A19" s="91">
        <v>11</v>
      </c>
      <c r="B19" s="106"/>
      <c r="C19" s="107" t="s">
        <v>57</v>
      </c>
      <c r="D19" s="108"/>
      <c r="E19" s="108"/>
      <c r="F19" s="108"/>
      <c r="G19" s="412"/>
      <c r="H19" s="412"/>
      <c r="I19" s="53"/>
      <c r="J19" s="109"/>
      <c r="K19" s="108" t="s">
        <v>58</v>
      </c>
      <c r="L19" s="108"/>
      <c r="M19" s="108"/>
      <c r="N19" s="110"/>
      <c r="O19" s="108"/>
      <c r="P19" s="108"/>
      <c r="Q19" s="53"/>
      <c r="R19" s="89"/>
    </row>
    <row r="20" spans="1:18" ht="15" customHeight="1" x14ac:dyDescent="0.25">
      <c r="A20" s="82">
        <v>12</v>
      </c>
      <c r="B20" s="48" t="s">
        <v>102</v>
      </c>
      <c r="C20" s="101" t="s">
        <v>103</v>
      </c>
      <c r="D20" s="53">
        <v>0</v>
      </c>
      <c r="E20" s="53">
        <v>0</v>
      </c>
      <c r="F20" s="53">
        <f>SUM(F21:F22)</f>
        <v>9906</v>
      </c>
      <c r="G20" s="53">
        <f t="shared" ref="G20:H20" si="3">SUM(G21:G22)</f>
        <v>17634</v>
      </c>
      <c r="H20" s="53">
        <f t="shared" si="3"/>
        <v>17632</v>
      </c>
      <c r="I20" s="53">
        <f t="shared" si="0"/>
        <v>99.98865827378927</v>
      </c>
      <c r="J20" s="94" t="s">
        <v>104</v>
      </c>
      <c r="K20" s="53" t="s">
        <v>105</v>
      </c>
      <c r="L20" s="53">
        <v>66610</v>
      </c>
      <c r="M20" s="53">
        <v>0</v>
      </c>
      <c r="N20" s="53">
        <v>12580</v>
      </c>
      <c r="O20" s="53">
        <v>24780</v>
      </c>
      <c r="P20" s="53">
        <v>23889</v>
      </c>
      <c r="Q20" s="53">
        <f t="shared" si="1"/>
        <v>96.404358353510901</v>
      </c>
      <c r="R20" s="51"/>
    </row>
    <row r="21" spans="1:18" ht="12" x14ac:dyDescent="0.25">
      <c r="A21" s="91">
        <v>13</v>
      </c>
      <c r="B21" s="48" t="s">
        <v>106</v>
      </c>
      <c r="C21" s="96" t="s">
        <v>107</v>
      </c>
      <c r="D21" s="97">
        <v>0</v>
      </c>
      <c r="E21" s="97">
        <v>0</v>
      </c>
      <c r="F21" s="97">
        <v>0</v>
      </c>
      <c r="G21" s="413">
        <f>E21+F21</f>
        <v>0</v>
      </c>
      <c r="H21" s="413">
        <f>F21+G21</f>
        <v>0</v>
      </c>
      <c r="I21" s="53"/>
      <c r="J21" s="94" t="s">
        <v>108</v>
      </c>
      <c r="K21" s="53" t="s">
        <v>109</v>
      </c>
      <c r="L21" s="53">
        <v>20930</v>
      </c>
      <c r="M21" s="53">
        <v>0</v>
      </c>
      <c r="N21" s="53">
        <v>0</v>
      </c>
      <c r="O21" s="53">
        <v>1900</v>
      </c>
      <c r="P21" s="53">
        <v>1881</v>
      </c>
      <c r="Q21" s="53">
        <f t="shared" si="1"/>
        <v>99</v>
      </c>
      <c r="R21" s="51"/>
    </row>
    <row r="22" spans="1:18" ht="12" x14ac:dyDescent="0.25">
      <c r="A22" s="82">
        <v>14</v>
      </c>
      <c r="B22" s="48" t="s">
        <v>110</v>
      </c>
      <c r="C22" s="96" t="s">
        <v>111</v>
      </c>
      <c r="D22" s="97">
        <v>0</v>
      </c>
      <c r="E22" s="97">
        <v>0</v>
      </c>
      <c r="F22" s="53">
        <v>9906</v>
      </c>
      <c r="G22" s="408">
        <v>17634</v>
      </c>
      <c r="H22" s="408">
        <v>17632</v>
      </c>
      <c r="I22" s="53">
        <f t="shared" si="0"/>
        <v>99.98865827378927</v>
      </c>
      <c r="J22" s="94" t="s">
        <v>112</v>
      </c>
      <c r="K22" s="53" t="s">
        <v>113</v>
      </c>
      <c r="L22" s="53">
        <v>9000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1"/>
    </row>
    <row r="23" spans="1:18" ht="12" x14ac:dyDescent="0.25">
      <c r="A23" s="82">
        <v>15</v>
      </c>
      <c r="B23" s="48" t="s">
        <v>114</v>
      </c>
      <c r="C23" s="101" t="s">
        <v>115</v>
      </c>
      <c r="D23" s="53"/>
      <c r="E23" s="53"/>
      <c r="F23" s="53">
        <v>0</v>
      </c>
      <c r="G23" s="408">
        <v>1100</v>
      </c>
      <c r="H23" s="408">
        <v>1100</v>
      </c>
      <c r="I23" s="53">
        <f t="shared" si="0"/>
        <v>100</v>
      </c>
      <c r="J23" s="94"/>
      <c r="K23" s="99" t="s">
        <v>116</v>
      </c>
      <c r="L23" s="53"/>
      <c r="M23" s="53"/>
      <c r="N23" s="53"/>
      <c r="O23" s="53"/>
      <c r="P23" s="53"/>
      <c r="Q23" s="53"/>
      <c r="R23" s="51"/>
    </row>
    <row r="24" spans="1:18" ht="12" x14ac:dyDescent="0.25">
      <c r="A24" s="91">
        <v>16</v>
      </c>
      <c r="B24" s="48" t="s">
        <v>117</v>
      </c>
      <c r="C24" s="101" t="s">
        <v>118</v>
      </c>
      <c r="D24" s="100"/>
      <c r="E24" s="100"/>
      <c r="F24" s="53">
        <v>0</v>
      </c>
      <c r="G24" s="408"/>
      <c r="H24" s="408"/>
      <c r="I24" s="53"/>
      <c r="J24" s="94"/>
      <c r="K24" s="53"/>
      <c r="L24" s="53"/>
      <c r="M24" s="53"/>
      <c r="N24" s="53"/>
      <c r="O24" s="53"/>
      <c r="P24" s="53"/>
      <c r="Q24" s="53"/>
      <c r="R24" s="51"/>
    </row>
    <row r="25" spans="1:18" ht="18" customHeight="1" x14ac:dyDescent="0.25">
      <c r="A25" s="91">
        <v>18</v>
      </c>
      <c r="B25" s="48"/>
      <c r="C25" s="102" t="s">
        <v>59</v>
      </c>
      <c r="D25" s="54">
        <f>SUM(D22:D24)</f>
        <v>0</v>
      </c>
      <c r="E25" s="54">
        <f>SUM(E22:E24)</f>
        <v>0</v>
      </c>
      <c r="F25" s="49">
        <f>F20+F23+F24</f>
        <v>9906</v>
      </c>
      <c r="G25" s="410">
        <f>G20+G23+G24</f>
        <v>18734</v>
      </c>
      <c r="H25" s="410">
        <f>H20+H23+H24</f>
        <v>18732</v>
      </c>
      <c r="I25" s="93">
        <f t="shared" si="0"/>
        <v>99.989324223337249</v>
      </c>
      <c r="J25" s="103"/>
      <c r="K25" s="49" t="s">
        <v>60</v>
      </c>
      <c r="L25" s="54">
        <f>SUM(L20:L24)</f>
        <v>96540</v>
      </c>
      <c r="M25" s="54">
        <f>SUM(M20:M24)</f>
        <v>0</v>
      </c>
      <c r="N25" s="49">
        <f>SUM(N20:N22)</f>
        <v>12580</v>
      </c>
      <c r="O25" s="49">
        <f>SUM(O20:O22)</f>
        <v>26680</v>
      </c>
      <c r="P25" s="49">
        <f>SUM(P20:P22)</f>
        <v>25770</v>
      </c>
      <c r="Q25" s="93">
        <f t="shared" si="1"/>
        <v>96.589205397301342</v>
      </c>
      <c r="R25" s="51"/>
    </row>
    <row r="26" spans="1:18" ht="12" x14ac:dyDescent="0.25">
      <c r="A26" s="82">
        <v>19</v>
      </c>
      <c r="B26" s="48"/>
      <c r="C26" s="111"/>
      <c r="D26" s="54"/>
      <c r="E26" s="54"/>
      <c r="F26" s="54"/>
      <c r="G26" s="414"/>
      <c r="H26" s="414"/>
      <c r="I26" s="53"/>
      <c r="J26" s="103"/>
      <c r="K26" s="54"/>
      <c r="L26" s="54"/>
      <c r="M26" s="54"/>
      <c r="N26" s="54"/>
      <c r="O26" s="54"/>
      <c r="P26" s="54"/>
      <c r="Q26" s="93"/>
      <c r="R26" s="51"/>
    </row>
    <row r="27" spans="1:18" s="90" customFormat="1" ht="18" customHeight="1" x14ac:dyDescent="0.2">
      <c r="A27" s="91">
        <v>20</v>
      </c>
      <c r="B27" s="106"/>
      <c r="C27" s="107" t="s">
        <v>119</v>
      </c>
      <c r="D27" s="108" t="e">
        <f>SUM(D17,D25)</f>
        <v>#REF!</v>
      </c>
      <c r="E27" s="108" t="e">
        <f>SUM(E17,E25)</f>
        <v>#REF!</v>
      </c>
      <c r="F27" s="108">
        <f>F17+F25</f>
        <v>32794</v>
      </c>
      <c r="G27" s="412">
        <f>G17+G25</f>
        <v>49456</v>
      </c>
      <c r="H27" s="412">
        <f>H17+H25</f>
        <v>49159</v>
      </c>
      <c r="I27" s="93">
        <f t="shared" si="0"/>
        <v>99.39946619217082</v>
      </c>
      <c r="J27" s="109"/>
      <c r="K27" s="108" t="s">
        <v>120</v>
      </c>
      <c r="L27" s="108">
        <f t="shared" ref="L27:N27" si="4">L17+L25</f>
        <v>194614</v>
      </c>
      <c r="M27" s="108">
        <f t="shared" si="4"/>
        <v>0</v>
      </c>
      <c r="N27" s="108">
        <f t="shared" si="4"/>
        <v>34930</v>
      </c>
      <c r="O27" s="108">
        <f t="shared" ref="O27" si="5">O17+O25</f>
        <v>59045</v>
      </c>
      <c r="P27" s="108">
        <f t="shared" ref="P27" si="6">P17+P25</f>
        <v>52891</v>
      </c>
      <c r="Q27" s="93">
        <f t="shared" si="1"/>
        <v>89.577440934880187</v>
      </c>
      <c r="R27" s="89"/>
    </row>
    <row r="28" spans="1:18" ht="12" x14ac:dyDescent="0.25">
      <c r="A28" s="82">
        <v>21</v>
      </c>
      <c r="B28" s="48"/>
      <c r="C28" s="102"/>
      <c r="D28" s="49"/>
      <c r="E28" s="49"/>
      <c r="F28" s="49"/>
      <c r="G28" s="410"/>
      <c r="H28" s="410"/>
      <c r="I28" s="53"/>
      <c r="J28" s="112"/>
      <c r="K28" s="49"/>
      <c r="L28" s="49"/>
      <c r="M28" s="49"/>
      <c r="N28" s="49"/>
      <c r="O28" s="49"/>
      <c r="P28" s="49"/>
      <c r="Q28" s="53"/>
      <c r="R28" s="51"/>
    </row>
    <row r="29" spans="1:18" s="115" customFormat="1" ht="15.75" customHeight="1" x14ac:dyDescent="0.2">
      <c r="A29" s="82">
        <v>22</v>
      </c>
      <c r="B29" s="106"/>
      <c r="C29" s="113" t="s">
        <v>61</v>
      </c>
      <c r="D29" s="108"/>
      <c r="E29" s="108"/>
      <c r="F29" s="108"/>
      <c r="G29" s="412"/>
      <c r="H29" s="412"/>
      <c r="I29" s="53"/>
      <c r="J29" s="109"/>
      <c r="K29" s="108" t="s">
        <v>62</v>
      </c>
      <c r="L29" s="108"/>
      <c r="M29" s="108"/>
      <c r="N29" s="108"/>
      <c r="O29" s="108"/>
      <c r="P29" s="108"/>
      <c r="Q29" s="53"/>
      <c r="R29" s="114"/>
    </row>
    <row r="30" spans="1:18" s="115" customFormat="1" ht="15.75" customHeight="1" x14ac:dyDescent="0.2">
      <c r="A30" s="82"/>
      <c r="B30" s="48" t="s">
        <v>121</v>
      </c>
      <c r="C30" s="116" t="s">
        <v>122</v>
      </c>
      <c r="D30" s="108"/>
      <c r="E30" s="108"/>
      <c r="F30" s="108"/>
      <c r="G30" s="415">
        <v>19500</v>
      </c>
      <c r="H30" s="415">
        <v>16785</v>
      </c>
      <c r="I30" s="53">
        <f t="shared" si="0"/>
        <v>86.076923076923066</v>
      </c>
      <c r="J30" s="418" t="s">
        <v>376</v>
      </c>
      <c r="K30" s="116" t="s">
        <v>123</v>
      </c>
      <c r="L30" s="108"/>
      <c r="M30" s="108"/>
      <c r="N30" s="108"/>
      <c r="O30" s="110">
        <v>14900</v>
      </c>
      <c r="P30" s="110">
        <v>14900</v>
      </c>
      <c r="Q30" s="53">
        <f>P30/O30*100</f>
        <v>100</v>
      </c>
      <c r="R30" s="114"/>
    </row>
    <row r="31" spans="1:18" s="56" customFormat="1" ht="12" x14ac:dyDescent="0.25">
      <c r="A31" s="91">
        <v>23</v>
      </c>
      <c r="B31" s="48" t="s">
        <v>124</v>
      </c>
      <c r="C31" s="99" t="s">
        <v>125</v>
      </c>
      <c r="D31" s="53">
        <v>0</v>
      </c>
      <c r="E31" s="53">
        <v>0</v>
      </c>
      <c r="F31" s="53">
        <v>0</v>
      </c>
      <c r="G31" s="408">
        <f>E31+F31</f>
        <v>0</v>
      </c>
      <c r="H31" s="408">
        <f>F31+G31</f>
        <v>0</v>
      </c>
      <c r="I31" s="53"/>
      <c r="J31" s="94"/>
      <c r="K31" s="99" t="s">
        <v>126</v>
      </c>
      <c r="L31" s="117"/>
      <c r="M31" s="117"/>
      <c r="N31" s="117"/>
      <c r="O31" s="53"/>
      <c r="P31" s="53"/>
      <c r="Q31" s="53"/>
      <c r="R31" s="55"/>
    </row>
    <row r="32" spans="1:18" s="56" customFormat="1" ht="12" x14ac:dyDescent="0.25">
      <c r="A32" s="82">
        <v>24</v>
      </c>
      <c r="B32" s="48" t="s">
        <v>127</v>
      </c>
      <c r="C32" s="99" t="s">
        <v>128</v>
      </c>
      <c r="D32" s="53"/>
      <c r="E32" s="53"/>
      <c r="F32" s="53">
        <v>2136</v>
      </c>
      <c r="G32" s="408">
        <v>4359</v>
      </c>
      <c r="H32" s="408">
        <v>4359</v>
      </c>
      <c r="I32" s="53">
        <f t="shared" si="0"/>
        <v>100</v>
      </c>
      <c r="J32" s="94"/>
      <c r="K32" s="99" t="s">
        <v>129</v>
      </c>
      <c r="L32" s="117"/>
      <c r="M32" s="117"/>
      <c r="N32" s="117"/>
      <c r="O32" s="53"/>
      <c r="P32" s="53"/>
      <c r="Q32" s="53"/>
      <c r="R32" s="55"/>
    </row>
    <row r="33" spans="1:18" s="56" customFormat="1" ht="12" x14ac:dyDescent="0.25">
      <c r="A33" s="91">
        <v>25</v>
      </c>
      <c r="B33" s="48" t="s">
        <v>130</v>
      </c>
      <c r="C33" s="99" t="s">
        <v>131</v>
      </c>
      <c r="D33" s="53"/>
      <c r="E33" s="53"/>
      <c r="F33" s="53"/>
      <c r="G33" s="408">
        <v>630</v>
      </c>
      <c r="H33" s="408">
        <v>630</v>
      </c>
      <c r="I33" s="53">
        <f t="shared" si="0"/>
        <v>100</v>
      </c>
      <c r="J33" s="94"/>
      <c r="K33" s="53"/>
      <c r="L33" s="117"/>
      <c r="M33" s="117"/>
      <c r="N33" s="117"/>
      <c r="O33" s="53"/>
      <c r="P33" s="53"/>
      <c r="Q33" s="53"/>
      <c r="R33" s="55"/>
    </row>
    <row r="34" spans="1:18" s="90" customFormat="1" ht="15.75" customHeight="1" x14ac:dyDescent="0.2">
      <c r="A34" s="82">
        <v>26</v>
      </c>
      <c r="B34" s="106"/>
      <c r="C34" s="107" t="s">
        <v>132</v>
      </c>
      <c r="D34" s="108" t="e">
        <f>D31+#REF!</f>
        <v>#REF!</v>
      </c>
      <c r="E34" s="108" t="e">
        <f>E31+#REF!+#REF!</f>
        <v>#REF!</v>
      </c>
      <c r="F34" s="108">
        <f>SUM(F31:F32)</f>
        <v>2136</v>
      </c>
      <c r="G34" s="412">
        <f>SUM(G30:G33)</f>
        <v>24489</v>
      </c>
      <c r="H34" s="412">
        <f>SUM(H30:H33)</f>
        <v>21774</v>
      </c>
      <c r="I34" s="93">
        <f t="shared" si="0"/>
        <v>88.913389685164773</v>
      </c>
      <c r="J34" s="109"/>
      <c r="K34" s="108" t="s">
        <v>63</v>
      </c>
      <c r="L34" s="108" t="e">
        <f>#REF!</f>
        <v>#REF!</v>
      </c>
      <c r="M34" s="108" t="e">
        <f>#REF!</f>
        <v>#REF!</v>
      </c>
      <c r="N34" s="108">
        <f>N31</f>
        <v>0</v>
      </c>
      <c r="O34" s="108">
        <f>O30</f>
        <v>14900</v>
      </c>
      <c r="P34" s="108">
        <f>P30</f>
        <v>14900</v>
      </c>
      <c r="Q34" s="93">
        <f t="shared" ref="Q34" si="7">P34/O34*100</f>
        <v>100</v>
      </c>
      <c r="R34" s="89"/>
    </row>
    <row r="35" spans="1:18" s="90" customFormat="1" ht="10.8" x14ac:dyDescent="0.2">
      <c r="A35" s="91">
        <v>27</v>
      </c>
      <c r="B35" s="106"/>
      <c r="C35" s="107"/>
      <c r="D35" s="108"/>
      <c r="E35" s="108"/>
      <c r="F35" s="108"/>
      <c r="G35" s="412"/>
      <c r="H35" s="412"/>
      <c r="I35" s="125"/>
      <c r="J35" s="109"/>
      <c r="K35" s="108"/>
      <c r="L35" s="108"/>
      <c r="M35" s="108"/>
      <c r="N35" s="108"/>
      <c r="O35" s="108"/>
      <c r="P35" s="108"/>
      <c r="Q35" s="53"/>
      <c r="R35" s="89"/>
    </row>
    <row r="36" spans="1:18" s="124" customFormat="1" ht="21.75" customHeight="1" thickBot="1" x14ac:dyDescent="0.3">
      <c r="A36" s="118">
        <v>28</v>
      </c>
      <c r="B36" s="119"/>
      <c r="C36" s="120" t="s">
        <v>133</v>
      </c>
      <c r="D36" s="121" t="e">
        <f t="shared" ref="D36:H36" si="8">D27+D34</f>
        <v>#REF!</v>
      </c>
      <c r="E36" s="121" t="e">
        <f t="shared" si="8"/>
        <v>#REF!</v>
      </c>
      <c r="F36" s="121">
        <f t="shared" si="8"/>
        <v>34930</v>
      </c>
      <c r="G36" s="416">
        <f t="shared" si="8"/>
        <v>73945</v>
      </c>
      <c r="H36" s="416">
        <f t="shared" si="8"/>
        <v>70933</v>
      </c>
      <c r="I36" s="126">
        <f t="shared" si="0"/>
        <v>95.926702278720668</v>
      </c>
      <c r="J36" s="122"/>
      <c r="K36" s="123" t="s">
        <v>134</v>
      </c>
      <c r="L36" s="121" t="e">
        <f t="shared" ref="L36:N36" si="9">L27+L34</f>
        <v>#REF!</v>
      </c>
      <c r="M36" s="121" t="e">
        <f t="shared" si="9"/>
        <v>#REF!</v>
      </c>
      <c r="N36" s="121">
        <f t="shared" si="9"/>
        <v>34930</v>
      </c>
      <c r="O36" s="121">
        <f t="shared" ref="O36" si="10">O27+O34</f>
        <v>73945</v>
      </c>
      <c r="P36" s="121">
        <f t="shared" ref="P36" si="11">P27+P34</f>
        <v>67791</v>
      </c>
      <c r="Q36" s="126">
        <f t="shared" si="1"/>
        <v>91.677598214889443</v>
      </c>
      <c r="R36" s="51"/>
    </row>
    <row r="37" spans="1:18" ht="12" x14ac:dyDescent="0.25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1"/>
    </row>
    <row r="38" spans="1:18" ht="12" x14ac:dyDescent="0.25"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51"/>
    </row>
    <row r="39" spans="1:18" ht="12" x14ac:dyDescent="0.25"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51"/>
    </row>
    <row r="40" spans="1:18" ht="12" x14ac:dyDescent="0.25"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51"/>
    </row>
    <row r="41" spans="1:18" ht="12" x14ac:dyDescent="0.25"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51"/>
    </row>
    <row r="42" spans="1:18" ht="12" x14ac:dyDescent="0.25"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51"/>
    </row>
    <row r="43" spans="1:18" ht="12" x14ac:dyDescent="0.25"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51"/>
    </row>
    <row r="44" spans="1:18" ht="12" x14ac:dyDescent="0.25"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51"/>
    </row>
    <row r="45" spans="1:18" ht="12" x14ac:dyDescent="0.25"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51"/>
    </row>
    <row r="46" spans="1:18" ht="12" x14ac:dyDescent="0.25"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51"/>
    </row>
    <row r="47" spans="1:18" ht="12" x14ac:dyDescent="0.25"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51"/>
    </row>
    <row r="48" spans="1:18" ht="12" x14ac:dyDescent="0.25"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51"/>
    </row>
    <row r="49" spans="1:18" ht="12" x14ac:dyDescent="0.25"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51"/>
    </row>
    <row r="50" spans="1:18" ht="12" x14ac:dyDescent="0.25"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51"/>
    </row>
    <row r="51" spans="1:18" ht="12" x14ac:dyDescent="0.25">
      <c r="A51" s="42"/>
      <c r="B51" s="42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51"/>
    </row>
    <row r="52" spans="1:18" ht="12" x14ac:dyDescent="0.25">
      <c r="A52" s="42"/>
      <c r="B52" s="42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51"/>
    </row>
    <row r="53" spans="1:18" ht="12" x14ac:dyDescent="0.25">
      <c r="A53" s="42"/>
      <c r="B53" s="4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51"/>
    </row>
    <row r="54" spans="1:18" x14ac:dyDescent="0.2">
      <c r="A54" s="42"/>
      <c r="B54" s="42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</row>
    <row r="55" spans="1:18" x14ac:dyDescent="0.2">
      <c r="A55" s="42"/>
      <c r="B55" s="42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3"/>
    </row>
    <row r="56" spans="1:18" x14ac:dyDescent="0.2">
      <c r="A56" s="42"/>
      <c r="B56" s="4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3"/>
    </row>
    <row r="57" spans="1:18" x14ac:dyDescent="0.2">
      <c r="A57" s="42"/>
      <c r="B57" s="42"/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3"/>
    </row>
    <row r="58" spans="1:18" x14ac:dyDescent="0.2">
      <c r="A58" s="42"/>
      <c r="B58" s="42"/>
      <c r="C58" s="61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3"/>
    </row>
    <row r="59" spans="1:18" x14ac:dyDescent="0.2">
      <c r="A59" s="42"/>
      <c r="B59" s="42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3"/>
    </row>
    <row r="60" spans="1:18" x14ac:dyDescent="0.2">
      <c r="A60" s="42"/>
      <c r="B60" s="4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</row>
    <row r="61" spans="1:18" x14ac:dyDescent="0.2">
      <c r="A61" s="42"/>
      <c r="B61" s="4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3"/>
    </row>
    <row r="62" spans="1:18" x14ac:dyDescent="0.2">
      <c r="A62" s="42"/>
      <c r="B62" s="42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3"/>
    </row>
    <row r="63" spans="1:18" x14ac:dyDescent="0.2">
      <c r="A63" s="42"/>
      <c r="B63" s="42"/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3"/>
    </row>
    <row r="64" spans="1:18" x14ac:dyDescent="0.2">
      <c r="A64" s="42"/>
      <c r="B64" s="42"/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3"/>
    </row>
    <row r="65" spans="1:18" x14ac:dyDescent="0.2">
      <c r="A65" s="42"/>
      <c r="B65" s="42"/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3"/>
    </row>
    <row r="66" spans="1:18" x14ac:dyDescent="0.2">
      <c r="A66" s="42"/>
      <c r="B66" s="42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spans="1:18" x14ac:dyDescent="0.2">
      <c r="A67" s="42"/>
      <c r="B67" s="42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spans="1:18" x14ac:dyDescent="0.2">
      <c r="A68" s="42"/>
      <c r="B68" s="42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3"/>
    </row>
    <row r="69" spans="1:18" x14ac:dyDescent="0.2">
      <c r="A69" s="42"/>
      <c r="B69" s="42"/>
      <c r="C69" s="61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3"/>
    </row>
    <row r="70" spans="1:18" x14ac:dyDescent="0.2">
      <c r="A70" s="42"/>
      <c r="B70" s="42"/>
      <c r="C70" s="61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3"/>
    </row>
    <row r="71" spans="1:18" x14ac:dyDescent="0.2">
      <c r="A71" s="42"/>
      <c r="B71" s="42"/>
      <c r="C71" s="61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spans="1:18" x14ac:dyDescent="0.2">
      <c r="A72" s="42"/>
      <c r="B72" s="42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3"/>
    </row>
    <row r="73" spans="1:18" x14ac:dyDescent="0.2">
      <c r="A73" s="42"/>
      <c r="B73" s="42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3"/>
    </row>
    <row r="74" spans="1:18" x14ac:dyDescent="0.2">
      <c r="A74" s="42"/>
      <c r="B74" s="42"/>
      <c r="C74" s="61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3"/>
    </row>
    <row r="75" spans="1:18" x14ac:dyDescent="0.2">
      <c r="A75" s="42"/>
      <c r="B75" s="42"/>
      <c r="C75" s="61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1:18" x14ac:dyDescent="0.2">
      <c r="A76" s="42"/>
      <c r="B76" s="42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8" x14ac:dyDescent="0.2">
      <c r="A77" s="42"/>
      <c r="B77" s="42"/>
      <c r="C77" s="61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3"/>
    </row>
    <row r="78" spans="1:18" x14ac:dyDescent="0.2">
      <c r="A78" s="42"/>
      <c r="B78" s="42"/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3"/>
    </row>
    <row r="79" spans="1:18" x14ac:dyDescent="0.2">
      <c r="A79" s="42"/>
      <c r="B79" s="4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3"/>
    </row>
  </sheetData>
  <sheetProtection selectLockedCells="1" selectUnlockedCells="1"/>
  <mergeCells count="13">
    <mergeCell ref="L5:N5"/>
    <mergeCell ref="D6:I6"/>
    <mergeCell ref="L6:Q6"/>
    <mergeCell ref="A1:Q1"/>
    <mergeCell ref="A2:Q2"/>
    <mergeCell ref="P3:Q3"/>
    <mergeCell ref="C4:Q4"/>
    <mergeCell ref="A5:A7"/>
    <mergeCell ref="B5:B7"/>
    <mergeCell ref="C5:C6"/>
    <mergeCell ref="D5:F5"/>
    <mergeCell ref="J5:J7"/>
    <mergeCell ref="K5:K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7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Layout" topLeftCell="A4" zoomScaleNormal="100" workbookViewId="0">
      <selection activeCell="C14" sqref="C14"/>
    </sheetView>
  </sheetViews>
  <sheetFormatPr defaultRowHeight="13.2" x14ac:dyDescent="0.25"/>
  <cols>
    <col min="1" max="1" width="4.6640625" style="223" customWidth="1"/>
    <col min="2" max="2" width="33.6640625" style="223" customWidth="1"/>
    <col min="3" max="8" width="11.88671875" style="223" customWidth="1"/>
    <col min="9" max="9" width="13" style="223" customWidth="1"/>
    <col min="10" max="256" width="9.109375" style="223"/>
    <col min="257" max="257" width="4.6640625" style="223" customWidth="1"/>
    <col min="258" max="258" width="33.6640625" style="223" customWidth="1"/>
    <col min="259" max="264" width="11.88671875" style="223" customWidth="1"/>
    <col min="265" max="265" width="13" style="223" customWidth="1"/>
    <col min="266" max="512" width="9.109375" style="223"/>
    <col min="513" max="513" width="4.6640625" style="223" customWidth="1"/>
    <col min="514" max="514" width="33.6640625" style="223" customWidth="1"/>
    <col min="515" max="520" width="11.88671875" style="223" customWidth="1"/>
    <col min="521" max="521" width="13" style="223" customWidth="1"/>
    <col min="522" max="768" width="9.109375" style="223"/>
    <col min="769" max="769" width="4.6640625" style="223" customWidth="1"/>
    <col min="770" max="770" width="33.6640625" style="223" customWidth="1"/>
    <col min="771" max="776" width="11.88671875" style="223" customWidth="1"/>
    <col min="777" max="777" width="13" style="223" customWidth="1"/>
    <col min="778" max="1024" width="9.109375" style="223"/>
    <col min="1025" max="1025" width="4.6640625" style="223" customWidth="1"/>
    <col min="1026" max="1026" width="33.6640625" style="223" customWidth="1"/>
    <col min="1027" max="1032" width="11.88671875" style="223" customWidth="1"/>
    <col min="1033" max="1033" width="13" style="223" customWidth="1"/>
    <col min="1034" max="1280" width="9.109375" style="223"/>
    <col min="1281" max="1281" width="4.6640625" style="223" customWidth="1"/>
    <col min="1282" max="1282" width="33.6640625" style="223" customWidth="1"/>
    <col min="1283" max="1288" width="11.88671875" style="223" customWidth="1"/>
    <col min="1289" max="1289" width="13" style="223" customWidth="1"/>
    <col min="1290" max="1536" width="9.109375" style="223"/>
    <col min="1537" max="1537" width="4.6640625" style="223" customWidth="1"/>
    <col min="1538" max="1538" width="33.6640625" style="223" customWidth="1"/>
    <col min="1539" max="1544" width="11.88671875" style="223" customWidth="1"/>
    <col min="1545" max="1545" width="13" style="223" customWidth="1"/>
    <col min="1546" max="1792" width="9.109375" style="223"/>
    <col min="1793" max="1793" width="4.6640625" style="223" customWidth="1"/>
    <col min="1794" max="1794" width="33.6640625" style="223" customWidth="1"/>
    <col min="1795" max="1800" width="11.88671875" style="223" customWidth="1"/>
    <col min="1801" max="1801" width="13" style="223" customWidth="1"/>
    <col min="1802" max="2048" width="9.109375" style="223"/>
    <col min="2049" max="2049" width="4.6640625" style="223" customWidth="1"/>
    <col min="2050" max="2050" width="33.6640625" style="223" customWidth="1"/>
    <col min="2051" max="2056" width="11.88671875" style="223" customWidth="1"/>
    <col min="2057" max="2057" width="13" style="223" customWidth="1"/>
    <col min="2058" max="2304" width="9.109375" style="223"/>
    <col min="2305" max="2305" width="4.6640625" style="223" customWidth="1"/>
    <col min="2306" max="2306" width="33.6640625" style="223" customWidth="1"/>
    <col min="2307" max="2312" width="11.88671875" style="223" customWidth="1"/>
    <col min="2313" max="2313" width="13" style="223" customWidth="1"/>
    <col min="2314" max="2560" width="9.109375" style="223"/>
    <col min="2561" max="2561" width="4.6640625" style="223" customWidth="1"/>
    <col min="2562" max="2562" width="33.6640625" style="223" customWidth="1"/>
    <col min="2563" max="2568" width="11.88671875" style="223" customWidth="1"/>
    <col min="2569" max="2569" width="13" style="223" customWidth="1"/>
    <col min="2570" max="2816" width="9.109375" style="223"/>
    <col min="2817" max="2817" width="4.6640625" style="223" customWidth="1"/>
    <col min="2818" max="2818" width="33.6640625" style="223" customWidth="1"/>
    <col min="2819" max="2824" width="11.88671875" style="223" customWidth="1"/>
    <col min="2825" max="2825" width="13" style="223" customWidth="1"/>
    <col min="2826" max="3072" width="9.109375" style="223"/>
    <col min="3073" max="3073" width="4.6640625" style="223" customWidth="1"/>
    <col min="3074" max="3074" width="33.6640625" style="223" customWidth="1"/>
    <col min="3075" max="3080" width="11.88671875" style="223" customWidth="1"/>
    <col min="3081" max="3081" width="13" style="223" customWidth="1"/>
    <col min="3082" max="3328" width="9.109375" style="223"/>
    <col min="3329" max="3329" width="4.6640625" style="223" customWidth="1"/>
    <col min="3330" max="3330" width="33.6640625" style="223" customWidth="1"/>
    <col min="3331" max="3336" width="11.88671875" style="223" customWidth="1"/>
    <col min="3337" max="3337" width="13" style="223" customWidth="1"/>
    <col min="3338" max="3584" width="9.109375" style="223"/>
    <col min="3585" max="3585" width="4.6640625" style="223" customWidth="1"/>
    <col min="3586" max="3586" width="33.6640625" style="223" customWidth="1"/>
    <col min="3587" max="3592" width="11.88671875" style="223" customWidth="1"/>
    <col min="3593" max="3593" width="13" style="223" customWidth="1"/>
    <col min="3594" max="3840" width="9.109375" style="223"/>
    <col min="3841" max="3841" width="4.6640625" style="223" customWidth="1"/>
    <col min="3842" max="3842" width="33.6640625" style="223" customWidth="1"/>
    <col min="3843" max="3848" width="11.88671875" style="223" customWidth="1"/>
    <col min="3849" max="3849" width="13" style="223" customWidth="1"/>
    <col min="3850" max="4096" width="9.109375" style="223"/>
    <col min="4097" max="4097" width="4.6640625" style="223" customWidth="1"/>
    <col min="4098" max="4098" width="33.6640625" style="223" customWidth="1"/>
    <col min="4099" max="4104" width="11.88671875" style="223" customWidth="1"/>
    <col min="4105" max="4105" width="13" style="223" customWidth="1"/>
    <col min="4106" max="4352" width="9.109375" style="223"/>
    <col min="4353" max="4353" width="4.6640625" style="223" customWidth="1"/>
    <col min="4354" max="4354" width="33.6640625" style="223" customWidth="1"/>
    <col min="4355" max="4360" width="11.88671875" style="223" customWidth="1"/>
    <col min="4361" max="4361" width="13" style="223" customWidth="1"/>
    <col min="4362" max="4608" width="9.109375" style="223"/>
    <col min="4609" max="4609" width="4.6640625" style="223" customWidth="1"/>
    <col min="4610" max="4610" width="33.6640625" style="223" customWidth="1"/>
    <col min="4611" max="4616" width="11.88671875" style="223" customWidth="1"/>
    <col min="4617" max="4617" width="13" style="223" customWidth="1"/>
    <col min="4618" max="4864" width="9.109375" style="223"/>
    <col min="4865" max="4865" width="4.6640625" style="223" customWidth="1"/>
    <col min="4866" max="4866" width="33.6640625" style="223" customWidth="1"/>
    <col min="4867" max="4872" width="11.88671875" style="223" customWidth="1"/>
    <col min="4873" max="4873" width="13" style="223" customWidth="1"/>
    <col min="4874" max="5120" width="9.109375" style="223"/>
    <col min="5121" max="5121" width="4.6640625" style="223" customWidth="1"/>
    <col min="5122" max="5122" width="33.6640625" style="223" customWidth="1"/>
    <col min="5123" max="5128" width="11.88671875" style="223" customWidth="1"/>
    <col min="5129" max="5129" width="13" style="223" customWidth="1"/>
    <col min="5130" max="5376" width="9.109375" style="223"/>
    <col min="5377" max="5377" width="4.6640625" style="223" customWidth="1"/>
    <col min="5378" max="5378" width="33.6640625" style="223" customWidth="1"/>
    <col min="5379" max="5384" width="11.88671875" style="223" customWidth="1"/>
    <col min="5385" max="5385" width="13" style="223" customWidth="1"/>
    <col min="5386" max="5632" width="9.109375" style="223"/>
    <col min="5633" max="5633" width="4.6640625" style="223" customWidth="1"/>
    <col min="5634" max="5634" width="33.6640625" style="223" customWidth="1"/>
    <col min="5635" max="5640" width="11.88671875" style="223" customWidth="1"/>
    <col min="5641" max="5641" width="13" style="223" customWidth="1"/>
    <col min="5642" max="5888" width="9.109375" style="223"/>
    <col min="5889" max="5889" width="4.6640625" style="223" customWidth="1"/>
    <col min="5890" max="5890" width="33.6640625" style="223" customWidth="1"/>
    <col min="5891" max="5896" width="11.88671875" style="223" customWidth="1"/>
    <col min="5897" max="5897" width="13" style="223" customWidth="1"/>
    <col min="5898" max="6144" width="9.109375" style="223"/>
    <col min="6145" max="6145" width="4.6640625" style="223" customWidth="1"/>
    <col min="6146" max="6146" width="33.6640625" style="223" customWidth="1"/>
    <col min="6147" max="6152" width="11.88671875" style="223" customWidth="1"/>
    <col min="6153" max="6153" width="13" style="223" customWidth="1"/>
    <col min="6154" max="6400" width="9.109375" style="223"/>
    <col min="6401" max="6401" width="4.6640625" style="223" customWidth="1"/>
    <col min="6402" max="6402" width="33.6640625" style="223" customWidth="1"/>
    <col min="6403" max="6408" width="11.88671875" style="223" customWidth="1"/>
    <col min="6409" max="6409" width="13" style="223" customWidth="1"/>
    <col min="6410" max="6656" width="9.109375" style="223"/>
    <col min="6657" max="6657" width="4.6640625" style="223" customWidth="1"/>
    <col min="6658" max="6658" width="33.6640625" style="223" customWidth="1"/>
    <col min="6659" max="6664" width="11.88671875" style="223" customWidth="1"/>
    <col min="6665" max="6665" width="13" style="223" customWidth="1"/>
    <col min="6666" max="6912" width="9.109375" style="223"/>
    <col min="6913" max="6913" width="4.6640625" style="223" customWidth="1"/>
    <col min="6914" max="6914" width="33.6640625" style="223" customWidth="1"/>
    <col min="6915" max="6920" width="11.88671875" style="223" customWidth="1"/>
    <col min="6921" max="6921" width="13" style="223" customWidth="1"/>
    <col min="6922" max="7168" width="9.109375" style="223"/>
    <col min="7169" max="7169" width="4.6640625" style="223" customWidth="1"/>
    <col min="7170" max="7170" width="33.6640625" style="223" customWidth="1"/>
    <col min="7171" max="7176" width="11.88671875" style="223" customWidth="1"/>
    <col min="7177" max="7177" width="13" style="223" customWidth="1"/>
    <col min="7178" max="7424" width="9.109375" style="223"/>
    <col min="7425" max="7425" width="4.6640625" style="223" customWidth="1"/>
    <col min="7426" max="7426" width="33.6640625" style="223" customWidth="1"/>
    <col min="7427" max="7432" width="11.88671875" style="223" customWidth="1"/>
    <col min="7433" max="7433" width="13" style="223" customWidth="1"/>
    <col min="7434" max="7680" width="9.109375" style="223"/>
    <col min="7681" max="7681" width="4.6640625" style="223" customWidth="1"/>
    <col min="7682" max="7682" width="33.6640625" style="223" customWidth="1"/>
    <col min="7683" max="7688" width="11.88671875" style="223" customWidth="1"/>
    <col min="7689" max="7689" width="13" style="223" customWidth="1"/>
    <col min="7690" max="7936" width="9.109375" style="223"/>
    <col min="7937" max="7937" width="4.6640625" style="223" customWidth="1"/>
    <col min="7938" max="7938" width="33.6640625" style="223" customWidth="1"/>
    <col min="7939" max="7944" width="11.88671875" style="223" customWidth="1"/>
    <col min="7945" max="7945" width="13" style="223" customWidth="1"/>
    <col min="7946" max="8192" width="9.109375" style="223"/>
    <col min="8193" max="8193" width="4.6640625" style="223" customWidth="1"/>
    <col min="8194" max="8194" width="33.6640625" style="223" customWidth="1"/>
    <col min="8195" max="8200" width="11.88671875" style="223" customWidth="1"/>
    <col min="8201" max="8201" width="13" style="223" customWidth="1"/>
    <col min="8202" max="8448" width="9.109375" style="223"/>
    <col min="8449" max="8449" width="4.6640625" style="223" customWidth="1"/>
    <col min="8450" max="8450" width="33.6640625" style="223" customWidth="1"/>
    <col min="8451" max="8456" width="11.88671875" style="223" customWidth="1"/>
    <col min="8457" max="8457" width="13" style="223" customWidth="1"/>
    <col min="8458" max="8704" width="9.109375" style="223"/>
    <col min="8705" max="8705" width="4.6640625" style="223" customWidth="1"/>
    <col min="8706" max="8706" width="33.6640625" style="223" customWidth="1"/>
    <col min="8707" max="8712" width="11.88671875" style="223" customWidth="1"/>
    <col min="8713" max="8713" width="13" style="223" customWidth="1"/>
    <col min="8714" max="8960" width="9.109375" style="223"/>
    <col min="8961" max="8961" width="4.6640625" style="223" customWidth="1"/>
    <col min="8962" max="8962" width="33.6640625" style="223" customWidth="1"/>
    <col min="8963" max="8968" width="11.88671875" style="223" customWidth="1"/>
    <col min="8969" max="8969" width="13" style="223" customWidth="1"/>
    <col min="8970" max="9216" width="9.109375" style="223"/>
    <col min="9217" max="9217" width="4.6640625" style="223" customWidth="1"/>
    <col min="9218" max="9218" width="33.6640625" style="223" customWidth="1"/>
    <col min="9219" max="9224" width="11.88671875" style="223" customWidth="1"/>
    <col min="9225" max="9225" width="13" style="223" customWidth="1"/>
    <col min="9226" max="9472" width="9.109375" style="223"/>
    <col min="9473" max="9473" width="4.6640625" style="223" customWidth="1"/>
    <col min="9474" max="9474" width="33.6640625" style="223" customWidth="1"/>
    <col min="9475" max="9480" width="11.88671875" style="223" customWidth="1"/>
    <col min="9481" max="9481" width="13" style="223" customWidth="1"/>
    <col min="9482" max="9728" width="9.109375" style="223"/>
    <col min="9729" max="9729" width="4.6640625" style="223" customWidth="1"/>
    <col min="9730" max="9730" width="33.6640625" style="223" customWidth="1"/>
    <col min="9731" max="9736" width="11.88671875" style="223" customWidth="1"/>
    <col min="9737" max="9737" width="13" style="223" customWidth="1"/>
    <col min="9738" max="9984" width="9.109375" style="223"/>
    <col min="9985" max="9985" width="4.6640625" style="223" customWidth="1"/>
    <col min="9986" max="9986" width="33.6640625" style="223" customWidth="1"/>
    <col min="9987" max="9992" width="11.88671875" style="223" customWidth="1"/>
    <col min="9993" max="9993" width="13" style="223" customWidth="1"/>
    <col min="9994" max="10240" width="9.109375" style="223"/>
    <col min="10241" max="10241" width="4.6640625" style="223" customWidth="1"/>
    <col min="10242" max="10242" width="33.6640625" style="223" customWidth="1"/>
    <col min="10243" max="10248" width="11.88671875" style="223" customWidth="1"/>
    <col min="10249" max="10249" width="13" style="223" customWidth="1"/>
    <col min="10250" max="10496" width="9.109375" style="223"/>
    <col min="10497" max="10497" width="4.6640625" style="223" customWidth="1"/>
    <col min="10498" max="10498" width="33.6640625" style="223" customWidth="1"/>
    <col min="10499" max="10504" width="11.88671875" style="223" customWidth="1"/>
    <col min="10505" max="10505" width="13" style="223" customWidth="1"/>
    <col min="10506" max="10752" width="9.109375" style="223"/>
    <col min="10753" max="10753" width="4.6640625" style="223" customWidth="1"/>
    <col min="10754" max="10754" width="33.6640625" style="223" customWidth="1"/>
    <col min="10755" max="10760" width="11.88671875" style="223" customWidth="1"/>
    <col min="10761" max="10761" width="13" style="223" customWidth="1"/>
    <col min="10762" max="11008" width="9.109375" style="223"/>
    <col min="11009" max="11009" width="4.6640625" style="223" customWidth="1"/>
    <col min="11010" max="11010" width="33.6640625" style="223" customWidth="1"/>
    <col min="11011" max="11016" width="11.88671875" style="223" customWidth="1"/>
    <col min="11017" max="11017" width="13" style="223" customWidth="1"/>
    <col min="11018" max="11264" width="9.109375" style="223"/>
    <col min="11265" max="11265" width="4.6640625" style="223" customWidth="1"/>
    <col min="11266" max="11266" width="33.6640625" style="223" customWidth="1"/>
    <col min="11267" max="11272" width="11.88671875" style="223" customWidth="1"/>
    <col min="11273" max="11273" width="13" style="223" customWidth="1"/>
    <col min="11274" max="11520" width="9.109375" style="223"/>
    <col min="11521" max="11521" width="4.6640625" style="223" customWidth="1"/>
    <col min="11522" max="11522" width="33.6640625" style="223" customWidth="1"/>
    <col min="11523" max="11528" width="11.88671875" style="223" customWidth="1"/>
    <col min="11529" max="11529" width="13" style="223" customWidth="1"/>
    <col min="11530" max="11776" width="9.109375" style="223"/>
    <col min="11777" max="11777" width="4.6640625" style="223" customWidth="1"/>
    <col min="11778" max="11778" width="33.6640625" style="223" customWidth="1"/>
    <col min="11779" max="11784" width="11.88671875" style="223" customWidth="1"/>
    <col min="11785" max="11785" width="13" style="223" customWidth="1"/>
    <col min="11786" max="12032" width="9.109375" style="223"/>
    <col min="12033" max="12033" width="4.6640625" style="223" customWidth="1"/>
    <col min="12034" max="12034" width="33.6640625" style="223" customWidth="1"/>
    <col min="12035" max="12040" width="11.88671875" style="223" customWidth="1"/>
    <col min="12041" max="12041" width="13" style="223" customWidth="1"/>
    <col min="12042" max="12288" width="9.109375" style="223"/>
    <col min="12289" max="12289" width="4.6640625" style="223" customWidth="1"/>
    <col min="12290" max="12290" width="33.6640625" style="223" customWidth="1"/>
    <col min="12291" max="12296" width="11.88671875" style="223" customWidth="1"/>
    <col min="12297" max="12297" width="13" style="223" customWidth="1"/>
    <col min="12298" max="12544" width="9.109375" style="223"/>
    <col min="12545" max="12545" width="4.6640625" style="223" customWidth="1"/>
    <col min="12546" max="12546" width="33.6640625" style="223" customWidth="1"/>
    <col min="12547" max="12552" width="11.88671875" style="223" customWidth="1"/>
    <col min="12553" max="12553" width="13" style="223" customWidth="1"/>
    <col min="12554" max="12800" width="9.109375" style="223"/>
    <col min="12801" max="12801" width="4.6640625" style="223" customWidth="1"/>
    <col min="12802" max="12802" width="33.6640625" style="223" customWidth="1"/>
    <col min="12803" max="12808" width="11.88671875" style="223" customWidth="1"/>
    <col min="12809" max="12809" width="13" style="223" customWidth="1"/>
    <col min="12810" max="13056" width="9.109375" style="223"/>
    <col min="13057" max="13057" width="4.6640625" style="223" customWidth="1"/>
    <col min="13058" max="13058" width="33.6640625" style="223" customWidth="1"/>
    <col min="13059" max="13064" width="11.88671875" style="223" customWidth="1"/>
    <col min="13065" max="13065" width="13" style="223" customWidth="1"/>
    <col min="13066" max="13312" width="9.109375" style="223"/>
    <col min="13313" max="13313" width="4.6640625" style="223" customWidth="1"/>
    <col min="13314" max="13314" width="33.6640625" style="223" customWidth="1"/>
    <col min="13315" max="13320" width="11.88671875" style="223" customWidth="1"/>
    <col min="13321" max="13321" width="13" style="223" customWidth="1"/>
    <col min="13322" max="13568" width="9.109375" style="223"/>
    <col min="13569" max="13569" width="4.6640625" style="223" customWidth="1"/>
    <col min="13570" max="13570" width="33.6640625" style="223" customWidth="1"/>
    <col min="13571" max="13576" width="11.88671875" style="223" customWidth="1"/>
    <col min="13577" max="13577" width="13" style="223" customWidth="1"/>
    <col min="13578" max="13824" width="9.109375" style="223"/>
    <col min="13825" max="13825" width="4.6640625" style="223" customWidth="1"/>
    <col min="13826" max="13826" width="33.6640625" style="223" customWidth="1"/>
    <col min="13827" max="13832" width="11.88671875" style="223" customWidth="1"/>
    <col min="13833" max="13833" width="13" style="223" customWidth="1"/>
    <col min="13834" max="14080" width="9.109375" style="223"/>
    <col min="14081" max="14081" width="4.6640625" style="223" customWidth="1"/>
    <col min="14082" max="14082" width="33.6640625" style="223" customWidth="1"/>
    <col min="14083" max="14088" width="11.88671875" style="223" customWidth="1"/>
    <col min="14089" max="14089" width="13" style="223" customWidth="1"/>
    <col min="14090" max="14336" width="9.109375" style="223"/>
    <col min="14337" max="14337" width="4.6640625" style="223" customWidth="1"/>
    <col min="14338" max="14338" width="33.6640625" style="223" customWidth="1"/>
    <col min="14339" max="14344" width="11.88671875" style="223" customWidth="1"/>
    <col min="14345" max="14345" width="13" style="223" customWidth="1"/>
    <col min="14346" max="14592" width="9.109375" style="223"/>
    <col min="14593" max="14593" width="4.6640625" style="223" customWidth="1"/>
    <col min="14594" max="14594" width="33.6640625" style="223" customWidth="1"/>
    <col min="14595" max="14600" width="11.88671875" style="223" customWidth="1"/>
    <col min="14601" max="14601" width="13" style="223" customWidth="1"/>
    <col min="14602" max="14848" width="9.109375" style="223"/>
    <col min="14849" max="14849" width="4.6640625" style="223" customWidth="1"/>
    <col min="14850" max="14850" width="33.6640625" style="223" customWidth="1"/>
    <col min="14851" max="14856" width="11.88671875" style="223" customWidth="1"/>
    <col min="14857" max="14857" width="13" style="223" customWidth="1"/>
    <col min="14858" max="15104" width="9.109375" style="223"/>
    <col min="15105" max="15105" width="4.6640625" style="223" customWidth="1"/>
    <col min="15106" max="15106" width="33.6640625" style="223" customWidth="1"/>
    <col min="15107" max="15112" width="11.88671875" style="223" customWidth="1"/>
    <col min="15113" max="15113" width="13" style="223" customWidth="1"/>
    <col min="15114" max="15360" width="9.109375" style="223"/>
    <col min="15361" max="15361" width="4.6640625" style="223" customWidth="1"/>
    <col min="15362" max="15362" width="33.6640625" style="223" customWidth="1"/>
    <col min="15363" max="15368" width="11.88671875" style="223" customWidth="1"/>
    <col min="15369" max="15369" width="13" style="223" customWidth="1"/>
    <col min="15370" max="15616" width="9.109375" style="223"/>
    <col min="15617" max="15617" width="4.6640625" style="223" customWidth="1"/>
    <col min="15618" max="15618" width="33.6640625" style="223" customWidth="1"/>
    <col min="15619" max="15624" width="11.88671875" style="223" customWidth="1"/>
    <col min="15625" max="15625" width="13" style="223" customWidth="1"/>
    <col min="15626" max="15872" width="9.109375" style="223"/>
    <col min="15873" max="15873" width="4.6640625" style="223" customWidth="1"/>
    <col min="15874" max="15874" width="33.6640625" style="223" customWidth="1"/>
    <col min="15875" max="15880" width="11.88671875" style="223" customWidth="1"/>
    <col min="15881" max="15881" width="13" style="223" customWidth="1"/>
    <col min="15882" max="16128" width="9.109375" style="223"/>
    <col min="16129" max="16129" width="4.6640625" style="223" customWidth="1"/>
    <col min="16130" max="16130" width="33.6640625" style="223" customWidth="1"/>
    <col min="16131" max="16136" width="11.88671875" style="223" customWidth="1"/>
    <col min="16137" max="16137" width="13" style="223" customWidth="1"/>
    <col min="16138" max="16384" width="9.109375" style="223"/>
  </cols>
  <sheetData>
    <row r="1" spans="1:9" ht="34.5" customHeight="1" x14ac:dyDescent="0.3">
      <c r="A1" s="609" t="s">
        <v>412</v>
      </c>
      <c r="B1" s="610"/>
      <c r="C1" s="610"/>
      <c r="D1" s="610"/>
      <c r="E1" s="610"/>
      <c r="F1" s="610"/>
      <c r="G1" s="610"/>
      <c r="H1" s="610"/>
      <c r="I1" s="610"/>
    </row>
    <row r="2" spans="1:9" ht="14.4" thickBot="1" x14ac:dyDescent="0.35">
      <c r="H2" s="611" t="s">
        <v>213</v>
      </c>
      <c r="I2" s="611"/>
    </row>
    <row r="3" spans="1:9" ht="13.8" thickBot="1" x14ac:dyDescent="0.3">
      <c r="A3" s="612" t="s">
        <v>198</v>
      </c>
      <c r="B3" s="614" t="s">
        <v>349</v>
      </c>
      <c r="C3" s="616" t="s">
        <v>350</v>
      </c>
      <c r="D3" s="618" t="s">
        <v>351</v>
      </c>
      <c r="E3" s="619"/>
      <c r="F3" s="619"/>
      <c r="G3" s="619"/>
      <c r="H3" s="619"/>
      <c r="I3" s="620" t="s">
        <v>352</v>
      </c>
    </row>
    <row r="4" spans="1:9" s="220" customFormat="1" ht="42" customHeight="1" thickBot="1" x14ac:dyDescent="0.35">
      <c r="A4" s="613"/>
      <c r="B4" s="615"/>
      <c r="C4" s="617"/>
      <c r="D4" s="219" t="s">
        <v>353</v>
      </c>
      <c r="E4" s="219" t="s">
        <v>354</v>
      </c>
      <c r="F4" s="219" t="s">
        <v>355</v>
      </c>
      <c r="G4" s="382" t="s">
        <v>356</v>
      </c>
      <c r="H4" s="382" t="s">
        <v>357</v>
      </c>
      <c r="I4" s="621"/>
    </row>
    <row r="5" spans="1:9" s="220" customFormat="1" ht="12" customHeight="1" thickBot="1" x14ac:dyDescent="0.35">
      <c r="A5" s="383">
        <v>1</v>
      </c>
      <c r="B5" s="384">
        <v>2</v>
      </c>
      <c r="C5" s="384">
        <v>3</v>
      </c>
      <c r="D5" s="384">
        <v>4</v>
      </c>
      <c r="E5" s="384">
        <v>5</v>
      </c>
      <c r="F5" s="384">
        <v>6</v>
      </c>
      <c r="G5" s="384">
        <v>7</v>
      </c>
      <c r="H5" s="384" t="s">
        <v>358</v>
      </c>
      <c r="I5" s="385" t="s">
        <v>359</v>
      </c>
    </row>
    <row r="6" spans="1:9" s="220" customFormat="1" ht="18" customHeight="1" x14ac:dyDescent="0.3">
      <c r="A6" s="599" t="s">
        <v>360</v>
      </c>
      <c r="B6" s="600"/>
      <c r="C6" s="600"/>
      <c r="D6" s="600"/>
      <c r="E6" s="600"/>
      <c r="F6" s="600"/>
      <c r="G6" s="600"/>
      <c r="H6" s="600"/>
      <c r="I6" s="601"/>
    </row>
    <row r="7" spans="1:9" ht="15.9" customHeight="1" x14ac:dyDescent="0.25">
      <c r="A7" s="386" t="s">
        <v>27</v>
      </c>
      <c r="B7" s="387" t="s">
        <v>361</v>
      </c>
      <c r="C7" s="221"/>
      <c r="D7" s="388"/>
      <c r="E7" s="388"/>
      <c r="F7" s="388"/>
      <c r="G7" s="389"/>
      <c r="H7" s="390">
        <f t="shared" ref="H7:H13" si="0">SUM(D7:G7)</f>
        <v>0</v>
      </c>
      <c r="I7" s="391">
        <f t="shared" ref="I7:I13" si="1">C7+H7</f>
        <v>0</v>
      </c>
    </row>
    <row r="8" spans="1:9" x14ac:dyDescent="0.25">
      <c r="A8" s="386" t="s">
        <v>26</v>
      </c>
      <c r="B8" s="387" t="s">
        <v>362</v>
      </c>
      <c r="C8" s="221"/>
      <c r="D8" s="388"/>
      <c r="E8" s="388"/>
      <c r="F8" s="388"/>
      <c r="G8" s="389"/>
      <c r="H8" s="390">
        <f t="shared" si="0"/>
        <v>0</v>
      </c>
      <c r="I8" s="391">
        <f t="shared" si="1"/>
        <v>0</v>
      </c>
    </row>
    <row r="9" spans="1:9" x14ac:dyDescent="0.25">
      <c r="A9" s="386" t="s">
        <v>31</v>
      </c>
      <c r="B9" s="387" t="s">
        <v>363</v>
      </c>
      <c r="C9" s="221"/>
      <c r="D9" s="388"/>
      <c r="E9" s="388"/>
      <c r="F9" s="388"/>
      <c r="G9" s="389"/>
      <c r="H9" s="390">
        <f t="shared" si="0"/>
        <v>0</v>
      </c>
      <c r="I9" s="391">
        <f t="shared" si="1"/>
        <v>0</v>
      </c>
    </row>
    <row r="10" spans="1:9" ht="15.9" customHeight="1" x14ac:dyDescent="0.25">
      <c r="A10" s="386" t="s">
        <v>39</v>
      </c>
      <c r="B10" s="387" t="s">
        <v>364</v>
      </c>
      <c r="C10" s="221"/>
      <c r="D10" s="388"/>
      <c r="E10" s="388"/>
      <c r="F10" s="388"/>
      <c r="G10" s="389"/>
      <c r="H10" s="390">
        <f t="shared" si="0"/>
        <v>0</v>
      </c>
      <c r="I10" s="391">
        <f t="shared" si="1"/>
        <v>0</v>
      </c>
    </row>
    <row r="11" spans="1:9" ht="20.399999999999999" x14ac:dyDescent="0.25">
      <c r="A11" s="386" t="s">
        <v>37</v>
      </c>
      <c r="B11" s="387" t="s">
        <v>365</v>
      </c>
      <c r="C11" s="221"/>
      <c r="D11" s="388"/>
      <c r="E11" s="388"/>
      <c r="F11" s="388"/>
      <c r="G11" s="389"/>
      <c r="H11" s="390">
        <f t="shared" si="0"/>
        <v>0</v>
      </c>
      <c r="I11" s="391">
        <f t="shared" si="1"/>
        <v>0</v>
      </c>
    </row>
    <row r="12" spans="1:9" ht="15.9" customHeight="1" x14ac:dyDescent="0.25">
      <c r="A12" s="392" t="s">
        <v>36</v>
      </c>
      <c r="B12" s="393" t="s">
        <v>366</v>
      </c>
      <c r="C12" s="394"/>
      <c r="D12" s="395"/>
      <c r="E12" s="395"/>
      <c r="F12" s="395"/>
      <c r="G12" s="396"/>
      <c r="H12" s="390">
        <f t="shared" si="0"/>
        <v>0</v>
      </c>
      <c r="I12" s="391">
        <f t="shared" si="1"/>
        <v>0</v>
      </c>
    </row>
    <row r="13" spans="1:9" ht="15.9" customHeight="1" thickBot="1" x14ac:dyDescent="0.3">
      <c r="A13" s="397" t="s">
        <v>179</v>
      </c>
      <c r="B13" s="398" t="s">
        <v>367</v>
      </c>
      <c r="C13" s="222">
        <v>1885</v>
      </c>
      <c r="D13" s="399"/>
      <c r="E13" s="399"/>
      <c r="F13" s="399"/>
      <c r="G13" s="400"/>
      <c r="H13" s="390">
        <f t="shared" si="0"/>
        <v>0</v>
      </c>
      <c r="I13" s="391">
        <f t="shared" si="1"/>
        <v>1885</v>
      </c>
    </row>
    <row r="14" spans="1:9" s="404" customFormat="1" ht="18" customHeight="1" thickBot="1" x14ac:dyDescent="0.3">
      <c r="A14" s="602" t="s">
        <v>368</v>
      </c>
      <c r="B14" s="603"/>
      <c r="C14" s="401">
        <f t="shared" ref="C14:I14" si="2">SUM(C7:C13)</f>
        <v>1885</v>
      </c>
      <c r="D14" s="401">
        <f>SUM(D7:D13)</f>
        <v>0</v>
      </c>
      <c r="E14" s="401">
        <f t="shared" si="2"/>
        <v>0</v>
      </c>
      <c r="F14" s="401">
        <f t="shared" si="2"/>
        <v>0</v>
      </c>
      <c r="G14" s="402">
        <f t="shared" si="2"/>
        <v>0</v>
      </c>
      <c r="H14" s="402">
        <f t="shared" si="2"/>
        <v>0</v>
      </c>
      <c r="I14" s="403">
        <f t="shared" si="2"/>
        <v>1885</v>
      </c>
    </row>
    <row r="15" spans="1:9" s="405" customFormat="1" ht="18" customHeight="1" x14ac:dyDescent="0.25">
      <c r="A15" s="604" t="s">
        <v>369</v>
      </c>
      <c r="B15" s="605"/>
      <c r="C15" s="605"/>
      <c r="D15" s="605"/>
      <c r="E15" s="605"/>
      <c r="F15" s="605"/>
      <c r="G15" s="605"/>
      <c r="H15" s="605"/>
      <c r="I15" s="606"/>
    </row>
    <row r="16" spans="1:9" s="405" customFormat="1" x14ac:dyDescent="0.25">
      <c r="A16" s="386" t="s">
        <v>27</v>
      </c>
      <c r="B16" s="387" t="s">
        <v>370</v>
      </c>
      <c r="C16" s="221"/>
      <c r="D16" s="388"/>
      <c r="E16" s="388"/>
      <c r="F16" s="388"/>
      <c r="G16" s="389"/>
      <c r="H16" s="390">
        <f>SUM(D16:G16)</f>
        <v>0</v>
      </c>
      <c r="I16" s="391">
        <f>C16+H16</f>
        <v>0</v>
      </c>
    </row>
    <row r="17" spans="1:9" ht="13.8" thickBot="1" x14ac:dyDescent="0.3">
      <c r="A17" s="397" t="s">
        <v>26</v>
      </c>
      <c r="B17" s="398" t="s">
        <v>367</v>
      </c>
      <c r="C17" s="222"/>
      <c r="D17" s="399"/>
      <c r="E17" s="399"/>
      <c r="F17" s="399"/>
      <c r="G17" s="400"/>
      <c r="H17" s="390">
        <f>SUM(D17:G17)</f>
        <v>0</v>
      </c>
      <c r="I17" s="406">
        <f>C17+H17</f>
        <v>0</v>
      </c>
    </row>
    <row r="18" spans="1:9" ht="15.9" customHeight="1" thickBot="1" x14ac:dyDescent="0.3">
      <c r="A18" s="602" t="s">
        <v>371</v>
      </c>
      <c r="B18" s="603"/>
      <c r="C18" s="401">
        <f t="shared" ref="C18:I18" si="3">SUM(C16:C17)</f>
        <v>0</v>
      </c>
      <c r="D18" s="401">
        <f t="shared" si="3"/>
        <v>0</v>
      </c>
      <c r="E18" s="401">
        <f t="shared" si="3"/>
        <v>0</v>
      </c>
      <c r="F18" s="401">
        <f t="shared" si="3"/>
        <v>0</v>
      </c>
      <c r="G18" s="402">
        <f t="shared" si="3"/>
        <v>0</v>
      </c>
      <c r="H18" s="402">
        <f t="shared" si="3"/>
        <v>0</v>
      </c>
      <c r="I18" s="403">
        <f t="shared" si="3"/>
        <v>0</v>
      </c>
    </row>
    <row r="19" spans="1:9" ht="18" customHeight="1" thickBot="1" x14ac:dyDescent="0.3">
      <c r="A19" s="607" t="s">
        <v>372</v>
      </c>
      <c r="B19" s="608"/>
      <c r="C19" s="407">
        <f t="shared" ref="C19:I19" si="4">C14+C18</f>
        <v>1885</v>
      </c>
      <c r="D19" s="407">
        <f t="shared" si="4"/>
        <v>0</v>
      </c>
      <c r="E19" s="407">
        <f t="shared" si="4"/>
        <v>0</v>
      </c>
      <c r="F19" s="407">
        <f t="shared" si="4"/>
        <v>0</v>
      </c>
      <c r="G19" s="407">
        <f t="shared" si="4"/>
        <v>0</v>
      </c>
      <c r="H19" s="407">
        <f t="shared" si="4"/>
        <v>0</v>
      </c>
      <c r="I19" s="403">
        <f t="shared" si="4"/>
        <v>1885</v>
      </c>
    </row>
  </sheetData>
  <mergeCells count="12"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78740157480314965" right="0.78740157480314965" top="1.18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 dőlt"&amp;12
&amp;R&amp;"Times New Roman CE,Félkövér dőlt"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Layout" topLeftCell="A19" zoomScaleNormal="100" workbookViewId="0">
      <selection activeCell="D12" sqref="D12"/>
    </sheetView>
  </sheetViews>
  <sheetFormatPr defaultRowHeight="13.2" x14ac:dyDescent="0.25"/>
  <cols>
    <col min="1" max="1" width="5.6640625" style="223" customWidth="1"/>
    <col min="2" max="2" width="28.109375" style="223" customWidth="1"/>
    <col min="3" max="3" width="17.88671875" style="223" customWidth="1"/>
    <col min="4" max="5" width="11" style="223" customWidth="1"/>
    <col min="6" max="256" width="9.109375" style="223"/>
    <col min="257" max="257" width="5.6640625" style="223" customWidth="1"/>
    <col min="258" max="258" width="28.109375" style="223" customWidth="1"/>
    <col min="259" max="259" width="17.88671875" style="223" customWidth="1"/>
    <col min="260" max="261" width="11" style="223" customWidth="1"/>
    <col min="262" max="512" width="9.109375" style="223"/>
    <col min="513" max="513" width="5.6640625" style="223" customWidth="1"/>
    <col min="514" max="514" width="28.109375" style="223" customWidth="1"/>
    <col min="515" max="515" width="17.88671875" style="223" customWidth="1"/>
    <col min="516" max="517" width="11" style="223" customWidth="1"/>
    <col min="518" max="768" width="9.109375" style="223"/>
    <col min="769" max="769" width="5.6640625" style="223" customWidth="1"/>
    <col min="770" max="770" width="28.109375" style="223" customWidth="1"/>
    <col min="771" max="771" width="17.88671875" style="223" customWidth="1"/>
    <col min="772" max="773" width="11" style="223" customWidth="1"/>
    <col min="774" max="1024" width="9.109375" style="223"/>
    <col min="1025" max="1025" width="5.6640625" style="223" customWidth="1"/>
    <col min="1026" max="1026" width="28.109375" style="223" customWidth="1"/>
    <col min="1027" max="1027" width="17.88671875" style="223" customWidth="1"/>
    <col min="1028" max="1029" width="11" style="223" customWidth="1"/>
    <col min="1030" max="1280" width="9.109375" style="223"/>
    <col min="1281" max="1281" width="5.6640625" style="223" customWidth="1"/>
    <col min="1282" max="1282" width="28.109375" style="223" customWidth="1"/>
    <col min="1283" max="1283" width="17.88671875" style="223" customWidth="1"/>
    <col min="1284" max="1285" width="11" style="223" customWidth="1"/>
    <col min="1286" max="1536" width="9.109375" style="223"/>
    <col min="1537" max="1537" width="5.6640625" style="223" customWidth="1"/>
    <col min="1538" max="1538" width="28.109375" style="223" customWidth="1"/>
    <col min="1539" max="1539" width="17.88671875" style="223" customWidth="1"/>
    <col min="1540" max="1541" width="11" style="223" customWidth="1"/>
    <col min="1542" max="1792" width="9.109375" style="223"/>
    <col min="1793" max="1793" width="5.6640625" style="223" customWidth="1"/>
    <col min="1794" max="1794" width="28.109375" style="223" customWidth="1"/>
    <col min="1795" max="1795" width="17.88671875" style="223" customWidth="1"/>
    <col min="1796" max="1797" width="11" style="223" customWidth="1"/>
    <col min="1798" max="2048" width="9.109375" style="223"/>
    <col min="2049" max="2049" width="5.6640625" style="223" customWidth="1"/>
    <col min="2050" max="2050" width="28.109375" style="223" customWidth="1"/>
    <col min="2051" max="2051" width="17.88671875" style="223" customWidth="1"/>
    <col min="2052" max="2053" width="11" style="223" customWidth="1"/>
    <col min="2054" max="2304" width="9.109375" style="223"/>
    <col min="2305" max="2305" width="5.6640625" style="223" customWidth="1"/>
    <col min="2306" max="2306" width="28.109375" style="223" customWidth="1"/>
    <col min="2307" max="2307" width="17.88671875" style="223" customWidth="1"/>
    <col min="2308" max="2309" width="11" style="223" customWidth="1"/>
    <col min="2310" max="2560" width="9.109375" style="223"/>
    <col min="2561" max="2561" width="5.6640625" style="223" customWidth="1"/>
    <col min="2562" max="2562" width="28.109375" style="223" customWidth="1"/>
    <col min="2563" max="2563" width="17.88671875" style="223" customWidth="1"/>
    <col min="2564" max="2565" width="11" style="223" customWidth="1"/>
    <col min="2566" max="2816" width="9.109375" style="223"/>
    <col min="2817" max="2817" width="5.6640625" style="223" customWidth="1"/>
    <col min="2818" max="2818" width="28.109375" style="223" customWidth="1"/>
    <col min="2819" max="2819" width="17.88671875" style="223" customWidth="1"/>
    <col min="2820" max="2821" width="11" style="223" customWidth="1"/>
    <col min="2822" max="3072" width="9.109375" style="223"/>
    <col min="3073" max="3073" width="5.6640625" style="223" customWidth="1"/>
    <col min="3074" max="3074" width="28.109375" style="223" customWidth="1"/>
    <col min="3075" max="3075" width="17.88671875" style="223" customWidth="1"/>
    <col min="3076" max="3077" width="11" style="223" customWidth="1"/>
    <col min="3078" max="3328" width="9.109375" style="223"/>
    <col min="3329" max="3329" width="5.6640625" style="223" customWidth="1"/>
    <col min="3330" max="3330" width="28.109375" style="223" customWidth="1"/>
    <col min="3331" max="3331" width="17.88671875" style="223" customWidth="1"/>
    <col min="3332" max="3333" width="11" style="223" customWidth="1"/>
    <col min="3334" max="3584" width="9.109375" style="223"/>
    <col min="3585" max="3585" width="5.6640625" style="223" customWidth="1"/>
    <col min="3586" max="3586" width="28.109375" style="223" customWidth="1"/>
    <col min="3587" max="3587" width="17.88671875" style="223" customWidth="1"/>
    <col min="3588" max="3589" width="11" style="223" customWidth="1"/>
    <col min="3590" max="3840" width="9.109375" style="223"/>
    <col min="3841" max="3841" width="5.6640625" style="223" customWidth="1"/>
    <col min="3842" max="3842" width="28.109375" style="223" customWidth="1"/>
    <col min="3843" max="3843" width="17.88671875" style="223" customWidth="1"/>
    <col min="3844" max="3845" width="11" style="223" customWidth="1"/>
    <col min="3846" max="4096" width="9.109375" style="223"/>
    <col min="4097" max="4097" width="5.6640625" style="223" customWidth="1"/>
    <col min="4098" max="4098" width="28.109375" style="223" customWidth="1"/>
    <col min="4099" max="4099" width="17.88671875" style="223" customWidth="1"/>
    <col min="4100" max="4101" width="11" style="223" customWidth="1"/>
    <col min="4102" max="4352" width="9.109375" style="223"/>
    <col min="4353" max="4353" width="5.6640625" style="223" customWidth="1"/>
    <col min="4354" max="4354" width="28.109375" style="223" customWidth="1"/>
    <col min="4355" max="4355" width="17.88671875" style="223" customWidth="1"/>
    <col min="4356" max="4357" width="11" style="223" customWidth="1"/>
    <col min="4358" max="4608" width="9.109375" style="223"/>
    <col min="4609" max="4609" width="5.6640625" style="223" customWidth="1"/>
    <col min="4610" max="4610" width="28.109375" style="223" customWidth="1"/>
    <col min="4611" max="4611" width="17.88671875" style="223" customWidth="1"/>
    <col min="4612" max="4613" width="11" style="223" customWidth="1"/>
    <col min="4614" max="4864" width="9.109375" style="223"/>
    <col min="4865" max="4865" width="5.6640625" style="223" customWidth="1"/>
    <col min="4866" max="4866" width="28.109375" style="223" customWidth="1"/>
    <col min="4867" max="4867" width="17.88671875" style="223" customWidth="1"/>
    <col min="4868" max="4869" width="11" style="223" customWidth="1"/>
    <col min="4870" max="5120" width="9.109375" style="223"/>
    <col min="5121" max="5121" width="5.6640625" style="223" customWidth="1"/>
    <col min="5122" max="5122" width="28.109375" style="223" customWidth="1"/>
    <col min="5123" max="5123" width="17.88671875" style="223" customWidth="1"/>
    <col min="5124" max="5125" width="11" style="223" customWidth="1"/>
    <col min="5126" max="5376" width="9.109375" style="223"/>
    <col min="5377" max="5377" width="5.6640625" style="223" customWidth="1"/>
    <col min="5378" max="5378" width="28.109375" style="223" customWidth="1"/>
    <col min="5379" max="5379" width="17.88671875" style="223" customWidth="1"/>
    <col min="5380" max="5381" width="11" style="223" customWidth="1"/>
    <col min="5382" max="5632" width="9.109375" style="223"/>
    <col min="5633" max="5633" width="5.6640625" style="223" customWidth="1"/>
    <col min="5634" max="5634" width="28.109375" style="223" customWidth="1"/>
    <col min="5635" max="5635" width="17.88671875" style="223" customWidth="1"/>
    <col min="5636" max="5637" width="11" style="223" customWidth="1"/>
    <col min="5638" max="5888" width="9.109375" style="223"/>
    <col min="5889" max="5889" width="5.6640625" style="223" customWidth="1"/>
    <col min="5890" max="5890" width="28.109375" style="223" customWidth="1"/>
    <col min="5891" max="5891" width="17.88671875" style="223" customWidth="1"/>
    <col min="5892" max="5893" width="11" style="223" customWidth="1"/>
    <col min="5894" max="6144" width="9.109375" style="223"/>
    <col min="6145" max="6145" width="5.6640625" style="223" customWidth="1"/>
    <col min="6146" max="6146" width="28.109375" style="223" customWidth="1"/>
    <col min="6147" max="6147" width="17.88671875" style="223" customWidth="1"/>
    <col min="6148" max="6149" width="11" style="223" customWidth="1"/>
    <col min="6150" max="6400" width="9.109375" style="223"/>
    <col min="6401" max="6401" width="5.6640625" style="223" customWidth="1"/>
    <col min="6402" max="6402" width="28.109375" style="223" customWidth="1"/>
    <col min="6403" max="6403" width="17.88671875" style="223" customWidth="1"/>
    <col min="6404" max="6405" width="11" style="223" customWidth="1"/>
    <col min="6406" max="6656" width="9.109375" style="223"/>
    <col min="6657" max="6657" width="5.6640625" style="223" customWidth="1"/>
    <col min="6658" max="6658" width="28.109375" style="223" customWidth="1"/>
    <col min="6659" max="6659" width="17.88671875" style="223" customWidth="1"/>
    <col min="6660" max="6661" width="11" style="223" customWidth="1"/>
    <col min="6662" max="6912" width="9.109375" style="223"/>
    <col min="6913" max="6913" width="5.6640625" style="223" customWidth="1"/>
    <col min="6914" max="6914" width="28.109375" style="223" customWidth="1"/>
    <col min="6915" max="6915" width="17.88671875" style="223" customWidth="1"/>
    <col min="6916" max="6917" width="11" style="223" customWidth="1"/>
    <col min="6918" max="7168" width="9.109375" style="223"/>
    <col min="7169" max="7169" width="5.6640625" style="223" customWidth="1"/>
    <col min="7170" max="7170" width="28.109375" style="223" customWidth="1"/>
    <col min="7171" max="7171" width="17.88671875" style="223" customWidth="1"/>
    <col min="7172" max="7173" width="11" style="223" customWidth="1"/>
    <col min="7174" max="7424" width="9.109375" style="223"/>
    <col min="7425" max="7425" width="5.6640625" style="223" customWidth="1"/>
    <col min="7426" max="7426" width="28.109375" style="223" customWidth="1"/>
    <col min="7427" max="7427" width="17.88671875" style="223" customWidth="1"/>
    <col min="7428" max="7429" width="11" style="223" customWidth="1"/>
    <col min="7430" max="7680" width="9.109375" style="223"/>
    <col min="7681" max="7681" width="5.6640625" style="223" customWidth="1"/>
    <col min="7682" max="7682" width="28.109375" style="223" customWidth="1"/>
    <col min="7683" max="7683" width="17.88671875" style="223" customWidth="1"/>
    <col min="7684" max="7685" width="11" style="223" customWidth="1"/>
    <col min="7686" max="7936" width="9.109375" style="223"/>
    <col min="7937" max="7937" width="5.6640625" style="223" customWidth="1"/>
    <col min="7938" max="7938" width="28.109375" style="223" customWidth="1"/>
    <col min="7939" max="7939" width="17.88671875" style="223" customWidth="1"/>
    <col min="7940" max="7941" width="11" style="223" customWidth="1"/>
    <col min="7942" max="8192" width="9.109375" style="223"/>
    <col min="8193" max="8193" width="5.6640625" style="223" customWidth="1"/>
    <col min="8194" max="8194" width="28.109375" style="223" customWidth="1"/>
    <col min="8195" max="8195" width="17.88671875" style="223" customWidth="1"/>
    <col min="8196" max="8197" width="11" style="223" customWidth="1"/>
    <col min="8198" max="8448" width="9.109375" style="223"/>
    <col min="8449" max="8449" width="5.6640625" style="223" customWidth="1"/>
    <col min="8450" max="8450" width="28.109375" style="223" customWidth="1"/>
    <col min="8451" max="8451" width="17.88671875" style="223" customWidth="1"/>
    <col min="8452" max="8453" width="11" style="223" customWidth="1"/>
    <col min="8454" max="8704" width="9.109375" style="223"/>
    <col min="8705" max="8705" width="5.6640625" style="223" customWidth="1"/>
    <col min="8706" max="8706" width="28.109375" style="223" customWidth="1"/>
    <col min="8707" max="8707" width="17.88671875" style="223" customWidth="1"/>
    <col min="8708" max="8709" width="11" style="223" customWidth="1"/>
    <col min="8710" max="8960" width="9.109375" style="223"/>
    <col min="8961" max="8961" width="5.6640625" style="223" customWidth="1"/>
    <col min="8962" max="8962" width="28.109375" style="223" customWidth="1"/>
    <col min="8963" max="8963" width="17.88671875" style="223" customWidth="1"/>
    <col min="8964" max="8965" width="11" style="223" customWidth="1"/>
    <col min="8966" max="9216" width="9.109375" style="223"/>
    <col min="9217" max="9217" width="5.6640625" style="223" customWidth="1"/>
    <col min="9218" max="9218" width="28.109375" style="223" customWidth="1"/>
    <col min="9219" max="9219" width="17.88671875" style="223" customWidth="1"/>
    <col min="9220" max="9221" width="11" style="223" customWidth="1"/>
    <col min="9222" max="9472" width="9.109375" style="223"/>
    <col min="9473" max="9473" width="5.6640625" style="223" customWidth="1"/>
    <col min="9474" max="9474" width="28.109375" style="223" customWidth="1"/>
    <col min="9475" max="9475" width="17.88671875" style="223" customWidth="1"/>
    <col min="9476" max="9477" width="11" style="223" customWidth="1"/>
    <col min="9478" max="9728" width="9.109375" style="223"/>
    <col min="9729" max="9729" width="5.6640625" style="223" customWidth="1"/>
    <col min="9730" max="9730" width="28.109375" style="223" customWidth="1"/>
    <col min="9731" max="9731" width="17.88671875" style="223" customWidth="1"/>
    <col min="9732" max="9733" width="11" style="223" customWidth="1"/>
    <col min="9734" max="9984" width="9.109375" style="223"/>
    <col min="9985" max="9985" width="5.6640625" style="223" customWidth="1"/>
    <col min="9986" max="9986" width="28.109375" style="223" customWidth="1"/>
    <col min="9987" max="9987" width="17.88671875" style="223" customWidth="1"/>
    <col min="9988" max="9989" width="11" style="223" customWidth="1"/>
    <col min="9990" max="10240" width="9.109375" style="223"/>
    <col min="10241" max="10241" width="5.6640625" style="223" customWidth="1"/>
    <col min="10242" max="10242" width="28.109375" style="223" customWidth="1"/>
    <col min="10243" max="10243" width="17.88671875" style="223" customWidth="1"/>
    <col min="10244" max="10245" width="11" style="223" customWidth="1"/>
    <col min="10246" max="10496" width="9.109375" style="223"/>
    <col min="10497" max="10497" width="5.6640625" style="223" customWidth="1"/>
    <col min="10498" max="10498" width="28.109375" style="223" customWidth="1"/>
    <col min="10499" max="10499" width="17.88671875" style="223" customWidth="1"/>
    <col min="10500" max="10501" width="11" style="223" customWidth="1"/>
    <col min="10502" max="10752" width="9.109375" style="223"/>
    <col min="10753" max="10753" width="5.6640625" style="223" customWidth="1"/>
    <col min="10754" max="10754" width="28.109375" style="223" customWidth="1"/>
    <col min="10755" max="10755" width="17.88671875" style="223" customWidth="1"/>
    <col min="10756" max="10757" width="11" style="223" customWidth="1"/>
    <col min="10758" max="11008" width="9.109375" style="223"/>
    <col min="11009" max="11009" width="5.6640625" style="223" customWidth="1"/>
    <col min="11010" max="11010" width="28.109375" style="223" customWidth="1"/>
    <col min="11011" max="11011" width="17.88671875" style="223" customWidth="1"/>
    <col min="11012" max="11013" width="11" style="223" customWidth="1"/>
    <col min="11014" max="11264" width="9.109375" style="223"/>
    <col min="11265" max="11265" width="5.6640625" style="223" customWidth="1"/>
    <col min="11266" max="11266" width="28.109375" style="223" customWidth="1"/>
    <col min="11267" max="11267" width="17.88671875" style="223" customWidth="1"/>
    <col min="11268" max="11269" width="11" style="223" customWidth="1"/>
    <col min="11270" max="11520" width="9.109375" style="223"/>
    <col min="11521" max="11521" width="5.6640625" style="223" customWidth="1"/>
    <col min="11522" max="11522" width="28.109375" style="223" customWidth="1"/>
    <col min="11523" max="11523" width="17.88671875" style="223" customWidth="1"/>
    <col min="11524" max="11525" width="11" style="223" customWidth="1"/>
    <col min="11526" max="11776" width="9.109375" style="223"/>
    <col min="11777" max="11777" width="5.6640625" style="223" customWidth="1"/>
    <col min="11778" max="11778" width="28.109375" style="223" customWidth="1"/>
    <col min="11779" max="11779" width="17.88671875" style="223" customWidth="1"/>
    <col min="11780" max="11781" width="11" style="223" customWidth="1"/>
    <col min="11782" max="12032" width="9.109375" style="223"/>
    <col min="12033" max="12033" width="5.6640625" style="223" customWidth="1"/>
    <col min="12034" max="12034" width="28.109375" style="223" customWidth="1"/>
    <col min="12035" max="12035" width="17.88671875" style="223" customWidth="1"/>
    <col min="12036" max="12037" width="11" style="223" customWidth="1"/>
    <col min="12038" max="12288" width="9.109375" style="223"/>
    <col min="12289" max="12289" width="5.6640625" style="223" customWidth="1"/>
    <col min="12290" max="12290" width="28.109375" style="223" customWidth="1"/>
    <col min="12291" max="12291" width="17.88671875" style="223" customWidth="1"/>
    <col min="12292" max="12293" width="11" style="223" customWidth="1"/>
    <col min="12294" max="12544" width="9.109375" style="223"/>
    <col min="12545" max="12545" width="5.6640625" style="223" customWidth="1"/>
    <col min="12546" max="12546" width="28.109375" style="223" customWidth="1"/>
    <col min="12547" max="12547" width="17.88671875" style="223" customWidth="1"/>
    <col min="12548" max="12549" width="11" style="223" customWidth="1"/>
    <col min="12550" max="12800" width="9.109375" style="223"/>
    <col min="12801" max="12801" width="5.6640625" style="223" customWidth="1"/>
    <col min="12802" max="12802" width="28.109375" style="223" customWidth="1"/>
    <col min="12803" max="12803" width="17.88671875" style="223" customWidth="1"/>
    <col min="12804" max="12805" width="11" style="223" customWidth="1"/>
    <col min="12806" max="13056" width="9.109375" style="223"/>
    <col min="13057" max="13057" width="5.6640625" style="223" customWidth="1"/>
    <col min="13058" max="13058" width="28.109375" style="223" customWidth="1"/>
    <col min="13059" max="13059" width="17.88671875" style="223" customWidth="1"/>
    <col min="13060" max="13061" width="11" style="223" customWidth="1"/>
    <col min="13062" max="13312" width="9.109375" style="223"/>
    <col min="13313" max="13313" width="5.6640625" style="223" customWidth="1"/>
    <col min="13314" max="13314" width="28.109375" style="223" customWidth="1"/>
    <col min="13315" max="13315" width="17.88671875" style="223" customWidth="1"/>
    <col min="13316" max="13317" width="11" style="223" customWidth="1"/>
    <col min="13318" max="13568" width="9.109375" style="223"/>
    <col min="13569" max="13569" width="5.6640625" style="223" customWidth="1"/>
    <col min="13570" max="13570" width="28.109375" style="223" customWidth="1"/>
    <col min="13571" max="13571" width="17.88671875" style="223" customWidth="1"/>
    <col min="13572" max="13573" width="11" style="223" customWidth="1"/>
    <col min="13574" max="13824" width="9.109375" style="223"/>
    <col min="13825" max="13825" width="5.6640625" style="223" customWidth="1"/>
    <col min="13826" max="13826" width="28.109375" style="223" customWidth="1"/>
    <col min="13827" max="13827" width="17.88671875" style="223" customWidth="1"/>
    <col min="13828" max="13829" width="11" style="223" customWidth="1"/>
    <col min="13830" max="14080" width="9.109375" style="223"/>
    <col min="14081" max="14081" width="5.6640625" style="223" customWidth="1"/>
    <col min="14082" max="14082" width="28.109375" style="223" customWidth="1"/>
    <col min="14083" max="14083" width="17.88671875" style="223" customWidth="1"/>
    <col min="14084" max="14085" width="11" style="223" customWidth="1"/>
    <col min="14086" max="14336" width="9.109375" style="223"/>
    <col min="14337" max="14337" width="5.6640625" style="223" customWidth="1"/>
    <col min="14338" max="14338" width="28.109375" style="223" customWidth="1"/>
    <col min="14339" max="14339" width="17.88671875" style="223" customWidth="1"/>
    <col min="14340" max="14341" width="11" style="223" customWidth="1"/>
    <col min="14342" max="14592" width="9.109375" style="223"/>
    <col min="14593" max="14593" width="5.6640625" style="223" customWidth="1"/>
    <col min="14594" max="14594" width="28.109375" style="223" customWidth="1"/>
    <col min="14595" max="14595" width="17.88671875" style="223" customWidth="1"/>
    <col min="14596" max="14597" width="11" style="223" customWidth="1"/>
    <col min="14598" max="14848" width="9.109375" style="223"/>
    <col min="14849" max="14849" width="5.6640625" style="223" customWidth="1"/>
    <col min="14850" max="14850" width="28.109375" style="223" customWidth="1"/>
    <col min="14851" max="14851" width="17.88671875" style="223" customWidth="1"/>
    <col min="14852" max="14853" width="11" style="223" customWidth="1"/>
    <col min="14854" max="15104" width="9.109375" style="223"/>
    <col min="15105" max="15105" width="5.6640625" style="223" customWidth="1"/>
    <col min="15106" max="15106" width="28.109375" style="223" customWidth="1"/>
    <col min="15107" max="15107" width="17.88671875" style="223" customWidth="1"/>
    <col min="15108" max="15109" width="11" style="223" customWidth="1"/>
    <col min="15110" max="15360" width="9.109375" style="223"/>
    <col min="15361" max="15361" width="5.6640625" style="223" customWidth="1"/>
    <col min="15362" max="15362" width="28.109375" style="223" customWidth="1"/>
    <col min="15363" max="15363" width="17.88671875" style="223" customWidth="1"/>
    <col min="15364" max="15365" width="11" style="223" customWidth="1"/>
    <col min="15366" max="15616" width="9.109375" style="223"/>
    <col min="15617" max="15617" width="5.6640625" style="223" customWidth="1"/>
    <col min="15618" max="15618" width="28.109375" style="223" customWidth="1"/>
    <col min="15619" max="15619" width="17.88671875" style="223" customWidth="1"/>
    <col min="15620" max="15621" width="11" style="223" customWidth="1"/>
    <col min="15622" max="15872" width="9.109375" style="223"/>
    <col min="15873" max="15873" width="5.6640625" style="223" customWidth="1"/>
    <col min="15874" max="15874" width="28.109375" style="223" customWidth="1"/>
    <col min="15875" max="15875" width="17.88671875" style="223" customWidth="1"/>
    <col min="15876" max="15877" width="11" style="223" customWidth="1"/>
    <col min="15878" max="16128" width="9.109375" style="223"/>
    <col min="16129" max="16129" width="5.6640625" style="223" customWidth="1"/>
    <col min="16130" max="16130" width="28.109375" style="223" customWidth="1"/>
    <col min="16131" max="16131" width="17.88671875" style="223" customWidth="1"/>
    <col min="16132" max="16133" width="11" style="223" customWidth="1"/>
    <col min="16134" max="16384" width="9.109375" style="223"/>
  </cols>
  <sheetData>
    <row r="1" spans="1:5" ht="22.5" customHeight="1" thickBot="1" x14ac:dyDescent="0.35">
      <c r="C1" s="224"/>
      <c r="D1" s="224"/>
      <c r="E1" s="224" t="s">
        <v>408</v>
      </c>
    </row>
    <row r="2" spans="1:5" ht="42.75" customHeight="1" thickBot="1" x14ac:dyDescent="0.3">
      <c r="A2" s="225" t="s">
        <v>167</v>
      </c>
      <c r="B2" s="226" t="s">
        <v>214</v>
      </c>
      <c r="C2" s="226" t="s">
        <v>215</v>
      </c>
      <c r="D2" s="227" t="s">
        <v>216</v>
      </c>
      <c r="E2" s="228" t="s">
        <v>217</v>
      </c>
    </row>
    <row r="3" spans="1:5" ht="15.9" customHeight="1" x14ac:dyDescent="0.25">
      <c r="A3" s="229" t="s">
        <v>27</v>
      </c>
      <c r="B3" s="230" t="s">
        <v>406</v>
      </c>
      <c r="C3" s="230" t="s">
        <v>407</v>
      </c>
      <c r="D3" s="231">
        <v>5000</v>
      </c>
      <c r="E3" s="232">
        <v>2700</v>
      </c>
    </row>
    <row r="4" spans="1:5" ht="15.9" customHeight="1" x14ac:dyDescent="0.25">
      <c r="A4" s="233" t="s">
        <v>26</v>
      </c>
      <c r="B4" s="234" t="s">
        <v>409</v>
      </c>
      <c r="C4" s="234" t="s">
        <v>410</v>
      </c>
      <c r="D4" s="235">
        <v>65000</v>
      </c>
      <c r="E4" s="236">
        <v>65000</v>
      </c>
    </row>
    <row r="5" spans="1:5" ht="15.9" customHeight="1" x14ac:dyDescent="0.25">
      <c r="A5" s="233" t="s">
        <v>31</v>
      </c>
      <c r="B5" s="234" t="s">
        <v>411</v>
      </c>
      <c r="C5" s="234" t="s">
        <v>410</v>
      </c>
      <c r="D5" s="235">
        <v>50000</v>
      </c>
      <c r="E5" s="236">
        <v>50000</v>
      </c>
    </row>
    <row r="6" spans="1:5" ht="15.9" customHeight="1" x14ac:dyDescent="0.25">
      <c r="A6" s="233" t="s">
        <v>39</v>
      </c>
      <c r="B6" s="234" t="s">
        <v>426</v>
      </c>
      <c r="C6" s="234" t="s">
        <v>410</v>
      </c>
      <c r="D6" s="235">
        <v>30000</v>
      </c>
      <c r="E6" s="236">
        <v>30000</v>
      </c>
    </row>
    <row r="7" spans="1:5" ht="15.9" customHeight="1" x14ac:dyDescent="0.25">
      <c r="A7" s="233" t="s">
        <v>37</v>
      </c>
      <c r="B7" s="234"/>
      <c r="C7" s="234"/>
      <c r="D7" s="235"/>
      <c r="E7" s="236"/>
    </row>
    <row r="8" spans="1:5" ht="15.9" customHeight="1" x14ac:dyDescent="0.25">
      <c r="A8" s="233" t="s">
        <v>36</v>
      </c>
      <c r="B8" s="234"/>
      <c r="C8" s="234"/>
      <c r="D8" s="235"/>
      <c r="E8" s="236"/>
    </row>
    <row r="9" spans="1:5" ht="15.9" customHeight="1" x14ac:dyDescent="0.25">
      <c r="A9" s="233" t="s">
        <v>179</v>
      </c>
      <c r="B9" s="234"/>
      <c r="C9" s="234"/>
      <c r="D9" s="235"/>
      <c r="E9" s="236"/>
    </row>
    <row r="10" spans="1:5" ht="15.9" customHeight="1" x14ac:dyDescent="0.25">
      <c r="A10" s="233" t="s">
        <v>181</v>
      </c>
      <c r="B10" s="234"/>
      <c r="C10" s="234"/>
      <c r="D10" s="235"/>
      <c r="E10" s="236"/>
    </row>
    <row r="11" spans="1:5" ht="15.9" customHeight="1" x14ac:dyDescent="0.25">
      <c r="A11" s="233" t="s">
        <v>182</v>
      </c>
      <c r="B11" s="234"/>
      <c r="C11" s="234"/>
      <c r="D11" s="235"/>
      <c r="E11" s="236"/>
    </row>
    <row r="12" spans="1:5" ht="15.9" customHeight="1" x14ac:dyDescent="0.25">
      <c r="A12" s="233" t="s">
        <v>184</v>
      </c>
      <c r="B12" s="234"/>
      <c r="C12" s="234"/>
      <c r="D12" s="235"/>
      <c r="E12" s="236"/>
    </row>
    <row r="13" spans="1:5" ht="15.9" customHeight="1" x14ac:dyDescent="0.25">
      <c r="A13" s="233" t="s">
        <v>185</v>
      </c>
      <c r="B13" s="234"/>
      <c r="C13" s="234"/>
      <c r="D13" s="235"/>
      <c r="E13" s="236"/>
    </row>
    <row r="14" spans="1:5" ht="15.9" customHeight="1" x14ac:dyDescent="0.25">
      <c r="A14" s="233" t="s">
        <v>187</v>
      </c>
      <c r="B14" s="234"/>
      <c r="C14" s="234"/>
      <c r="D14" s="235"/>
      <c r="E14" s="236"/>
    </row>
    <row r="15" spans="1:5" ht="15.9" customHeight="1" x14ac:dyDescent="0.25">
      <c r="A15" s="233" t="s">
        <v>188</v>
      </c>
      <c r="B15" s="234"/>
      <c r="C15" s="234"/>
      <c r="D15" s="235"/>
      <c r="E15" s="236"/>
    </row>
    <row r="16" spans="1:5" ht="15.9" customHeight="1" x14ac:dyDescent="0.25">
      <c r="A16" s="233" t="s">
        <v>189</v>
      </c>
      <c r="B16" s="234"/>
      <c r="C16" s="234"/>
      <c r="D16" s="235"/>
      <c r="E16" s="236"/>
    </row>
    <row r="17" spans="1:5" ht="15.9" customHeight="1" x14ac:dyDescent="0.25">
      <c r="A17" s="233" t="s">
        <v>199</v>
      </c>
      <c r="B17" s="234"/>
      <c r="C17" s="234"/>
      <c r="D17" s="235"/>
      <c r="E17" s="236"/>
    </row>
    <row r="18" spans="1:5" ht="15.9" customHeight="1" x14ac:dyDescent="0.25">
      <c r="A18" s="233" t="s">
        <v>200</v>
      </c>
      <c r="B18" s="234"/>
      <c r="C18" s="234"/>
      <c r="D18" s="235"/>
      <c r="E18" s="236"/>
    </row>
    <row r="19" spans="1:5" ht="15.9" customHeight="1" x14ac:dyDescent="0.25">
      <c r="A19" s="233" t="s">
        <v>201</v>
      </c>
      <c r="B19" s="234"/>
      <c r="C19" s="234"/>
      <c r="D19" s="235"/>
      <c r="E19" s="236"/>
    </row>
    <row r="20" spans="1:5" ht="15.9" customHeight="1" x14ac:dyDescent="0.25">
      <c r="A20" s="233" t="s">
        <v>202</v>
      </c>
      <c r="B20" s="234"/>
      <c r="C20" s="234"/>
      <c r="D20" s="235"/>
      <c r="E20" s="236"/>
    </row>
    <row r="21" spans="1:5" ht="15.9" customHeight="1" x14ac:dyDescent="0.25">
      <c r="A21" s="233" t="s">
        <v>203</v>
      </c>
      <c r="B21" s="234"/>
      <c r="C21" s="234"/>
      <c r="D21" s="235"/>
      <c r="E21" s="236"/>
    </row>
    <row r="22" spans="1:5" ht="15.9" customHeight="1" x14ac:dyDescent="0.25">
      <c r="A22" s="233" t="s">
        <v>204</v>
      </c>
      <c r="B22" s="234"/>
      <c r="C22" s="234"/>
      <c r="D22" s="235"/>
      <c r="E22" s="236"/>
    </row>
    <row r="23" spans="1:5" ht="15.9" customHeight="1" x14ac:dyDescent="0.25">
      <c r="A23" s="233" t="s">
        <v>205</v>
      </c>
      <c r="B23" s="234"/>
      <c r="C23" s="234"/>
      <c r="D23" s="235"/>
      <c r="E23" s="236"/>
    </row>
    <row r="24" spans="1:5" ht="15.9" customHeight="1" x14ac:dyDescent="0.25">
      <c r="A24" s="233" t="s">
        <v>206</v>
      </c>
      <c r="B24" s="234"/>
      <c r="C24" s="234"/>
      <c r="D24" s="235"/>
      <c r="E24" s="236"/>
    </row>
    <row r="25" spans="1:5" ht="15.9" customHeight="1" x14ac:dyDescent="0.25">
      <c r="A25" s="233" t="s">
        <v>207</v>
      </c>
      <c r="B25" s="234"/>
      <c r="C25" s="234"/>
      <c r="D25" s="235"/>
      <c r="E25" s="236"/>
    </row>
    <row r="26" spans="1:5" ht="15.9" customHeight="1" x14ac:dyDescent="0.25">
      <c r="A26" s="233" t="s">
        <v>208</v>
      </c>
      <c r="B26" s="234"/>
      <c r="C26" s="234"/>
      <c r="D26" s="235"/>
      <c r="E26" s="236"/>
    </row>
    <row r="27" spans="1:5" ht="15.9" customHeight="1" x14ac:dyDescent="0.25">
      <c r="A27" s="233" t="s">
        <v>209</v>
      </c>
      <c r="B27" s="234"/>
      <c r="C27" s="234"/>
      <c r="D27" s="235"/>
      <c r="E27" s="236"/>
    </row>
    <row r="28" spans="1:5" ht="15.9" customHeight="1" x14ac:dyDescent="0.25">
      <c r="A28" s="233" t="s">
        <v>210</v>
      </c>
      <c r="B28" s="234"/>
      <c r="C28" s="234"/>
      <c r="D28" s="235"/>
      <c r="E28" s="236"/>
    </row>
    <row r="29" spans="1:5" ht="15.9" customHeight="1" x14ac:dyDescent="0.25">
      <c r="A29" s="233" t="s">
        <v>211</v>
      </c>
      <c r="B29" s="234"/>
      <c r="C29" s="234"/>
      <c r="D29" s="235"/>
      <c r="E29" s="236"/>
    </row>
    <row r="30" spans="1:5" ht="15.9" customHeight="1" x14ac:dyDescent="0.25">
      <c r="A30" s="233" t="s">
        <v>218</v>
      </c>
      <c r="B30" s="234"/>
      <c r="C30" s="234"/>
      <c r="D30" s="235"/>
      <c r="E30" s="236"/>
    </row>
    <row r="31" spans="1:5" ht="15.9" customHeight="1" x14ac:dyDescent="0.25">
      <c r="A31" s="233" t="s">
        <v>219</v>
      </c>
      <c r="B31" s="234"/>
      <c r="C31" s="234"/>
      <c r="D31" s="235"/>
      <c r="E31" s="236"/>
    </row>
    <row r="32" spans="1:5" ht="15.9" customHeight="1" x14ac:dyDescent="0.25">
      <c r="A32" s="233" t="s">
        <v>220</v>
      </c>
      <c r="B32" s="234"/>
      <c r="C32" s="234"/>
      <c r="D32" s="235"/>
      <c r="E32" s="236"/>
    </row>
    <row r="33" spans="1:5" ht="15.9" customHeight="1" x14ac:dyDescent="0.25">
      <c r="A33" s="233" t="s">
        <v>221</v>
      </c>
      <c r="B33" s="234"/>
      <c r="C33" s="234"/>
      <c r="D33" s="235"/>
      <c r="E33" s="236"/>
    </row>
    <row r="34" spans="1:5" ht="15.9" customHeight="1" x14ac:dyDescent="0.25">
      <c r="A34" s="233" t="s">
        <v>222</v>
      </c>
      <c r="B34" s="234"/>
      <c r="C34" s="234"/>
      <c r="D34" s="235"/>
      <c r="E34" s="236"/>
    </row>
    <row r="35" spans="1:5" ht="15.9" customHeight="1" thickBot="1" x14ac:dyDescent="0.3">
      <c r="A35" s="237" t="s">
        <v>223</v>
      </c>
      <c r="B35" s="238"/>
      <c r="C35" s="238"/>
      <c r="D35" s="239"/>
      <c r="E35" s="240"/>
    </row>
    <row r="36" spans="1:5" ht="15.9" customHeight="1" thickBot="1" x14ac:dyDescent="0.3">
      <c r="A36" s="622" t="s">
        <v>212</v>
      </c>
      <c r="B36" s="623"/>
      <c r="C36" s="241"/>
      <c r="D36" s="242">
        <f>SUM(D3:D35)</f>
        <v>150000</v>
      </c>
      <c r="E36" s="243">
        <f>SUM(E3:E35)</f>
        <v>147700</v>
      </c>
    </row>
  </sheetData>
  <mergeCells count="1">
    <mergeCell ref="A36:B3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 xml:space="preserve">&amp;C&amp;"Times New Roman CE,Félkövér"&amp;12
K I M U T A T Á S
a 2014. évi céljelleggel juttatott támogatások felhasználásáról&amp;R&amp;"Times New Roman CE,Félkövér dőlt" 11.sz.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8"/>
  <sheetViews>
    <sheetView view="pageLayout" topLeftCell="B1" zoomScaleNormal="130" zoomScaleSheetLayoutView="100" workbookViewId="0">
      <selection activeCell="N1" sqref="N1:N33"/>
    </sheetView>
  </sheetViews>
  <sheetFormatPr defaultRowHeight="13.2" x14ac:dyDescent="0.25"/>
  <cols>
    <col min="1" max="1" width="24.44140625" style="223" customWidth="1"/>
    <col min="2" max="13" width="8.5546875" style="223" customWidth="1"/>
    <col min="14" max="14" width="3.44140625" style="223" customWidth="1"/>
    <col min="15" max="256" width="9.109375" style="223"/>
    <col min="257" max="257" width="24.44140625" style="223" customWidth="1"/>
    <col min="258" max="269" width="8.5546875" style="223" customWidth="1"/>
    <col min="270" max="270" width="3.44140625" style="223" customWidth="1"/>
    <col min="271" max="512" width="9.109375" style="223"/>
    <col min="513" max="513" width="24.44140625" style="223" customWidth="1"/>
    <col min="514" max="525" width="8.5546875" style="223" customWidth="1"/>
    <col min="526" max="526" width="3.44140625" style="223" customWidth="1"/>
    <col min="527" max="768" width="9.109375" style="223"/>
    <col min="769" max="769" width="24.44140625" style="223" customWidth="1"/>
    <col min="770" max="781" width="8.5546875" style="223" customWidth="1"/>
    <col min="782" max="782" width="3.44140625" style="223" customWidth="1"/>
    <col min="783" max="1024" width="9.109375" style="223"/>
    <col min="1025" max="1025" width="24.44140625" style="223" customWidth="1"/>
    <col min="1026" max="1037" width="8.5546875" style="223" customWidth="1"/>
    <col min="1038" max="1038" width="3.44140625" style="223" customWidth="1"/>
    <col min="1039" max="1280" width="9.109375" style="223"/>
    <col min="1281" max="1281" width="24.44140625" style="223" customWidth="1"/>
    <col min="1282" max="1293" width="8.5546875" style="223" customWidth="1"/>
    <col min="1294" max="1294" width="3.44140625" style="223" customWidth="1"/>
    <col min="1295" max="1536" width="9.109375" style="223"/>
    <col min="1537" max="1537" width="24.44140625" style="223" customWidth="1"/>
    <col min="1538" max="1549" width="8.5546875" style="223" customWidth="1"/>
    <col min="1550" max="1550" width="3.44140625" style="223" customWidth="1"/>
    <col min="1551" max="1792" width="9.109375" style="223"/>
    <col min="1793" max="1793" width="24.44140625" style="223" customWidth="1"/>
    <col min="1794" max="1805" width="8.5546875" style="223" customWidth="1"/>
    <col min="1806" max="1806" width="3.44140625" style="223" customWidth="1"/>
    <col min="1807" max="2048" width="9.109375" style="223"/>
    <col min="2049" max="2049" width="24.44140625" style="223" customWidth="1"/>
    <col min="2050" max="2061" width="8.5546875" style="223" customWidth="1"/>
    <col min="2062" max="2062" width="3.44140625" style="223" customWidth="1"/>
    <col min="2063" max="2304" width="9.109375" style="223"/>
    <col min="2305" max="2305" width="24.44140625" style="223" customWidth="1"/>
    <col min="2306" max="2317" width="8.5546875" style="223" customWidth="1"/>
    <col min="2318" max="2318" width="3.44140625" style="223" customWidth="1"/>
    <col min="2319" max="2560" width="9.109375" style="223"/>
    <col min="2561" max="2561" width="24.44140625" style="223" customWidth="1"/>
    <col min="2562" max="2573" width="8.5546875" style="223" customWidth="1"/>
    <col min="2574" max="2574" width="3.44140625" style="223" customWidth="1"/>
    <col min="2575" max="2816" width="9.109375" style="223"/>
    <col min="2817" max="2817" width="24.44140625" style="223" customWidth="1"/>
    <col min="2818" max="2829" width="8.5546875" style="223" customWidth="1"/>
    <col min="2830" max="2830" width="3.44140625" style="223" customWidth="1"/>
    <col min="2831" max="3072" width="9.109375" style="223"/>
    <col min="3073" max="3073" width="24.44140625" style="223" customWidth="1"/>
    <col min="3074" max="3085" width="8.5546875" style="223" customWidth="1"/>
    <col min="3086" max="3086" width="3.44140625" style="223" customWidth="1"/>
    <col min="3087" max="3328" width="9.109375" style="223"/>
    <col min="3329" max="3329" width="24.44140625" style="223" customWidth="1"/>
    <col min="3330" max="3341" width="8.5546875" style="223" customWidth="1"/>
    <col min="3342" max="3342" width="3.44140625" style="223" customWidth="1"/>
    <col min="3343" max="3584" width="9.109375" style="223"/>
    <col min="3585" max="3585" width="24.44140625" style="223" customWidth="1"/>
    <col min="3586" max="3597" width="8.5546875" style="223" customWidth="1"/>
    <col min="3598" max="3598" width="3.44140625" style="223" customWidth="1"/>
    <col min="3599" max="3840" width="9.109375" style="223"/>
    <col min="3841" max="3841" width="24.44140625" style="223" customWidth="1"/>
    <col min="3842" max="3853" width="8.5546875" style="223" customWidth="1"/>
    <col min="3854" max="3854" width="3.44140625" style="223" customWidth="1"/>
    <col min="3855" max="4096" width="9.109375" style="223"/>
    <col min="4097" max="4097" width="24.44140625" style="223" customWidth="1"/>
    <col min="4098" max="4109" width="8.5546875" style="223" customWidth="1"/>
    <col min="4110" max="4110" width="3.44140625" style="223" customWidth="1"/>
    <col min="4111" max="4352" width="9.109375" style="223"/>
    <col min="4353" max="4353" width="24.44140625" style="223" customWidth="1"/>
    <col min="4354" max="4365" width="8.5546875" style="223" customWidth="1"/>
    <col min="4366" max="4366" width="3.44140625" style="223" customWidth="1"/>
    <col min="4367" max="4608" width="9.109375" style="223"/>
    <col min="4609" max="4609" width="24.44140625" style="223" customWidth="1"/>
    <col min="4610" max="4621" width="8.5546875" style="223" customWidth="1"/>
    <col min="4622" max="4622" width="3.44140625" style="223" customWidth="1"/>
    <col min="4623" max="4864" width="9.109375" style="223"/>
    <col min="4865" max="4865" width="24.44140625" style="223" customWidth="1"/>
    <col min="4866" max="4877" width="8.5546875" style="223" customWidth="1"/>
    <col min="4878" max="4878" width="3.44140625" style="223" customWidth="1"/>
    <col min="4879" max="5120" width="9.109375" style="223"/>
    <col min="5121" max="5121" width="24.44140625" style="223" customWidth="1"/>
    <col min="5122" max="5133" width="8.5546875" style="223" customWidth="1"/>
    <col min="5134" max="5134" width="3.44140625" style="223" customWidth="1"/>
    <col min="5135" max="5376" width="9.109375" style="223"/>
    <col min="5377" max="5377" width="24.44140625" style="223" customWidth="1"/>
    <col min="5378" max="5389" width="8.5546875" style="223" customWidth="1"/>
    <col min="5390" max="5390" width="3.44140625" style="223" customWidth="1"/>
    <col min="5391" max="5632" width="9.109375" style="223"/>
    <col min="5633" max="5633" width="24.44140625" style="223" customWidth="1"/>
    <col min="5634" max="5645" width="8.5546875" style="223" customWidth="1"/>
    <col min="5646" max="5646" width="3.44140625" style="223" customWidth="1"/>
    <col min="5647" max="5888" width="9.109375" style="223"/>
    <col min="5889" max="5889" width="24.44140625" style="223" customWidth="1"/>
    <col min="5890" max="5901" width="8.5546875" style="223" customWidth="1"/>
    <col min="5902" max="5902" width="3.44140625" style="223" customWidth="1"/>
    <col min="5903" max="6144" width="9.109375" style="223"/>
    <col min="6145" max="6145" width="24.44140625" style="223" customWidth="1"/>
    <col min="6146" max="6157" width="8.5546875" style="223" customWidth="1"/>
    <col min="6158" max="6158" width="3.44140625" style="223" customWidth="1"/>
    <col min="6159" max="6400" width="9.109375" style="223"/>
    <col min="6401" max="6401" width="24.44140625" style="223" customWidth="1"/>
    <col min="6402" max="6413" width="8.5546875" style="223" customWidth="1"/>
    <col min="6414" max="6414" width="3.44140625" style="223" customWidth="1"/>
    <col min="6415" max="6656" width="9.109375" style="223"/>
    <col min="6657" max="6657" width="24.44140625" style="223" customWidth="1"/>
    <col min="6658" max="6669" width="8.5546875" style="223" customWidth="1"/>
    <col min="6670" max="6670" width="3.44140625" style="223" customWidth="1"/>
    <col min="6671" max="6912" width="9.109375" style="223"/>
    <col min="6913" max="6913" width="24.44140625" style="223" customWidth="1"/>
    <col min="6914" max="6925" width="8.5546875" style="223" customWidth="1"/>
    <col min="6926" max="6926" width="3.44140625" style="223" customWidth="1"/>
    <col min="6927" max="7168" width="9.109375" style="223"/>
    <col min="7169" max="7169" width="24.44140625" style="223" customWidth="1"/>
    <col min="7170" max="7181" width="8.5546875" style="223" customWidth="1"/>
    <col min="7182" max="7182" width="3.44140625" style="223" customWidth="1"/>
    <col min="7183" max="7424" width="9.109375" style="223"/>
    <col min="7425" max="7425" width="24.44140625" style="223" customWidth="1"/>
    <col min="7426" max="7437" width="8.5546875" style="223" customWidth="1"/>
    <col min="7438" max="7438" width="3.44140625" style="223" customWidth="1"/>
    <col min="7439" max="7680" width="9.109375" style="223"/>
    <col min="7681" max="7681" width="24.44140625" style="223" customWidth="1"/>
    <col min="7682" max="7693" width="8.5546875" style="223" customWidth="1"/>
    <col min="7694" max="7694" width="3.44140625" style="223" customWidth="1"/>
    <col min="7695" max="7936" width="9.109375" style="223"/>
    <col min="7937" max="7937" width="24.44140625" style="223" customWidth="1"/>
    <col min="7938" max="7949" width="8.5546875" style="223" customWidth="1"/>
    <col min="7950" max="7950" width="3.44140625" style="223" customWidth="1"/>
    <col min="7951" max="8192" width="9.109375" style="223"/>
    <col min="8193" max="8193" width="24.44140625" style="223" customWidth="1"/>
    <col min="8194" max="8205" width="8.5546875" style="223" customWidth="1"/>
    <col min="8206" max="8206" width="3.44140625" style="223" customWidth="1"/>
    <col min="8207" max="8448" width="9.109375" style="223"/>
    <col min="8449" max="8449" width="24.44140625" style="223" customWidth="1"/>
    <col min="8450" max="8461" width="8.5546875" style="223" customWidth="1"/>
    <col min="8462" max="8462" width="3.44140625" style="223" customWidth="1"/>
    <col min="8463" max="8704" width="9.109375" style="223"/>
    <col min="8705" max="8705" width="24.44140625" style="223" customWidth="1"/>
    <col min="8706" max="8717" width="8.5546875" style="223" customWidth="1"/>
    <col min="8718" max="8718" width="3.44140625" style="223" customWidth="1"/>
    <col min="8719" max="8960" width="9.109375" style="223"/>
    <col min="8961" max="8961" width="24.44140625" style="223" customWidth="1"/>
    <col min="8962" max="8973" width="8.5546875" style="223" customWidth="1"/>
    <col min="8974" max="8974" width="3.44140625" style="223" customWidth="1"/>
    <col min="8975" max="9216" width="9.109375" style="223"/>
    <col min="9217" max="9217" width="24.44140625" style="223" customWidth="1"/>
    <col min="9218" max="9229" width="8.5546875" style="223" customWidth="1"/>
    <col min="9230" max="9230" width="3.44140625" style="223" customWidth="1"/>
    <col min="9231" max="9472" width="9.109375" style="223"/>
    <col min="9473" max="9473" width="24.44140625" style="223" customWidth="1"/>
    <col min="9474" max="9485" width="8.5546875" style="223" customWidth="1"/>
    <col min="9486" max="9486" width="3.44140625" style="223" customWidth="1"/>
    <col min="9487" max="9728" width="9.109375" style="223"/>
    <col min="9729" max="9729" width="24.44140625" style="223" customWidth="1"/>
    <col min="9730" max="9741" width="8.5546875" style="223" customWidth="1"/>
    <col min="9742" max="9742" width="3.44140625" style="223" customWidth="1"/>
    <col min="9743" max="9984" width="9.109375" style="223"/>
    <col min="9985" max="9985" width="24.44140625" style="223" customWidth="1"/>
    <col min="9986" max="9997" width="8.5546875" style="223" customWidth="1"/>
    <col min="9998" max="9998" width="3.44140625" style="223" customWidth="1"/>
    <col min="9999" max="10240" width="9.109375" style="223"/>
    <col min="10241" max="10241" width="24.44140625" style="223" customWidth="1"/>
    <col min="10242" max="10253" width="8.5546875" style="223" customWidth="1"/>
    <col min="10254" max="10254" width="3.44140625" style="223" customWidth="1"/>
    <col min="10255" max="10496" width="9.109375" style="223"/>
    <col min="10497" max="10497" width="24.44140625" style="223" customWidth="1"/>
    <col min="10498" max="10509" width="8.5546875" style="223" customWidth="1"/>
    <col min="10510" max="10510" width="3.44140625" style="223" customWidth="1"/>
    <col min="10511" max="10752" width="9.109375" style="223"/>
    <col min="10753" max="10753" width="24.44140625" style="223" customWidth="1"/>
    <col min="10754" max="10765" width="8.5546875" style="223" customWidth="1"/>
    <col min="10766" max="10766" width="3.44140625" style="223" customWidth="1"/>
    <col min="10767" max="11008" width="9.109375" style="223"/>
    <col min="11009" max="11009" width="24.44140625" style="223" customWidth="1"/>
    <col min="11010" max="11021" width="8.5546875" style="223" customWidth="1"/>
    <col min="11022" max="11022" width="3.44140625" style="223" customWidth="1"/>
    <col min="11023" max="11264" width="9.109375" style="223"/>
    <col min="11265" max="11265" width="24.44140625" style="223" customWidth="1"/>
    <col min="11266" max="11277" width="8.5546875" style="223" customWidth="1"/>
    <col min="11278" max="11278" width="3.44140625" style="223" customWidth="1"/>
    <col min="11279" max="11520" width="9.109375" style="223"/>
    <col min="11521" max="11521" width="24.44140625" style="223" customWidth="1"/>
    <col min="11522" max="11533" width="8.5546875" style="223" customWidth="1"/>
    <col min="11534" max="11534" width="3.44140625" style="223" customWidth="1"/>
    <col min="11535" max="11776" width="9.109375" style="223"/>
    <col min="11777" max="11777" width="24.44140625" style="223" customWidth="1"/>
    <col min="11778" max="11789" width="8.5546875" style="223" customWidth="1"/>
    <col min="11790" max="11790" width="3.44140625" style="223" customWidth="1"/>
    <col min="11791" max="12032" width="9.109375" style="223"/>
    <col min="12033" max="12033" width="24.44140625" style="223" customWidth="1"/>
    <col min="12034" max="12045" width="8.5546875" style="223" customWidth="1"/>
    <col min="12046" max="12046" width="3.44140625" style="223" customWidth="1"/>
    <col min="12047" max="12288" width="9.109375" style="223"/>
    <col min="12289" max="12289" width="24.44140625" style="223" customWidth="1"/>
    <col min="12290" max="12301" width="8.5546875" style="223" customWidth="1"/>
    <col min="12302" max="12302" width="3.44140625" style="223" customWidth="1"/>
    <col min="12303" max="12544" width="9.109375" style="223"/>
    <col min="12545" max="12545" width="24.44140625" style="223" customWidth="1"/>
    <col min="12546" max="12557" width="8.5546875" style="223" customWidth="1"/>
    <col min="12558" max="12558" width="3.44140625" style="223" customWidth="1"/>
    <col min="12559" max="12800" width="9.109375" style="223"/>
    <col min="12801" max="12801" width="24.44140625" style="223" customWidth="1"/>
    <col min="12802" max="12813" width="8.5546875" style="223" customWidth="1"/>
    <col min="12814" max="12814" width="3.44140625" style="223" customWidth="1"/>
    <col min="12815" max="13056" width="9.109375" style="223"/>
    <col min="13057" max="13057" width="24.44140625" style="223" customWidth="1"/>
    <col min="13058" max="13069" width="8.5546875" style="223" customWidth="1"/>
    <col min="13070" max="13070" width="3.44140625" style="223" customWidth="1"/>
    <col min="13071" max="13312" width="9.109375" style="223"/>
    <col min="13313" max="13313" width="24.44140625" style="223" customWidth="1"/>
    <col min="13314" max="13325" width="8.5546875" style="223" customWidth="1"/>
    <col min="13326" max="13326" width="3.44140625" style="223" customWidth="1"/>
    <col min="13327" max="13568" width="9.109375" style="223"/>
    <col min="13569" max="13569" width="24.44140625" style="223" customWidth="1"/>
    <col min="13570" max="13581" width="8.5546875" style="223" customWidth="1"/>
    <col min="13582" max="13582" width="3.44140625" style="223" customWidth="1"/>
    <col min="13583" max="13824" width="9.109375" style="223"/>
    <col min="13825" max="13825" width="24.44140625" style="223" customWidth="1"/>
    <col min="13826" max="13837" width="8.5546875" style="223" customWidth="1"/>
    <col min="13838" max="13838" width="3.44140625" style="223" customWidth="1"/>
    <col min="13839" max="14080" width="9.109375" style="223"/>
    <col min="14081" max="14081" width="24.44140625" style="223" customWidth="1"/>
    <col min="14082" max="14093" width="8.5546875" style="223" customWidth="1"/>
    <col min="14094" max="14094" width="3.44140625" style="223" customWidth="1"/>
    <col min="14095" max="14336" width="9.109375" style="223"/>
    <col min="14337" max="14337" width="24.44140625" style="223" customWidth="1"/>
    <col min="14338" max="14349" width="8.5546875" style="223" customWidth="1"/>
    <col min="14350" max="14350" width="3.44140625" style="223" customWidth="1"/>
    <col min="14351" max="14592" width="9.109375" style="223"/>
    <col min="14593" max="14593" width="24.44140625" style="223" customWidth="1"/>
    <col min="14594" max="14605" width="8.5546875" style="223" customWidth="1"/>
    <col min="14606" max="14606" width="3.44140625" style="223" customWidth="1"/>
    <col min="14607" max="14848" width="9.109375" style="223"/>
    <col min="14849" max="14849" width="24.44140625" style="223" customWidth="1"/>
    <col min="14850" max="14861" width="8.5546875" style="223" customWidth="1"/>
    <col min="14862" max="14862" width="3.44140625" style="223" customWidth="1"/>
    <col min="14863" max="15104" width="9.109375" style="223"/>
    <col min="15105" max="15105" width="24.44140625" style="223" customWidth="1"/>
    <col min="15106" max="15117" width="8.5546875" style="223" customWidth="1"/>
    <col min="15118" max="15118" width="3.44140625" style="223" customWidth="1"/>
    <col min="15119" max="15360" width="9.109375" style="223"/>
    <col min="15361" max="15361" width="24.44140625" style="223" customWidth="1"/>
    <col min="15362" max="15373" width="8.5546875" style="223" customWidth="1"/>
    <col min="15374" max="15374" width="3.44140625" style="223" customWidth="1"/>
    <col min="15375" max="15616" width="9.109375" style="223"/>
    <col min="15617" max="15617" width="24.44140625" style="223" customWidth="1"/>
    <col min="15618" max="15629" width="8.5546875" style="223" customWidth="1"/>
    <col min="15630" max="15630" width="3.44140625" style="223" customWidth="1"/>
    <col min="15631" max="15872" width="9.109375" style="223"/>
    <col min="15873" max="15873" width="24.44140625" style="223" customWidth="1"/>
    <col min="15874" max="15885" width="8.5546875" style="223" customWidth="1"/>
    <col min="15886" max="15886" width="3.44140625" style="223" customWidth="1"/>
    <col min="15887" max="16128" width="9.109375" style="223"/>
    <col min="16129" max="16129" width="24.44140625" style="223" customWidth="1"/>
    <col min="16130" max="16141" width="8.5546875" style="223" customWidth="1"/>
    <col min="16142" max="16142" width="3.44140625" style="223" customWidth="1"/>
    <col min="16143" max="16384" width="9.109375" style="223"/>
  </cols>
  <sheetData>
    <row r="1" spans="1:14" ht="15.75" customHeight="1" x14ac:dyDescent="0.25">
      <c r="A1" s="625" t="s">
        <v>265</v>
      </c>
      <c r="B1" s="625"/>
      <c r="C1" s="625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7"/>
    </row>
    <row r="2" spans="1:14" ht="14.4" thickBot="1" x14ac:dyDescent="0.3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628" t="s">
        <v>160</v>
      </c>
      <c r="M2" s="628"/>
      <c r="N2" s="627"/>
    </row>
    <row r="3" spans="1:14" ht="13.8" thickBot="1" x14ac:dyDescent="0.3">
      <c r="A3" s="629" t="s">
        <v>266</v>
      </c>
      <c r="B3" s="632" t="s">
        <v>267</v>
      </c>
      <c r="C3" s="632"/>
      <c r="D3" s="632"/>
      <c r="E3" s="632"/>
      <c r="F3" s="632"/>
      <c r="G3" s="632"/>
      <c r="H3" s="632"/>
      <c r="I3" s="632"/>
      <c r="J3" s="584" t="s">
        <v>268</v>
      </c>
      <c r="K3" s="584"/>
      <c r="L3" s="584"/>
      <c r="M3" s="584"/>
      <c r="N3" s="627"/>
    </row>
    <row r="4" spans="1:14" ht="15" customHeight="1" thickBot="1" x14ac:dyDescent="0.3">
      <c r="A4" s="630"/>
      <c r="B4" s="634" t="s">
        <v>269</v>
      </c>
      <c r="C4" s="635" t="s">
        <v>270</v>
      </c>
      <c r="D4" s="636" t="s">
        <v>271</v>
      </c>
      <c r="E4" s="636"/>
      <c r="F4" s="636"/>
      <c r="G4" s="636"/>
      <c r="H4" s="636"/>
      <c r="I4" s="636"/>
      <c r="J4" s="633"/>
      <c r="K4" s="633"/>
      <c r="L4" s="633"/>
      <c r="M4" s="633"/>
      <c r="N4" s="627"/>
    </row>
    <row r="5" spans="1:14" ht="13.8" thickBot="1" x14ac:dyDescent="0.3">
      <c r="A5" s="630"/>
      <c r="B5" s="634"/>
      <c r="C5" s="635"/>
      <c r="D5" s="266" t="s">
        <v>269</v>
      </c>
      <c r="E5" s="266" t="s">
        <v>270</v>
      </c>
      <c r="F5" s="266" t="s">
        <v>269</v>
      </c>
      <c r="G5" s="266" t="s">
        <v>270</v>
      </c>
      <c r="H5" s="266" t="s">
        <v>269</v>
      </c>
      <c r="I5" s="266" t="s">
        <v>270</v>
      </c>
      <c r="J5" s="633"/>
      <c r="K5" s="633"/>
      <c r="L5" s="633"/>
      <c r="M5" s="633"/>
      <c r="N5" s="627"/>
    </row>
    <row r="6" spans="1:14" ht="31.2" thickBot="1" x14ac:dyDescent="0.3">
      <c r="A6" s="631"/>
      <c r="B6" s="635" t="s">
        <v>272</v>
      </c>
      <c r="C6" s="635"/>
      <c r="D6" s="635" t="str">
        <f>+CONCATENATE(LEFT([1]ÖSSZEFÜGGÉSEK!A4,4),". előtt")</f>
        <v>2014. előtt</v>
      </c>
      <c r="E6" s="635"/>
      <c r="F6" s="635" t="str">
        <f>+CONCATENATE(LEFT([1]ÖSSZEFÜGGÉSEK!A4,4),". évi")</f>
        <v>2014. évi</v>
      </c>
      <c r="G6" s="635"/>
      <c r="H6" s="634" t="str">
        <f>+CONCATENATE(LEFT([1]ÖSSZEFÜGGÉSEK!A4,4),". után")</f>
        <v>2014. után</v>
      </c>
      <c r="I6" s="634"/>
      <c r="J6" s="267" t="str">
        <f>+D6</f>
        <v>2014. előtt</v>
      </c>
      <c r="K6" s="266" t="str">
        <f>+F6</f>
        <v>2014. évi</v>
      </c>
      <c r="L6" s="267" t="s">
        <v>65</v>
      </c>
      <c r="M6" s="266" t="str">
        <f>+CONCATENATE("Teljesítés %-a ",LEFT([1]ÖSSZEFÜGGÉSEK!A4,4),". XII. 31-ig")</f>
        <v>Teljesítés %-a 2014. XII. 31-ig</v>
      </c>
      <c r="N6" s="627"/>
    </row>
    <row r="7" spans="1:14" ht="13.8" thickBot="1" x14ac:dyDescent="0.3">
      <c r="A7" s="268" t="s">
        <v>44</v>
      </c>
      <c r="B7" s="267" t="s">
        <v>45</v>
      </c>
      <c r="C7" s="267" t="s">
        <v>46</v>
      </c>
      <c r="D7" s="269" t="s">
        <v>47</v>
      </c>
      <c r="E7" s="266" t="s">
        <v>71</v>
      </c>
      <c r="F7" s="266" t="s">
        <v>72</v>
      </c>
      <c r="G7" s="266" t="s">
        <v>73</v>
      </c>
      <c r="H7" s="267" t="s">
        <v>74</v>
      </c>
      <c r="I7" s="269" t="s">
        <v>75</v>
      </c>
      <c r="J7" s="269" t="s">
        <v>76</v>
      </c>
      <c r="K7" s="269" t="s">
        <v>273</v>
      </c>
      <c r="L7" s="269" t="s">
        <v>274</v>
      </c>
      <c r="M7" s="270" t="s">
        <v>275</v>
      </c>
      <c r="N7" s="627"/>
    </row>
    <row r="8" spans="1:14" x14ac:dyDescent="0.25">
      <c r="A8" s="271" t="s">
        <v>276</v>
      </c>
      <c r="B8" s="272"/>
      <c r="C8" s="273"/>
      <c r="D8" s="273"/>
      <c r="E8" s="274"/>
      <c r="F8" s="273"/>
      <c r="G8" s="273"/>
      <c r="H8" s="273"/>
      <c r="I8" s="273"/>
      <c r="J8" s="273"/>
      <c r="K8" s="273"/>
      <c r="L8" s="275">
        <f t="shared" ref="L8:L14" si="0">+J8+K8</f>
        <v>0</v>
      </c>
      <c r="M8" s="276" t="str">
        <f>IF((C8&lt;&gt;0),ROUND((L8/C8)*100,1),"")</f>
        <v/>
      </c>
      <c r="N8" s="627"/>
    </row>
    <row r="9" spans="1:14" x14ac:dyDescent="0.25">
      <c r="A9" s="277" t="s">
        <v>277</v>
      </c>
      <c r="B9" s="278"/>
      <c r="C9" s="279"/>
      <c r="D9" s="279"/>
      <c r="E9" s="279"/>
      <c r="F9" s="279"/>
      <c r="G9" s="279"/>
      <c r="H9" s="279"/>
      <c r="I9" s="279"/>
      <c r="J9" s="279"/>
      <c r="K9" s="279"/>
      <c r="L9" s="280">
        <f t="shared" si="0"/>
        <v>0</v>
      </c>
      <c r="M9" s="281" t="str">
        <f t="shared" ref="M9:M14" si="1">IF((C9&lt;&gt;0),ROUND((L9/C9)*100,1),"")</f>
        <v/>
      </c>
      <c r="N9" s="627"/>
    </row>
    <row r="10" spans="1:14" x14ac:dyDescent="0.25">
      <c r="A10" s="282" t="s">
        <v>278</v>
      </c>
      <c r="B10" s="283"/>
      <c r="C10" s="284"/>
      <c r="D10" s="284"/>
      <c r="E10" s="284"/>
      <c r="F10" s="284"/>
      <c r="G10" s="284"/>
      <c r="H10" s="284"/>
      <c r="I10" s="284"/>
      <c r="J10" s="284"/>
      <c r="K10" s="284"/>
      <c r="L10" s="280">
        <f t="shared" si="0"/>
        <v>0</v>
      </c>
      <c r="M10" s="281" t="str">
        <f t="shared" si="1"/>
        <v/>
      </c>
      <c r="N10" s="627"/>
    </row>
    <row r="11" spans="1:14" x14ac:dyDescent="0.25">
      <c r="A11" s="282" t="s">
        <v>279</v>
      </c>
      <c r="B11" s="283"/>
      <c r="C11" s="284"/>
      <c r="D11" s="284"/>
      <c r="E11" s="284"/>
      <c r="F11" s="284"/>
      <c r="G11" s="284"/>
      <c r="H11" s="284"/>
      <c r="I11" s="284"/>
      <c r="J11" s="284"/>
      <c r="K11" s="284"/>
      <c r="L11" s="280">
        <f t="shared" si="0"/>
        <v>0</v>
      </c>
      <c r="M11" s="281" t="str">
        <f t="shared" si="1"/>
        <v/>
      </c>
      <c r="N11" s="627"/>
    </row>
    <row r="12" spans="1:14" x14ac:dyDescent="0.25">
      <c r="A12" s="282" t="s">
        <v>66</v>
      </c>
      <c r="B12" s="283"/>
      <c r="C12" s="284"/>
      <c r="D12" s="284"/>
      <c r="E12" s="284"/>
      <c r="F12" s="284"/>
      <c r="G12" s="284"/>
      <c r="H12" s="284"/>
      <c r="I12" s="284"/>
      <c r="J12" s="284"/>
      <c r="K12" s="284"/>
      <c r="L12" s="280">
        <f t="shared" si="0"/>
        <v>0</v>
      </c>
      <c r="M12" s="281" t="str">
        <f t="shared" si="1"/>
        <v/>
      </c>
      <c r="N12" s="627"/>
    </row>
    <row r="13" spans="1:14" x14ac:dyDescent="0.25">
      <c r="A13" s="282" t="s">
        <v>280</v>
      </c>
      <c r="B13" s="283"/>
      <c r="C13" s="284"/>
      <c r="D13" s="284"/>
      <c r="E13" s="284"/>
      <c r="F13" s="284"/>
      <c r="G13" s="284"/>
      <c r="H13" s="284"/>
      <c r="I13" s="284"/>
      <c r="J13" s="284"/>
      <c r="K13" s="284"/>
      <c r="L13" s="280">
        <f t="shared" si="0"/>
        <v>0</v>
      </c>
      <c r="M13" s="281" t="str">
        <f t="shared" si="1"/>
        <v/>
      </c>
      <c r="N13" s="627"/>
    </row>
    <row r="14" spans="1:14" ht="15" customHeight="1" thickBot="1" x14ac:dyDescent="0.3">
      <c r="A14" s="285"/>
      <c r="B14" s="286"/>
      <c r="C14" s="287"/>
      <c r="D14" s="287"/>
      <c r="E14" s="287"/>
      <c r="F14" s="287"/>
      <c r="G14" s="287"/>
      <c r="H14" s="287"/>
      <c r="I14" s="287"/>
      <c r="J14" s="287"/>
      <c r="K14" s="287"/>
      <c r="L14" s="280">
        <f t="shared" si="0"/>
        <v>0</v>
      </c>
      <c r="M14" s="288" t="str">
        <f t="shared" si="1"/>
        <v/>
      </c>
      <c r="N14" s="627"/>
    </row>
    <row r="15" spans="1:14" ht="13.8" thickBot="1" x14ac:dyDescent="0.3">
      <c r="A15" s="289" t="s">
        <v>281</v>
      </c>
      <c r="B15" s="290">
        <f>B8+SUM(B10:B14)</f>
        <v>0</v>
      </c>
      <c r="C15" s="290">
        <f t="shared" ref="C15:L15" si="2">C8+SUM(C10:C14)</f>
        <v>0</v>
      </c>
      <c r="D15" s="290">
        <f t="shared" si="2"/>
        <v>0</v>
      </c>
      <c r="E15" s="290">
        <f t="shared" si="2"/>
        <v>0</v>
      </c>
      <c r="F15" s="290">
        <f t="shared" si="2"/>
        <v>0</v>
      </c>
      <c r="G15" s="290">
        <f t="shared" si="2"/>
        <v>0</v>
      </c>
      <c r="H15" s="290">
        <f t="shared" si="2"/>
        <v>0</v>
      </c>
      <c r="I15" s="290">
        <f t="shared" si="2"/>
        <v>0</v>
      </c>
      <c r="J15" s="290">
        <f t="shared" si="2"/>
        <v>0</v>
      </c>
      <c r="K15" s="290">
        <f t="shared" si="2"/>
        <v>0</v>
      </c>
      <c r="L15" s="290">
        <f t="shared" si="2"/>
        <v>0</v>
      </c>
      <c r="M15" s="291" t="str">
        <f>IF((C15&lt;&gt;0),ROUND((L15/C15)*100,1),"")</f>
        <v/>
      </c>
      <c r="N15" s="627"/>
    </row>
    <row r="16" spans="1:14" x14ac:dyDescent="0.25">
      <c r="A16" s="292"/>
      <c r="B16" s="293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627"/>
    </row>
    <row r="17" spans="1:14" ht="13.8" thickBot="1" x14ac:dyDescent="0.3">
      <c r="A17" s="295" t="s">
        <v>282</v>
      </c>
      <c r="B17" s="29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627"/>
    </row>
    <row r="18" spans="1:14" x14ac:dyDescent="0.25">
      <c r="A18" s="298" t="s">
        <v>283</v>
      </c>
      <c r="B18" s="272"/>
      <c r="C18" s="273"/>
      <c r="D18" s="273"/>
      <c r="E18" s="274"/>
      <c r="F18" s="273"/>
      <c r="G18" s="273"/>
      <c r="H18" s="273"/>
      <c r="I18" s="273"/>
      <c r="J18" s="273"/>
      <c r="K18" s="273"/>
      <c r="L18" s="299">
        <f t="shared" ref="L18:L23" si="3">+J18+K18</f>
        <v>0</v>
      </c>
      <c r="M18" s="276" t="str">
        <f t="shared" ref="M18:M24" si="4">IF((C18&lt;&gt;0),ROUND((L18/C18)*100,1),"")</f>
        <v/>
      </c>
      <c r="N18" s="627"/>
    </row>
    <row r="19" spans="1:14" x14ac:dyDescent="0.25">
      <c r="A19" s="300" t="s">
        <v>284</v>
      </c>
      <c r="B19" s="278"/>
      <c r="C19" s="284"/>
      <c r="D19" s="284"/>
      <c r="E19" s="284"/>
      <c r="F19" s="284"/>
      <c r="G19" s="284"/>
      <c r="H19" s="284"/>
      <c r="I19" s="284"/>
      <c r="J19" s="284"/>
      <c r="K19" s="284"/>
      <c r="L19" s="301">
        <f t="shared" si="3"/>
        <v>0</v>
      </c>
      <c r="M19" s="281" t="str">
        <f t="shared" si="4"/>
        <v/>
      </c>
      <c r="N19" s="627"/>
    </row>
    <row r="20" spans="1:14" x14ac:dyDescent="0.25">
      <c r="A20" s="300" t="s">
        <v>285</v>
      </c>
      <c r="B20" s="283"/>
      <c r="C20" s="284"/>
      <c r="D20" s="284"/>
      <c r="E20" s="284"/>
      <c r="F20" s="284"/>
      <c r="G20" s="284"/>
      <c r="H20" s="284"/>
      <c r="I20" s="284"/>
      <c r="J20" s="284"/>
      <c r="K20" s="284"/>
      <c r="L20" s="301">
        <f t="shared" si="3"/>
        <v>0</v>
      </c>
      <c r="M20" s="281" t="str">
        <f t="shared" si="4"/>
        <v/>
      </c>
      <c r="N20" s="627"/>
    </row>
    <row r="21" spans="1:14" x14ac:dyDescent="0.25">
      <c r="A21" s="300" t="s">
        <v>286</v>
      </c>
      <c r="B21" s="283"/>
      <c r="C21" s="284"/>
      <c r="D21" s="284"/>
      <c r="E21" s="284"/>
      <c r="F21" s="284"/>
      <c r="G21" s="284"/>
      <c r="H21" s="284"/>
      <c r="I21" s="284"/>
      <c r="J21" s="284"/>
      <c r="K21" s="284"/>
      <c r="L21" s="301">
        <f t="shared" si="3"/>
        <v>0</v>
      </c>
      <c r="M21" s="281" t="str">
        <f t="shared" si="4"/>
        <v/>
      </c>
      <c r="N21" s="627"/>
    </row>
    <row r="22" spans="1:14" x14ac:dyDescent="0.25">
      <c r="A22" s="302"/>
      <c r="B22" s="283"/>
      <c r="C22" s="284"/>
      <c r="D22" s="284"/>
      <c r="E22" s="284"/>
      <c r="F22" s="284"/>
      <c r="G22" s="284"/>
      <c r="H22" s="284"/>
      <c r="I22" s="284"/>
      <c r="J22" s="284"/>
      <c r="K22" s="284"/>
      <c r="L22" s="301">
        <f t="shared" si="3"/>
        <v>0</v>
      </c>
      <c r="M22" s="281" t="str">
        <f t="shared" si="4"/>
        <v/>
      </c>
      <c r="N22" s="627"/>
    </row>
    <row r="23" spans="1:14" ht="13.8" thickBot="1" x14ac:dyDescent="0.3">
      <c r="A23" s="303"/>
      <c r="B23" s="286"/>
      <c r="C23" s="287"/>
      <c r="D23" s="287"/>
      <c r="E23" s="287"/>
      <c r="F23" s="287"/>
      <c r="G23" s="287"/>
      <c r="H23" s="287"/>
      <c r="I23" s="287"/>
      <c r="J23" s="287"/>
      <c r="K23" s="287"/>
      <c r="L23" s="301">
        <f t="shared" si="3"/>
        <v>0</v>
      </c>
      <c r="M23" s="288" t="str">
        <f t="shared" si="4"/>
        <v/>
      </c>
      <c r="N23" s="627"/>
    </row>
    <row r="24" spans="1:14" ht="13.8" thickBot="1" x14ac:dyDescent="0.3">
      <c r="A24" s="304" t="s">
        <v>287</v>
      </c>
      <c r="B24" s="290">
        <f t="shared" ref="B24:L24" si="5">SUM(B18:B23)</f>
        <v>0</v>
      </c>
      <c r="C24" s="290">
        <f t="shared" si="5"/>
        <v>0</v>
      </c>
      <c r="D24" s="290">
        <f t="shared" si="5"/>
        <v>0</v>
      </c>
      <c r="E24" s="290">
        <f t="shared" si="5"/>
        <v>0</v>
      </c>
      <c r="F24" s="290">
        <f t="shared" si="5"/>
        <v>0</v>
      </c>
      <c r="G24" s="290">
        <f t="shared" si="5"/>
        <v>0</v>
      </c>
      <c r="H24" s="290">
        <f t="shared" si="5"/>
        <v>0</v>
      </c>
      <c r="I24" s="290">
        <f t="shared" si="5"/>
        <v>0</v>
      </c>
      <c r="J24" s="290">
        <f t="shared" si="5"/>
        <v>0</v>
      </c>
      <c r="K24" s="290">
        <f t="shared" si="5"/>
        <v>0</v>
      </c>
      <c r="L24" s="290">
        <f t="shared" si="5"/>
        <v>0</v>
      </c>
      <c r="M24" s="291" t="str">
        <f t="shared" si="4"/>
        <v/>
      </c>
      <c r="N24" s="627"/>
    </row>
    <row r="25" spans="1:14" x14ac:dyDescent="0.25">
      <c r="A25" s="637" t="s">
        <v>288</v>
      </c>
      <c r="B25" s="637"/>
      <c r="C25" s="637"/>
      <c r="D25" s="637"/>
      <c r="E25" s="637"/>
      <c r="F25" s="637"/>
      <c r="G25" s="637"/>
      <c r="H25" s="637"/>
      <c r="I25" s="637"/>
      <c r="J25" s="637"/>
      <c r="K25" s="637"/>
      <c r="L25" s="637"/>
      <c r="M25" s="637"/>
      <c r="N25" s="627"/>
    </row>
    <row r="26" spans="1:14" ht="5.25" customHeight="1" x14ac:dyDescent="0.25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627"/>
    </row>
    <row r="27" spans="1:14" ht="15.6" x14ac:dyDescent="0.25">
      <c r="A27" s="624" t="str">
        <f>+CONCATENATE("Önkormányzaton kívüli EU-s projekthez történő hozzájárulás ",LEFT([1]ÖSSZEFÜGGÉSEK!A4,4),". évi előirányzata és teljesítése")</f>
        <v>Önkormányzaton kívüli EU-s projekthez történő hozzájárulás 2014. évi előirányzata és teljesítése</v>
      </c>
      <c r="B27" s="624"/>
      <c r="C27" s="624"/>
      <c r="D27" s="624"/>
      <c r="E27" s="624"/>
      <c r="F27" s="624"/>
      <c r="G27" s="624"/>
      <c r="H27" s="624"/>
      <c r="I27" s="624"/>
      <c r="J27" s="624"/>
      <c r="K27" s="624"/>
      <c r="L27" s="624"/>
      <c r="M27" s="624"/>
      <c r="N27" s="627"/>
    </row>
    <row r="28" spans="1:14" ht="12" customHeight="1" thickBot="1" x14ac:dyDescent="0.3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628" t="s">
        <v>160</v>
      </c>
      <c r="M28" s="628"/>
      <c r="N28" s="627"/>
    </row>
    <row r="29" spans="1:14" ht="21" thickBot="1" x14ac:dyDescent="0.3">
      <c r="A29" s="638" t="s">
        <v>289</v>
      </c>
      <c r="B29" s="639"/>
      <c r="C29" s="639"/>
      <c r="D29" s="639"/>
      <c r="E29" s="639"/>
      <c r="F29" s="639"/>
      <c r="G29" s="639"/>
      <c r="H29" s="639"/>
      <c r="I29" s="639"/>
      <c r="J29" s="639"/>
      <c r="K29" s="306" t="s">
        <v>290</v>
      </c>
      <c r="L29" s="306" t="s">
        <v>291</v>
      </c>
      <c r="M29" s="306" t="s">
        <v>268</v>
      </c>
      <c r="N29" s="627"/>
    </row>
    <row r="30" spans="1:14" x14ac:dyDescent="0.25">
      <c r="A30" s="640"/>
      <c r="B30" s="641"/>
      <c r="C30" s="641"/>
      <c r="D30" s="641"/>
      <c r="E30" s="641"/>
      <c r="F30" s="641"/>
      <c r="G30" s="641"/>
      <c r="H30" s="641"/>
      <c r="I30" s="641"/>
      <c r="J30" s="641"/>
      <c r="K30" s="274"/>
      <c r="L30" s="307"/>
      <c r="M30" s="307"/>
      <c r="N30" s="627"/>
    </row>
    <row r="31" spans="1:14" ht="13.8" thickBot="1" x14ac:dyDescent="0.3">
      <c r="A31" s="642"/>
      <c r="B31" s="643"/>
      <c r="C31" s="643"/>
      <c r="D31" s="643"/>
      <c r="E31" s="643"/>
      <c r="F31" s="643"/>
      <c r="G31" s="643"/>
      <c r="H31" s="643"/>
      <c r="I31" s="643"/>
      <c r="J31" s="643"/>
      <c r="K31" s="308"/>
      <c r="L31" s="287"/>
      <c r="M31" s="287"/>
      <c r="N31" s="627"/>
    </row>
    <row r="32" spans="1:14" ht="13.8" thickBot="1" x14ac:dyDescent="0.3">
      <c r="A32" s="644" t="s">
        <v>212</v>
      </c>
      <c r="B32" s="645"/>
      <c r="C32" s="645"/>
      <c r="D32" s="645"/>
      <c r="E32" s="645"/>
      <c r="F32" s="645"/>
      <c r="G32" s="645"/>
      <c r="H32" s="645"/>
      <c r="I32" s="645"/>
      <c r="J32" s="645"/>
      <c r="K32" s="309">
        <f>SUM(K30:K31)</f>
        <v>0</v>
      </c>
      <c r="L32" s="309">
        <f>SUM(L30:L31)</f>
        <v>0</v>
      </c>
      <c r="M32" s="309">
        <f>SUM(M30:M31)</f>
        <v>0</v>
      </c>
      <c r="N32" s="627"/>
    </row>
    <row r="33" spans="1:14" x14ac:dyDescent="0.25">
      <c r="N33" s="627"/>
    </row>
    <row r="48" spans="1:14" x14ac:dyDescent="0.25">
      <c r="A48" s="310"/>
    </row>
  </sheetData>
  <mergeCells count="21">
    <mergeCell ref="L28:M28"/>
    <mergeCell ref="A29:J29"/>
    <mergeCell ref="A30:J30"/>
    <mergeCell ref="A31:J31"/>
    <mergeCell ref="A32:J32"/>
    <mergeCell ref="A27:M27"/>
    <mergeCell ref="A1:C1"/>
    <mergeCell ref="D1:M1"/>
    <mergeCell ref="N1:N33"/>
    <mergeCell ref="L2:M2"/>
    <mergeCell ref="A3:A6"/>
    <mergeCell ref="B3:I3"/>
    <mergeCell ref="J3:M5"/>
    <mergeCell ref="B4:B5"/>
    <mergeCell ref="C4:C5"/>
    <mergeCell ref="D4:I4"/>
    <mergeCell ref="B6:C6"/>
    <mergeCell ref="D6:E6"/>
    <mergeCell ref="F6:G6"/>
    <mergeCell ref="H6:I6"/>
    <mergeCell ref="A25:M25"/>
  </mergeCells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 xml:space="preserve">&amp;C&amp;"Times New Roman CE,Félkövér"&amp;12
Európai uniós támogatással megvalósuló projektek 
bevételei, kiadásai, hozzájárulások&amp;R12.melléklet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26"/>
  <sheetViews>
    <sheetView topLeftCell="C1" zoomScaleNormal="100" workbookViewId="0">
      <selection activeCell="A3" sqref="A3:H3"/>
    </sheetView>
  </sheetViews>
  <sheetFormatPr defaultRowHeight="13.2" x14ac:dyDescent="0.25"/>
  <cols>
    <col min="1" max="1" width="5.5546875" style="495" customWidth="1"/>
    <col min="2" max="2" width="42.44140625" style="490" customWidth="1"/>
    <col min="3" max="3" width="13.6640625" style="495" customWidth="1"/>
    <col min="4" max="4" width="12.6640625" style="495" customWidth="1"/>
    <col min="5" max="6" width="13.6640625" style="495" customWidth="1"/>
    <col min="7" max="7" width="12" style="495" customWidth="1"/>
    <col min="8" max="8" width="13.6640625" style="495" customWidth="1"/>
    <col min="9" max="256" width="9.109375" style="495"/>
    <col min="257" max="257" width="5.5546875" style="495" customWidth="1"/>
    <col min="258" max="258" width="42.44140625" style="495" customWidth="1"/>
    <col min="259" max="259" width="13.6640625" style="495" customWidth="1"/>
    <col min="260" max="260" width="12.6640625" style="495" customWidth="1"/>
    <col min="261" max="262" width="13.6640625" style="495" customWidth="1"/>
    <col min="263" max="263" width="12" style="495" customWidth="1"/>
    <col min="264" max="264" width="13.6640625" style="495" customWidth="1"/>
    <col min="265" max="512" width="9.109375" style="495"/>
    <col min="513" max="513" width="5.5546875" style="495" customWidth="1"/>
    <col min="514" max="514" width="42.44140625" style="495" customWidth="1"/>
    <col min="515" max="515" width="13.6640625" style="495" customWidth="1"/>
    <col min="516" max="516" width="12.6640625" style="495" customWidth="1"/>
    <col min="517" max="518" width="13.6640625" style="495" customWidth="1"/>
    <col min="519" max="519" width="12" style="495" customWidth="1"/>
    <col min="520" max="520" width="13.6640625" style="495" customWidth="1"/>
    <col min="521" max="768" width="9.109375" style="495"/>
    <col min="769" max="769" width="5.5546875" style="495" customWidth="1"/>
    <col min="770" max="770" width="42.44140625" style="495" customWidth="1"/>
    <col min="771" max="771" width="13.6640625" style="495" customWidth="1"/>
    <col min="772" max="772" width="12.6640625" style="495" customWidth="1"/>
    <col min="773" max="774" width="13.6640625" style="495" customWidth="1"/>
    <col min="775" max="775" width="12" style="495" customWidth="1"/>
    <col min="776" max="776" width="13.6640625" style="495" customWidth="1"/>
    <col min="777" max="1024" width="9.109375" style="495"/>
    <col min="1025" max="1025" width="5.5546875" style="495" customWidth="1"/>
    <col min="1026" max="1026" width="42.44140625" style="495" customWidth="1"/>
    <col min="1027" max="1027" width="13.6640625" style="495" customWidth="1"/>
    <col min="1028" max="1028" width="12.6640625" style="495" customWidth="1"/>
    <col min="1029" max="1030" width="13.6640625" style="495" customWidth="1"/>
    <col min="1031" max="1031" width="12" style="495" customWidth="1"/>
    <col min="1032" max="1032" width="13.6640625" style="495" customWidth="1"/>
    <col min="1033" max="1280" width="9.109375" style="495"/>
    <col min="1281" max="1281" width="5.5546875" style="495" customWidth="1"/>
    <col min="1282" max="1282" width="42.44140625" style="495" customWidth="1"/>
    <col min="1283" max="1283" width="13.6640625" style="495" customWidth="1"/>
    <col min="1284" max="1284" width="12.6640625" style="495" customWidth="1"/>
    <col min="1285" max="1286" width="13.6640625" style="495" customWidth="1"/>
    <col min="1287" max="1287" width="12" style="495" customWidth="1"/>
    <col min="1288" max="1288" width="13.6640625" style="495" customWidth="1"/>
    <col min="1289" max="1536" width="9.109375" style="495"/>
    <col min="1537" max="1537" width="5.5546875" style="495" customWidth="1"/>
    <col min="1538" max="1538" width="42.44140625" style="495" customWidth="1"/>
    <col min="1539" max="1539" width="13.6640625" style="495" customWidth="1"/>
    <col min="1540" max="1540" width="12.6640625" style="495" customWidth="1"/>
    <col min="1541" max="1542" width="13.6640625" style="495" customWidth="1"/>
    <col min="1543" max="1543" width="12" style="495" customWidth="1"/>
    <col min="1544" max="1544" width="13.6640625" style="495" customWidth="1"/>
    <col min="1545" max="1792" width="9.109375" style="495"/>
    <col min="1793" max="1793" width="5.5546875" style="495" customWidth="1"/>
    <col min="1794" max="1794" width="42.44140625" style="495" customWidth="1"/>
    <col min="1795" max="1795" width="13.6640625" style="495" customWidth="1"/>
    <col min="1796" max="1796" width="12.6640625" style="495" customWidth="1"/>
    <col min="1797" max="1798" width="13.6640625" style="495" customWidth="1"/>
    <col min="1799" max="1799" width="12" style="495" customWidth="1"/>
    <col min="1800" max="1800" width="13.6640625" style="495" customWidth="1"/>
    <col min="1801" max="2048" width="9.109375" style="495"/>
    <col min="2049" max="2049" width="5.5546875" style="495" customWidth="1"/>
    <col min="2050" max="2050" width="42.44140625" style="495" customWidth="1"/>
    <col min="2051" max="2051" width="13.6640625" style="495" customWidth="1"/>
    <col min="2052" max="2052" width="12.6640625" style="495" customWidth="1"/>
    <col min="2053" max="2054" width="13.6640625" style="495" customWidth="1"/>
    <col min="2055" max="2055" width="12" style="495" customWidth="1"/>
    <col min="2056" max="2056" width="13.6640625" style="495" customWidth="1"/>
    <col min="2057" max="2304" width="9.109375" style="495"/>
    <col min="2305" max="2305" width="5.5546875" style="495" customWidth="1"/>
    <col min="2306" max="2306" width="42.44140625" style="495" customWidth="1"/>
    <col min="2307" max="2307" width="13.6640625" style="495" customWidth="1"/>
    <col min="2308" max="2308" width="12.6640625" style="495" customWidth="1"/>
    <col min="2309" max="2310" width="13.6640625" style="495" customWidth="1"/>
    <col min="2311" max="2311" width="12" style="495" customWidth="1"/>
    <col min="2312" max="2312" width="13.6640625" style="495" customWidth="1"/>
    <col min="2313" max="2560" width="9.109375" style="495"/>
    <col min="2561" max="2561" width="5.5546875" style="495" customWidth="1"/>
    <col min="2562" max="2562" width="42.44140625" style="495" customWidth="1"/>
    <col min="2563" max="2563" width="13.6640625" style="495" customWidth="1"/>
    <col min="2564" max="2564" width="12.6640625" style="495" customWidth="1"/>
    <col min="2565" max="2566" width="13.6640625" style="495" customWidth="1"/>
    <col min="2567" max="2567" width="12" style="495" customWidth="1"/>
    <col min="2568" max="2568" width="13.6640625" style="495" customWidth="1"/>
    <col min="2569" max="2816" width="9.109375" style="495"/>
    <col min="2817" max="2817" width="5.5546875" style="495" customWidth="1"/>
    <col min="2818" max="2818" width="42.44140625" style="495" customWidth="1"/>
    <col min="2819" max="2819" width="13.6640625" style="495" customWidth="1"/>
    <col min="2820" max="2820" width="12.6640625" style="495" customWidth="1"/>
    <col min="2821" max="2822" width="13.6640625" style="495" customWidth="1"/>
    <col min="2823" max="2823" width="12" style="495" customWidth="1"/>
    <col min="2824" max="2824" width="13.6640625" style="495" customWidth="1"/>
    <col min="2825" max="3072" width="9.109375" style="495"/>
    <col min="3073" max="3073" width="5.5546875" style="495" customWidth="1"/>
    <col min="3074" max="3074" width="42.44140625" style="495" customWidth="1"/>
    <col min="3075" max="3075" width="13.6640625" style="495" customWidth="1"/>
    <col min="3076" max="3076" width="12.6640625" style="495" customWidth="1"/>
    <col min="3077" max="3078" width="13.6640625" style="495" customWidth="1"/>
    <col min="3079" max="3079" width="12" style="495" customWidth="1"/>
    <col min="3080" max="3080" width="13.6640625" style="495" customWidth="1"/>
    <col min="3081" max="3328" width="9.109375" style="495"/>
    <col min="3329" max="3329" width="5.5546875" style="495" customWidth="1"/>
    <col min="3330" max="3330" width="42.44140625" style="495" customWidth="1"/>
    <col min="3331" max="3331" width="13.6640625" style="495" customWidth="1"/>
    <col min="3332" max="3332" width="12.6640625" style="495" customWidth="1"/>
    <col min="3333" max="3334" width="13.6640625" style="495" customWidth="1"/>
    <col min="3335" max="3335" width="12" style="495" customWidth="1"/>
    <col min="3336" max="3336" width="13.6640625" style="495" customWidth="1"/>
    <col min="3337" max="3584" width="9.109375" style="495"/>
    <col min="3585" max="3585" width="5.5546875" style="495" customWidth="1"/>
    <col min="3586" max="3586" width="42.44140625" style="495" customWidth="1"/>
    <col min="3587" max="3587" width="13.6640625" style="495" customWidth="1"/>
    <col min="3588" max="3588" width="12.6640625" style="495" customWidth="1"/>
    <col min="3589" max="3590" width="13.6640625" style="495" customWidth="1"/>
    <col min="3591" max="3591" width="12" style="495" customWidth="1"/>
    <col min="3592" max="3592" width="13.6640625" style="495" customWidth="1"/>
    <col min="3593" max="3840" width="9.109375" style="495"/>
    <col min="3841" max="3841" width="5.5546875" style="495" customWidth="1"/>
    <col min="3842" max="3842" width="42.44140625" style="495" customWidth="1"/>
    <col min="3843" max="3843" width="13.6640625" style="495" customWidth="1"/>
    <col min="3844" max="3844" width="12.6640625" style="495" customWidth="1"/>
    <col min="3845" max="3846" width="13.6640625" style="495" customWidth="1"/>
    <col min="3847" max="3847" width="12" style="495" customWidth="1"/>
    <col min="3848" max="3848" width="13.6640625" style="495" customWidth="1"/>
    <col min="3849" max="4096" width="9.109375" style="495"/>
    <col min="4097" max="4097" width="5.5546875" style="495" customWidth="1"/>
    <col min="4098" max="4098" width="42.44140625" style="495" customWidth="1"/>
    <col min="4099" max="4099" width="13.6640625" style="495" customWidth="1"/>
    <col min="4100" max="4100" width="12.6640625" style="495" customWidth="1"/>
    <col min="4101" max="4102" width="13.6640625" style="495" customWidth="1"/>
    <col min="4103" max="4103" width="12" style="495" customWidth="1"/>
    <col min="4104" max="4104" width="13.6640625" style="495" customWidth="1"/>
    <col min="4105" max="4352" width="9.109375" style="495"/>
    <col min="4353" max="4353" width="5.5546875" style="495" customWidth="1"/>
    <col min="4354" max="4354" width="42.44140625" style="495" customWidth="1"/>
    <col min="4355" max="4355" width="13.6640625" style="495" customWidth="1"/>
    <col min="4356" max="4356" width="12.6640625" style="495" customWidth="1"/>
    <col min="4357" max="4358" width="13.6640625" style="495" customWidth="1"/>
    <col min="4359" max="4359" width="12" style="495" customWidth="1"/>
    <col min="4360" max="4360" width="13.6640625" style="495" customWidth="1"/>
    <col min="4361" max="4608" width="9.109375" style="495"/>
    <col min="4609" max="4609" width="5.5546875" style="495" customWidth="1"/>
    <col min="4610" max="4610" width="42.44140625" style="495" customWidth="1"/>
    <col min="4611" max="4611" width="13.6640625" style="495" customWidth="1"/>
    <col min="4612" max="4612" width="12.6640625" style="495" customWidth="1"/>
    <col min="4613" max="4614" width="13.6640625" style="495" customWidth="1"/>
    <col min="4615" max="4615" width="12" style="495" customWidth="1"/>
    <col min="4616" max="4616" width="13.6640625" style="495" customWidth="1"/>
    <col min="4617" max="4864" width="9.109375" style="495"/>
    <col min="4865" max="4865" width="5.5546875" style="495" customWidth="1"/>
    <col min="4866" max="4866" width="42.44140625" style="495" customWidth="1"/>
    <col min="4867" max="4867" width="13.6640625" style="495" customWidth="1"/>
    <col min="4868" max="4868" width="12.6640625" style="495" customWidth="1"/>
    <col min="4869" max="4870" width="13.6640625" style="495" customWidth="1"/>
    <col min="4871" max="4871" width="12" style="495" customWidth="1"/>
    <col min="4872" max="4872" width="13.6640625" style="495" customWidth="1"/>
    <col min="4873" max="5120" width="9.109375" style="495"/>
    <col min="5121" max="5121" width="5.5546875" style="495" customWidth="1"/>
    <col min="5122" max="5122" width="42.44140625" style="495" customWidth="1"/>
    <col min="5123" max="5123" width="13.6640625" style="495" customWidth="1"/>
    <col min="5124" max="5124" width="12.6640625" style="495" customWidth="1"/>
    <col min="5125" max="5126" width="13.6640625" style="495" customWidth="1"/>
    <col min="5127" max="5127" width="12" style="495" customWidth="1"/>
    <col min="5128" max="5128" width="13.6640625" style="495" customWidth="1"/>
    <col min="5129" max="5376" width="9.109375" style="495"/>
    <col min="5377" max="5377" width="5.5546875" style="495" customWidth="1"/>
    <col min="5378" max="5378" width="42.44140625" style="495" customWidth="1"/>
    <col min="5379" max="5379" width="13.6640625" style="495" customWidth="1"/>
    <col min="5380" max="5380" width="12.6640625" style="495" customWidth="1"/>
    <col min="5381" max="5382" width="13.6640625" style="495" customWidth="1"/>
    <col min="5383" max="5383" width="12" style="495" customWidth="1"/>
    <col min="5384" max="5384" width="13.6640625" style="495" customWidth="1"/>
    <col min="5385" max="5632" width="9.109375" style="495"/>
    <col min="5633" max="5633" width="5.5546875" style="495" customWidth="1"/>
    <col min="5634" max="5634" width="42.44140625" style="495" customWidth="1"/>
    <col min="5635" max="5635" width="13.6640625" style="495" customWidth="1"/>
    <col min="5636" max="5636" width="12.6640625" style="495" customWidth="1"/>
    <col min="5637" max="5638" width="13.6640625" style="495" customWidth="1"/>
    <col min="5639" max="5639" width="12" style="495" customWidth="1"/>
    <col min="5640" max="5640" width="13.6640625" style="495" customWidth="1"/>
    <col min="5641" max="5888" width="9.109375" style="495"/>
    <col min="5889" max="5889" width="5.5546875" style="495" customWidth="1"/>
    <col min="5890" max="5890" width="42.44140625" style="495" customWidth="1"/>
    <col min="5891" max="5891" width="13.6640625" style="495" customWidth="1"/>
    <col min="5892" max="5892" width="12.6640625" style="495" customWidth="1"/>
    <col min="5893" max="5894" width="13.6640625" style="495" customWidth="1"/>
    <col min="5895" max="5895" width="12" style="495" customWidth="1"/>
    <col min="5896" max="5896" width="13.6640625" style="495" customWidth="1"/>
    <col min="5897" max="6144" width="9.109375" style="495"/>
    <col min="6145" max="6145" width="5.5546875" style="495" customWidth="1"/>
    <col min="6146" max="6146" width="42.44140625" style="495" customWidth="1"/>
    <col min="6147" max="6147" width="13.6640625" style="495" customWidth="1"/>
    <col min="6148" max="6148" width="12.6640625" style="495" customWidth="1"/>
    <col min="6149" max="6150" width="13.6640625" style="495" customWidth="1"/>
    <col min="6151" max="6151" width="12" style="495" customWidth="1"/>
    <col min="6152" max="6152" width="13.6640625" style="495" customWidth="1"/>
    <col min="6153" max="6400" width="9.109375" style="495"/>
    <col min="6401" max="6401" width="5.5546875" style="495" customWidth="1"/>
    <col min="6402" max="6402" width="42.44140625" style="495" customWidth="1"/>
    <col min="6403" max="6403" width="13.6640625" style="495" customWidth="1"/>
    <col min="6404" max="6404" width="12.6640625" style="495" customWidth="1"/>
    <col min="6405" max="6406" width="13.6640625" style="495" customWidth="1"/>
    <col min="6407" max="6407" width="12" style="495" customWidth="1"/>
    <col min="6408" max="6408" width="13.6640625" style="495" customWidth="1"/>
    <col min="6409" max="6656" width="9.109375" style="495"/>
    <col min="6657" max="6657" width="5.5546875" style="495" customWidth="1"/>
    <col min="6658" max="6658" width="42.44140625" style="495" customWidth="1"/>
    <col min="6659" max="6659" width="13.6640625" style="495" customWidth="1"/>
    <col min="6660" max="6660" width="12.6640625" style="495" customWidth="1"/>
    <col min="6661" max="6662" width="13.6640625" style="495" customWidth="1"/>
    <col min="6663" max="6663" width="12" style="495" customWidth="1"/>
    <col min="6664" max="6664" width="13.6640625" style="495" customWidth="1"/>
    <col min="6665" max="6912" width="9.109375" style="495"/>
    <col min="6913" max="6913" width="5.5546875" style="495" customWidth="1"/>
    <col min="6914" max="6914" width="42.44140625" style="495" customWidth="1"/>
    <col min="6915" max="6915" width="13.6640625" style="495" customWidth="1"/>
    <col min="6916" max="6916" width="12.6640625" style="495" customWidth="1"/>
    <col min="6917" max="6918" width="13.6640625" style="495" customWidth="1"/>
    <col min="6919" max="6919" width="12" style="495" customWidth="1"/>
    <col min="6920" max="6920" width="13.6640625" style="495" customWidth="1"/>
    <col min="6921" max="7168" width="9.109375" style="495"/>
    <col min="7169" max="7169" width="5.5546875" style="495" customWidth="1"/>
    <col min="7170" max="7170" width="42.44140625" style="495" customWidth="1"/>
    <col min="7171" max="7171" width="13.6640625" style="495" customWidth="1"/>
    <col min="7172" max="7172" width="12.6640625" style="495" customWidth="1"/>
    <col min="7173" max="7174" width="13.6640625" style="495" customWidth="1"/>
    <col min="7175" max="7175" width="12" style="495" customWidth="1"/>
    <col min="7176" max="7176" width="13.6640625" style="495" customWidth="1"/>
    <col min="7177" max="7424" width="9.109375" style="495"/>
    <col min="7425" max="7425" width="5.5546875" style="495" customWidth="1"/>
    <col min="7426" max="7426" width="42.44140625" style="495" customWidth="1"/>
    <col min="7427" max="7427" width="13.6640625" style="495" customWidth="1"/>
    <col min="7428" max="7428" width="12.6640625" style="495" customWidth="1"/>
    <col min="7429" max="7430" width="13.6640625" style="495" customWidth="1"/>
    <col min="7431" max="7431" width="12" style="495" customWidth="1"/>
    <col min="7432" max="7432" width="13.6640625" style="495" customWidth="1"/>
    <col min="7433" max="7680" width="9.109375" style="495"/>
    <col min="7681" max="7681" width="5.5546875" style="495" customWidth="1"/>
    <col min="7682" max="7682" width="42.44140625" style="495" customWidth="1"/>
    <col min="7683" max="7683" width="13.6640625" style="495" customWidth="1"/>
    <col min="7684" max="7684" width="12.6640625" style="495" customWidth="1"/>
    <col min="7685" max="7686" width="13.6640625" style="495" customWidth="1"/>
    <col min="7687" max="7687" width="12" style="495" customWidth="1"/>
    <col min="7688" max="7688" width="13.6640625" style="495" customWidth="1"/>
    <col min="7689" max="7936" width="9.109375" style="495"/>
    <col min="7937" max="7937" width="5.5546875" style="495" customWidth="1"/>
    <col min="7938" max="7938" width="42.44140625" style="495" customWidth="1"/>
    <col min="7939" max="7939" width="13.6640625" style="495" customWidth="1"/>
    <col min="7940" max="7940" width="12.6640625" style="495" customWidth="1"/>
    <col min="7941" max="7942" width="13.6640625" style="495" customWidth="1"/>
    <col min="7943" max="7943" width="12" style="495" customWidth="1"/>
    <col min="7944" max="7944" width="13.6640625" style="495" customWidth="1"/>
    <col min="7945" max="8192" width="9.109375" style="495"/>
    <col min="8193" max="8193" width="5.5546875" style="495" customWidth="1"/>
    <col min="8194" max="8194" width="42.44140625" style="495" customWidth="1"/>
    <col min="8195" max="8195" width="13.6640625" style="495" customWidth="1"/>
    <col min="8196" max="8196" width="12.6640625" style="495" customWidth="1"/>
    <col min="8197" max="8198" width="13.6640625" style="495" customWidth="1"/>
    <col min="8199" max="8199" width="12" style="495" customWidth="1"/>
    <col min="8200" max="8200" width="13.6640625" style="495" customWidth="1"/>
    <col min="8201" max="8448" width="9.109375" style="495"/>
    <col min="8449" max="8449" width="5.5546875" style="495" customWidth="1"/>
    <col min="8450" max="8450" width="42.44140625" style="495" customWidth="1"/>
    <col min="8451" max="8451" width="13.6640625" style="495" customWidth="1"/>
    <col min="8452" max="8452" width="12.6640625" style="495" customWidth="1"/>
    <col min="8453" max="8454" width="13.6640625" style="495" customWidth="1"/>
    <col min="8455" max="8455" width="12" style="495" customWidth="1"/>
    <col min="8456" max="8456" width="13.6640625" style="495" customWidth="1"/>
    <col min="8457" max="8704" width="9.109375" style="495"/>
    <col min="8705" max="8705" width="5.5546875" style="495" customWidth="1"/>
    <col min="8706" max="8706" width="42.44140625" style="495" customWidth="1"/>
    <col min="8707" max="8707" width="13.6640625" style="495" customWidth="1"/>
    <col min="8708" max="8708" width="12.6640625" style="495" customWidth="1"/>
    <col min="8709" max="8710" width="13.6640625" style="495" customWidth="1"/>
    <col min="8711" max="8711" width="12" style="495" customWidth="1"/>
    <col min="8712" max="8712" width="13.6640625" style="495" customWidth="1"/>
    <col min="8713" max="8960" width="9.109375" style="495"/>
    <col min="8961" max="8961" width="5.5546875" style="495" customWidth="1"/>
    <col min="8962" max="8962" width="42.44140625" style="495" customWidth="1"/>
    <col min="8963" max="8963" width="13.6640625" style="495" customWidth="1"/>
    <col min="8964" max="8964" width="12.6640625" style="495" customWidth="1"/>
    <col min="8965" max="8966" width="13.6640625" style="495" customWidth="1"/>
    <col min="8967" max="8967" width="12" style="495" customWidth="1"/>
    <col min="8968" max="8968" width="13.6640625" style="495" customWidth="1"/>
    <col min="8969" max="9216" width="9.109375" style="495"/>
    <col min="9217" max="9217" width="5.5546875" style="495" customWidth="1"/>
    <col min="9218" max="9218" width="42.44140625" style="495" customWidth="1"/>
    <col min="9219" max="9219" width="13.6640625" style="495" customWidth="1"/>
    <col min="9220" max="9220" width="12.6640625" style="495" customWidth="1"/>
    <col min="9221" max="9222" width="13.6640625" style="495" customWidth="1"/>
    <col min="9223" max="9223" width="12" style="495" customWidth="1"/>
    <col min="9224" max="9224" width="13.6640625" style="495" customWidth="1"/>
    <col min="9225" max="9472" width="9.109375" style="495"/>
    <col min="9473" max="9473" width="5.5546875" style="495" customWidth="1"/>
    <col min="9474" max="9474" width="42.44140625" style="495" customWidth="1"/>
    <col min="9475" max="9475" width="13.6640625" style="495" customWidth="1"/>
    <col min="9476" max="9476" width="12.6640625" style="495" customWidth="1"/>
    <col min="9477" max="9478" width="13.6640625" style="495" customWidth="1"/>
    <col min="9479" max="9479" width="12" style="495" customWidth="1"/>
    <col min="9480" max="9480" width="13.6640625" style="495" customWidth="1"/>
    <col min="9481" max="9728" width="9.109375" style="495"/>
    <col min="9729" max="9729" width="5.5546875" style="495" customWidth="1"/>
    <col min="9730" max="9730" width="42.44140625" style="495" customWidth="1"/>
    <col min="9731" max="9731" width="13.6640625" style="495" customWidth="1"/>
    <col min="9732" max="9732" width="12.6640625" style="495" customWidth="1"/>
    <col min="9733" max="9734" width="13.6640625" style="495" customWidth="1"/>
    <col min="9735" max="9735" width="12" style="495" customWidth="1"/>
    <col min="9736" max="9736" width="13.6640625" style="495" customWidth="1"/>
    <col min="9737" max="9984" width="9.109375" style="495"/>
    <col min="9985" max="9985" width="5.5546875" style="495" customWidth="1"/>
    <col min="9986" max="9986" width="42.44140625" style="495" customWidth="1"/>
    <col min="9987" max="9987" width="13.6640625" style="495" customWidth="1"/>
    <col min="9988" max="9988" width="12.6640625" style="495" customWidth="1"/>
    <col min="9989" max="9990" width="13.6640625" style="495" customWidth="1"/>
    <col min="9991" max="9991" width="12" style="495" customWidth="1"/>
    <col min="9992" max="9992" width="13.6640625" style="495" customWidth="1"/>
    <col min="9993" max="10240" width="9.109375" style="495"/>
    <col min="10241" max="10241" width="5.5546875" style="495" customWidth="1"/>
    <col min="10242" max="10242" width="42.44140625" style="495" customWidth="1"/>
    <col min="10243" max="10243" width="13.6640625" style="495" customWidth="1"/>
    <col min="10244" max="10244" width="12.6640625" style="495" customWidth="1"/>
    <col min="10245" max="10246" width="13.6640625" style="495" customWidth="1"/>
    <col min="10247" max="10247" width="12" style="495" customWidth="1"/>
    <col min="10248" max="10248" width="13.6640625" style="495" customWidth="1"/>
    <col min="10249" max="10496" width="9.109375" style="495"/>
    <col min="10497" max="10497" width="5.5546875" style="495" customWidth="1"/>
    <col min="10498" max="10498" width="42.44140625" style="495" customWidth="1"/>
    <col min="10499" max="10499" width="13.6640625" style="495" customWidth="1"/>
    <col min="10500" max="10500" width="12.6640625" style="495" customWidth="1"/>
    <col min="10501" max="10502" width="13.6640625" style="495" customWidth="1"/>
    <col min="10503" max="10503" width="12" style="495" customWidth="1"/>
    <col min="10504" max="10504" width="13.6640625" style="495" customWidth="1"/>
    <col min="10505" max="10752" width="9.109375" style="495"/>
    <col min="10753" max="10753" width="5.5546875" style="495" customWidth="1"/>
    <col min="10754" max="10754" width="42.44140625" style="495" customWidth="1"/>
    <col min="10755" max="10755" width="13.6640625" style="495" customWidth="1"/>
    <col min="10756" max="10756" width="12.6640625" style="495" customWidth="1"/>
    <col min="10757" max="10758" width="13.6640625" style="495" customWidth="1"/>
    <col min="10759" max="10759" width="12" style="495" customWidth="1"/>
    <col min="10760" max="10760" width="13.6640625" style="495" customWidth="1"/>
    <col min="10761" max="11008" width="9.109375" style="495"/>
    <col min="11009" max="11009" width="5.5546875" style="495" customWidth="1"/>
    <col min="11010" max="11010" width="42.44140625" style="495" customWidth="1"/>
    <col min="11011" max="11011" width="13.6640625" style="495" customWidth="1"/>
    <col min="11012" max="11012" width="12.6640625" style="495" customWidth="1"/>
    <col min="11013" max="11014" width="13.6640625" style="495" customWidth="1"/>
    <col min="11015" max="11015" width="12" style="495" customWidth="1"/>
    <col min="11016" max="11016" width="13.6640625" style="495" customWidth="1"/>
    <col min="11017" max="11264" width="9.109375" style="495"/>
    <col min="11265" max="11265" width="5.5546875" style="495" customWidth="1"/>
    <col min="11266" max="11266" width="42.44140625" style="495" customWidth="1"/>
    <col min="11267" max="11267" width="13.6640625" style="495" customWidth="1"/>
    <col min="11268" max="11268" width="12.6640625" style="495" customWidth="1"/>
    <col min="11269" max="11270" width="13.6640625" style="495" customWidth="1"/>
    <col min="11271" max="11271" width="12" style="495" customWidth="1"/>
    <col min="11272" max="11272" width="13.6640625" style="495" customWidth="1"/>
    <col min="11273" max="11520" width="9.109375" style="495"/>
    <col min="11521" max="11521" width="5.5546875" style="495" customWidth="1"/>
    <col min="11522" max="11522" width="42.44140625" style="495" customWidth="1"/>
    <col min="11523" max="11523" width="13.6640625" style="495" customWidth="1"/>
    <col min="11524" max="11524" width="12.6640625" style="495" customWidth="1"/>
    <col min="11525" max="11526" width="13.6640625" style="495" customWidth="1"/>
    <col min="11527" max="11527" width="12" style="495" customWidth="1"/>
    <col min="11528" max="11528" width="13.6640625" style="495" customWidth="1"/>
    <col min="11529" max="11776" width="9.109375" style="495"/>
    <col min="11777" max="11777" width="5.5546875" style="495" customWidth="1"/>
    <col min="11778" max="11778" width="42.44140625" style="495" customWidth="1"/>
    <col min="11779" max="11779" width="13.6640625" style="495" customWidth="1"/>
    <col min="11780" max="11780" width="12.6640625" style="495" customWidth="1"/>
    <col min="11781" max="11782" width="13.6640625" style="495" customWidth="1"/>
    <col min="11783" max="11783" width="12" style="495" customWidth="1"/>
    <col min="11784" max="11784" width="13.6640625" style="495" customWidth="1"/>
    <col min="11785" max="12032" width="9.109375" style="495"/>
    <col min="12033" max="12033" width="5.5546875" style="495" customWidth="1"/>
    <col min="12034" max="12034" width="42.44140625" style="495" customWidth="1"/>
    <col min="12035" max="12035" width="13.6640625" style="495" customWidth="1"/>
    <col min="12036" max="12036" width="12.6640625" style="495" customWidth="1"/>
    <col min="12037" max="12038" width="13.6640625" style="495" customWidth="1"/>
    <col min="12039" max="12039" width="12" style="495" customWidth="1"/>
    <col min="12040" max="12040" width="13.6640625" style="495" customWidth="1"/>
    <col min="12041" max="12288" width="9.109375" style="495"/>
    <col min="12289" max="12289" width="5.5546875" style="495" customWidth="1"/>
    <col min="12290" max="12290" width="42.44140625" style="495" customWidth="1"/>
    <col min="12291" max="12291" width="13.6640625" style="495" customWidth="1"/>
    <col min="12292" max="12292" width="12.6640625" style="495" customWidth="1"/>
    <col min="12293" max="12294" width="13.6640625" style="495" customWidth="1"/>
    <col min="12295" max="12295" width="12" style="495" customWidth="1"/>
    <col min="12296" max="12296" width="13.6640625" style="495" customWidth="1"/>
    <col min="12297" max="12544" width="9.109375" style="495"/>
    <col min="12545" max="12545" width="5.5546875" style="495" customWidth="1"/>
    <col min="12546" max="12546" width="42.44140625" style="495" customWidth="1"/>
    <col min="12547" max="12547" width="13.6640625" style="495" customWidth="1"/>
    <col min="12548" max="12548" width="12.6640625" style="495" customWidth="1"/>
    <col min="12549" max="12550" width="13.6640625" style="495" customWidth="1"/>
    <col min="12551" max="12551" width="12" style="495" customWidth="1"/>
    <col min="12552" max="12552" width="13.6640625" style="495" customWidth="1"/>
    <col min="12553" max="12800" width="9.109375" style="495"/>
    <col min="12801" max="12801" width="5.5546875" style="495" customWidth="1"/>
    <col min="12802" max="12802" width="42.44140625" style="495" customWidth="1"/>
    <col min="12803" max="12803" width="13.6640625" style="495" customWidth="1"/>
    <col min="12804" max="12804" width="12.6640625" style="495" customWidth="1"/>
    <col min="12805" max="12806" width="13.6640625" style="495" customWidth="1"/>
    <col min="12807" max="12807" width="12" style="495" customWidth="1"/>
    <col min="12808" max="12808" width="13.6640625" style="495" customWidth="1"/>
    <col min="12809" max="13056" width="9.109375" style="495"/>
    <col min="13057" max="13057" width="5.5546875" style="495" customWidth="1"/>
    <col min="13058" max="13058" width="42.44140625" style="495" customWidth="1"/>
    <col min="13059" max="13059" width="13.6640625" style="495" customWidth="1"/>
    <col min="13060" max="13060" width="12.6640625" style="495" customWidth="1"/>
    <col min="13061" max="13062" width="13.6640625" style="495" customWidth="1"/>
    <col min="13063" max="13063" width="12" style="495" customWidth="1"/>
    <col min="13064" max="13064" width="13.6640625" style="495" customWidth="1"/>
    <col min="13065" max="13312" width="9.109375" style="495"/>
    <col min="13313" max="13313" width="5.5546875" style="495" customWidth="1"/>
    <col min="13314" max="13314" width="42.44140625" style="495" customWidth="1"/>
    <col min="13315" max="13315" width="13.6640625" style="495" customWidth="1"/>
    <col min="13316" max="13316" width="12.6640625" style="495" customWidth="1"/>
    <col min="13317" max="13318" width="13.6640625" style="495" customWidth="1"/>
    <col min="13319" max="13319" width="12" style="495" customWidth="1"/>
    <col min="13320" max="13320" width="13.6640625" style="495" customWidth="1"/>
    <col min="13321" max="13568" width="9.109375" style="495"/>
    <col min="13569" max="13569" width="5.5546875" style="495" customWidth="1"/>
    <col min="13570" max="13570" width="42.44140625" style="495" customWidth="1"/>
    <col min="13571" max="13571" width="13.6640625" style="495" customWidth="1"/>
    <col min="13572" max="13572" width="12.6640625" style="495" customWidth="1"/>
    <col min="13573" max="13574" width="13.6640625" style="495" customWidth="1"/>
    <col min="13575" max="13575" width="12" style="495" customWidth="1"/>
    <col min="13576" max="13576" width="13.6640625" style="495" customWidth="1"/>
    <col min="13577" max="13824" width="9.109375" style="495"/>
    <col min="13825" max="13825" width="5.5546875" style="495" customWidth="1"/>
    <col min="13826" max="13826" width="42.44140625" style="495" customWidth="1"/>
    <col min="13827" max="13827" width="13.6640625" style="495" customWidth="1"/>
    <col min="13828" max="13828" width="12.6640625" style="495" customWidth="1"/>
    <col min="13829" max="13830" width="13.6640625" style="495" customWidth="1"/>
    <col min="13831" max="13831" width="12" style="495" customWidth="1"/>
    <col min="13832" max="13832" width="13.6640625" style="495" customWidth="1"/>
    <col min="13833" max="14080" width="9.109375" style="495"/>
    <col min="14081" max="14081" width="5.5546875" style="495" customWidth="1"/>
    <col min="14082" max="14082" width="42.44140625" style="495" customWidth="1"/>
    <col min="14083" max="14083" width="13.6640625" style="495" customWidth="1"/>
    <col min="14084" max="14084" width="12.6640625" style="495" customWidth="1"/>
    <col min="14085" max="14086" width="13.6640625" style="495" customWidth="1"/>
    <col min="14087" max="14087" width="12" style="495" customWidth="1"/>
    <col min="14088" max="14088" width="13.6640625" style="495" customWidth="1"/>
    <col min="14089" max="14336" width="9.109375" style="495"/>
    <col min="14337" max="14337" width="5.5546875" style="495" customWidth="1"/>
    <col min="14338" max="14338" width="42.44140625" style="495" customWidth="1"/>
    <col min="14339" max="14339" width="13.6640625" style="495" customWidth="1"/>
    <col min="14340" max="14340" width="12.6640625" style="495" customWidth="1"/>
    <col min="14341" max="14342" width="13.6640625" style="495" customWidth="1"/>
    <col min="14343" max="14343" width="12" style="495" customWidth="1"/>
    <col min="14344" max="14344" width="13.6640625" style="495" customWidth="1"/>
    <col min="14345" max="14592" width="9.109375" style="495"/>
    <col min="14593" max="14593" width="5.5546875" style="495" customWidth="1"/>
    <col min="14594" max="14594" width="42.44140625" style="495" customWidth="1"/>
    <col min="14595" max="14595" width="13.6640625" style="495" customWidth="1"/>
    <col min="14596" max="14596" width="12.6640625" style="495" customWidth="1"/>
    <col min="14597" max="14598" width="13.6640625" style="495" customWidth="1"/>
    <col min="14599" max="14599" width="12" style="495" customWidth="1"/>
    <col min="14600" max="14600" width="13.6640625" style="495" customWidth="1"/>
    <col min="14601" max="14848" width="9.109375" style="495"/>
    <col min="14849" max="14849" width="5.5546875" style="495" customWidth="1"/>
    <col min="14850" max="14850" width="42.44140625" style="495" customWidth="1"/>
    <col min="14851" max="14851" width="13.6640625" style="495" customWidth="1"/>
    <col min="14852" max="14852" width="12.6640625" style="495" customWidth="1"/>
    <col min="14853" max="14854" width="13.6640625" style="495" customWidth="1"/>
    <col min="14855" max="14855" width="12" style="495" customWidth="1"/>
    <col min="14856" max="14856" width="13.6640625" style="495" customWidth="1"/>
    <col min="14857" max="15104" width="9.109375" style="495"/>
    <col min="15105" max="15105" width="5.5546875" style="495" customWidth="1"/>
    <col min="15106" max="15106" width="42.44140625" style="495" customWidth="1"/>
    <col min="15107" max="15107" width="13.6640625" style="495" customWidth="1"/>
    <col min="15108" max="15108" width="12.6640625" style="495" customWidth="1"/>
    <col min="15109" max="15110" width="13.6640625" style="495" customWidth="1"/>
    <col min="15111" max="15111" width="12" style="495" customWidth="1"/>
    <col min="15112" max="15112" width="13.6640625" style="495" customWidth="1"/>
    <col min="15113" max="15360" width="9.109375" style="495"/>
    <col min="15361" max="15361" width="5.5546875" style="495" customWidth="1"/>
    <col min="15362" max="15362" width="42.44140625" style="495" customWidth="1"/>
    <col min="15363" max="15363" width="13.6640625" style="495" customWidth="1"/>
    <col min="15364" max="15364" width="12.6640625" style="495" customWidth="1"/>
    <col min="15365" max="15366" width="13.6640625" style="495" customWidth="1"/>
    <col min="15367" max="15367" width="12" style="495" customWidth="1"/>
    <col min="15368" max="15368" width="13.6640625" style="495" customWidth="1"/>
    <col min="15369" max="15616" width="9.109375" style="495"/>
    <col min="15617" max="15617" width="5.5546875" style="495" customWidth="1"/>
    <col min="15618" max="15618" width="42.44140625" style="495" customWidth="1"/>
    <col min="15619" max="15619" width="13.6640625" style="495" customWidth="1"/>
    <col min="15620" max="15620" width="12.6640625" style="495" customWidth="1"/>
    <col min="15621" max="15622" width="13.6640625" style="495" customWidth="1"/>
    <col min="15623" max="15623" width="12" style="495" customWidth="1"/>
    <col min="15624" max="15624" width="13.6640625" style="495" customWidth="1"/>
    <col min="15625" max="15872" width="9.109375" style="495"/>
    <col min="15873" max="15873" width="5.5546875" style="495" customWidth="1"/>
    <col min="15874" max="15874" width="42.44140625" style="495" customWidth="1"/>
    <col min="15875" max="15875" width="13.6640625" style="495" customWidth="1"/>
    <col min="15876" max="15876" width="12.6640625" style="495" customWidth="1"/>
    <col min="15877" max="15878" width="13.6640625" style="495" customWidth="1"/>
    <col min="15879" max="15879" width="12" style="495" customWidth="1"/>
    <col min="15880" max="15880" width="13.6640625" style="495" customWidth="1"/>
    <col min="15881" max="16128" width="9.109375" style="495"/>
    <col min="16129" max="16129" width="5.5546875" style="495" customWidth="1"/>
    <col min="16130" max="16130" width="42.44140625" style="495" customWidth="1"/>
    <col min="16131" max="16131" width="13.6640625" style="495" customWidth="1"/>
    <col min="16132" max="16132" width="12.6640625" style="495" customWidth="1"/>
    <col min="16133" max="16134" width="13.6640625" style="495" customWidth="1"/>
    <col min="16135" max="16135" width="12" style="495" customWidth="1"/>
    <col min="16136" max="16136" width="13.6640625" style="495" customWidth="1"/>
    <col min="16137" max="16384" width="9.109375" style="495"/>
  </cols>
  <sheetData>
    <row r="1" spans="1:9" s="488" customFormat="1" ht="25.5" customHeight="1" x14ac:dyDescent="0.35">
      <c r="A1" s="646" t="s">
        <v>483</v>
      </c>
      <c r="B1" s="646"/>
      <c r="C1" s="646"/>
      <c r="D1" s="646"/>
      <c r="E1" s="646"/>
      <c r="F1" s="646"/>
      <c r="G1" s="646"/>
      <c r="H1" s="646"/>
    </row>
    <row r="2" spans="1:9" s="489" customFormat="1" ht="18" customHeight="1" x14ac:dyDescent="0.3">
      <c r="A2" s="647" t="s">
        <v>464</v>
      </c>
      <c r="B2" s="647"/>
      <c r="C2" s="647"/>
      <c r="D2" s="647"/>
      <c r="E2" s="647"/>
      <c r="F2" s="647"/>
      <c r="G2" s="647"/>
      <c r="H2" s="647"/>
    </row>
    <row r="3" spans="1:9" s="488" customFormat="1" ht="16.5" customHeight="1" x14ac:dyDescent="0.35">
      <c r="A3" s="648" t="s">
        <v>484</v>
      </c>
      <c r="B3" s="648"/>
      <c r="C3" s="648"/>
      <c r="D3" s="648"/>
      <c r="E3" s="648"/>
      <c r="F3" s="648"/>
      <c r="G3" s="648"/>
      <c r="H3" s="648"/>
    </row>
    <row r="4" spans="1:9" s="490" customFormat="1" ht="13.5" customHeight="1" thickBot="1" x14ac:dyDescent="0.35">
      <c r="A4" s="649" t="s">
        <v>465</v>
      </c>
      <c r="B4" s="649"/>
      <c r="C4" s="649"/>
      <c r="D4" s="649"/>
      <c r="E4" s="649"/>
      <c r="F4" s="649"/>
      <c r="G4" s="649"/>
      <c r="H4" s="649"/>
    </row>
    <row r="5" spans="1:9" ht="54" customHeight="1" thickBot="1" x14ac:dyDescent="0.3">
      <c r="A5" s="491" t="s">
        <v>198</v>
      </c>
      <c r="B5" s="492" t="s">
        <v>22</v>
      </c>
      <c r="C5" s="493" t="s">
        <v>466</v>
      </c>
      <c r="D5" s="493" t="s">
        <v>467</v>
      </c>
      <c r="E5" s="494" t="s">
        <v>468</v>
      </c>
      <c r="F5" s="493" t="s">
        <v>469</v>
      </c>
      <c r="G5" s="493" t="s">
        <v>467</v>
      </c>
      <c r="H5" s="494" t="s">
        <v>470</v>
      </c>
    </row>
    <row r="6" spans="1:9" s="503" customFormat="1" ht="18" customHeight="1" x14ac:dyDescent="0.3">
      <c r="A6" s="496">
        <v>1</v>
      </c>
      <c r="B6" s="497" t="s">
        <v>471</v>
      </c>
      <c r="C6" s="498"/>
      <c r="D6" s="499"/>
      <c r="E6" s="500">
        <f>D6+C6</f>
        <v>0</v>
      </c>
      <c r="F6" s="501">
        <v>49157</v>
      </c>
      <c r="G6" s="499"/>
      <c r="H6" s="502">
        <f>G6+F6</f>
        <v>49157</v>
      </c>
    </row>
    <row r="7" spans="1:9" s="503" customFormat="1" ht="25.5" customHeight="1" thickBot="1" x14ac:dyDescent="0.35">
      <c r="A7" s="504">
        <v>2</v>
      </c>
      <c r="B7" s="505" t="s">
        <v>472</v>
      </c>
      <c r="C7" s="506"/>
      <c r="D7" s="507"/>
      <c r="E7" s="508">
        <f>D7+C7</f>
        <v>0</v>
      </c>
      <c r="F7" s="509">
        <v>52892</v>
      </c>
      <c r="G7" s="507"/>
      <c r="H7" s="510">
        <f>G7+F7</f>
        <v>52892</v>
      </c>
    </row>
    <row r="8" spans="1:9" s="515" customFormat="1" ht="18" customHeight="1" thickBot="1" x14ac:dyDescent="0.35">
      <c r="A8" s="511">
        <v>3</v>
      </c>
      <c r="B8" s="512" t="s">
        <v>473</v>
      </c>
      <c r="C8" s="513">
        <v>4001</v>
      </c>
      <c r="D8" s="513">
        <f>+D6+D7</f>
        <v>0</v>
      </c>
      <c r="E8" s="513">
        <v>4001</v>
      </c>
      <c r="F8" s="513">
        <f t="shared" ref="F8:G8" si="0">+F6-F7</f>
        <v>-3735</v>
      </c>
      <c r="G8" s="513">
        <f t="shared" si="0"/>
        <v>0</v>
      </c>
      <c r="H8" s="513">
        <f>+H6-H7</f>
        <v>-3735</v>
      </c>
      <c r="I8" s="514"/>
    </row>
    <row r="9" spans="1:9" s="503" customFormat="1" ht="18" customHeight="1" x14ac:dyDescent="0.3">
      <c r="A9" s="516">
        <v>4</v>
      </c>
      <c r="B9" s="517" t="s">
        <v>474</v>
      </c>
      <c r="C9" s="518"/>
      <c r="D9" s="519"/>
      <c r="E9" s="520">
        <f>D9+C9</f>
        <v>0</v>
      </c>
      <c r="F9" s="521">
        <v>21774</v>
      </c>
      <c r="G9" s="519"/>
      <c r="H9" s="522">
        <f>G9+F9</f>
        <v>21774</v>
      </c>
      <c r="I9" s="523"/>
    </row>
    <row r="10" spans="1:9" s="503" customFormat="1" ht="18" customHeight="1" thickBot="1" x14ac:dyDescent="0.35">
      <c r="A10" s="524">
        <v>5</v>
      </c>
      <c r="B10" s="525" t="s">
        <v>475</v>
      </c>
      <c r="C10" s="526"/>
      <c r="D10" s="527"/>
      <c r="E10" s="528"/>
      <c r="F10" s="529">
        <v>14900</v>
      </c>
      <c r="G10" s="527"/>
      <c r="H10" s="522">
        <f>G10+F10</f>
        <v>14900</v>
      </c>
      <c r="I10" s="523"/>
    </row>
    <row r="11" spans="1:9" s="503" customFormat="1" ht="17.25" customHeight="1" thickBot="1" x14ac:dyDescent="0.35">
      <c r="A11" s="511">
        <v>6</v>
      </c>
      <c r="B11" s="512" t="s">
        <v>476</v>
      </c>
      <c r="C11" s="513">
        <v>0</v>
      </c>
      <c r="D11" s="513">
        <f>+D8+D9+D10</f>
        <v>0</v>
      </c>
      <c r="E11" s="513"/>
      <c r="F11" s="513">
        <f>F9-F10</f>
        <v>6874</v>
      </c>
      <c r="G11" s="513">
        <f>G9-G10</f>
        <v>0</v>
      </c>
      <c r="H11" s="513">
        <f>H9-H10</f>
        <v>6874</v>
      </c>
      <c r="I11" s="523"/>
    </row>
    <row r="12" spans="1:9" s="503" customFormat="1" ht="21.75" customHeight="1" x14ac:dyDescent="0.3">
      <c r="A12" s="530">
        <v>7</v>
      </c>
      <c r="B12" s="531" t="s">
        <v>477</v>
      </c>
      <c r="C12" s="532">
        <f>C8</f>
        <v>4001</v>
      </c>
      <c r="D12" s="532">
        <f>D8+D11</f>
        <v>0</v>
      </c>
      <c r="E12" s="532">
        <f>E8+E11</f>
        <v>4001</v>
      </c>
      <c r="F12" s="532">
        <f>F8+F11</f>
        <v>3139</v>
      </c>
      <c r="G12" s="532">
        <f>G8+G11</f>
        <v>0</v>
      </c>
      <c r="H12" s="532">
        <f>H8+H11</f>
        <v>3139</v>
      </c>
      <c r="I12" s="523"/>
    </row>
    <row r="13" spans="1:9" s="503" customFormat="1" ht="18.75" customHeight="1" thickBot="1" x14ac:dyDescent="0.35">
      <c r="A13" s="533">
        <v>8</v>
      </c>
      <c r="B13" s="534" t="s">
        <v>478</v>
      </c>
      <c r="C13" s="535">
        <v>0</v>
      </c>
      <c r="D13" s="536"/>
      <c r="E13" s="537"/>
      <c r="F13" s="538">
        <v>0</v>
      </c>
      <c r="G13" s="536"/>
      <c r="H13" s="539">
        <v>0</v>
      </c>
      <c r="I13" s="523"/>
    </row>
    <row r="14" spans="1:9" s="544" customFormat="1" ht="27.75" customHeight="1" thickBot="1" x14ac:dyDescent="0.35">
      <c r="A14" s="540">
        <v>9</v>
      </c>
      <c r="B14" s="541" t="s">
        <v>479</v>
      </c>
      <c r="C14" s="542">
        <f t="shared" ref="C14:D14" si="1">+C11+C12+C13</f>
        <v>4001</v>
      </c>
      <c r="D14" s="542">
        <f t="shared" si="1"/>
        <v>0</v>
      </c>
      <c r="E14" s="542">
        <f>+E11+E12+E13</f>
        <v>4001</v>
      </c>
      <c r="F14" s="542">
        <f>F12</f>
        <v>3139</v>
      </c>
      <c r="G14" s="542">
        <f>G12</f>
        <v>0</v>
      </c>
      <c r="H14" s="542">
        <f>H12</f>
        <v>3139</v>
      </c>
      <c r="I14" s="543"/>
    </row>
    <row r="15" spans="1:9" s="503" customFormat="1" x14ac:dyDescent="0.3">
      <c r="A15" s="516">
        <v>10</v>
      </c>
      <c r="B15" s="517" t="s">
        <v>480</v>
      </c>
      <c r="C15" s="518"/>
      <c r="D15" s="519"/>
      <c r="E15" s="520">
        <f>D15+C15</f>
        <v>0</v>
      </c>
      <c r="F15" s="521"/>
      <c r="G15" s="519"/>
      <c r="H15" s="522">
        <f>G15+F15</f>
        <v>0</v>
      </c>
      <c r="I15" s="523"/>
    </row>
    <row r="16" spans="1:9" s="503" customFormat="1" ht="18" customHeight="1" x14ac:dyDescent="0.3">
      <c r="A16" s="504">
        <v>11</v>
      </c>
      <c r="B16" s="545" t="s">
        <v>481</v>
      </c>
      <c r="C16" s="506">
        <v>4001</v>
      </c>
      <c r="D16" s="507"/>
      <c r="E16" s="508">
        <f>D16+C16</f>
        <v>4001</v>
      </c>
      <c r="F16" s="509">
        <v>639</v>
      </c>
      <c r="G16" s="507"/>
      <c r="H16" s="510">
        <f>G16+F16</f>
        <v>639</v>
      </c>
    </row>
    <row r="17" spans="1:8" s="503" customFormat="1" ht="18" customHeight="1" thickBot="1" x14ac:dyDescent="0.35">
      <c r="A17" s="546">
        <v>12</v>
      </c>
      <c r="B17" s="547" t="s">
        <v>482</v>
      </c>
      <c r="C17" s="548">
        <v>0</v>
      </c>
      <c r="D17" s="549"/>
      <c r="E17" s="550">
        <f>D17+C17</f>
        <v>0</v>
      </c>
      <c r="F17" s="551">
        <v>2500</v>
      </c>
      <c r="G17" s="549"/>
      <c r="H17" s="552">
        <f>G17+F17</f>
        <v>2500</v>
      </c>
    </row>
    <row r="20" spans="1:8" x14ac:dyDescent="0.25">
      <c r="D20" s="553"/>
    </row>
    <row r="22" spans="1:8" x14ac:dyDescent="0.25">
      <c r="B22" s="495"/>
    </row>
    <row r="23" spans="1:8" ht="12.75" customHeight="1" x14ac:dyDescent="0.25">
      <c r="B23" s="495"/>
    </row>
    <row r="24" spans="1:8" x14ac:dyDescent="0.25">
      <c r="B24" s="495"/>
    </row>
    <row r="25" spans="1:8" x14ac:dyDescent="0.25">
      <c r="B25" s="495"/>
    </row>
    <row r="26" spans="1:8" x14ac:dyDescent="0.25">
      <c r="B26" s="495"/>
    </row>
  </sheetData>
  <mergeCells count="4">
    <mergeCell ref="A1:H1"/>
    <mergeCell ref="A2:H2"/>
    <mergeCell ref="A3:H3"/>
    <mergeCell ref="A4:H4"/>
  </mergeCells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view="pageLayout" zoomScaleNormal="100" workbookViewId="0">
      <selection activeCell="C1" sqref="C1"/>
    </sheetView>
  </sheetViews>
  <sheetFormatPr defaultRowHeight="13.2" x14ac:dyDescent="0.3"/>
  <cols>
    <col min="1" max="1" width="6" style="311" customWidth="1"/>
    <col min="2" max="2" width="27.44140625" style="312" customWidth="1"/>
    <col min="3" max="3" width="10.6640625" style="312" customWidth="1"/>
    <col min="4" max="6" width="10.109375" style="312" customWidth="1"/>
    <col min="7" max="7" width="11" style="312" customWidth="1"/>
    <col min="8" max="256" width="9.109375" style="312"/>
    <col min="257" max="257" width="6" style="312" customWidth="1"/>
    <col min="258" max="258" width="27.44140625" style="312" customWidth="1"/>
    <col min="259" max="259" width="10.6640625" style="312" customWidth="1"/>
    <col min="260" max="262" width="10.109375" style="312" customWidth="1"/>
    <col min="263" max="263" width="11" style="312" customWidth="1"/>
    <col min="264" max="512" width="9.109375" style="312"/>
    <col min="513" max="513" width="6" style="312" customWidth="1"/>
    <col min="514" max="514" width="27.44140625" style="312" customWidth="1"/>
    <col min="515" max="515" width="10.6640625" style="312" customWidth="1"/>
    <col min="516" max="518" width="10.109375" style="312" customWidth="1"/>
    <col min="519" max="519" width="11" style="312" customWidth="1"/>
    <col min="520" max="768" width="9.109375" style="312"/>
    <col min="769" max="769" width="6" style="312" customWidth="1"/>
    <col min="770" max="770" width="27.44140625" style="312" customWidth="1"/>
    <col min="771" max="771" width="10.6640625" style="312" customWidth="1"/>
    <col min="772" max="774" width="10.109375" style="312" customWidth="1"/>
    <col min="775" max="775" width="11" style="312" customWidth="1"/>
    <col min="776" max="1024" width="9.109375" style="312"/>
    <col min="1025" max="1025" width="6" style="312" customWidth="1"/>
    <col min="1026" max="1026" width="27.44140625" style="312" customWidth="1"/>
    <col min="1027" max="1027" width="10.6640625" style="312" customWidth="1"/>
    <col min="1028" max="1030" width="10.109375" style="312" customWidth="1"/>
    <col min="1031" max="1031" width="11" style="312" customWidth="1"/>
    <col min="1032" max="1280" width="9.109375" style="312"/>
    <col min="1281" max="1281" width="6" style="312" customWidth="1"/>
    <col min="1282" max="1282" width="27.44140625" style="312" customWidth="1"/>
    <col min="1283" max="1283" width="10.6640625" style="312" customWidth="1"/>
    <col min="1284" max="1286" width="10.109375" style="312" customWidth="1"/>
    <col min="1287" max="1287" width="11" style="312" customWidth="1"/>
    <col min="1288" max="1536" width="9.109375" style="312"/>
    <col min="1537" max="1537" width="6" style="312" customWidth="1"/>
    <col min="1538" max="1538" width="27.44140625" style="312" customWidth="1"/>
    <col min="1539" max="1539" width="10.6640625" style="312" customWidth="1"/>
    <col min="1540" max="1542" width="10.109375" style="312" customWidth="1"/>
    <col min="1543" max="1543" width="11" style="312" customWidth="1"/>
    <col min="1544" max="1792" width="9.109375" style="312"/>
    <col min="1793" max="1793" width="6" style="312" customWidth="1"/>
    <col min="1794" max="1794" width="27.44140625" style="312" customWidth="1"/>
    <col min="1795" max="1795" width="10.6640625" style="312" customWidth="1"/>
    <col min="1796" max="1798" width="10.109375" style="312" customWidth="1"/>
    <col min="1799" max="1799" width="11" style="312" customWidth="1"/>
    <col min="1800" max="2048" width="9.109375" style="312"/>
    <col min="2049" max="2049" width="6" style="312" customWidth="1"/>
    <col min="2050" max="2050" width="27.44140625" style="312" customWidth="1"/>
    <col min="2051" max="2051" width="10.6640625" style="312" customWidth="1"/>
    <col min="2052" max="2054" width="10.109375" style="312" customWidth="1"/>
    <col min="2055" max="2055" width="11" style="312" customWidth="1"/>
    <col min="2056" max="2304" width="9.109375" style="312"/>
    <col min="2305" max="2305" width="6" style="312" customWidth="1"/>
    <col min="2306" max="2306" width="27.44140625" style="312" customWidth="1"/>
    <col min="2307" max="2307" width="10.6640625" style="312" customWidth="1"/>
    <col min="2308" max="2310" width="10.109375" style="312" customWidth="1"/>
    <col min="2311" max="2311" width="11" style="312" customWidth="1"/>
    <col min="2312" max="2560" width="9.109375" style="312"/>
    <col min="2561" max="2561" width="6" style="312" customWidth="1"/>
    <col min="2562" max="2562" width="27.44140625" style="312" customWidth="1"/>
    <col min="2563" max="2563" width="10.6640625" style="312" customWidth="1"/>
    <col min="2564" max="2566" width="10.109375" style="312" customWidth="1"/>
    <col min="2567" max="2567" width="11" style="312" customWidth="1"/>
    <col min="2568" max="2816" width="9.109375" style="312"/>
    <col min="2817" max="2817" width="6" style="312" customWidth="1"/>
    <col min="2818" max="2818" width="27.44140625" style="312" customWidth="1"/>
    <col min="2819" max="2819" width="10.6640625" style="312" customWidth="1"/>
    <col min="2820" max="2822" width="10.109375" style="312" customWidth="1"/>
    <col min="2823" max="2823" width="11" style="312" customWidth="1"/>
    <col min="2824" max="3072" width="9.109375" style="312"/>
    <col min="3073" max="3073" width="6" style="312" customWidth="1"/>
    <col min="3074" max="3074" width="27.44140625" style="312" customWidth="1"/>
    <col min="3075" max="3075" width="10.6640625" style="312" customWidth="1"/>
    <col min="3076" max="3078" width="10.109375" style="312" customWidth="1"/>
    <col min="3079" max="3079" width="11" style="312" customWidth="1"/>
    <col min="3080" max="3328" width="9.109375" style="312"/>
    <col min="3329" max="3329" width="6" style="312" customWidth="1"/>
    <col min="3330" max="3330" width="27.44140625" style="312" customWidth="1"/>
    <col min="3331" max="3331" width="10.6640625" style="312" customWidth="1"/>
    <col min="3332" max="3334" width="10.109375" style="312" customWidth="1"/>
    <col min="3335" max="3335" width="11" style="312" customWidth="1"/>
    <col min="3336" max="3584" width="9.109375" style="312"/>
    <col min="3585" max="3585" width="6" style="312" customWidth="1"/>
    <col min="3586" max="3586" width="27.44140625" style="312" customWidth="1"/>
    <col min="3587" max="3587" width="10.6640625" style="312" customWidth="1"/>
    <col min="3588" max="3590" width="10.109375" style="312" customWidth="1"/>
    <col min="3591" max="3591" width="11" style="312" customWidth="1"/>
    <col min="3592" max="3840" width="9.109375" style="312"/>
    <col min="3841" max="3841" width="6" style="312" customWidth="1"/>
    <col min="3842" max="3842" width="27.44140625" style="312" customWidth="1"/>
    <col min="3843" max="3843" width="10.6640625" style="312" customWidth="1"/>
    <col min="3844" max="3846" width="10.109375" style="312" customWidth="1"/>
    <col min="3847" max="3847" width="11" style="312" customWidth="1"/>
    <col min="3848" max="4096" width="9.109375" style="312"/>
    <col min="4097" max="4097" width="6" style="312" customWidth="1"/>
    <col min="4098" max="4098" width="27.44140625" style="312" customWidth="1"/>
    <col min="4099" max="4099" width="10.6640625" style="312" customWidth="1"/>
    <col min="4100" max="4102" width="10.109375" style="312" customWidth="1"/>
    <col min="4103" max="4103" width="11" style="312" customWidth="1"/>
    <col min="4104" max="4352" width="9.109375" style="312"/>
    <col min="4353" max="4353" width="6" style="312" customWidth="1"/>
    <col min="4354" max="4354" width="27.44140625" style="312" customWidth="1"/>
    <col min="4355" max="4355" width="10.6640625" style="312" customWidth="1"/>
    <col min="4356" max="4358" width="10.109375" style="312" customWidth="1"/>
    <col min="4359" max="4359" width="11" style="312" customWidth="1"/>
    <col min="4360" max="4608" width="9.109375" style="312"/>
    <col min="4609" max="4609" width="6" style="312" customWidth="1"/>
    <col min="4610" max="4610" width="27.44140625" style="312" customWidth="1"/>
    <col min="4611" max="4611" width="10.6640625" style="312" customWidth="1"/>
    <col min="4612" max="4614" width="10.109375" style="312" customWidth="1"/>
    <col min="4615" max="4615" width="11" style="312" customWidth="1"/>
    <col min="4616" max="4864" width="9.109375" style="312"/>
    <col min="4865" max="4865" width="6" style="312" customWidth="1"/>
    <col min="4866" max="4866" width="27.44140625" style="312" customWidth="1"/>
    <col min="4867" max="4867" width="10.6640625" style="312" customWidth="1"/>
    <col min="4868" max="4870" width="10.109375" style="312" customWidth="1"/>
    <col min="4871" max="4871" width="11" style="312" customWidth="1"/>
    <col min="4872" max="5120" width="9.109375" style="312"/>
    <col min="5121" max="5121" width="6" style="312" customWidth="1"/>
    <col min="5122" max="5122" width="27.44140625" style="312" customWidth="1"/>
    <col min="5123" max="5123" width="10.6640625" style="312" customWidth="1"/>
    <col min="5124" max="5126" width="10.109375" style="312" customWidth="1"/>
    <col min="5127" max="5127" width="11" style="312" customWidth="1"/>
    <col min="5128" max="5376" width="9.109375" style="312"/>
    <col min="5377" max="5377" width="6" style="312" customWidth="1"/>
    <col min="5378" max="5378" width="27.44140625" style="312" customWidth="1"/>
    <col min="5379" max="5379" width="10.6640625" style="312" customWidth="1"/>
    <col min="5380" max="5382" width="10.109375" style="312" customWidth="1"/>
    <col min="5383" max="5383" width="11" style="312" customWidth="1"/>
    <col min="5384" max="5632" width="9.109375" style="312"/>
    <col min="5633" max="5633" width="6" style="312" customWidth="1"/>
    <col min="5634" max="5634" width="27.44140625" style="312" customWidth="1"/>
    <col min="5635" max="5635" width="10.6640625" style="312" customWidth="1"/>
    <col min="5636" max="5638" width="10.109375" style="312" customWidth="1"/>
    <col min="5639" max="5639" width="11" style="312" customWidth="1"/>
    <col min="5640" max="5888" width="9.109375" style="312"/>
    <col min="5889" max="5889" width="6" style="312" customWidth="1"/>
    <col min="5890" max="5890" width="27.44140625" style="312" customWidth="1"/>
    <col min="5891" max="5891" width="10.6640625" style="312" customWidth="1"/>
    <col min="5892" max="5894" width="10.109375" style="312" customWidth="1"/>
    <col min="5895" max="5895" width="11" style="312" customWidth="1"/>
    <col min="5896" max="6144" width="9.109375" style="312"/>
    <col min="6145" max="6145" width="6" style="312" customWidth="1"/>
    <col min="6146" max="6146" width="27.44140625" style="312" customWidth="1"/>
    <col min="6147" max="6147" width="10.6640625" style="312" customWidth="1"/>
    <col min="6148" max="6150" width="10.109375" style="312" customWidth="1"/>
    <col min="6151" max="6151" width="11" style="312" customWidth="1"/>
    <col min="6152" max="6400" width="9.109375" style="312"/>
    <col min="6401" max="6401" width="6" style="312" customWidth="1"/>
    <col min="6402" max="6402" width="27.44140625" style="312" customWidth="1"/>
    <col min="6403" max="6403" width="10.6640625" style="312" customWidth="1"/>
    <col min="6404" max="6406" width="10.109375" style="312" customWidth="1"/>
    <col min="6407" max="6407" width="11" style="312" customWidth="1"/>
    <col min="6408" max="6656" width="9.109375" style="312"/>
    <col min="6657" max="6657" width="6" style="312" customWidth="1"/>
    <col min="6658" max="6658" width="27.44140625" style="312" customWidth="1"/>
    <col min="6659" max="6659" width="10.6640625" style="312" customWidth="1"/>
    <col min="6660" max="6662" width="10.109375" style="312" customWidth="1"/>
    <col min="6663" max="6663" width="11" style="312" customWidth="1"/>
    <col min="6664" max="6912" width="9.109375" style="312"/>
    <col min="6913" max="6913" width="6" style="312" customWidth="1"/>
    <col min="6914" max="6914" width="27.44140625" style="312" customWidth="1"/>
    <col min="6915" max="6915" width="10.6640625" style="312" customWidth="1"/>
    <col min="6916" max="6918" width="10.109375" style="312" customWidth="1"/>
    <col min="6919" max="6919" width="11" style="312" customWidth="1"/>
    <col min="6920" max="7168" width="9.109375" style="312"/>
    <col min="7169" max="7169" width="6" style="312" customWidth="1"/>
    <col min="7170" max="7170" width="27.44140625" style="312" customWidth="1"/>
    <col min="7171" max="7171" width="10.6640625" style="312" customWidth="1"/>
    <col min="7172" max="7174" width="10.109375" style="312" customWidth="1"/>
    <col min="7175" max="7175" width="11" style="312" customWidth="1"/>
    <col min="7176" max="7424" width="9.109375" style="312"/>
    <col min="7425" max="7425" width="6" style="312" customWidth="1"/>
    <col min="7426" max="7426" width="27.44140625" style="312" customWidth="1"/>
    <col min="7427" max="7427" width="10.6640625" style="312" customWidth="1"/>
    <col min="7428" max="7430" width="10.109375" style="312" customWidth="1"/>
    <col min="7431" max="7431" width="11" style="312" customWidth="1"/>
    <col min="7432" max="7680" width="9.109375" style="312"/>
    <col min="7681" max="7681" width="6" style="312" customWidth="1"/>
    <col min="7682" max="7682" width="27.44140625" style="312" customWidth="1"/>
    <col min="7683" max="7683" width="10.6640625" style="312" customWidth="1"/>
    <col min="7684" max="7686" width="10.109375" style="312" customWidth="1"/>
    <col min="7687" max="7687" width="11" style="312" customWidth="1"/>
    <col min="7688" max="7936" width="9.109375" style="312"/>
    <col min="7937" max="7937" width="6" style="312" customWidth="1"/>
    <col min="7938" max="7938" width="27.44140625" style="312" customWidth="1"/>
    <col min="7939" max="7939" width="10.6640625" style="312" customWidth="1"/>
    <col min="7940" max="7942" width="10.109375" style="312" customWidth="1"/>
    <col min="7943" max="7943" width="11" style="312" customWidth="1"/>
    <col min="7944" max="8192" width="9.109375" style="312"/>
    <col min="8193" max="8193" width="6" style="312" customWidth="1"/>
    <col min="8194" max="8194" width="27.44140625" style="312" customWidth="1"/>
    <col min="8195" max="8195" width="10.6640625" style="312" customWidth="1"/>
    <col min="8196" max="8198" width="10.109375" style="312" customWidth="1"/>
    <col min="8199" max="8199" width="11" style="312" customWidth="1"/>
    <col min="8200" max="8448" width="9.109375" style="312"/>
    <col min="8449" max="8449" width="6" style="312" customWidth="1"/>
    <col min="8450" max="8450" width="27.44140625" style="312" customWidth="1"/>
    <col min="8451" max="8451" width="10.6640625" style="312" customWidth="1"/>
    <col min="8452" max="8454" width="10.109375" style="312" customWidth="1"/>
    <col min="8455" max="8455" width="11" style="312" customWidth="1"/>
    <col min="8456" max="8704" width="9.109375" style="312"/>
    <col min="8705" max="8705" width="6" style="312" customWidth="1"/>
    <col min="8706" max="8706" width="27.44140625" style="312" customWidth="1"/>
    <col min="8707" max="8707" width="10.6640625" style="312" customWidth="1"/>
    <col min="8708" max="8710" width="10.109375" style="312" customWidth="1"/>
    <col min="8711" max="8711" width="11" style="312" customWidth="1"/>
    <col min="8712" max="8960" width="9.109375" style="312"/>
    <col min="8961" max="8961" width="6" style="312" customWidth="1"/>
    <col min="8962" max="8962" width="27.44140625" style="312" customWidth="1"/>
    <col min="8963" max="8963" width="10.6640625" style="312" customWidth="1"/>
    <col min="8964" max="8966" width="10.109375" style="312" customWidth="1"/>
    <col min="8967" max="8967" width="11" style="312" customWidth="1"/>
    <col min="8968" max="9216" width="9.109375" style="312"/>
    <col min="9217" max="9217" width="6" style="312" customWidth="1"/>
    <col min="9218" max="9218" width="27.44140625" style="312" customWidth="1"/>
    <col min="9219" max="9219" width="10.6640625" style="312" customWidth="1"/>
    <col min="9220" max="9222" width="10.109375" style="312" customWidth="1"/>
    <col min="9223" max="9223" width="11" style="312" customWidth="1"/>
    <col min="9224" max="9472" width="9.109375" style="312"/>
    <col min="9473" max="9473" width="6" style="312" customWidth="1"/>
    <col min="9474" max="9474" width="27.44140625" style="312" customWidth="1"/>
    <col min="9475" max="9475" width="10.6640625" style="312" customWidth="1"/>
    <col min="9476" max="9478" width="10.109375" style="312" customWidth="1"/>
    <col min="9479" max="9479" width="11" style="312" customWidth="1"/>
    <col min="9480" max="9728" width="9.109375" style="312"/>
    <col min="9729" max="9729" width="6" style="312" customWidth="1"/>
    <col min="9730" max="9730" width="27.44140625" style="312" customWidth="1"/>
    <col min="9731" max="9731" width="10.6640625" style="312" customWidth="1"/>
    <col min="9732" max="9734" width="10.109375" style="312" customWidth="1"/>
    <col min="9735" max="9735" width="11" style="312" customWidth="1"/>
    <col min="9736" max="9984" width="9.109375" style="312"/>
    <col min="9985" max="9985" width="6" style="312" customWidth="1"/>
    <col min="9986" max="9986" width="27.44140625" style="312" customWidth="1"/>
    <col min="9987" max="9987" width="10.6640625" style="312" customWidth="1"/>
    <col min="9988" max="9990" width="10.109375" style="312" customWidth="1"/>
    <col min="9991" max="9991" width="11" style="312" customWidth="1"/>
    <col min="9992" max="10240" width="9.109375" style="312"/>
    <col min="10241" max="10241" width="6" style="312" customWidth="1"/>
    <col min="10242" max="10242" width="27.44140625" style="312" customWidth="1"/>
    <col min="10243" max="10243" width="10.6640625" style="312" customWidth="1"/>
    <col min="10244" max="10246" width="10.109375" style="312" customWidth="1"/>
    <col min="10247" max="10247" width="11" style="312" customWidth="1"/>
    <col min="10248" max="10496" width="9.109375" style="312"/>
    <col min="10497" max="10497" width="6" style="312" customWidth="1"/>
    <col min="10498" max="10498" width="27.44140625" style="312" customWidth="1"/>
    <col min="10499" max="10499" width="10.6640625" style="312" customWidth="1"/>
    <col min="10500" max="10502" width="10.109375" style="312" customWidth="1"/>
    <col min="10503" max="10503" width="11" style="312" customWidth="1"/>
    <col min="10504" max="10752" width="9.109375" style="312"/>
    <col min="10753" max="10753" width="6" style="312" customWidth="1"/>
    <col min="10754" max="10754" width="27.44140625" style="312" customWidth="1"/>
    <col min="10755" max="10755" width="10.6640625" style="312" customWidth="1"/>
    <col min="10756" max="10758" width="10.109375" style="312" customWidth="1"/>
    <col min="10759" max="10759" width="11" style="312" customWidth="1"/>
    <col min="10760" max="11008" width="9.109375" style="312"/>
    <col min="11009" max="11009" width="6" style="312" customWidth="1"/>
    <col min="11010" max="11010" width="27.44140625" style="312" customWidth="1"/>
    <col min="11011" max="11011" width="10.6640625" style="312" customWidth="1"/>
    <col min="11012" max="11014" width="10.109375" style="312" customWidth="1"/>
    <col min="11015" max="11015" width="11" style="312" customWidth="1"/>
    <col min="11016" max="11264" width="9.109375" style="312"/>
    <col min="11265" max="11265" width="6" style="312" customWidth="1"/>
    <col min="11266" max="11266" width="27.44140625" style="312" customWidth="1"/>
    <col min="11267" max="11267" width="10.6640625" style="312" customWidth="1"/>
    <col min="11268" max="11270" width="10.109375" style="312" customWidth="1"/>
    <col min="11271" max="11271" width="11" style="312" customWidth="1"/>
    <col min="11272" max="11520" width="9.109375" style="312"/>
    <col min="11521" max="11521" width="6" style="312" customWidth="1"/>
    <col min="11522" max="11522" width="27.44140625" style="312" customWidth="1"/>
    <col min="11523" max="11523" width="10.6640625" style="312" customWidth="1"/>
    <col min="11524" max="11526" width="10.109375" style="312" customWidth="1"/>
    <col min="11527" max="11527" width="11" style="312" customWidth="1"/>
    <col min="11528" max="11776" width="9.109375" style="312"/>
    <col min="11777" max="11777" width="6" style="312" customWidth="1"/>
    <col min="11778" max="11778" width="27.44140625" style="312" customWidth="1"/>
    <col min="11779" max="11779" width="10.6640625" style="312" customWidth="1"/>
    <col min="11780" max="11782" width="10.109375" style="312" customWidth="1"/>
    <col min="11783" max="11783" width="11" style="312" customWidth="1"/>
    <col min="11784" max="12032" width="9.109375" style="312"/>
    <col min="12033" max="12033" width="6" style="312" customWidth="1"/>
    <col min="12034" max="12034" width="27.44140625" style="312" customWidth="1"/>
    <col min="12035" max="12035" width="10.6640625" style="312" customWidth="1"/>
    <col min="12036" max="12038" width="10.109375" style="312" customWidth="1"/>
    <col min="12039" max="12039" width="11" style="312" customWidth="1"/>
    <col min="12040" max="12288" width="9.109375" style="312"/>
    <col min="12289" max="12289" width="6" style="312" customWidth="1"/>
    <col min="12290" max="12290" width="27.44140625" style="312" customWidth="1"/>
    <col min="12291" max="12291" width="10.6640625" style="312" customWidth="1"/>
    <col min="12292" max="12294" width="10.109375" style="312" customWidth="1"/>
    <col min="12295" max="12295" width="11" style="312" customWidth="1"/>
    <col min="12296" max="12544" width="9.109375" style="312"/>
    <col min="12545" max="12545" width="6" style="312" customWidth="1"/>
    <col min="12546" max="12546" width="27.44140625" style="312" customWidth="1"/>
    <col min="12547" max="12547" width="10.6640625" style="312" customWidth="1"/>
    <col min="12548" max="12550" width="10.109375" style="312" customWidth="1"/>
    <col min="12551" max="12551" width="11" style="312" customWidth="1"/>
    <col min="12552" max="12800" width="9.109375" style="312"/>
    <col min="12801" max="12801" width="6" style="312" customWidth="1"/>
    <col min="12802" max="12802" width="27.44140625" style="312" customWidth="1"/>
    <col min="12803" max="12803" width="10.6640625" style="312" customWidth="1"/>
    <col min="12804" max="12806" width="10.109375" style="312" customWidth="1"/>
    <col min="12807" max="12807" width="11" style="312" customWidth="1"/>
    <col min="12808" max="13056" width="9.109375" style="312"/>
    <col min="13057" max="13057" width="6" style="312" customWidth="1"/>
    <col min="13058" max="13058" width="27.44140625" style="312" customWidth="1"/>
    <col min="13059" max="13059" width="10.6640625" style="312" customWidth="1"/>
    <col min="13060" max="13062" width="10.109375" style="312" customWidth="1"/>
    <col min="13063" max="13063" width="11" style="312" customWidth="1"/>
    <col min="13064" max="13312" width="9.109375" style="312"/>
    <col min="13313" max="13313" width="6" style="312" customWidth="1"/>
    <col min="13314" max="13314" width="27.44140625" style="312" customWidth="1"/>
    <col min="13315" max="13315" width="10.6640625" style="312" customWidth="1"/>
    <col min="13316" max="13318" width="10.109375" style="312" customWidth="1"/>
    <col min="13319" max="13319" width="11" style="312" customWidth="1"/>
    <col min="13320" max="13568" width="9.109375" style="312"/>
    <col min="13569" max="13569" width="6" style="312" customWidth="1"/>
    <col min="13570" max="13570" width="27.44140625" style="312" customWidth="1"/>
    <col min="13571" max="13571" width="10.6640625" style="312" customWidth="1"/>
    <col min="13572" max="13574" width="10.109375" style="312" customWidth="1"/>
    <col min="13575" max="13575" width="11" style="312" customWidth="1"/>
    <col min="13576" max="13824" width="9.109375" style="312"/>
    <col min="13825" max="13825" width="6" style="312" customWidth="1"/>
    <col min="13826" max="13826" width="27.44140625" style="312" customWidth="1"/>
    <col min="13827" max="13827" width="10.6640625" style="312" customWidth="1"/>
    <col min="13828" max="13830" width="10.109375" style="312" customWidth="1"/>
    <col min="13831" max="13831" width="11" style="312" customWidth="1"/>
    <col min="13832" max="14080" width="9.109375" style="312"/>
    <col min="14081" max="14081" width="6" style="312" customWidth="1"/>
    <col min="14082" max="14082" width="27.44140625" style="312" customWidth="1"/>
    <col min="14083" max="14083" width="10.6640625" style="312" customWidth="1"/>
    <col min="14084" max="14086" width="10.109375" style="312" customWidth="1"/>
    <col min="14087" max="14087" width="11" style="312" customWidth="1"/>
    <col min="14088" max="14336" width="9.109375" style="312"/>
    <col min="14337" max="14337" width="6" style="312" customWidth="1"/>
    <col min="14338" max="14338" width="27.44140625" style="312" customWidth="1"/>
    <col min="14339" max="14339" width="10.6640625" style="312" customWidth="1"/>
    <col min="14340" max="14342" width="10.109375" style="312" customWidth="1"/>
    <col min="14343" max="14343" width="11" style="312" customWidth="1"/>
    <col min="14344" max="14592" width="9.109375" style="312"/>
    <col min="14593" max="14593" width="6" style="312" customWidth="1"/>
    <col min="14594" max="14594" width="27.44140625" style="312" customWidth="1"/>
    <col min="14595" max="14595" width="10.6640625" style="312" customWidth="1"/>
    <col min="14596" max="14598" width="10.109375" style="312" customWidth="1"/>
    <col min="14599" max="14599" width="11" style="312" customWidth="1"/>
    <col min="14600" max="14848" width="9.109375" style="312"/>
    <col min="14849" max="14849" width="6" style="312" customWidth="1"/>
    <col min="14850" max="14850" width="27.44140625" style="312" customWidth="1"/>
    <col min="14851" max="14851" width="10.6640625" style="312" customWidth="1"/>
    <col min="14852" max="14854" width="10.109375" style="312" customWidth="1"/>
    <col min="14855" max="14855" width="11" style="312" customWidth="1"/>
    <col min="14856" max="15104" width="9.109375" style="312"/>
    <col min="15105" max="15105" width="6" style="312" customWidth="1"/>
    <col min="15106" max="15106" width="27.44140625" style="312" customWidth="1"/>
    <col min="15107" max="15107" width="10.6640625" style="312" customWidth="1"/>
    <col min="15108" max="15110" width="10.109375" style="312" customWidth="1"/>
    <col min="15111" max="15111" width="11" style="312" customWidth="1"/>
    <col min="15112" max="15360" width="9.109375" style="312"/>
    <col min="15361" max="15361" width="6" style="312" customWidth="1"/>
    <col min="15362" max="15362" width="27.44140625" style="312" customWidth="1"/>
    <col min="15363" max="15363" width="10.6640625" style="312" customWidth="1"/>
    <col min="15364" max="15366" width="10.109375" style="312" customWidth="1"/>
    <col min="15367" max="15367" width="11" style="312" customWidth="1"/>
    <col min="15368" max="15616" width="9.109375" style="312"/>
    <col min="15617" max="15617" width="6" style="312" customWidth="1"/>
    <col min="15618" max="15618" width="27.44140625" style="312" customWidth="1"/>
    <col min="15619" max="15619" width="10.6640625" style="312" customWidth="1"/>
    <col min="15620" max="15622" width="10.109375" style="312" customWidth="1"/>
    <col min="15623" max="15623" width="11" style="312" customWidth="1"/>
    <col min="15624" max="15872" width="9.109375" style="312"/>
    <col min="15873" max="15873" width="6" style="312" customWidth="1"/>
    <col min="15874" max="15874" width="27.44140625" style="312" customWidth="1"/>
    <col min="15875" max="15875" width="10.6640625" style="312" customWidth="1"/>
    <col min="15876" max="15878" width="10.109375" style="312" customWidth="1"/>
    <col min="15879" max="15879" width="11" style="312" customWidth="1"/>
    <col min="15880" max="16128" width="9.109375" style="312"/>
    <col min="16129" max="16129" width="6" style="312" customWidth="1"/>
    <col min="16130" max="16130" width="27.44140625" style="312" customWidth="1"/>
    <col min="16131" max="16131" width="10.6640625" style="312" customWidth="1"/>
    <col min="16132" max="16134" width="10.109375" style="312" customWidth="1"/>
    <col min="16135" max="16135" width="11" style="312" customWidth="1"/>
    <col min="16136" max="16384" width="9.109375" style="312"/>
  </cols>
  <sheetData>
    <row r="1" spans="1:7" x14ac:dyDescent="0.3">
      <c r="F1" s="650" t="s">
        <v>485</v>
      </c>
      <c r="G1" s="650"/>
    </row>
    <row r="2" spans="1:7" ht="14.4" thickBot="1" x14ac:dyDescent="0.35">
      <c r="G2" s="313" t="s">
        <v>160</v>
      </c>
    </row>
    <row r="3" spans="1:7" ht="17.25" customHeight="1" thickBot="1" x14ac:dyDescent="0.35">
      <c r="A3" s="655" t="s">
        <v>198</v>
      </c>
      <c r="B3" s="657" t="s">
        <v>292</v>
      </c>
      <c r="C3" s="657" t="s">
        <v>293</v>
      </c>
      <c r="D3" s="657" t="s">
        <v>294</v>
      </c>
      <c r="E3" s="651" t="s">
        <v>295</v>
      </c>
      <c r="F3" s="651"/>
      <c r="G3" s="652"/>
    </row>
    <row r="4" spans="1:7" s="316" customFormat="1" ht="57.75" customHeight="1" thickBot="1" x14ac:dyDescent="0.35">
      <c r="A4" s="656"/>
      <c r="B4" s="658"/>
      <c r="C4" s="658"/>
      <c r="D4" s="658"/>
      <c r="E4" s="314" t="s">
        <v>296</v>
      </c>
      <c r="F4" s="314" t="s">
        <v>297</v>
      </c>
      <c r="G4" s="315" t="s">
        <v>298</v>
      </c>
    </row>
    <row r="5" spans="1:7" s="320" customFormat="1" ht="15" customHeight="1" thickBot="1" x14ac:dyDescent="0.35">
      <c r="A5" s="317" t="s">
        <v>44</v>
      </c>
      <c r="B5" s="318" t="s">
        <v>45</v>
      </c>
      <c r="C5" s="318" t="s">
        <v>46</v>
      </c>
      <c r="D5" s="318" t="s">
        <v>47</v>
      </c>
      <c r="E5" s="318" t="s">
        <v>299</v>
      </c>
      <c r="F5" s="318" t="s">
        <v>72</v>
      </c>
      <c r="G5" s="319" t="s">
        <v>73</v>
      </c>
    </row>
    <row r="6" spans="1:7" ht="15" customHeight="1" x14ac:dyDescent="0.3">
      <c r="A6" s="321" t="s">
        <v>27</v>
      </c>
      <c r="B6" s="446" t="s">
        <v>405</v>
      </c>
      <c r="C6" s="322">
        <v>3139</v>
      </c>
      <c r="D6" s="322"/>
      <c r="E6" s="323">
        <f>C6+D6</f>
        <v>3139</v>
      </c>
      <c r="F6" s="322">
        <v>639</v>
      </c>
      <c r="G6" s="324">
        <v>2500</v>
      </c>
    </row>
    <row r="7" spans="1:7" ht="15" customHeight="1" x14ac:dyDescent="0.3">
      <c r="A7" s="325" t="s">
        <v>26</v>
      </c>
      <c r="B7" s="326"/>
      <c r="C7" s="139"/>
      <c r="D7" s="139"/>
      <c r="E7" s="323">
        <f t="shared" ref="E7:E36" si="0">C7+D7</f>
        <v>0</v>
      </c>
      <c r="F7" s="139"/>
      <c r="G7" s="216"/>
    </row>
    <row r="8" spans="1:7" ht="15" customHeight="1" x14ac:dyDescent="0.3">
      <c r="A8" s="325" t="s">
        <v>31</v>
      </c>
      <c r="B8" s="326"/>
      <c r="C8" s="139"/>
      <c r="D8" s="139"/>
      <c r="E8" s="323">
        <f t="shared" si="0"/>
        <v>0</v>
      </c>
      <c r="F8" s="139"/>
      <c r="G8" s="216"/>
    </row>
    <row r="9" spans="1:7" ht="15" customHeight="1" x14ac:dyDescent="0.3">
      <c r="A9" s="325" t="s">
        <v>39</v>
      </c>
      <c r="B9" s="326"/>
      <c r="C9" s="139"/>
      <c r="D9" s="139"/>
      <c r="E9" s="323">
        <f t="shared" si="0"/>
        <v>0</v>
      </c>
      <c r="F9" s="139"/>
      <c r="G9" s="216"/>
    </row>
    <row r="10" spans="1:7" ht="15" customHeight="1" x14ac:dyDescent="0.3">
      <c r="A10" s="325" t="s">
        <v>37</v>
      </c>
      <c r="B10" s="326"/>
      <c r="C10" s="139"/>
      <c r="D10" s="139"/>
      <c r="E10" s="323">
        <f t="shared" si="0"/>
        <v>0</v>
      </c>
      <c r="F10" s="139"/>
      <c r="G10" s="216"/>
    </row>
    <row r="11" spans="1:7" ht="15" customHeight="1" x14ac:dyDescent="0.3">
      <c r="A11" s="325" t="s">
        <v>36</v>
      </c>
      <c r="B11" s="326"/>
      <c r="C11" s="139"/>
      <c r="D11" s="139"/>
      <c r="E11" s="323">
        <f t="shared" si="0"/>
        <v>0</v>
      </c>
      <c r="F11" s="139"/>
      <c r="G11" s="216"/>
    </row>
    <row r="12" spans="1:7" ht="15" customHeight="1" x14ac:dyDescent="0.3">
      <c r="A12" s="325" t="s">
        <v>179</v>
      </c>
      <c r="B12" s="326"/>
      <c r="C12" s="139"/>
      <c r="D12" s="139"/>
      <c r="E12" s="323">
        <f t="shared" si="0"/>
        <v>0</v>
      </c>
      <c r="F12" s="139"/>
      <c r="G12" s="216"/>
    </row>
    <row r="13" spans="1:7" ht="15" customHeight="1" x14ac:dyDescent="0.3">
      <c r="A13" s="325" t="s">
        <v>181</v>
      </c>
      <c r="B13" s="326"/>
      <c r="C13" s="139"/>
      <c r="D13" s="139"/>
      <c r="E13" s="323">
        <f t="shared" si="0"/>
        <v>0</v>
      </c>
      <c r="F13" s="139"/>
      <c r="G13" s="216"/>
    </row>
    <row r="14" spans="1:7" ht="15" customHeight="1" x14ac:dyDescent="0.3">
      <c r="A14" s="325" t="s">
        <v>182</v>
      </c>
      <c r="B14" s="326"/>
      <c r="C14" s="139"/>
      <c r="D14" s="139"/>
      <c r="E14" s="323">
        <f t="shared" si="0"/>
        <v>0</v>
      </c>
      <c r="F14" s="139"/>
      <c r="G14" s="216"/>
    </row>
    <row r="15" spans="1:7" ht="15" customHeight="1" x14ac:dyDescent="0.3">
      <c r="A15" s="325" t="s">
        <v>184</v>
      </c>
      <c r="B15" s="326"/>
      <c r="C15" s="139"/>
      <c r="D15" s="139"/>
      <c r="E15" s="323">
        <f t="shared" si="0"/>
        <v>0</v>
      </c>
      <c r="F15" s="139"/>
      <c r="G15" s="216"/>
    </row>
    <row r="16" spans="1:7" ht="15" customHeight="1" x14ac:dyDescent="0.3">
      <c r="A16" s="325" t="s">
        <v>185</v>
      </c>
      <c r="B16" s="326"/>
      <c r="C16" s="139"/>
      <c r="D16" s="139"/>
      <c r="E16" s="323">
        <f t="shared" si="0"/>
        <v>0</v>
      </c>
      <c r="F16" s="139"/>
      <c r="G16" s="216"/>
    </row>
    <row r="17" spans="1:7" ht="15" customHeight="1" x14ac:dyDescent="0.3">
      <c r="A17" s="325" t="s">
        <v>187</v>
      </c>
      <c r="B17" s="326"/>
      <c r="C17" s="139"/>
      <c r="D17" s="139"/>
      <c r="E17" s="323">
        <f t="shared" si="0"/>
        <v>0</v>
      </c>
      <c r="F17" s="139"/>
      <c r="G17" s="216"/>
    </row>
    <row r="18" spans="1:7" ht="15" customHeight="1" x14ac:dyDescent="0.3">
      <c r="A18" s="325" t="s">
        <v>188</v>
      </c>
      <c r="B18" s="326"/>
      <c r="C18" s="139"/>
      <c r="D18" s="139"/>
      <c r="E18" s="323">
        <f t="shared" si="0"/>
        <v>0</v>
      </c>
      <c r="F18" s="139"/>
      <c r="G18" s="216"/>
    </row>
    <row r="19" spans="1:7" ht="15" customHeight="1" x14ac:dyDescent="0.3">
      <c r="A19" s="325" t="s">
        <v>189</v>
      </c>
      <c r="B19" s="326"/>
      <c r="C19" s="139"/>
      <c r="D19" s="139"/>
      <c r="E19" s="323">
        <f t="shared" si="0"/>
        <v>0</v>
      </c>
      <c r="F19" s="139"/>
      <c r="G19" s="216"/>
    </row>
    <row r="20" spans="1:7" ht="15" customHeight="1" x14ac:dyDescent="0.3">
      <c r="A20" s="325" t="s">
        <v>199</v>
      </c>
      <c r="B20" s="326"/>
      <c r="C20" s="139"/>
      <c r="D20" s="139"/>
      <c r="E20" s="323">
        <f t="shared" si="0"/>
        <v>0</v>
      </c>
      <c r="F20" s="139"/>
      <c r="G20" s="216"/>
    </row>
    <row r="21" spans="1:7" ht="15" customHeight="1" x14ac:dyDescent="0.3">
      <c r="A21" s="325" t="s">
        <v>200</v>
      </c>
      <c r="B21" s="326"/>
      <c r="C21" s="139"/>
      <c r="D21" s="139"/>
      <c r="E21" s="323">
        <f t="shared" si="0"/>
        <v>0</v>
      </c>
      <c r="F21" s="139"/>
      <c r="G21" s="216"/>
    </row>
    <row r="22" spans="1:7" ht="15" customHeight="1" x14ac:dyDescent="0.3">
      <c r="A22" s="325" t="s">
        <v>201</v>
      </c>
      <c r="B22" s="326"/>
      <c r="C22" s="139"/>
      <c r="D22" s="139"/>
      <c r="E22" s="323">
        <f t="shared" si="0"/>
        <v>0</v>
      </c>
      <c r="F22" s="139"/>
      <c r="G22" s="216"/>
    </row>
    <row r="23" spans="1:7" ht="15" customHeight="1" x14ac:dyDescent="0.3">
      <c r="A23" s="325" t="s">
        <v>202</v>
      </c>
      <c r="B23" s="326"/>
      <c r="C23" s="139"/>
      <c r="D23" s="139"/>
      <c r="E23" s="323">
        <f t="shared" si="0"/>
        <v>0</v>
      </c>
      <c r="F23" s="139"/>
      <c r="G23" s="216"/>
    </row>
    <row r="24" spans="1:7" ht="15" customHeight="1" x14ac:dyDescent="0.3">
      <c r="A24" s="325" t="s">
        <v>203</v>
      </c>
      <c r="B24" s="326"/>
      <c r="C24" s="139"/>
      <c r="D24" s="139"/>
      <c r="E24" s="323">
        <f t="shared" si="0"/>
        <v>0</v>
      </c>
      <c r="F24" s="139"/>
      <c r="G24" s="216"/>
    </row>
    <row r="25" spans="1:7" ht="15" customHeight="1" x14ac:dyDescent="0.3">
      <c r="A25" s="325" t="s">
        <v>204</v>
      </c>
      <c r="B25" s="326"/>
      <c r="C25" s="139"/>
      <c r="D25" s="139"/>
      <c r="E25" s="323">
        <f t="shared" si="0"/>
        <v>0</v>
      </c>
      <c r="F25" s="139"/>
      <c r="G25" s="216"/>
    </row>
    <row r="26" spans="1:7" ht="15" customHeight="1" x14ac:dyDescent="0.3">
      <c r="A26" s="325" t="s">
        <v>205</v>
      </c>
      <c r="B26" s="326"/>
      <c r="C26" s="139"/>
      <c r="D26" s="139"/>
      <c r="E26" s="323">
        <f t="shared" si="0"/>
        <v>0</v>
      </c>
      <c r="F26" s="139"/>
      <c r="G26" s="216"/>
    </row>
    <row r="27" spans="1:7" ht="15" customHeight="1" x14ac:dyDescent="0.3">
      <c r="A27" s="325" t="s">
        <v>206</v>
      </c>
      <c r="B27" s="326"/>
      <c r="C27" s="139"/>
      <c r="D27" s="139"/>
      <c r="E27" s="323">
        <f t="shared" si="0"/>
        <v>0</v>
      </c>
      <c r="F27" s="139"/>
      <c r="G27" s="216"/>
    </row>
    <row r="28" spans="1:7" ht="15" customHeight="1" x14ac:dyDescent="0.3">
      <c r="A28" s="325" t="s">
        <v>207</v>
      </c>
      <c r="B28" s="326"/>
      <c r="C28" s="139"/>
      <c r="D28" s="139"/>
      <c r="E28" s="323">
        <f t="shared" si="0"/>
        <v>0</v>
      </c>
      <c r="F28" s="139"/>
      <c r="G28" s="216"/>
    </row>
    <row r="29" spans="1:7" ht="15" customHeight="1" x14ac:dyDescent="0.3">
      <c r="A29" s="325" t="s">
        <v>208</v>
      </c>
      <c r="B29" s="326"/>
      <c r="C29" s="139"/>
      <c r="D29" s="139"/>
      <c r="E29" s="323">
        <f t="shared" si="0"/>
        <v>0</v>
      </c>
      <c r="F29" s="139"/>
      <c r="G29" s="216"/>
    </row>
    <row r="30" spans="1:7" ht="15" customHeight="1" x14ac:dyDescent="0.3">
      <c r="A30" s="325" t="s">
        <v>209</v>
      </c>
      <c r="B30" s="326"/>
      <c r="C30" s="139"/>
      <c r="D30" s="139"/>
      <c r="E30" s="323">
        <f t="shared" si="0"/>
        <v>0</v>
      </c>
      <c r="F30" s="139"/>
      <c r="G30" s="216"/>
    </row>
    <row r="31" spans="1:7" ht="15" customHeight="1" x14ac:dyDescent="0.3">
      <c r="A31" s="325" t="s">
        <v>210</v>
      </c>
      <c r="B31" s="326"/>
      <c r="C31" s="139"/>
      <c r="D31" s="139"/>
      <c r="E31" s="323"/>
      <c r="F31" s="139"/>
      <c r="G31" s="216"/>
    </row>
    <row r="32" spans="1:7" ht="15" customHeight="1" x14ac:dyDescent="0.3">
      <c r="A32" s="325" t="s">
        <v>211</v>
      </c>
      <c r="B32" s="326"/>
      <c r="C32" s="139"/>
      <c r="D32" s="139"/>
      <c r="E32" s="323">
        <f t="shared" si="0"/>
        <v>0</v>
      </c>
      <c r="F32" s="139"/>
      <c r="G32" s="216"/>
    </row>
    <row r="33" spans="1:7" ht="15" customHeight="1" x14ac:dyDescent="0.3">
      <c r="A33" s="325" t="s">
        <v>218</v>
      </c>
      <c r="B33" s="326"/>
      <c r="C33" s="139"/>
      <c r="D33" s="139"/>
      <c r="E33" s="323">
        <f t="shared" si="0"/>
        <v>0</v>
      </c>
      <c r="F33" s="139"/>
      <c r="G33" s="216"/>
    </row>
    <row r="34" spans="1:7" ht="15" customHeight="1" x14ac:dyDescent="0.3">
      <c r="A34" s="325" t="s">
        <v>219</v>
      </c>
      <c r="B34" s="326"/>
      <c r="C34" s="139"/>
      <c r="D34" s="139"/>
      <c r="E34" s="323">
        <f t="shared" si="0"/>
        <v>0</v>
      </c>
      <c r="F34" s="139"/>
      <c r="G34" s="216"/>
    </row>
    <row r="35" spans="1:7" ht="15" customHeight="1" x14ac:dyDescent="0.3">
      <c r="A35" s="325" t="s">
        <v>220</v>
      </c>
      <c r="B35" s="326"/>
      <c r="C35" s="139"/>
      <c r="D35" s="139"/>
      <c r="E35" s="323">
        <f t="shared" si="0"/>
        <v>0</v>
      </c>
      <c r="F35" s="139"/>
      <c r="G35" s="216"/>
    </row>
    <row r="36" spans="1:7" ht="15" customHeight="1" thickBot="1" x14ac:dyDescent="0.35">
      <c r="A36" s="325" t="s">
        <v>221</v>
      </c>
      <c r="B36" s="327"/>
      <c r="C36" s="144"/>
      <c r="D36" s="144"/>
      <c r="E36" s="323">
        <f t="shared" si="0"/>
        <v>0</v>
      </c>
      <c r="F36" s="144"/>
      <c r="G36" s="328"/>
    </row>
    <row r="37" spans="1:7" ht="15" customHeight="1" thickBot="1" x14ac:dyDescent="0.35">
      <c r="A37" s="653" t="s">
        <v>212</v>
      </c>
      <c r="B37" s="654"/>
      <c r="C37" s="149">
        <f>SUM(C6:C36)</f>
        <v>3139</v>
      </c>
      <c r="D37" s="149">
        <f>SUM(D6:D36)</f>
        <v>0</v>
      </c>
      <c r="E37" s="149">
        <f>SUM(E6:E36)</f>
        <v>3139</v>
      </c>
      <c r="F37" s="149">
        <f>SUM(F6:F36)</f>
        <v>639</v>
      </c>
      <c r="G37" s="152">
        <f>SUM(G6:G36)</f>
        <v>2500</v>
      </c>
    </row>
  </sheetData>
  <mergeCells count="7">
    <mergeCell ref="F1:G1"/>
    <mergeCell ref="E3:G3"/>
    <mergeCell ref="A37:B37"/>
    <mergeCell ref="A3:A4"/>
    <mergeCell ref="B3:B4"/>
    <mergeCell ref="C3:C4"/>
    <mergeCell ref="D3:D4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 MARADVÁNYÁNAK ALAKULÁSA&amp;R&amp;"Times New Roman CE,Dőlt"&amp;12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D49"/>
  <sheetViews>
    <sheetView view="pageBreakPreview" topLeftCell="A31" zoomScaleNormal="100" zoomScaleSheetLayoutView="120" workbookViewId="0">
      <selection sqref="A1:D44"/>
    </sheetView>
  </sheetViews>
  <sheetFormatPr defaultColWidth="8.88671875" defaultRowHeight="15.6" x14ac:dyDescent="0.3"/>
  <cols>
    <col min="1" max="1" width="54.6640625" style="244" customWidth="1"/>
    <col min="2" max="2" width="5.33203125" style="245" customWidth="1"/>
    <col min="3" max="3" width="13.109375" style="244" customWidth="1"/>
    <col min="4" max="4" width="14.6640625" style="244" customWidth="1"/>
    <col min="5" max="256" width="8.88671875" style="244"/>
    <col min="257" max="257" width="54.6640625" style="244" customWidth="1"/>
    <col min="258" max="258" width="5.33203125" style="244" customWidth="1"/>
    <col min="259" max="259" width="13.109375" style="244" customWidth="1"/>
    <col min="260" max="260" width="14.6640625" style="244" customWidth="1"/>
    <col min="261" max="512" width="8.88671875" style="244"/>
    <col min="513" max="513" width="54.6640625" style="244" customWidth="1"/>
    <col min="514" max="514" width="5.33203125" style="244" customWidth="1"/>
    <col min="515" max="515" width="13.109375" style="244" customWidth="1"/>
    <col min="516" max="516" width="14.6640625" style="244" customWidth="1"/>
    <col min="517" max="768" width="8.88671875" style="244"/>
    <col min="769" max="769" width="54.6640625" style="244" customWidth="1"/>
    <col min="770" max="770" width="5.33203125" style="244" customWidth="1"/>
    <col min="771" max="771" width="13.109375" style="244" customWidth="1"/>
    <col min="772" max="772" width="14.6640625" style="244" customWidth="1"/>
    <col min="773" max="1024" width="8.88671875" style="244"/>
    <col min="1025" max="1025" width="54.6640625" style="244" customWidth="1"/>
    <col min="1026" max="1026" width="5.33203125" style="244" customWidth="1"/>
    <col min="1027" max="1027" width="13.109375" style="244" customWidth="1"/>
    <col min="1028" max="1028" width="14.6640625" style="244" customWidth="1"/>
    <col min="1029" max="1280" width="8.88671875" style="244"/>
    <col min="1281" max="1281" width="54.6640625" style="244" customWidth="1"/>
    <col min="1282" max="1282" width="5.33203125" style="244" customWidth="1"/>
    <col min="1283" max="1283" width="13.109375" style="244" customWidth="1"/>
    <col min="1284" max="1284" width="14.6640625" style="244" customWidth="1"/>
    <col min="1285" max="1536" width="8.88671875" style="244"/>
    <col min="1537" max="1537" width="54.6640625" style="244" customWidth="1"/>
    <col min="1538" max="1538" width="5.33203125" style="244" customWidth="1"/>
    <col min="1539" max="1539" width="13.109375" style="244" customWidth="1"/>
    <col min="1540" max="1540" width="14.6640625" style="244" customWidth="1"/>
    <col min="1541" max="1792" width="8.88671875" style="244"/>
    <col min="1793" max="1793" width="54.6640625" style="244" customWidth="1"/>
    <col min="1794" max="1794" width="5.33203125" style="244" customWidth="1"/>
    <col min="1795" max="1795" width="13.109375" style="244" customWidth="1"/>
    <col min="1796" max="1796" width="14.6640625" style="244" customWidth="1"/>
    <col min="1797" max="2048" width="8.88671875" style="244"/>
    <col min="2049" max="2049" width="54.6640625" style="244" customWidth="1"/>
    <col min="2050" max="2050" width="5.33203125" style="244" customWidth="1"/>
    <col min="2051" max="2051" width="13.109375" style="244" customWidth="1"/>
    <col min="2052" max="2052" width="14.6640625" style="244" customWidth="1"/>
    <col min="2053" max="2304" width="8.88671875" style="244"/>
    <col min="2305" max="2305" width="54.6640625" style="244" customWidth="1"/>
    <col min="2306" max="2306" width="5.33203125" style="244" customWidth="1"/>
    <col min="2307" max="2307" width="13.109375" style="244" customWidth="1"/>
    <col min="2308" max="2308" width="14.6640625" style="244" customWidth="1"/>
    <col min="2309" max="2560" width="8.88671875" style="244"/>
    <col min="2561" max="2561" width="54.6640625" style="244" customWidth="1"/>
    <col min="2562" max="2562" width="5.33203125" style="244" customWidth="1"/>
    <col min="2563" max="2563" width="13.109375" style="244" customWidth="1"/>
    <col min="2564" max="2564" width="14.6640625" style="244" customWidth="1"/>
    <col min="2565" max="2816" width="8.88671875" style="244"/>
    <col min="2817" max="2817" width="54.6640625" style="244" customWidth="1"/>
    <col min="2818" max="2818" width="5.33203125" style="244" customWidth="1"/>
    <col min="2819" max="2819" width="13.109375" style="244" customWidth="1"/>
    <col min="2820" max="2820" width="14.6640625" style="244" customWidth="1"/>
    <col min="2821" max="3072" width="8.88671875" style="244"/>
    <col min="3073" max="3073" width="54.6640625" style="244" customWidth="1"/>
    <col min="3074" max="3074" width="5.33203125" style="244" customWidth="1"/>
    <col min="3075" max="3075" width="13.109375" style="244" customWidth="1"/>
    <col min="3076" max="3076" width="14.6640625" style="244" customWidth="1"/>
    <col min="3077" max="3328" width="8.88671875" style="244"/>
    <col min="3329" max="3329" width="54.6640625" style="244" customWidth="1"/>
    <col min="3330" max="3330" width="5.33203125" style="244" customWidth="1"/>
    <col min="3331" max="3331" width="13.109375" style="244" customWidth="1"/>
    <col min="3332" max="3332" width="14.6640625" style="244" customWidth="1"/>
    <col min="3333" max="3584" width="8.88671875" style="244"/>
    <col min="3585" max="3585" width="54.6640625" style="244" customWidth="1"/>
    <col min="3586" max="3586" width="5.33203125" style="244" customWidth="1"/>
    <col min="3587" max="3587" width="13.109375" style="244" customWidth="1"/>
    <col min="3588" max="3588" width="14.6640625" style="244" customWidth="1"/>
    <col min="3589" max="3840" width="8.88671875" style="244"/>
    <col min="3841" max="3841" width="54.6640625" style="244" customWidth="1"/>
    <col min="3842" max="3842" width="5.33203125" style="244" customWidth="1"/>
    <col min="3843" max="3843" width="13.109375" style="244" customWidth="1"/>
    <col min="3844" max="3844" width="14.6640625" style="244" customWidth="1"/>
    <col min="3845" max="4096" width="8.88671875" style="244"/>
    <col min="4097" max="4097" width="54.6640625" style="244" customWidth="1"/>
    <col min="4098" max="4098" width="5.33203125" style="244" customWidth="1"/>
    <col min="4099" max="4099" width="13.109375" style="244" customWidth="1"/>
    <col min="4100" max="4100" width="14.6640625" style="244" customWidth="1"/>
    <col min="4101" max="4352" width="8.88671875" style="244"/>
    <col min="4353" max="4353" width="54.6640625" style="244" customWidth="1"/>
    <col min="4354" max="4354" width="5.33203125" style="244" customWidth="1"/>
    <col min="4355" max="4355" width="13.109375" style="244" customWidth="1"/>
    <col min="4356" max="4356" width="14.6640625" style="244" customWidth="1"/>
    <col min="4357" max="4608" width="8.88671875" style="244"/>
    <col min="4609" max="4609" width="54.6640625" style="244" customWidth="1"/>
    <col min="4610" max="4610" width="5.33203125" style="244" customWidth="1"/>
    <col min="4611" max="4611" width="13.109375" style="244" customWidth="1"/>
    <col min="4612" max="4612" width="14.6640625" style="244" customWidth="1"/>
    <col min="4613" max="4864" width="8.88671875" style="244"/>
    <col min="4865" max="4865" width="54.6640625" style="244" customWidth="1"/>
    <col min="4866" max="4866" width="5.33203125" style="244" customWidth="1"/>
    <col min="4867" max="4867" width="13.109375" style="244" customWidth="1"/>
    <col min="4868" max="4868" width="14.6640625" style="244" customWidth="1"/>
    <col min="4869" max="5120" width="8.88671875" style="244"/>
    <col min="5121" max="5121" width="54.6640625" style="244" customWidth="1"/>
    <col min="5122" max="5122" width="5.33203125" style="244" customWidth="1"/>
    <col min="5123" max="5123" width="13.109375" style="244" customWidth="1"/>
    <col min="5124" max="5124" width="14.6640625" style="244" customWidth="1"/>
    <col min="5125" max="5376" width="8.88671875" style="244"/>
    <col min="5377" max="5377" width="54.6640625" style="244" customWidth="1"/>
    <col min="5378" max="5378" width="5.33203125" style="244" customWidth="1"/>
    <col min="5379" max="5379" width="13.109375" style="244" customWidth="1"/>
    <col min="5380" max="5380" width="14.6640625" style="244" customWidth="1"/>
    <col min="5381" max="5632" width="8.88671875" style="244"/>
    <col min="5633" max="5633" width="54.6640625" style="244" customWidth="1"/>
    <col min="5634" max="5634" width="5.33203125" style="244" customWidth="1"/>
    <col min="5635" max="5635" width="13.109375" style="244" customWidth="1"/>
    <col min="5636" max="5636" width="14.6640625" style="244" customWidth="1"/>
    <col min="5637" max="5888" width="8.88671875" style="244"/>
    <col min="5889" max="5889" width="54.6640625" style="244" customWidth="1"/>
    <col min="5890" max="5890" width="5.33203125" style="244" customWidth="1"/>
    <col min="5891" max="5891" width="13.109375" style="244" customWidth="1"/>
    <col min="5892" max="5892" width="14.6640625" style="244" customWidth="1"/>
    <col min="5893" max="6144" width="8.88671875" style="244"/>
    <col min="6145" max="6145" width="54.6640625" style="244" customWidth="1"/>
    <col min="6146" max="6146" width="5.33203125" style="244" customWidth="1"/>
    <col min="6147" max="6147" width="13.109375" style="244" customWidth="1"/>
    <col min="6148" max="6148" width="14.6640625" style="244" customWidth="1"/>
    <col min="6149" max="6400" width="8.88671875" style="244"/>
    <col min="6401" max="6401" width="54.6640625" style="244" customWidth="1"/>
    <col min="6402" max="6402" width="5.33203125" style="244" customWidth="1"/>
    <col min="6403" max="6403" width="13.109375" style="244" customWidth="1"/>
    <col min="6404" max="6404" width="14.6640625" style="244" customWidth="1"/>
    <col min="6405" max="6656" width="8.88671875" style="244"/>
    <col min="6657" max="6657" width="54.6640625" style="244" customWidth="1"/>
    <col min="6658" max="6658" width="5.33203125" style="244" customWidth="1"/>
    <col min="6659" max="6659" width="13.109375" style="244" customWidth="1"/>
    <col min="6660" max="6660" width="14.6640625" style="244" customWidth="1"/>
    <col min="6661" max="6912" width="8.88671875" style="244"/>
    <col min="6913" max="6913" width="54.6640625" style="244" customWidth="1"/>
    <col min="6914" max="6914" width="5.33203125" style="244" customWidth="1"/>
    <col min="6915" max="6915" width="13.109375" style="244" customWidth="1"/>
    <col min="6916" max="6916" width="14.6640625" style="244" customWidth="1"/>
    <col min="6917" max="7168" width="8.88671875" style="244"/>
    <col min="7169" max="7169" width="54.6640625" style="244" customWidth="1"/>
    <col min="7170" max="7170" width="5.33203125" style="244" customWidth="1"/>
    <col min="7171" max="7171" width="13.109375" style="244" customWidth="1"/>
    <col min="7172" max="7172" width="14.6640625" style="244" customWidth="1"/>
    <col min="7173" max="7424" width="8.88671875" style="244"/>
    <col min="7425" max="7425" width="54.6640625" style="244" customWidth="1"/>
    <col min="7426" max="7426" width="5.33203125" style="244" customWidth="1"/>
    <col min="7427" max="7427" width="13.109375" style="244" customWidth="1"/>
    <col min="7428" max="7428" width="14.6640625" style="244" customWidth="1"/>
    <col min="7429" max="7680" width="8.88671875" style="244"/>
    <col min="7681" max="7681" width="54.6640625" style="244" customWidth="1"/>
    <col min="7682" max="7682" width="5.33203125" style="244" customWidth="1"/>
    <col min="7683" max="7683" width="13.109375" style="244" customWidth="1"/>
    <col min="7684" max="7684" width="14.6640625" style="244" customWidth="1"/>
    <col min="7685" max="7936" width="8.88671875" style="244"/>
    <col min="7937" max="7937" width="54.6640625" style="244" customWidth="1"/>
    <col min="7938" max="7938" width="5.33203125" style="244" customWidth="1"/>
    <col min="7939" max="7939" width="13.109375" style="244" customWidth="1"/>
    <col min="7940" max="7940" width="14.6640625" style="244" customWidth="1"/>
    <col min="7941" max="8192" width="8.88671875" style="244"/>
    <col min="8193" max="8193" width="54.6640625" style="244" customWidth="1"/>
    <col min="8194" max="8194" width="5.33203125" style="244" customWidth="1"/>
    <col min="8195" max="8195" width="13.109375" style="244" customWidth="1"/>
    <col min="8196" max="8196" width="14.6640625" style="244" customWidth="1"/>
    <col min="8197" max="8448" width="8.88671875" style="244"/>
    <col min="8449" max="8449" width="54.6640625" style="244" customWidth="1"/>
    <col min="8450" max="8450" width="5.33203125" style="244" customWidth="1"/>
    <col min="8451" max="8451" width="13.109375" style="244" customWidth="1"/>
    <col min="8452" max="8452" width="14.6640625" style="244" customWidth="1"/>
    <col min="8453" max="8704" width="8.88671875" style="244"/>
    <col min="8705" max="8705" width="54.6640625" style="244" customWidth="1"/>
    <col min="8706" max="8706" width="5.33203125" style="244" customWidth="1"/>
    <col min="8707" max="8707" width="13.109375" style="244" customWidth="1"/>
    <col min="8708" max="8708" width="14.6640625" style="244" customWidth="1"/>
    <col min="8709" max="8960" width="8.88671875" style="244"/>
    <col min="8961" max="8961" width="54.6640625" style="244" customWidth="1"/>
    <col min="8962" max="8962" width="5.33203125" style="244" customWidth="1"/>
    <col min="8963" max="8963" width="13.109375" style="244" customWidth="1"/>
    <col min="8964" max="8964" width="14.6640625" style="244" customWidth="1"/>
    <col min="8965" max="9216" width="8.88671875" style="244"/>
    <col min="9217" max="9217" width="54.6640625" style="244" customWidth="1"/>
    <col min="9218" max="9218" width="5.33203125" style="244" customWidth="1"/>
    <col min="9219" max="9219" width="13.109375" style="244" customWidth="1"/>
    <col min="9220" max="9220" width="14.6640625" style="244" customWidth="1"/>
    <col min="9221" max="9472" width="8.88671875" style="244"/>
    <col min="9473" max="9473" width="54.6640625" style="244" customWidth="1"/>
    <col min="9474" max="9474" width="5.33203125" style="244" customWidth="1"/>
    <col min="9475" max="9475" width="13.109375" style="244" customWidth="1"/>
    <col min="9476" max="9476" width="14.6640625" style="244" customWidth="1"/>
    <col min="9477" max="9728" width="8.88671875" style="244"/>
    <col min="9729" max="9729" width="54.6640625" style="244" customWidth="1"/>
    <col min="9730" max="9730" width="5.33203125" style="244" customWidth="1"/>
    <col min="9731" max="9731" width="13.109375" style="244" customWidth="1"/>
    <col min="9732" max="9732" width="14.6640625" style="244" customWidth="1"/>
    <col min="9733" max="9984" width="8.88671875" style="244"/>
    <col min="9985" max="9985" width="54.6640625" style="244" customWidth="1"/>
    <col min="9986" max="9986" width="5.33203125" style="244" customWidth="1"/>
    <col min="9987" max="9987" width="13.109375" style="244" customWidth="1"/>
    <col min="9988" max="9988" width="14.6640625" style="244" customWidth="1"/>
    <col min="9989" max="10240" width="8.88671875" style="244"/>
    <col min="10241" max="10241" width="54.6640625" style="244" customWidth="1"/>
    <col min="10242" max="10242" width="5.33203125" style="244" customWidth="1"/>
    <col min="10243" max="10243" width="13.109375" style="244" customWidth="1"/>
    <col min="10244" max="10244" width="14.6640625" style="244" customWidth="1"/>
    <col min="10245" max="10496" width="8.88671875" style="244"/>
    <col min="10497" max="10497" width="54.6640625" style="244" customWidth="1"/>
    <col min="10498" max="10498" width="5.33203125" style="244" customWidth="1"/>
    <col min="10499" max="10499" width="13.109375" style="244" customWidth="1"/>
    <col min="10500" max="10500" width="14.6640625" style="244" customWidth="1"/>
    <col min="10501" max="10752" width="8.88671875" style="244"/>
    <col min="10753" max="10753" width="54.6640625" style="244" customWidth="1"/>
    <col min="10754" max="10754" width="5.33203125" style="244" customWidth="1"/>
    <col min="10755" max="10755" width="13.109375" style="244" customWidth="1"/>
    <col min="10756" max="10756" width="14.6640625" style="244" customWidth="1"/>
    <col min="10757" max="11008" width="8.88671875" style="244"/>
    <col min="11009" max="11009" width="54.6640625" style="244" customWidth="1"/>
    <col min="11010" max="11010" width="5.33203125" style="244" customWidth="1"/>
    <col min="11011" max="11011" width="13.109375" style="244" customWidth="1"/>
    <col min="11012" max="11012" width="14.6640625" style="244" customWidth="1"/>
    <col min="11013" max="11264" width="8.88671875" style="244"/>
    <col min="11265" max="11265" width="54.6640625" style="244" customWidth="1"/>
    <col min="11266" max="11266" width="5.33203125" style="244" customWidth="1"/>
    <col min="11267" max="11267" width="13.109375" style="244" customWidth="1"/>
    <col min="11268" max="11268" width="14.6640625" style="244" customWidth="1"/>
    <col min="11269" max="11520" width="8.88671875" style="244"/>
    <col min="11521" max="11521" width="54.6640625" style="244" customWidth="1"/>
    <col min="11522" max="11522" width="5.33203125" style="244" customWidth="1"/>
    <col min="11523" max="11523" width="13.109375" style="244" customWidth="1"/>
    <col min="11524" max="11524" width="14.6640625" style="244" customWidth="1"/>
    <col min="11525" max="11776" width="8.88671875" style="244"/>
    <col min="11777" max="11777" width="54.6640625" style="244" customWidth="1"/>
    <col min="11778" max="11778" width="5.33203125" style="244" customWidth="1"/>
    <col min="11779" max="11779" width="13.109375" style="244" customWidth="1"/>
    <col min="11780" max="11780" width="14.6640625" style="244" customWidth="1"/>
    <col min="11781" max="12032" width="8.88671875" style="244"/>
    <col min="12033" max="12033" width="54.6640625" style="244" customWidth="1"/>
    <col min="12034" max="12034" width="5.33203125" style="244" customWidth="1"/>
    <col min="12035" max="12035" width="13.109375" style="244" customWidth="1"/>
    <col min="12036" max="12036" width="14.6640625" style="244" customWidth="1"/>
    <col min="12037" max="12288" width="8.88671875" style="244"/>
    <col min="12289" max="12289" width="54.6640625" style="244" customWidth="1"/>
    <col min="12290" max="12290" width="5.33203125" style="244" customWidth="1"/>
    <col min="12291" max="12291" width="13.109375" style="244" customWidth="1"/>
    <col min="12292" max="12292" width="14.6640625" style="244" customWidth="1"/>
    <col min="12293" max="12544" width="8.88671875" style="244"/>
    <col min="12545" max="12545" width="54.6640625" style="244" customWidth="1"/>
    <col min="12546" max="12546" width="5.33203125" style="244" customWidth="1"/>
    <col min="12547" max="12547" width="13.109375" style="244" customWidth="1"/>
    <col min="12548" max="12548" width="14.6640625" style="244" customWidth="1"/>
    <col min="12549" max="12800" width="8.88671875" style="244"/>
    <col min="12801" max="12801" width="54.6640625" style="244" customWidth="1"/>
    <col min="12802" max="12802" width="5.33203125" style="244" customWidth="1"/>
    <col min="12803" max="12803" width="13.109375" style="244" customWidth="1"/>
    <col min="12804" max="12804" width="14.6640625" style="244" customWidth="1"/>
    <col min="12805" max="13056" width="8.88671875" style="244"/>
    <col min="13057" max="13057" width="54.6640625" style="244" customWidth="1"/>
    <col min="13058" max="13058" width="5.33203125" style="244" customWidth="1"/>
    <col min="13059" max="13059" width="13.109375" style="244" customWidth="1"/>
    <col min="13060" max="13060" width="14.6640625" style="244" customWidth="1"/>
    <col min="13061" max="13312" width="8.88671875" style="244"/>
    <col min="13313" max="13313" width="54.6640625" style="244" customWidth="1"/>
    <col min="13314" max="13314" width="5.33203125" style="244" customWidth="1"/>
    <col min="13315" max="13315" width="13.109375" style="244" customWidth="1"/>
    <col min="13316" max="13316" width="14.6640625" style="244" customWidth="1"/>
    <col min="13317" max="13568" width="8.88671875" style="244"/>
    <col min="13569" max="13569" width="54.6640625" style="244" customWidth="1"/>
    <col min="13570" max="13570" width="5.33203125" style="244" customWidth="1"/>
    <col min="13571" max="13571" width="13.109375" style="244" customWidth="1"/>
    <col min="13572" max="13572" width="14.6640625" style="244" customWidth="1"/>
    <col min="13573" max="13824" width="8.88671875" style="244"/>
    <col min="13825" max="13825" width="54.6640625" style="244" customWidth="1"/>
    <col min="13826" max="13826" width="5.33203125" style="244" customWidth="1"/>
    <col min="13827" max="13827" width="13.109375" style="244" customWidth="1"/>
    <col min="13828" max="13828" width="14.6640625" style="244" customWidth="1"/>
    <col min="13829" max="14080" width="8.88671875" style="244"/>
    <col min="14081" max="14081" width="54.6640625" style="244" customWidth="1"/>
    <col min="14082" max="14082" width="5.33203125" style="244" customWidth="1"/>
    <col min="14083" max="14083" width="13.109375" style="244" customWidth="1"/>
    <col min="14084" max="14084" width="14.6640625" style="244" customWidth="1"/>
    <col min="14085" max="14336" width="8.88671875" style="244"/>
    <col min="14337" max="14337" width="54.6640625" style="244" customWidth="1"/>
    <col min="14338" max="14338" width="5.33203125" style="244" customWidth="1"/>
    <col min="14339" max="14339" width="13.109375" style="244" customWidth="1"/>
    <col min="14340" max="14340" width="14.6640625" style="244" customWidth="1"/>
    <col min="14341" max="14592" width="8.88671875" style="244"/>
    <col min="14593" max="14593" width="54.6640625" style="244" customWidth="1"/>
    <col min="14594" max="14594" width="5.33203125" style="244" customWidth="1"/>
    <col min="14595" max="14595" width="13.109375" style="244" customWidth="1"/>
    <col min="14596" max="14596" width="14.6640625" style="244" customWidth="1"/>
    <col min="14597" max="14848" width="8.88671875" style="244"/>
    <col min="14849" max="14849" width="54.6640625" style="244" customWidth="1"/>
    <col min="14850" max="14850" width="5.33203125" style="244" customWidth="1"/>
    <col min="14851" max="14851" width="13.109375" style="244" customWidth="1"/>
    <col min="14852" max="14852" width="14.6640625" style="244" customWidth="1"/>
    <col min="14853" max="15104" width="8.88671875" style="244"/>
    <col min="15105" max="15105" width="54.6640625" style="244" customWidth="1"/>
    <col min="15106" max="15106" width="5.33203125" style="244" customWidth="1"/>
    <col min="15107" max="15107" width="13.109375" style="244" customWidth="1"/>
    <col min="15108" max="15108" width="14.6640625" style="244" customWidth="1"/>
    <col min="15109" max="15360" width="8.88671875" style="244"/>
    <col min="15361" max="15361" width="54.6640625" style="244" customWidth="1"/>
    <col min="15362" max="15362" width="5.33203125" style="244" customWidth="1"/>
    <col min="15363" max="15363" width="13.109375" style="244" customWidth="1"/>
    <col min="15364" max="15364" width="14.6640625" style="244" customWidth="1"/>
    <col min="15365" max="15616" width="8.88671875" style="244"/>
    <col min="15617" max="15617" width="54.6640625" style="244" customWidth="1"/>
    <col min="15618" max="15618" width="5.33203125" style="244" customWidth="1"/>
    <col min="15619" max="15619" width="13.109375" style="244" customWidth="1"/>
    <col min="15620" max="15620" width="14.6640625" style="244" customWidth="1"/>
    <col min="15621" max="15872" width="8.88671875" style="244"/>
    <col min="15873" max="15873" width="54.6640625" style="244" customWidth="1"/>
    <col min="15874" max="15874" width="5.33203125" style="244" customWidth="1"/>
    <col min="15875" max="15875" width="13.109375" style="244" customWidth="1"/>
    <col min="15876" max="15876" width="14.6640625" style="244" customWidth="1"/>
    <col min="15877" max="16128" width="8.88671875" style="244"/>
    <col min="16129" max="16129" width="54.6640625" style="244" customWidth="1"/>
    <col min="16130" max="16130" width="5.33203125" style="244" customWidth="1"/>
    <col min="16131" max="16131" width="13.109375" style="244" customWidth="1"/>
    <col min="16132" max="16132" width="14.6640625" style="244" customWidth="1"/>
    <col min="16133" max="16384" width="8.88671875" style="244"/>
  </cols>
  <sheetData>
    <row r="1" spans="1:4" ht="49.5" customHeight="1" x14ac:dyDescent="0.3">
      <c r="A1" s="660" t="str">
        <f>+CONCATENATE("VAGYONKIMUTATÁS",CHAR(10),"a könyvviteli mérlegben értékkel szereplő eszközökről",CHAR(10),LEFT([2]ÖSSZEFÜGGÉSEK!A4,4),".")</f>
        <v>VAGYONKIMUTATÁS
a könyvviteli mérlegben értékkel szereplő eszközökről
2014.</v>
      </c>
      <c r="B1" s="661"/>
      <c r="C1" s="661"/>
      <c r="D1" s="661"/>
    </row>
    <row r="2" spans="1:4" ht="17.25" customHeight="1" x14ac:dyDescent="0.3">
      <c r="A2" s="554"/>
      <c r="B2" s="555"/>
      <c r="C2" s="555"/>
      <c r="D2" s="556" t="s">
        <v>486</v>
      </c>
    </row>
    <row r="3" spans="1:4" ht="16.2" thickBot="1" x14ac:dyDescent="0.35">
      <c r="C3" s="662" t="s">
        <v>224</v>
      </c>
      <c r="D3" s="662"/>
    </row>
    <row r="4" spans="1:4" ht="15.75" customHeight="1" x14ac:dyDescent="0.3">
      <c r="A4" s="663" t="s">
        <v>225</v>
      </c>
      <c r="B4" s="665" t="s">
        <v>427</v>
      </c>
      <c r="C4" s="667" t="s">
        <v>404</v>
      </c>
      <c r="D4" s="667" t="s">
        <v>428</v>
      </c>
    </row>
    <row r="5" spans="1:4" ht="11.25" customHeight="1" x14ac:dyDescent="0.3">
      <c r="A5" s="664"/>
      <c r="B5" s="666"/>
      <c r="C5" s="668"/>
      <c r="D5" s="668"/>
    </row>
    <row r="6" spans="1:4" s="248" customFormat="1" ht="16.2" thickBot="1" x14ac:dyDescent="0.35">
      <c r="A6" s="246" t="s">
        <v>227</v>
      </c>
      <c r="B6" s="247" t="s">
        <v>45</v>
      </c>
      <c r="C6" s="247" t="s">
        <v>46</v>
      </c>
      <c r="D6" s="247" t="s">
        <v>47</v>
      </c>
    </row>
    <row r="7" spans="1:4" s="251" customFormat="1" x14ac:dyDescent="0.3">
      <c r="A7" s="249" t="s">
        <v>429</v>
      </c>
      <c r="B7" s="250" t="s">
        <v>228</v>
      </c>
      <c r="C7" s="447">
        <f>SUM(C8:C10)</f>
        <v>0</v>
      </c>
      <c r="D7" s="447">
        <f>SUM(D8:D10)</f>
        <v>0</v>
      </c>
    </row>
    <row r="8" spans="1:4" s="251" customFormat="1" x14ac:dyDescent="0.3">
      <c r="A8" s="448" t="s">
        <v>430</v>
      </c>
      <c r="B8" s="263" t="s">
        <v>229</v>
      </c>
      <c r="C8" s="449"/>
      <c r="D8" s="449"/>
    </row>
    <row r="9" spans="1:4" s="251" customFormat="1" x14ac:dyDescent="0.3">
      <c r="A9" s="448" t="s">
        <v>431</v>
      </c>
      <c r="B9" s="263" t="s">
        <v>230</v>
      </c>
      <c r="C9" s="449">
        <v>0</v>
      </c>
      <c r="D9" s="449">
        <v>0</v>
      </c>
    </row>
    <row r="10" spans="1:4" s="251" customFormat="1" x14ac:dyDescent="0.3">
      <c r="A10" s="448" t="s">
        <v>432</v>
      </c>
      <c r="B10" s="263" t="s">
        <v>231</v>
      </c>
      <c r="C10" s="449">
        <v>0</v>
      </c>
      <c r="D10" s="449">
        <v>0</v>
      </c>
    </row>
    <row r="11" spans="1:4" s="251" customFormat="1" x14ac:dyDescent="0.3">
      <c r="A11" s="252" t="s">
        <v>433</v>
      </c>
      <c r="B11" s="263" t="s">
        <v>232</v>
      </c>
      <c r="C11" s="450">
        <f>+C12+C13+C14+C15+C16</f>
        <v>99115</v>
      </c>
      <c r="D11" s="450">
        <f>+D12+D13+D14+D15+D16</f>
        <v>119595</v>
      </c>
    </row>
    <row r="12" spans="1:4" s="251" customFormat="1" x14ac:dyDescent="0.3">
      <c r="A12" s="451" t="s">
        <v>434</v>
      </c>
      <c r="B12" s="263" t="s">
        <v>233</v>
      </c>
      <c r="C12" s="452">
        <v>98192</v>
      </c>
      <c r="D12" s="452">
        <v>107624</v>
      </c>
    </row>
    <row r="13" spans="1:4" s="251" customFormat="1" x14ac:dyDescent="0.3">
      <c r="A13" s="451" t="s">
        <v>435</v>
      </c>
      <c r="B13" s="263" t="s">
        <v>234</v>
      </c>
      <c r="C13" s="453">
        <v>923</v>
      </c>
      <c r="D13" s="453">
        <v>10038</v>
      </c>
    </row>
    <row r="14" spans="1:4" s="251" customFormat="1" x14ac:dyDescent="0.3">
      <c r="A14" s="451" t="s">
        <v>436</v>
      </c>
      <c r="B14" s="263" t="s">
        <v>235</v>
      </c>
      <c r="C14" s="453">
        <v>0</v>
      </c>
      <c r="D14" s="453">
        <v>0</v>
      </c>
    </row>
    <row r="15" spans="1:4" s="251" customFormat="1" x14ac:dyDescent="0.3">
      <c r="A15" s="451" t="s">
        <v>437</v>
      </c>
      <c r="B15" s="263" t="s">
        <v>236</v>
      </c>
      <c r="C15" s="453">
        <v>0</v>
      </c>
      <c r="D15" s="453">
        <v>1933</v>
      </c>
    </row>
    <row r="16" spans="1:4" s="251" customFormat="1" x14ac:dyDescent="0.3">
      <c r="A16" s="451" t="s">
        <v>438</v>
      </c>
      <c r="B16" s="263" t="s">
        <v>184</v>
      </c>
      <c r="C16" s="453">
        <v>0</v>
      </c>
      <c r="D16" s="453">
        <v>0</v>
      </c>
    </row>
    <row r="17" spans="1:4" s="456" customFormat="1" x14ac:dyDescent="0.3">
      <c r="A17" s="252" t="s">
        <v>439</v>
      </c>
      <c r="B17" s="454" t="s">
        <v>185</v>
      </c>
      <c r="C17" s="455">
        <f>+C18+C21+C24</f>
        <v>100</v>
      </c>
      <c r="D17" s="455">
        <f>+D18+D21+D24</f>
        <v>100</v>
      </c>
    </row>
    <row r="18" spans="1:4" s="457" customFormat="1" x14ac:dyDescent="0.3">
      <c r="A18" s="451" t="s">
        <v>440</v>
      </c>
      <c r="B18" s="263" t="s">
        <v>187</v>
      </c>
      <c r="C18" s="453">
        <v>100</v>
      </c>
      <c r="D18" s="453">
        <v>100</v>
      </c>
    </row>
    <row r="19" spans="1:4" s="251" customFormat="1" x14ac:dyDescent="0.3">
      <c r="A19" s="254" t="s">
        <v>441</v>
      </c>
      <c r="B19" s="454" t="s">
        <v>188</v>
      </c>
      <c r="C19" s="458">
        <v>0</v>
      </c>
      <c r="D19" s="458">
        <v>0</v>
      </c>
    </row>
    <row r="20" spans="1:4" s="251" customFormat="1" x14ac:dyDescent="0.3">
      <c r="A20" s="254" t="s">
        <v>442</v>
      </c>
      <c r="B20" s="263" t="s">
        <v>189</v>
      </c>
      <c r="C20" s="458">
        <v>100</v>
      </c>
      <c r="D20" s="458">
        <v>100</v>
      </c>
    </row>
    <row r="21" spans="1:4" s="251" customFormat="1" x14ac:dyDescent="0.3">
      <c r="A21" s="451" t="s">
        <v>443</v>
      </c>
      <c r="B21" s="454" t="s">
        <v>199</v>
      </c>
      <c r="C21" s="453"/>
      <c r="D21" s="453"/>
    </row>
    <row r="22" spans="1:4" s="251" customFormat="1" x14ac:dyDescent="0.3">
      <c r="A22" s="254" t="s">
        <v>444</v>
      </c>
      <c r="B22" s="263" t="s">
        <v>200</v>
      </c>
      <c r="C22" s="458">
        <v>0</v>
      </c>
      <c r="D22" s="458">
        <v>0</v>
      </c>
    </row>
    <row r="23" spans="1:4" s="251" customFormat="1" x14ac:dyDescent="0.3">
      <c r="A23" s="254" t="s">
        <v>445</v>
      </c>
      <c r="B23" s="454" t="s">
        <v>201</v>
      </c>
      <c r="C23" s="458">
        <v>0</v>
      </c>
      <c r="D23" s="458">
        <v>0</v>
      </c>
    </row>
    <row r="24" spans="1:4" s="457" customFormat="1" x14ac:dyDescent="0.3">
      <c r="A24" s="451" t="s">
        <v>446</v>
      </c>
      <c r="B24" s="263" t="s">
        <v>202</v>
      </c>
      <c r="C24" s="453">
        <v>0</v>
      </c>
      <c r="D24" s="453">
        <v>0</v>
      </c>
    </row>
    <row r="25" spans="1:4" s="456" customFormat="1" x14ac:dyDescent="0.3">
      <c r="A25" s="252" t="s">
        <v>447</v>
      </c>
      <c r="B25" s="454" t="s">
        <v>203</v>
      </c>
      <c r="C25" s="459">
        <f>SUM(C26:C27)</f>
        <v>743</v>
      </c>
      <c r="D25" s="459">
        <f>SUM(D26:D27)</f>
        <v>500</v>
      </c>
    </row>
    <row r="26" spans="1:4" s="251" customFormat="1" x14ac:dyDescent="0.3">
      <c r="A26" s="448" t="s">
        <v>448</v>
      </c>
      <c r="B26" s="263" t="s">
        <v>204</v>
      </c>
      <c r="C26" s="449">
        <v>743</v>
      </c>
      <c r="D26" s="449">
        <v>500</v>
      </c>
    </row>
    <row r="27" spans="1:4" s="251" customFormat="1" x14ac:dyDescent="0.3">
      <c r="A27" s="448" t="s">
        <v>449</v>
      </c>
      <c r="B27" s="454" t="s">
        <v>205</v>
      </c>
      <c r="C27" s="449">
        <v>0</v>
      </c>
      <c r="D27" s="449">
        <v>0</v>
      </c>
    </row>
    <row r="28" spans="1:4" s="462" customFormat="1" ht="21.75" customHeight="1" x14ac:dyDescent="0.3">
      <c r="A28" s="460" t="s">
        <v>450</v>
      </c>
      <c r="B28" s="263" t="s">
        <v>206</v>
      </c>
      <c r="C28" s="461">
        <f>C7+C11+C17+C25</f>
        <v>99958</v>
      </c>
      <c r="D28" s="461">
        <f>D7+D11+D17+D25</f>
        <v>120195</v>
      </c>
    </row>
    <row r="29" spans="1:4" s="251" customFormat="1" x14ac:dyDescent="0.3">
      <c r="A29" s="252" t="s">
        <v>242</v>
      </c>
      <c r="B29" s="454" t="s">
        <v>207</v>
      </c>
      <c r="C29" s="458"/>
      <c r="D29" s="458"/>
    </row>
    <row r="30" spans="1:4" s="251" customFormat="1" x14ac:dyDescent="0.3">
      <c r="A30" s="252" t="s">
        <v>243</v>
      </c>
      <c r="B30" s="263" t="s">
        <v>208</v>
      </c>
      <c r="C30" s="458">
        <v>0</v>
      </c>
      <c r="D30" s="458">
        <v>0</v>
      </c>
    </row>
    <row r="31" spans="1:4" s="462" customFormat="1" ht="17.25" customHeight="1" x14ac:dyDescent="0.3">
      <c r="A31" s="460" t="s">
        <v>451</v>
      </c>
      <c r="B31" s="454" t="s">
        <v>209</v>
      </c>
      <c r="C31" s="461">
        <f>+C29+C30</f>
        <v>0</v>
      </c>
      <c r="D31" s="461">
        <f>+D29+D30</f>
        <v>0</v>
      </c>
    </row>
    <row r="32" spans="1:4" s="251" customFormat="1" x14ac:dyDescent="0.3">
      <c r="A32" s="252" t="s">
        <v>452</v>
      </c>
      <c r="B32" s="263" t="s">
        <v>210</v>
      </c>
      <c r="C32" s="458">
        <v>0</v>
      </c>
      <c r="D32" s="458">
        <v>0</v>
      </c>
    </row>
    <row r="33" spans="1:4" s="251" customFormat="1" x14ac:dyDescent="0.3">
      <c r="A33" s="252" t="s">
        <v>244</v>
      </c>
      <c r="B33" s="454" t="s">
        <v>211</v>
      </c>
      <c r="C33" s="458">
        <v>102</v>
      </c>
      <c r="D33" s="458">
        <v>285</v>
      </c>
    </row>
    <row r="34" spans="1:4" s="251" customFormat="1" x14ac:dyDescent="0.3">
      <c r="A34" s="252" t="s">
        <v>245</v>
      </c>
      <c r="B34" s="263" t="s">
        <v>218</v>
      </c>
      <c r="C34" s="458">
        <v>3899</v>
      </c>
      <c r="D34" s="458">
        <v>677</v>
      </c>
    </row>
    <row r="35" spans="1:4" s="251" customFormat="1" x14ac:dyDescent="0.3">
      <c r="A35" s="252" t="s">
        <v>246</v>
      </c>
      <c r="B35" s="454" t="s">
        <v>219</v>
      </c>
      <c r="C35" s="458">
        <v>0</v>
      </c>
      <c r="D35" s="458">
        <v>0</v>
      </c>
    </row>
    <row r="36" spans="1:4" s="251" customFormat="1" x14ac:dyDescent="0.3">
      <c r="A36" s="252" t="s">
        <v>453</v>
      </c>
      <c r="B36" s="263" t="s">
        <v>220</v>
      </c>
      <c r="C36" s="458">
        <v>0</v>
      </c>
      <c r="D36" s="458">
        <v>0</v>
      </c>
    </row>
    <row r="37" spans="1:4" s="462" customFormat="1" ht="17.25" customHeight="1" x14ac:dyDescent="0.3">
      <c r="A37" s="460" t="s">
        <v>454</v>
      </c>
      <c r="B37" s="454" t="s">
        <v>221</v>
      </c>
      <c r="C37" s="461">
        <f>+C32+C33+C34+C35</f>
        <v>4001</v>
      </c>
      <c r="D37" s="461">
        <f>+D32+D33+D34+D35</f>
        <v>962</v>
      </c>
    </row>
    <row r="38" spans="1:4" s="251" customFormat="1" x14ac:dyDescent="0.3">
      <c r="A38" s="252" t="s">
        <v>247</v>
      </c>
      <c r="B38" s="263" t="s">
        <v>222</v>
      </c>
      <c r="C38" s="458">
        <v>121</v>
      </c>
      <c r="D38" s="458">
        <v>433</v>
      </c>
    </row>
    <row r="39" spans="1:4" s="251" customFormat="1" x14ac:dyDescent="0.3">
      <c r="A39" s="252" t="s">
        <v>248</v>
      </c>
      <c r="B39" s="454" t="s">
        <v>223</v>
      </c>
      <c r="C39" s="458">
        <v>0</v>
      </c>
      <c r="D39" s="458"/>
    </row>
    <row r="40" spans="1:4" s="251" customFormat="1" x14ac:dyDescent="0.3">
      <c r="A40" s="252" t="s">
        <v>249</v>
      </c>
      <c r="B40" s="263" t="s">
        <v>237</v>
      </c>
      <c r="C40" s="458">
        <v>324</v>
      </c>
      <c r="D40" s="458">
        <v>25</v>
      </c>
    </row>
    <row r="41" spans="1:4" s="251" customFormat="1" x14ac:dyDescent="0.3">
      <c r="A41" s="460" t="s">
        <v>455</v>
      </c>
      <c r="B41" s="454" t="s">
        <v>238</v>
      </c>
      <c r="C41" s="461">
        <f>+C38+C39+C40</f>
        <v>445</v>
      </c>
      <c r="D41" s="461">
        <f>+D38+D39+D40</f>
        <v>458</v>
      </c>
    </row>
    <row r="42" spans="1:4" s="462" customFormat="1" ht="17.25" customHeight="1" x14ac:dyDescent="0.3">
      <c r="A42" s="460" t="s">
        <v>456</v>
      </c>
      <c r="B42" s="263" t="s">
        <v>239</v>
      </c>
      <c r="C42" s="461"/>
      <c r="D42" s="461">
        <v>2121</v>
      </c>
    </row>
    <row r="43" spans="1:4" s="462" customFormat="1" ht="12" x14ac:dyDescent="0.3">
      <c r="A43" s="460" t="s">
        <v>250</v>
      </c>
      <c r="B43" s="463" t="s">
        <v>240</v>
      </c>
      <c r="C43" s="464">
        <v>0</v>
      </c>
      <c r="D43" s="464">
        <v>0</v>
      </c>
    </row>
    <row r="44" spans="1:4" s="468" customFormat="1" ht="23.25" customHeight="1" thickBot="1" x14ac:dyDescent="0.35">
      <c r="A44" s="465" t="s">
        <v>457</v>
      </c>
      <c r="B44" s="466" t="s">
        <v>241</v>
      </c>
      <c r="C44" s="467">
        <f>+C28+C31+C37+C41+C42+C43</f>
        <v>104404</v>
      </c>
      <c r="D44" s="467">
        <f>+D28+D31+D37+D41+D42+D43</f>
        <v>123736</v>
      </c>
    </row>
    <row r="45" spans="1:4" x14ac:dyDescent="0.3">
      <c r="A45" s="255"/>
      <c r="C45" s="256"/>
      <c r="D45" s="256"/>
    </row>
    <row r="46" spans="1:4" x14ac:dyDescent="0.3">
      <c r="A46" s="255"/>
      <c r="C46" s="256"/>
      <c r="D46" s="256"/>
    </row>
    <row r="47" spans="1:4" x14ac:dyDescent="0.3">
      <c r="A47" s="257"/>
      <c r="C47" s="256"/>
      <c r="D47" s="256"/>
    </row>
    <row r="48" spans="1:4" x14ac:dyDescent="0.3">
      <c r="A48" s="659"/>
      <c r="B48" s="659"/>
      <c r="C48" s="659"/>
      <c r="D48" s="659"/>
    </row>
    <row r="49" spans="1:4" x14ac:dyDescent="0.3">
      <c r="A49" s="659"/>
      <c r="B49" s="659"/>
      <c r="C49" s="659"/>
      <c r="D49" s="659"/>
    </row>
  </sheetData>
  <mergeCells count="8">
    <mergeCell ref="A48:D48"/>
    <mergeCell ref="A49:D49"/>
    <mergeCell ref="A1:D1"/>
    <mergeCell ref="C3:D3"/>
    <mergeCell ref="A4:A5"/>
    <mergeCell ref="B4:B5"/>
    <mergeCell ref="C4:C5"/>
    <mergeCell ref="D4:D5"/>
  </mergeCells>
  <printOptions horizontalCentered="1"/>
  <pageMargins left="0.56000000000000005" right="0.57999999999999996" top="0.77" bottom="0.98425196850393704" header="0.78740157480314965" footer="0.78740157480314965"/>
  <pageSetup paperSize="9" scale="96" orientation="portrait" horizontalDpi="300" verticalDpi="300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D27"/>
  <sheetViews>
    <sheetView topLeftCell="A4" zoomScaleNormal="100" workbookViewId="0">
      <selection activeCell="D3" sqref="D3"/>
    </sheetView>
  </sheetViews>
  <sheetFormatPr defaultRowHeight="13.2" x14ac:dyDescent="0.3"/>
  <cols>
    <col min="1" max="1" width="58.88671875" style="260" customWidth="1"/>
    <col min="2" max="2" width="5.33203125" style="259" customWidth="1"/>
    <col min="3" max="3" width="14.44140625" style="258" customWidth="1"/>
    <col min="4" max="4" width="15.44140625" style="258" customWidth="1"/>
    <col min="5" max="256" width="9.109375" style="258"/>
    <col min="257" max="257" width="58.88671875" style="258" customWidth="1"/>
    <col min="258" max="258" width="5.33203125" style="258" customWidth="1"/>
    <col min="259" max="259" width="14.44140625" style="258" customWidth="1"/>
    <col min="260" max="260" width="15.44140625" style="258" customWidth="1"/>
    <col min="261" max="512" width="9.109375" style="258"/>
    <col min="513" max="513" width="58.88671875" style="258" customWidth="1"/>
    <col min="514" max="514" width="5.33203125" style="258" customWidth="1"/>
    <col min="515" max="515" width="14.44140625" style="258" customWidth="1"/>
    <col min="516" max="516" width="15.44140625" style="258" customWidth="1"/>
    <col min="517" max="768" width="9.109375" style="258"/>
    <col min="769" max="769" width="58.88671875" style="258" customWidth="1"/>
    <col min="770" max="770" width="5.33203125" style="258" customWidth="1"/>
    <col min="771" max="771" width="14.44140625" style="258" customWidth="1"/>
    <col min="772" max="772" width="15.44140625" style="258" customWidth="1"/>
    <col min="773" max="1024" width="9.109375" style="258"/>
    <col min="1025" max="1025" width="58.88671875" style="258" customWidth="1"/>
    <col min="1026" max="1026" width="5.33203125" style="258" customWidth="1"/>
    <col min="1027" max="1027" width="14.44140625" style="258" customWidth="1"/>
    <col min="1028" max="1028" width="15.44140625" style="258" customWidth="1"/>
    <col min="1029" max="1280" width="9.109375" style="258"/>
    <col min="1281" max="1281" width="58.88671875" style="258" customWidth="1"/>
    <col min="1282" max="1282" width="5.33203125" style="258" customWidth="1"/>
    <col min="1283" max="1283" width="14.44140625" style="258" customWidth="1"/>
    <col min="1284" max="1284" width="15.44140625" style="258" customWidth="1"/>
    <col min="1285" max="1536" width="9.109375" style="258"/>
    <col min="1537" max="1537" width="58.88671875" style="258" customWidth="1"/>
    <col min="1538" max="1538" width="5.33203125" style="258" customWidth="1"/>
    <col min="1539" max="1539" width="14.44140625" style="258" customWidth="1"/>
    <col min="1540" max="1540" width="15.44140625" style="258" customWidth="1"/>
    <col min="1541" max="1792" width="9.109375" style="258"/>
    <col min="1793" max="1793" width="58.88671875" style="258" customWidth="1"/>
    <col min="1794" max="1794" width="5.33203125" style="258" customWidth="1"/>
    <col min="1795" max="1795" width="14.44140625" style="258" customWidth="1"/>
    <col min="1796" max="1796" width="15.44140625" style="258" customWidth="1"/>
    <col min="1797" max="2048" width="9.109375" style="258"/>
    <col min="2049" max="2049" width="58.88671875" style="258" customWidth="1"/>
    <col min="2050" max="2050" width="5.33203125" style="258" customWidth="1"/>
    <col min="2051" max="2051" width="14.44140625" style="258" customWidth="1"/>
    <col min="2052" max="2052" width="15.44140625" style="258" customWidth="1"/>
    <col min="2053" max="2304" width="9.109375" style="258"/>
    <col min="2305" max="2305" width="58.88671875" style="258" customWidth="1"/>
    <col min="2306" max="2306" width="5.33203125" style="258" customWidth="1"/>
    <col min="2307" max="2307" width="14.44140625" style="258" customWidth="1"/>
    <col min="2308" max="2308" width="15.44140625" style="258" customWidth="1"/>
    <col min="2309" max="2560" width="9.109375" style="258"/>
    <col min="2561" max="2561" width="58.88671875" style="258" customWidth="1"/>
    <col min="2562" max="2562" width="5.33203125" style="258" customWidth="1"/>
    <col min="2563" max="2563" width="14.44140625" style="258" customWidth="1"/>
    <col min="2564" max="2564" width="15.44140625" style="258" customWidth="1"/>
    <col min="2565" max="2816" width="9.109375" style="258"/>
    <col min="2817" max="2817" width="58.88671875" style="258" customWidth="1"/>
    <col min="2818" max="2818" width="5.33203125" style="258" customWidth="1"/>
    <col min="2819" max="2819" width="14.44140625" style="258" customWidth="1"/>
    <col min="2820" max="2820" width="15.44140625" style="258" customWidth="1"/>
    <col min="2821" max="3072" width="9.109375" style="258"/>
    <col min="3073" max="3073" width="58.88671875" style="258" customWidth="1"/>
    <col min="3074" max="3074" width="5.33203125" style="258" customWidth="1"/>
    <col min="3075" max="3075" width="14.44140625" style="258" customWidth="1"/>
    <col min="3076" max="3076" width="15.44140625" style="258" customWidth="1"/>
    <col min="3077" max="3328" width="9.109375" style="258"/>
    <col min="3329" max="3329" width="58.88671875" style="258" customWidth="1"/>
    <col min="3330" max="3330" width="5.33203125" style="258" customWidth="1"/>
    <col min="3331" max="3331" width="14.44140625" style="258" customWidth="1"/>
    <col min="3332" max="3332" width="15.44140625" style="258" customWidth="1"/>
    <col min="3333" max="3584" width="9.109375" style="258"/>
    <col min="3585" max="3585" width="58.88671875" style="258" customWidth="1"/>
    <col min="3586" max="3586" width="5.33203125" style="258" customWidth="1"/>
    <col min="3587" max="3587" width="14.44140625" style="258" customWidth="1"/>
    <col min="3588" max="3588" width="15.44140625" style="258" customWidth="1"/>
    <col min="3589" max="3840" width="9.109375" style="258"/>
    <col min="3841" max="3841" width="58.88671875" style="258" customWidth="1"/>
    <col min="3842" max="3842" width="5.33203125" style="258" customWidth="1"/>
    <col min="3843" max="3843" width="14.44140625" style="258" customWidth="1"/>
    <col min="3844" max="3844" width="15.44140625" style="258" customWidth="1"/>
    <col min="3845" max="4096" width="9.109375" style="258"/>
    <col min="4097" max="4097" width="58.88671875" style="258" customWidth="1"/>
    <col min="4098" max="4098" width="5.33203125" style="258" customWidth="1"/>
    <col min="4099" max="4099" width="14.44140625" style="258" customWidth="1"/>
    <col min="4100" max="4100" width="15.44140625" style="258" customWidth="1"/>
    <col min="4101" max="4352" width="9.109375" style="258"/>
    <col min="4353" max="4353" width="58.88671875" style="258" customWidth="1"/>
    <col min="4354" max="4354" width="5.33203125" style="258" customWidth="1"/>
    <col min="4355" max="4355" width="14.44140625" style="258" customWidth="1"/>
    <col min="4356" max="4356" width="15.44140625" style="258" customWidth="1"/>
    <col min="4357" max="4608" width="9.109375" style="258"/>
    <col min="4609" max="4609" width="58.88671875" style="258" customWidth="1"/>
    <col min="4610" max="4610" width="5.33203125" style="258" customWidth="1"/>
    <col min="4611" max="4611" width="14.44140625" style="258" customWidth="1"/>
    <col min="4612" max="4612" width="15.44140625" style="258" customWidth="1"/>
    <col min="4613" max="4864" width="9.109375" style="258"/>
    <col min="4865" max="4865" width="58.88671875" style="258" customWidth="1"/>
    <col min="4866" max="4866" width="5.33203125" style="258" customWidth="1"/>
    <col min="4867" max="4867" width="14.44140625" style="258" customWidth="1"/>
    <col min="4868" max="4868" width="15.44140625" style="258" customWidth="1"/>
    <col min="4869" max="5120" width="9.109375" style="258"/>
    <col min="5121" max="5121" width="58.88671875" style="258" customWidth="1"/>
    <col min="5122" max="5122" width="5.33203125" style="258" customWidth="1"/>
    <col min="5123" max="5123" width="14.44140625" style="258" customWidth="1"/>
    <col min="5124" max="5124" width="15.44140625" style="258" customWidth="1"/>
    <col min="5125" max="5376" width="9.109375" style="258"/>
    <col min="5377" max="5377" width="58.88671875" style="258" customWidth="1"/>
    <col min="5378" max="5378" width="5.33203125" style="258" customWidth="1"/>
    <col min="5379" max="5379" width="14.44140625" style="258" customWidth="1"/>
    <col min="5380" max="5380" width="15.44140625" style="258" customWidth="1"/>
    <col min="5381" max="5632" width="9.109375" style="258"/>
    <col min="5633" max="5633" width="58.88671875" style="258" customWidth="1"/>
    <col min="5634" max="5634" width="5.33203125" style="258" customWidth="1"/>
    <col min="5635" max="5635" width="14.44140625" style="258" customWidth="1"/>
    <col min="5636" max="5636" width="15.44140625" style="258" customWidth="1"/>
    <col min="5637" max="5888" width="9.109375" style="258"/>
    <col min="5889" max="5889" width="58.88671875" style="258" customWidth="1"/>
    <col min="5890" max="5890" width="5.33203125" style="258" customWidth="1"/>
    <col min="5891" max="5891" width="14.44140625" style="258" customWidth="1"/>
    <col min="5892" max="5892" width="15.44140625" style="258" customWidth="1"/>
    <col min="5893" max="6144" width="9.109375" style="258"/>
    <col min="6145" max="6145" width="58.88671875" style="258" customWidth="1"/>
    <col min="6146" max="6146" width="5.33203125" style="258" customWidth="1"/>
    <col min="6147" max="6147" width="14.44140625" style="258" customWidth="1"/>
    <col min="6148" max="6148" width="15.44140625" style="258" customWidth="1"/>
    <col min="6149" max="6400" width="9.109375" style="258"/>
    <col min="6401" max="6401" width="58.88671875" style="258" customWidth="1"/>
    <col min="6402" max="6402" width="5.33203125" style="258" customWidth="1"/>
    <col min="6403" max="6403" width="14.44140625" style="258" customWidth="1"/>
    <col min="6404" max="6404" width="15.44140625" style="258" customWidth="1"/>
    <col min="6405" max="6656" width="9.109375" style="258"/>
    <col min="6657" max="6657" width="58.88671875" style="258" customWidth="1"/>
    <col min="6658" max="6658" width="5.33203125" style="258" customWidth="1"/>
    <col min="6659" max="6659" width="14.44140625" style="258" customWidth="1"/>
    <col min="6660" max="6660" width="15.44140625" style="258" customWidth="1"/>
    <col min="6661" max="6912" width="9.109375" style="258"/>
    <col min="6913" max="6913" width="58.88671875" style="258" customWidth="1"/>
    <col min="6914" max="6914" width="5.33203125" style="258" customWidth="1"/>
    <col min="6915" max="6915" width="14.44140625" style="258" customWidth="1"/>
    <col min="6916" max="6916" width="15.44140625" style="258" customWidth="1"/>
    <col min="6917" max="7168" width="9.109375" style="258"/>
    <col min="7169" max="7169" width="58.88671875" style="258" customWidth="1"/>
    <col min="7170" max="7170" width="5.33203125" style="258" customWidth="1"/>
    <col min="7171" max="7171" width="14.44140625" style="258" customWidth="1"/>
    <col min="7172" max="7172" width="15.44140625" style="258" customWidth="1"/>
    <col min="7173" max="7424" width="9.109375" style="258"/>
    <col min="7425" max="7425" width="58.88671875" style="258" customWidth="1"/>
    <col min="7426" max="7426" width="5.33203125" style="258" customWidth="1"/>
    <col min="7427" max="7427" width="14.44140625" style="258" customWidth="1"/>
    <col min="7428" max="7428" width="15.44140625" style="258" customWidth="1"/>
    <col min="7429" max="7680" width="9.109375" style="258"/>
    <col min="7681" max="7681" width="58.88671875" style="258" customWidth="1"/>
    <col min="7682" max="7682" width="5.33203125" style="258" customWidth="1"/>
    <col min="7683" max="7683" width="14.44140625" style="258" customWidth="1"/>
    <col min="7684" max="7684" width="15.44140625" style="258" customWidth="1"/>
    <col min="7685" max="7936" width="9.109375" style="258"/>
    <col min="7937" max="7937" width="58.88671875" style="258" customWidth="1"/>
    <col min="7938" max="7938" width="5.33203125" style="258" customWidth="1"/>
    <col min="7939" max="7939" width="14.44140625" style="258" customWidth="1"/>
    <col min="7940" max="7940" width="15.44140625" style="258" customWidth="1"/>
    <col min="7941" max="8192" width="9.109375" style="258"/>
    <col min="8193" max="8193" width="58.88671875" style="258" customWidth="1"/>
    <col min="8194" max="8194" width="5.33203125" style="258" customWidth="1"/>
    <col min="8195" max="8195" width="14.44140625" style="258" customWidth="1"/>
    <col min="8196" max="8196" width="15.44140625" style="258" customWidth="1"/>
    <col min="8197" max="8448" width="9.109375" style="258"/>
    <col min="8449" max="8449" width="58.88671875" style="258" customWidth="1"/>
    <col min="8450" max="8450" width="5.33203125" style="258" customWidth="1"/>
    <col min="8451" max="8451" width="14.44140625" style="258" customWidth="1"/>
    <col min="8452" max="8452" width="15.44140625" style="258" customWidth="1"/>
    <col min="8453" max="8704" width="9.109375" style="258"/>
    <col min="8705" max="8705" width="58.88671875" style="258" customWidth="1"/>
    <col min="8706" max="8706" width="5.33203125" style="258" customWidth="1"/>
    <col min="8707" max="8707" width="14.44140625" style="258" customWidth="1"/>
    <col min="8708" max="8708" width="15.44140625" style="258" customWidth="1"/>
    <col min="8709" max="8960" width="9.109375" style="258"/>
    <col min="8961" max="8961" width="58.88671875" style="258" customWidth="1"/>
    <col min="8962" max="8962" width="5.33203125" style="258" customWidth="1"/>
    <col min="8963" max="8963" width="14.44140625" style="258" customWidth="1"/>
    <col min="8964" max="8964" width="15.44140625" style="258" customWidth="1"/>
    <col min="8965" max="9216" width="9.109375" style="258"/>
    <col min="9217" max="9217" width="58.88671875" style="258" customWidth="1"/>
    <col min="9218" max="9218" width="5.33203125" style="258" customWidth="1"/>
    <col min="9219" max="9219" width="14.44140625" style="258" customWidth="1"/>
    <col min="9220" max="9220" width="15.44140625" style="258" customWidth="1"/>
    <col min="9221" max="9472" width="9.109375" style="258"/>
    <col min="9473" max="9473" width="58.88671875" style="258" customWidth="1"/>
    <col min="9474" max="9474" width="5.33203125" style="258" customWidth="1"/>
    <col min="9475" max="9475" width="14.44140625" style="258" customWidth="1"/>
    <col min="9476" max="9476" width="15.44140625" style="258" customWidth="1"/>
    <col min="9477" max="9728" width="9.109375" style="258"/>
    <col min="9729" max="9729" width="58.88671875" style="258" customWidth="1"/>
    <col min="9730" max="9730" width="5.33203125" style="258" customWidth="1"/>
    <col min="9731" max="9731" width="14.44140625" style="258" customWidth="1"/>
    <col min="9732" max="9732" width="15.44140625" style="258" customWidth="1"/>
    <col min="9733" max="9984" width="9.109375" style="258"/>
    <col min="9985" max="9985" width="58.88671875" style="258" customWidth="1"/>
    <col min="9986" max="9986" width="5.33203125" style="258" customWidth="1"/>
    <col min="9987" max="9987" width="14.44140625" style="258" customWidth="1"/>
    <col min="9988" max="9988" width="15.44140625" style="258" customWidth="1"/>
    <col min="9989" max="10240" width="9.109375" style="258"/>
    <col min="10241" max="10241" width="58.88671875" style="258" customWidth="1"/>
    <col min="10242" max="10242" width="5.33203125" style="258" customWidth="1"/>
    <col min="10243" max="10243" width="14.44140625" style="258" customWidth="1"/>
    <col min="10244" max="10244" width="15.44140625" style="258" customWidth="1"/>
    <col min="10245" max="10496" width="9.109375" style="258"/>
    <col min="10497" max="10497" width="58.88671875" style="258" customWidth="1"/>
    <col min="10498" max="10498" width="5.33203125" style="258" customWidth="1"/>
    <col min="10499" max="10499" width="14.44140625" style="258" customWidth="1"/>
    <col min="10500" max="10500" width="15.44140625" style="258" customWidth="1"/>
    <col min="10501" max="10752" width="9.109375" style="258"/>
    <col min="10753" max="10753" width="58.88671875" style="258" customWidth="1"/>
    <col min="10754" max="10754" width="5.33203125" style="258" customWidth="1"/>
    <col min="10755" max="10755" width="14.44140625" style="258" customWidth="1"/>
    <col min="10756" max="10756" width="15.44140625" style="258" customWidth="1"/>
    <col min="10757" max="11008" width="9.109375" style="258"/>
    <col min="11009" max="11009" width="58.88671875" style="258" customWidth="1"/>
    <col min="11010" max="11010" width="5.33203125" style="258" customWidth="1"/>
    <col min="11011" max="11011" width="14.44140625" style="258" customWidth="1"/>
    <col min="11012" max="11012" width="15.44140625" style="258" customWidth="1"/>
    <col min="11013" max="11264" width="9.109375" style="258"/>
    <col min="11265" max="11265" width="58.88671875" style="258" customWidth="1"/>
    <col min="11266" max="11266" width="5.33203125" style="258" customWidth="1"/>
    <col min="11267" max="11267" width="14.44140625" style="258" customWidth="1"/>
    <col min="11268" max="11268" width="15.44140625" style="258" customWidth="1"/>
    <col min="11269" max="11520" width="9.109375" style="258"/>
    <col min="11521" max="11521" width="58.88671875" style="258" customWidth="1"/>
    <col min="11522" max="11522" width="5.33203125" style="258" customWidth="1"/>
    <col min="11523" max="11523" width="14.44140625" style="258" customWidth="1"/>
    <col min="11524" max="11524" width="15.44140625" style="258" customWidth="1"/>
    <col min="11525" max="11776" width="9.109375" style="258"/>
    <col min="11777" max="11777" width="58.88671875" style="258" customWidth="1"/>
    <col min="11778" max="11778" width="5.33203125" style="258" customWidth="1"/>
    <col min="11779" max="11779" width="14.44140625" style="258" customWidth="1"/>
    <col min="11780" max="11780" width="15.44140625" style="258" customWidth="1"/>
    <col min="11781" max="12032" width="9.109375" style="258"/>
    <col min="12033" max="12033" width="58.88671875" style="258" customWidth="1"/>
    <col min="12034" max="12034" width="5.33203125" style="258" customWidth="1"/>
    <col min="12035" max="12035" width="14.44140625" style="258" customWidth="1"/>
    <col min="12036" max="12036" width="15.44140625" style="258" customWidth="1"/>
    <col min="12037" max="12288" width="9.109375" style="258"/>
    <col min="12289" max="12289" width="58.88671875" style="258" customWidth="1"/>
    <col min="12290" max="12290" width="5.33203125" style="258" customWidth="1"/>
    <col min="12291" max="12291" width="14.44140625" style="258" customWidth="1"/>
    <col min="12292" max="12292" width="15.44140625" style="258" customWidth="1"/>
    <col min="12293" max="12544" width="9.109375" style="258"/>
    <col min="12545" max="12545" width="58.88671875" style="258" customWidth="1"/>
    <col min="12546" max="12546" width="5.33203125" style="258" customWidth="1"/>
    <col min="12547" max="12547" width="14.44140625" style="258" customWidth="1"/>
    <col min="12548" max="12548" width="15.44140625" style="258" customWidth="1"/>
    <col min="12549" max="12800" width="9.109375" style="258"/>
    <col min="12801" max="12801" width="58.88671875" style="258" customWidth="1"/>
    <col min="12802" max="12802" width="5.33203125" style="258" customWidth="1"/>
    <col min="12803" max="12803" width="14.44140625" style="258" customWidth="1"/>
    <col min="12804" max="12804" width="15.44140625" style="258" customWidth="1"/>
    <col min="12805" max="13056" width="9.109375" style="258"/>
    <col min="13057" max="13057" width="58.88671875" style="258" customWidth="1"/>
    <col min="13058" max="13058" width="5.33203125" style="258" customWidth="1"/>
    <col min="13059" max="13059" width="14.44140625" style="258" customWidth="1"/>
    <col min="13060" max="13060" width="15.44140625" style="258" customWidth="1"/>
    <col min="13061" max="13312" width="9.109375" style="258"/>
    <col min="13313" max="13313" width="58.88671875" style="258" customWidth="1"/>
    <col min="13314" max="13314" width="5.33203125" style="258" customWidth="1"/>
    <col min="13315" max="13315" width="14.44140625" style="258" customWidth="1"/>
    <col min="13316" max="13316" width="15.44140625" style="258" customWidth="1"/>
    <col min="13317" max="13568" width="9.109375" style="258"/>
    <col min="13569" max="13569" width="58.88671875" style="258" customWidth="1"/>
    <col min="13570" max="13570" width="5.33203125" style="258" customWidth="1"/>
    <col min="13571" max="13571" width="14.44140625" style="258" customWidth="1"/>
    <col min="13572" max="13572" width="15.44140625" style="258" customWidth="1"/>
    <col min="13573" max="13824" width="9.109375" style="258"/>
    <col min="13825" max="13825" width="58.88671875" style="258" customWidth="1"/>
    <col min="13826" max="13826" width="5.33203125" style="258" customWidth="1"/>
    <col min="13827" max="13827" width="14.44140625" style="258" customWidth="1"/>
    <col min="13828" max="13828" width="15.44140625" style="258" customWidth="1"/>
    <col min="13829" max="14080" width="9.109375" style="258"/>
    <col min="14081" max="14081" width="58.88671875" style="258" customWidth="1"/>
    <col min="14082" max="14082" width="5.33203125" style="258" customWidth="1"/>
    <col min="14083" max="14083" width="14.44140625" style="258" customWidth="1"/>
    <col min="14084" max="14084" width="15.44140625" style="258" customWidth="1"/>
    <col min="14085" max="14336" width="9.109375" style="258"/>
    <col min="14337" max="14337" width="58.88671875" style="258" customWidth="1"/>
    <col min="14338" max="14338" width="5.33203125" style="258" customWidth="1"/>
    <col min="14339" max="14339" width="14.44140625" style="258" customWidth="1"/>
    <col min="14340" max="14340" width="15.44140625" style="258" customWidth="1"/>
    <col min="14341" max="14592" width="9.109375" style="258"/>
    <col min="14593" max="14593" width="58.88671875" style="258" customWidth="1"/>
    <col min="14594" max="14594" width="5.33203125" style="258" customWidth="1"/>
    <col min="14595" max="14595" width="14.44140625" style="258" customWidth="1"/>
    <col min="14596" max="14596" width="15.44140625" style="258" customWidth="1"/>
    <col min="14597" max="14848" width="9.109375" style="258"/>
    <col min="14849" max="14849" width="58.88671875" style="258" customWidth="1"/>
    <col min="14850" max="14850" width="5.33203125" style="258" customWidth="1"/>
    <col min="14851" max="14851" width="14.44140625" style="258" customWidth="1"/>
    <col min="14852" max="14852" width="15.44140625" style="258" customWidth="1"/>
    <col min="14853" max="15104" width="9.109375" style="258"/>
    <col min="15105" max="15105" width="58.88671875" style="258" customWidth="1"/>
    <col min="15106" max="15106" width="5.33203125" style="258" customWidth="1"/>
    <col min="15107" max="15107" width="14.44140625" style="258" customWidth="1"/>
    <col min="15108" max="15108" width="15.44140625" style="258" customWidth="1"/>
    <col min="15109" max="15360" width="9.109375" style="258"/>
    <col min="15361" max="15361" width="58.88671875" style="258" customWidth="1"/>
    <col min="15362" max="15362" width="5.33203125" style="258" customWidth="1"/>
    <col min="15363" max="15363" width="14.44140625" style="258" customWidth="1"/>
    <col min="15364" max="15364" width="15.44140625" style="258" customWidth="1"/>
    <col min="15365" max="15616" width="9.109375" style="258"/>
    <col min="15617" max="15617" width="58.88671875" style="258" customWidth="1"/>
    <col min="15618" max="15618" width="5.33203125" style="258" customWidth="1"/>
    <col min="15619" max="15619" width="14.44140625" style="258" customWidth="1"/>
    <col min="15620" max="15620" width="15.44140625" style="258" customWidth="1"/>
    <col min="15621" max="15872" width="9.109375" style="258"/>
    <col min="15873" max="15873" width="58.88671875" style="258" customWidth="1"/>
    <col min="15874" max="15874" width="5.33203125" style="258" customWidth="1"/>
    <col min="15875" max="15875" width="14.44140625" style="258" customWidth="1"/>
    <col min="15876" max="15876" width="15.44140625" style="258" customWidth="1"/>
    <col min="15877" max="16128" width="9.109375" style="258"/>
    <col min="16129" max="16129" width="58.88671875" style="258" customWidth="1"/>
    <col min="16130" max="16130" width="5.33203125" style="258" customWidth="1"/>
    <col min="16131" max="16131" width="14.44140625" style="258" customWidth="1"/>
    <col min="16132" max="16132" width="15.44140625" style="258" customWidth="1"/>
    <col min="16133" max="16384" width="9.109375" style="258"/>
  </cols>
  <sheetData>
    <row r="1" spans="1:4" ht="32.25" customHeight="1" x14ac:dyDescent="0.3">
      <c r="A1" s="670" t="s">
        <v>264</v>
      </c>
      <c r="B1" s="670"/>
      <c r="C1" s="670"/>
      <c r="D1" s="670"/>
    </row>
    <row r="2" spans="1:4" ht="15.6" x14ac:dyDescent="0.3">
      <c r="A2" s="671" t="str">
        <f>+CONCATENATE(LEFT([2]ÖSSZEFÜGGÉSEK!A4,4),". év")</f>
        <v>2014. év</v>
      </c>
      <c r="B2" s="671"/>
      <c r="C2" s="671"/>
      <c r="D2" s="671"/>
    </row>
    <row r="3" spans="1:4" x14ac:dyDescent="0.3">
      <c r="D3" s="557" t="s">
        <v>487</v>
      </c>
    </row>
    <row r="4" spans="1:4" ht="13.8" thickBot="1" x14ac:dyDescent="0.35">
      <c r="B4" s="672" t="s">
        <v>224</v>
      </c>
      <c r="C4" s="672"/>
      <c r="D4" s="672"/>
    </row>
    <row r="5" spans="1:4" s="265" customFormat="1" ht="31.5" customHeight="1" x14ac:dyDescent="0.3">
      <c r="A5" s="673" t="s">
        <v>263</v>
      </c>
      <c r="B5" s="675" t="s">
        <v>427</v>
      </c>
      <c r="C5" s="677" t="s">
        <v>404</v>
      </c>
      <c r="D5" s="679" t="s">
        <v>428</v>
      </c>
    </row>
    <row r="6" spans="1:4" s="265" customFormat="1" ht="12.75" customHeight="1" x14ac:dyDescent="0.3">
      <c r="A6" s="674"/>
      <c r="B6" s="676"/>
      <c r="C6" s="678"/>
      <c r="D6" s="680"/>
    </row>
    <row r="7" spans="1:4" s="264" customFormat="1" x14ac:dyDescent="0.3">
      <c r="A7" s="469" t="s">
        <v>44</v>
      </c>
      <c r="B7" s="470" t="s">
        <v>45</v>
      </c>
      <c r="C7" s="470" t="s">
        <v>46</v>
      </c>
      <c r="D7" s="471" t="s">
        <v>47</v>
      </c>
    </row>
    <row r="8" spans="1:4" ht="15.75" customHeight="1" x14ac:dyDescent="0.3">
      <c r="A8" s="252" t="s">
        <v>262</v>
      </c>
      <c r="B8" s="253" t="s">
        <v>228</v>
      </c>
      <c r="C8" s="472">
        <v>99958</v>
      </c>
      <c r="D8" s="445">
        <v>99958</v>
      </c>
    </row>
    <row r="9" spans="1:4" ht="15.75" customHeight="1" x14ac:dyDescent="0.3">
      <c r="A9" s="252" t="s">
        <v>261</v>
      </c>
      <c r="B9" s="253" t="s">
        <v>229</v>
      </c>
      <c r="C9" s="472">
        <v>0</v>
      </c>
      <c r="D9" s="445">
        <v>0</v>
      </c>
    </row>
    <row r="10" spans="1:4" ht="15.75" customHeight="1" x14ac:dyDescent="0.3">
      <c r="A10" s="252" t="s">
        <v>260</v>
      </c>
      <c r="B10" s="253" t="s">
        <v>230</v>
      </c>
      <c r="C10" s="472">
        <v>4001</v>
      </c>
      <c r="D10" s="445">
        <v>4001</v>
      </c>
    </row>
    <row r="11" spans="1:4" ht="15.75" customHeight="1" x14ac:dyDescent="0.3">
      <c r="A11" s="252" t="s">
        <v>259</v>
      </c>
      <c r="B11" s="253" t="s">
        <v>231</v>
      </c>
      <c r="C11" s="472">
        <v>411</v>
      </c>
      <c r="D11" s="445">
        <v>411</v>
      </c>
    </row>
    <row r="12" spans="1:4" ht="15.75" customHeight="1" x14ac:dyDescent="0.3">
      <c r="A12" s="252" t="s">
        <v>258</v>
      </c>
      <c r="B12" s="253" t="s">
        <v>232</v>
      </c>
      <c r="C12" s="472">
        <v>0</v>
      </c>
      <c r="D12" s="445">
        <v>0</v>
      </c>
    </row>
    <row r="13" spans="1:4" ht="15.75" customHeight="1" x14ac:dyDescent="0.3">
      <c r="A13" s="252" t="s">
        <v>257</v>
      </c>
      <c r="B13" s="253" t="s">
        <v>233</v>
      </c>
      <c r="C13" s="472">
        <v>0</v>
      </c>
      <c r="D13" s="445">
        <v>17800</v>
      </c>
    </row>
    <row r="14" spans="1:4" s="476" customFormat="1" ht="15.75" customHeight="1" x14ac:dyDescent="0.3">
      <c r="A14" s="460" t="s">
        <v>458</v>
      </c>
      <c r="B14" s="473" t="s">
        <v>234</v>
      </c>
      <c r="C14" s="474">
        <f>+C8+C9+C10+C11+C12+C13</f>
        <v>104370</v>
      </c>
      <c r="D14" s="475">
        <f>+D8+D9+D10+D11+D12+D13</f>
        <v>122170</v>
      </c>
    </row>
    <row r="15" spans="1:4" ht="15.75" customHeight="1" x14ac:dyDescent="0.3">
      <c r="A15" s="252" t="s">
        <v>256</v>
      </c>
      <c r="B15" s="253" t="s">
        <v>235</v>
      </c>
      <c r="C15" s="477">
        <v>0</v>
      </c>
      <c r="D15" s="478"/>
    </row>
    <row r="16" spans="1:4" ht="15.75" customHeight="1" x14ac:dyDescent="0.3">
      <c r="A16" s="252" t="s">
        <v>255</v>
      </c>
      <c r="B16" s="253" t="s">
        <v>236</v>
      </c>
      <c r="C16" s="477">
        <v>0</v>
      </c>
      <c r="D16" s="478"/>
    </row>
    <row r="17" spans="1:4" ht="15.75" customHeight="1" x14ac:dyDescent="0.3">
      <c r="A17" s="252" t="s">
        <v>254</v>
      </c>
      <c r="B17" s="253" t="s">
        <v>184</v>
      </c>
      <c r="C17" s="477">
        <v>34</v>
      </c>
      <c r="D17" s="478">
        <v>639</v>
      </c>
    </row>
    <row r="18" spans="1:4" s="476" customFormat="1" ht="15.75" customHeight="1" x14ac:dyDescent="0.3">
      <c r="A18" s="460" t="s">
        <v>253</v>
      </c>
      <c r="B18" s="473" t="s">
        <v>185</v>
      </c>
      <c r="C18" s="474">
        <f>+C15+C16+C17</f>
        <v>34</v>
      </c>
      <c r="D18" s="475">
        <f>+D15+D16+D17</f>
        <v>639</v>
      </c>
    </row>
    <row r="19" spans="1:4" s="476" customFormat="1" ht="15.75" customHeight="1" x14ac:dyDescent="0.3">
      <c r="A19" s="460" t="s">
        <v>459</v>
      </c>
      <c r="B19" s="473" t="s">
        <v>187</v>
      </c>
      <c r="C19" s="479">
        <v>0</v>
      </c>
      <c r="D19" s="480">
        <v>0</v>
      </c>
    </row>
    <row r="20" spans="1:4" s="483" customFormat="1" ht="15.75" customHeight="1" x14ac:dyDescent="0.3">
      <c r="A20" s="460" t="s">
        <v>252</v>
      </c>
      <c r="B20" s="473" t="s">
        <v>188</v>
      </c>
      <c r="C20" s="481">
        <v>0</v>
      </c>
      <c r="D20" s="482">
        <v>0</v>
      </c>
    </row>
    <row r="21" spans="1:4" s="476" customFormat="1" ht="15.75" customHeight="1" x14ac:dyDescent="0.3">
      <c r="A21" s="460" t="s">
        <v>460</v>
      </c>
      <c r="B21" s="473" t="s">
        <v>189</v>
      </c>
      <c r="C21" s="481">
        <v>0</v>
      </c>
      <c r="D21" s="482">
        <v>927</v>
      </c>
    </row>
    <row r="22" spans="1:4" s="262" customFormat="1" ht="15.75" customHeight="1" thickBot="1" x14ac:dyDescent="0.35">
      <c r="A22" s="484" t="s">
        <v>251</v>
      </c>
      <c r="B22" s="485" t="s">
        <v>199</v>
      </c>
      <c r="C22" s="486">
        <f>+C14+C18+C20+C21</f>
        <v>104404</v>
      </c>
      <c r="D22" s="487">
        <f>+D14+D18+D20+D21</f>
        <v>123736</v>
      </c>
    </row>
    <row r="23" spans="1:4" ht="15.6" x14ac:dyDescent="0.3">
      <c r="A23" s="255"/>
      <c r="B23" s="257"/>
      <c r="C23" s="256"/>
      <c r="D23" s="256"/>
    </row>
    <row r="24" spans="1:4" ht="15.6" x14ac:dyDescent="0.3">
      <c r="A24" s="255"/>
      <c r="B24" s="257"/>
      <c r="C24" s="256"/>
      <c r="D24" s="256"/>
    </row>
    <row r="25" spans="1:4" ht="15.6" x14ac:dyDescent="0.3">
      <c r="A25" s="257"/>
      <c r="B25" s="257"/>
      <c r="C25" s="256"/>
      <c r="D25" s="256"/>
    </row>
    <row r="26" spans="1:4" ht="15.6" x14ac:dyDescent="0.3">
      <c r="A26" s="669"/>
      <c r="B26" s="669"/>
      <c r="C26" s="669"/>
      <c r="D26" s="261"/>
    </row>
    <row r="27" spans="1:4" ht="15.6" x14ac:dyDescent="0.3">
      <c r="A27" s="669"/>
      <c r="B27" s="669"/>
      <c r="C27" s="669"/>
      <c r="D27" s="261"/>
    </row>
  </sheetData>
  <mergeCells count="9">
    <mergeCell ref="A26:C26"/>
    <mergeCell ref="A27:C27"/>
    <mergeCell ref="A1:D1"/>
    <mergeCell ref="A2:D2"/>
    <mergeCell ref="B4:D4"/>
    <mergeCell ref="A5:A6"/>
    <mergeCell ref="B5:B6"/>
    <mergeCell ref="C5:C6"/>
    <mergeCell ref="D5:D6"/>
  </mergeCells>
  <printOptions horizontalCentered="1"/>
  <pageMargins left="0.42" right="0.62" top="1" bottom="0.98425196850393704" header="0.78740157480314965" footer="0.78740157480314965"/>
  <pageSetup paperSize="9" scale="94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3"/>
  <sheetViews>
    <sheetView view="pageLayout" topLeftCell="A7" zoomScaleNormal="100" workbookViewId="0">
      <selection activeCell="A2" sqref="A2:E2"/>
    </sheetView>
  </sheetViews>
  <sheetFormatPr defaultRowHeight="13.2" x14ac:dyDescent="0.25"/>
  <cols>
    <col min="1" max="1" width="9.109375" style="330"/>
    <col min="2" max="2" width="50" style="330" customWidth="1"/>
    <col min="3" max="5" width="21.44140625" style="330" customWidth="1"/>
    <col min="6" max="6" width="4.6640625" style="330" customWidth="1"/>
    <col min="7" max="257" width="9.109375" style="330"/>
    <col min="258" max="258" width="50" style="330" customWidth="1"/>
    <col min="259" max="261" width="21.44140625" style="330" customWidth="1"/>
    <col min="262" max="262" width="4.6640625" style="330" customWidth="1"/>
    <col min="263" max="513" width="9.109375" style="330"/>
    <col min="514" max="514" width="50" style="330" customWidth="1"/>
    <col min="515" max="517" width="21.44140625" style="330" customWidth="1"/>
    <col min="518" max="518" width="4.6640625" style="330" customWidth="1"/>
    <col min="519" max="769" width="9.109375" style="330"/>
    <col min="770" max="770" width="50" style="330" customWidth="1"/>
    <col min="771" max="773" width="21.44140625" style="330" customWidth="1"/>
    <col min="774" max="774" width="4.6640625" style="330" customWidth="1"/>
    <col min="775" max="1025" width="9.109375" style="330"/>
    <col min="1026" max="1026" width="50" style="330" customWidth="1"/>
    <col min="1027" max="1029" width="21.44140625" style="330" customWidth="1"/>
    <col min="1030" max="1030" width="4.6640625" style="330" customWidth="1"/>
    <col min="1031" max="1281" width="9.109375" style="330"/>
    <col min="1282" max="1282" width="50" style="330" customWidth="1"/>
    <col min="1283" max="1285" width="21.44140625" style="330" customWidth="1"/>
    <col min="1286" max="1286" width="4.6640625" style="330" customWidth="1"/>
    <col min="1287" max="1537" width="9.109375" style="330"/>
    <col min="1538" max="1538" width="50" style="330" customWidth="1"/>
    <col min="1539" max="1541" width="21.44140625" style="330" customWidth="1"/>
    <col min="1542" max="1542" width="4.6640625" style="330" customWidth="1"/>
    <col min="1543" max="1793" width="9.109375" style="330"/>
    <col min="1794" max="1794" width="50" style="330" customWidth="1"/>
    <col min="1795" max="1797" width="21.44140625" style="330" customWidth="1"/>
    <col min="1798" max="1798" width="4.6640625" style="330" customWidth="1"/>
    <col min="1799" max="2049" width="9.109375" style="330"/>
    <col min="2050" max="2050" width="50" style="330" customWidth="1"/>
    <col min="2051" max="2053" width="21.44140625" style="330" customWidth="1"/>
    <col min="2054" max="2054" width="4.6640625" style="330" customWidth="1"/>
    <col min="2055" max="2305" width="9.109375" style="330"/>
    <col min="2306" max="2306" width="50" style="330" customWidth="1"/>
    <col min="2307" max="2309" width="21.44140625" style="330" customWidth="1"/>
    <col min="2310" max="2310" width="4.6640625" style="330" customWidth="1"/>
    <col min="2311" max="2561" width="9.109375" style="330"/>
    <col min="2562" max="2562" width="50" style="330" customWidth="1"/>
    <col min="2563" max="2565" width="21.44140625" style="330" customWidth="1"/>
    <col min="2566" max="2566" width="4.6640625" style="330" customWidth="1"/>
    <col min="2567" max="2817" width="9.109375" style="330"/>
    <col min="2818" max="2818" width="50" style="330" customWidth="1"/>
    <col min="2819" max="2821" width="21.44140625" style="330" customWidth="1"/>
    <col min="2822" max="2822" width="4.6640625" style="330" customWidth="1"/>
    <col min="2823" max="3073" width="9.109375" style="330"/>
    <col min="3074" max="3074" width="50" style="330" customWidth="1"/>
    <col min="3075" max="3077" width="21.44140625" style="330" customWidth="1"/>
    <col min="3078" max="3078" width="4.6640625" style="330" customWidth="1"/>
    <col min="3079" max="3329" width="9.109375" style="330"/>
    <col min="3330" max="3330" width="50" style="330" customWidth="1"/>
    <col min="3331" max="3333" width="21.44140625" style="330" customWidth="1"/>
    <col min="3334" max="3334" width="4.6640625" style="330" customWidth="1"/>
    <col min="3335" max="3585" width="9.109375" style="330"/>
    <col min="3586" max="3586" width="50" style="330" customWidth="1"/>
    <col min="3587" max="3589" width="21.44140625" style="330" customWidth="1"/>
    <col min="3590" max="3590" width="4.6640625" style="330" customWidth="1"/>
    <col min="3591" max="3841" width="9.109375" style="330"/>
    <col min="3842" max="3842" width="50" style="330" customWidth="1"/>
    <col min="3843" max="3845" width="21.44140625" style="330" customWidth="1"/>
    <col min="3846" max="3846" width="4.6640625" style="330" customWidth="1"/>
    <col min="3847" max="4097" width="9.109375" style="330"/>
    <col min="4098" max="4098" width="50" style="330" customWidth="1"/>
    <col min="4099" max="4101" width="21.44140625" style="330" customWidth="1"/>
    <col min="4102" max="4102" width="4.6640625" style="330" customWidth="1"/>
    <col min="4103" max="4353" width="9.109375" style="330"/>
    <col min="4354" max="4354" width="50" style="330" customWidth="1"/>
    <col min="4355" max="4357" width="21.44140625" style="330" customWidth="1"/>
    <col min="4358" max="4358" width="4.6640625" style="330" customWidth="1"/>
    <col min="4359" max="4609" width="9.109375" style="330"/>
    <col min="4610" max="4610" width="50" style="330" customWidth="1"/>
    <col min="4611" max="4613" width="21.44140625" style="330" customWidth="1"/>
    <col min="4614" max="4614" width="4.6640625" style="330" customWidth="1"/>
    <col min="4615" max="4865" width="9.109375" style="330"/>
    <col min="4866" max="4866" width="50" style="330" customWidth="1"/>
    <col min="4867" max="4869" width="21.44140625" style="330" customWidth="1"/>
    <col min="4870" max="4870" width="4.6640625" style="330" customWidth="1"/>
    <col min="4871" max="5121" width="9.109375" style="330"/>
    <col min="5122" max="5122" width="50" style="330" customWidth="1"/>
    <col min="5123" max="5125" width="21.44140625" style="330" customWidth="1"/>
    <col min="5126" max="5126" width="4.6640625" style="330" customWidth="1"/>
    <col min="5127" max="5377" width="9.109375" style="330"/>
    <col min="5378" max="5378" width="50" style="330" customWidth="1"/>
    <col min="5379" max="5381" width="21.44140625" style="330" customWidth="1"/>
    <col min="5382" max="5382" width="4.6640625" style="330" customWidth="1"/>
    <col min="5383" max="5633" width="9.109375" style="330"/>
    <col min="5634" max="5634" width="50" style="330" customWidth="1"/>
    <col min="5635" max="5637" width="21.44140625" style="330" customWidth="1"/>
    <col min="5638" max="5638" width="4.6640625" style="330" customWidth="1"/>
    <col min="5639" max="5889" width="9.109375" style="330"/>
    <col min="5890" max="5890" width="50" style="330" customWidth="1"/>
    <col min="5891" max="5893" width="21.44140625" style="330" customWidth="1"/>
    <col min="5894" max="5894" width="4.6640625" style="330" customWidth="1"/>
    <col min="5895" max="6145" width="9.109375" style="330"/>
    <col min="6146" max="6146" width="50" style="330" customWidth="1"/>
    <col min="6147" max="6149" width="21.44140625" style="330" customWidth="1"/>
    <col min="6150" max="6150" width="4.6640625" style="330" customWidth="1"/>
    <col min="6151" max="6401" width="9.109375" style="330"/>
    <col min="6402" max="6402" width="50" style="330" customWidth="1"/>
    <col min="6403" max="6405" width="21.44140625" style="330" customWidth="1"/>
    <col min="6406" max="6406" width="4.6640625" style="330" customWidth="1"/>
    <col min="6407" max="6657" width="9.109375" style="330"/>
    <col min="6658" max="6658" width="50" style="330" customWidth="1"/>
    <col min="6659" max="6661" width="21.44140625" style="330" customWidth="1"/>
    <col min="6662" max="6662" width="4.6640625" style="330" customWidth="1"/>
    <col min="6663" max="6913" width="9.109375" style="330"/>
    <col min="6914" max="6914" width="50" style="330" customWidth="1"/>
    <col min="6915" max="6917" width="21.44140625" style="330" customWidth="1"/>
    <col min="6918" max="6918" width="4.6640625" style="330" customWidth="1"/>
    <col min="6919" max="7169" width="9.109375" style="330"/>
    <col min="7170" max="7170" width="50" style="330" customWidth="1"/>
    <col min="7171" max="7173" width="21.44140625" style="330" customWidth="1"/>
    <col min="7174" max="7174" width="4.6640625" style="330" customWidth="1"/>
    <col min="7175" max="7425" width="9.109375" style="330"/>
    <col min="7426" max="7426" width="50" style="330" customWidth="1"/>
    <col min="7427" max="7429" width="21.44140625" style="330" customWidth="1"/>
    <col min="7430" max="7430" width="4.6640625" style="330" customWidth="1"/>
    <col min="7431" max="7681" width="9.109375" style="330"/>
    <col min="7682" max="7682" width="50" style="330" customWidth="1"/>
    <col min="7683" max="7685" width="21.44140625" style="330" customWidth="1"/>
    <col min="7686" max="7686" width="4.6640625" style="330" customWidth="1"/>
    <col min="7687" max="7937" width="9.109375" style="330"/>
    <col min="7938" max="7938" width="50" style="330" customWidth="1"/>
    <col min="7939" max="7941" width="21.44140625" style="330" customWidth="1"/>
    <col min="7942" max="7942" width="4.6640625" style="330" customWidth="1"/>
    <col min="7943" max="8193" width="9.109375" style="330"/>
    <col min="8194" max="8194" width="50" style="330" customWidth="1"/>
    <col min="8195" max="8197" width="21.44140625" style="330" customWidth="1"/>
    <col min="8198" max="8198" width="4.6640625" style="330" customWidth="1"/>
    <col min="8199" max="8449" width="9.109375" style="330"/>
    <col min="8450" max="8450" width="50" style="330" customWidth="1"/>
    <col min="8451" max="8453" width="21.44140625" style="330" customWidth="1"/>
    <col min="8454" max="8454" width="4.6640625" style="330" customWidth="1"/>
    <col min="8455" max="8705" width="9.109375" style="330"/>
    <col min="8706" max="8706" width="50" style="330" customWidth="1"/>
    <col min="8707" max="8709" width="21.44140625" style="330" customWidth="1"/>
    <col min="8710" max="8710" width="4.6640625" style="330" customWidth="1"/>
    <col min="8711" max="8961" width="9.109375" style="330"/>
    <col min="8962" max="8962" width="50" style="330" customWidth="1"/>
    <col min="8963" max="8965" width="21.44140625" style="330" customWidth="1"/>
    <col min="8966" max="8966" width="4.6640625" style="330" customWidth="1"/>
    <col min="8967" max="9217" width="9.109375" style="330"/>
    <col min="9218" max="9218" width="50" style="330" customWidth="1"/>
    <col min="9219" max="9221" width="21.44140625" style="330" customWidth="1"/>
    <col min="9222" max="9222" width="4.6640625" style="330" customWidth="1"/>
    <col min="9223" max="9473" width="9.109375" style="330"/>
    <col min="9474" max="9474" width="50" style="330" customWidth="1"/>
    <col min="9475" max="9477" width="21.44140625" style="330" customWidth="1"/>
    <col min="9478" max="9478" width="4.6640625" style="330" customWidth="1"/>
    <col min="9479" max="9729" width="9.109375" style="330"/>
    <col min="9730" max="9730" width="50" style="330" customWidth="1"/>
    <col min="9731" max="9733" width="21.44140625" style="330" customWidth="1"/>
    <col min="9734" max="9734" width="4.6640625" style="330" customWidth="1"/>
    <col min="9735" max="9985" width="9.109375" style="330"/>
    <col min="9986" max="9986" width="50" style="330" customWidth="1"/>
    <col min="9987" max="9989" width="21.44140625" style="330" customWidth="1"/>
    <col min="9990" max="9990" width="4.6640625" style="330" customWidth="1"/>
    <col min="9991" max="10241" width="9.109375" style="330"/>
    <col min="10242" max="10242" width="50" style="330" customWidth="1"/>
    <col min="10243" max="10245" width="21.44140625" style="330" customWidth="1"/>
    <col min="10246" max="10246" width="4.6640625" style="330" customWidth="1"/>
    <col min="10247" max="10497" width="9.109375" style="330"/>
    <col min="10498" max="10498" width="50" style="330" customWidth="1"/>
    <col min="10499" max="10501" width="21.44140625" style="330" customWidth="1"/>
    <col min="10502" max="10502" width="4.6640625" style="330" customWidth="1"/>
    <col min="10503" max="10753" width="9.109375" style="330"/>
    <col min="10754" max="10754" width="50" style="330" customWidth="1"/>
    <col min="10755" max="10757" width="21.44140625" style="330" customWidth="1"/>
    <col min="10758" max="10758" width="4.6640625" style="330" customWidth="1"/>
    <col min="10759" max="11009" width="9.109375" style="330"/>
    <col min="11010" max="11010" width="50" style="330" customWidth="1"/>
    <col min="11011" max="11013" width="21.44140625" style="330" customWidth="1"/>
    <col min="11014" max="11014" width="4.6640625" style="330" customWidth="1"/>
    <col min="11015" max="11265" width="9.109375" style="330"/>
    <col min="11266" max="11266" width="50" style="330" customWidth="1"/>
    <col min="11267" max="11269" width="21.44140625" style="330" customWidth="1"/>
    <col min="11270" max="11270" width="4.6640625" style="330" customWidth="1"/>
    <col min="11271" max="11521" width="9.109375" style="330"/>
    <col min="11522" max="11522" width="50" style="330" customWidth="1"/>
    <col min="11523" max="11525" width="21.44140625" style="330" customWidth="1"/>
    <col min="11526" max="11526" width="4.6640625" style="330" customWidth="1"/>
    <col min="11527" max="11777" width="9.109375" style="330"/>
    <col min="11778" max="11778" width="50" style="330" customWidth="1"/>
    <col min="11779" max="11781" width="21.44140625" style="330" customWidth="1"/>
    <col min="11782" max="11782" width="4.6640625" style="330" customWidth="1"/>
    <col min="11783" max="12033" width="9.109375" style="330"/>
    <col min="12034" max="12034" width="50" style="330" customWidth="1"/>
    <col min="12035" max="12037" width="21.44140625" style="330" customWidth="1"/>
    <col min="12038" max="12038" width="4.6640625" style="330" customWidth="1"/>
    <col min="12039" max="12289" width="9.109375" style="330"/>
    <col min="12290" max="12290" width="50" style="330" customWidth="1"/>
    <col min="12291" max="12293" width="21.44140625" style="330" customWidth="1"/>
    <col min="12294" max="12294" width="4.6640625" style="330" customWidth="1"/>
    <col min="12295" max="12545" width="9.109375" style="330"/>
    <col min="12546" max="12546" width="50" style="330" customWidth="1"/>
    <col min="12547" max="12549" width="21.44140625" style="330" customWidth="1"/>
    <col min="12550" max="12550" width="4.6640625" style="330" customWidth="1"/>
    <col min="12551" max="12801" width="9.109375" style="330"/>
    <col min="12802" max="12802" width="50" style="330" customWidth="1"/>
    <col min="12803" max="12805" width="21.44140625" style="330" customWidth="1"/>
    <col min="12806" max="12806" width="4.6640625" style="330" customWidth="1"/>
    <col min="12807" max="13057" width="9.109375" style="330"/>
    <col min="13058" max="13058" width="50" style="330" customWidth="1"/>
    <col min="13059" max="13061" width="21.44140625" style="330" customWidth="1"/>
    <col min="13062" max="13062" width="4.6640625" style="330" customWidth="1"/>
    <col min="13063" max="13313" width="9.109375" style="330"/>
    <col min="13314" max="13314" width="50" style="330" customWidth="1"/>
    <col min="13315" max="13317" width="21.44140625" style="330" customWidth="1"/>
    <col min="13318" max="13318" width="4.6640625" style="330" customWidth="1"/>
    <col min="13319" max="13569" width="9.109375" style="330"/>
    <col min="13570" max="13570" width="50" style="330" customWidth="1"/>
    <col min="13571" max="13573" width="21.44140625" style="330" customWidth="1"/>
    <col min="13574" max="13574" width="4.6640625" style="330" customWidth="1"/>
    <col min="13575" max="13825" width="9.109375" style="330"/>
    <col min="13826" max="13826" width="50" style="330" customWidth="1"/>
    <col min="13827" max="13829" width="21.44140625" style="330" customWidth="1"/>
    <col min="13830" max="13830" width="4.6640625" style="330" customWidth="1"/>
    <col min="13831" max="14081" width="9.109375" style="330"/>
    <col min="14082" max="14082" width="50" style="330" customWidth="1"/>
    <col min="14083" max="14085" width="21.44140625" style="330" customWidth="1"/>
    <col min="14086" max="14086" width="4.6640625" style="330" customWidth="1"/>
    <col min="14087" max="14337" width="9.109375" style="330"/>
    <col min="14338" max="14338" width="50" style="330" customWidth="1"/>
    <col min="14339" max="14341" width="21.44140625" style="330" customWidth="1"/>
    <col min="14342" max="14342" width="4.6640625" style="330" customWidth="1"/>
    <col min="14343" max="14593" width="9.109375" style="330"/>
    <col min="14594" max="14594" width="50" style="330" customWidth="1"/>
    <col min="14595" max="14597" width="21.44140625" style="330" customWidth="1"/>
    <col min="14598" max="14598" width="4.6640625" style="330" customWidth="1"/>
    <col min="14599" max="14849" width="9.109375" style="330"/>
    <col min="14850" max="14850" width="50" style="330" customWidth="1"/>
    <col min="14851" max="14853" width="21.44140625" style="330" customWidth="1"/>
    <col min="14854" max="14854" width="4.6640625" style="330" customWidth="1"/>
    <col min="14855" max="15105" width="9.109375" style="330"/>
    <col min="15106" max="15106" width="50" style="330" customWidth="1"/>
    <col min="15107" max="15109" width="21.44140625" style="330" customWidth="1"/>
    <col min="15110" max="15110" width="4.6640625" style="330" customWidth="1"/>
    <col min="15111" max="15361" width="9.109375" style="330"/>
    <col min="15362" max="15362" width="50" style="330" customWidth="1"/>
    <col min="15363" max="15365" width="21.44140625" style="330" customWidth="1"/>
    <col min="15366" max="15366" width="4.6640625" style="330" customWidth="1"/>
    <col min="15367" max="15617" width="9.109375" style="330"/>
    <col min="15618" max="15618" width="50" style="330" customWidth="1"/>
    <col min="15619" max="15621" width="21.44140625" style="330" customWidth="1"/>
    <col min="15622" max="15622" width="4.6640625" style="330" customWidth="1"/>
    <col min="15623" max="15873" width="9.109375" style="330"/>
    <col min="15874" max="15874" width="50" style="330" customWidth="1"/>
    <col min="15875" max="15877" width="21.44140625" style="330" customWidth="1"/>
    <col min="15878" max="15878" width="4.6640625" style="330" customWidth="1"/>
    <col min="15879" max="16129" width="9.109375" style="330"/>
    <col min="16130" max="16130" width="50" style="330" customWidth="1"/>
    <col min="16131" max="16133" width="21.44140625" style="330" customWidth="1"/>
    <col min="16134" max="16134" width="4.6640625" style="330" customWidth="1"/>
    <col min="16135" max="16384" width="9.109375" style="330"/>
  </cols>
  <sheetData>
    <row r="1" spans="1:6" x14ac:dyDescent="0.25">
      <c r="A1" s="329"/>
      <c r="E1" s="444" t="s">
        <v>398</v>
      </c>
      <c r="F1" s="681"/>
    </row>
    <row r="2" spans="1:6" ht="33" customHeight="1" x14ac:dyDescent="0.25">
      <c r="A2" s="682" t="s">
        <v>399</v>
      </c>
      <c r="B2" s="682"/>
      <c r="C2" s="682"/>
      <c r="D2" s="682"/>
      <c r="E2" s="682"/>
      <c r="F2" s="681"/>
    </row>
    <row r="3" spans="1:6" ht="16.2" thickBot="1" x14ac:dyDescent="0.35">
      <c r="A3" s="331"/>
      <c r="F3" s="681"/>
    </row>
    <row r="4" spans="1:6" ht="78.599999999999994" thickBot="1" x14ac:dyDescent="0.3">
      <c r="A4" s="332" t="s">
        <v>226</v>
      </c>
      <c r="B4" s="333" t="s">
        <v>300</v>
      </c>
      <c r="C4" s="333" t="s">
        <v>301</v>
      </c>
      <c r="D4" s="333" t="s">
        <v>302</v>
      </c>
      <c r="E4" s="334" t="s">
        <v>303</v>
      </c>
      <c r="F4" s="681"/>
    </row>
    <row r="5" spans="1:6" ht="15.6" x14ac:dyDescent="0.25">
      <c r="A5" s="335" t="s">
        <v>27</v>
      </c>
      <c r="B5" s="336"/>
      <c r="C5" s="337"/>
      <c r="D5" s="338"/>
      <c r="E5" s="339"/>
      <c r="F5" s="681"/>
    </row>
    <row r="6" spans="1:6" ht="15.6" x14ac:dyDescent="0.25">
      <c r="A6" s="340" t="s">
        <v>26</v>
      </c>
      <c r="B6" s="341"/>
      <c r="C6" s="342"/>
      <c r="D6" s="343"/>
      <c r="E6" s="344"/>
      <c r="F6" s="681"/>
    </row>
    <row r="7" spans="1:6" ht="15.6" x14ac:dyDescent="0.25">
      <c r="A7" s="340" t="s">
        <v>31</v>
      </c>
      <c r="B7" s="341"/>
      <c r="C7" s="342"/>
      <c r="D7" s="343"/>
      <c r="E7" s="344"/>
      <c r="F7" s="681"/>
    </row>
    <row r="8" spans="1:6" ht="15.6" x14ac:dyDescent="0.25">
      <c r="A8" s="340" t="s">
        <v>39</v>
      </c>
      <c r="B8" s="341"/>
      <c r="C8" s="342"/>
      <c r="D8" s="343"/>
      <c r="E8" s="344"/>
      <c r="F8" s="681"/>
    </row>
    <row r="9" spans="1:6" ht="15.6" x14ac:dyDescent="0.25">
      <c r="A9" s="340" t="s">
        <v>37</v>
      </c>
      <c r="B9" s="341"/>
      <c r="C9" s="342"/>
      <c r="D9" s="343"/>
      <c r="E9" s="344"/>
      <c r="F9" s="681"/>
    </row>
    <row r="10" spans="1:6" ht="15.6" x14ac:dyDescent="0.25">
      <c r="A10" s="340" t="s">
        <v>36</v>
      </c>
      <c r="B10" s="341"/>
      <c r="C10" s="342"/>
      <c r="D10" s="343"/>
      <c r="E10" s="344"/>
      <c r="F10" s="681"/>
    </row>
    <row r="11" spans="1:6" ht="15.6" x14ac:dyDescent="0.25">
      <c r="A11" s="340" t="s">
        <v>179</v>
      </c>
      <c r="B11" s="341"/>
      <c r="C11" s="342"/>
      <c r="D11" s="343"/>
      <c r="E11" s="344"/>
      <c r="F11" s="681"/>
    </row>
    <row r="12" spans="1:6" ht="15.6" x14ac:dyDescent="0.25">
      <c r="A12" s="340" t="s">
        <v>181</v>
      </c>
      <c r="B12" s="341"/>
      <c r="C12" s="342"/>
      <c r="D12" s="343"/>
      <c r="E12" s="344"/>
      <c r="F12" s="681"/>
    </row>
    <row r="13" spans="1:6" ht="15.6" x14ac:dyDescent="0.25">
      <c r="A13" s="340" t="s">
        <v>182</v>
      </c>
      <c r="B13" s="341"/>
      <c r="C13" s="342"/>
      <c r="D13" s="343"/>
      <c r="E13" s="344"/>
      <c r="F13" s="681"/>
    </row>
    <row r="14" spans="1:6" ht="15.6" x14ac:dyDescent="0.25">
      <c r="A14" s="340" t="s">
        <v>184</v>
      </c>
      <c r="B14" s="341"/>
      <c r="C14" s="342"/>
      <c r="D14" s="343"/>
      <c r="E14" s="344"/>
      <c r="F14" s="681"/>
    </row>
    <row r="15" spans="1:6" ht="15.6" x14ac:dyDescent="0.25">
      <c r="A15" s="340" t="s">
        <v>185</v>
      </c>
      <c r="B15" s="341"/>
      <c r="C15" s="342"/>
      <c r="D15" s="343"/>
      <c r="E15" s="344"/>
      <c r="F15" s="681"/>
    </row>
    <row r="16" spans="1:6" ht="15.6" x14ac:dyDescent="0.25">
      <c r="A16" s="340" t="s">
        <v>187</v>
      </c>
      <c r="B16" s="341"/>
      <c r="C16" s="342"/>
      <c r="D16" s="343"/>
      <c r="E16" s="344"/>
      <c r="F16" s="681"/>
    </row>
    <row r="17" spans="1:6" ht="15.6" x14ac:dyDescent="0.25">
      <c r="A17" s="340" t="s">
        <v>188</v>
      </c>
      <c r="B17" s="341"/>
      <c r="C17" s="342"/>
      <c r="D17" s="343"/>
      <c r="E17" s="344"/>
      <c r="F17" s="681"/>
    </row>
    <row r="18" spans="1:6" ht="15.6" x14ac:dyDescent="0.25">
      <c r="A18" s="340" t="s">
        <v>189</v>
      </c>
      <c r="B18" s="341"/>
      <c r="C18" s="342"/>
      <c r="D18" s="343"/>
      <c r="E18" s="344"/>
      <c r="F18" s="681"/>
    </row>
    <row r="19" spans="1:6" ht="15.6" x14ac:dyDescent="0.25">
      <c r="A19" s="340" t="s">
        <v>199</v>
      </c>
      <c r="B19" s="341"/>
      <c r="C19" s="342"/>
      <c r="D19" s="343"/>
      <c r="E19" s="344"/>
      <c r="F19" s="681"/>
    </row>
    <row r="20" spans="1:6" ht="15.6" x14ac:dyDescent="0.25">
      <c r="A20" s="340" t="s">
        <v>200</v>
      </c>
      <c r="B20" s="341"/>
      <c r="C20" s="342"/>
      <c r="D20" s="343"/>
      <c r="E20" s="344"/>
      <c r="F20" s="681"/>
    </row>
    <row r="21" spans="1:6" ht="16.2" thickBot="1" x14ac:dyDescent="0.3">
      <c r="A21" s="345" t="s">
        <v>201</v>
      </c>
      <c r="B21" s="346"/>
      <c r="C21" s="347"/>
      <c r="D21" s="348"/>
      <c r="E21" s="349"/>
      <c r="F21" s="681"/>
    </row>
    <row r="22" spans="1:6" ht="16.2" thickBot="1" x14ac:dyDescent="0.35">
      <c r="A22" s="683" t="s">
        <v>304</v>
      </c>
      <c r="B22" s="684"/>
      <c r="C22" s="350"/>
      <c r="D22" s="351" t="str">
        <f>IF(SUM(D5:D21)=0,"",SUM(D5:D21))</f>
        <v/>
      </c>
      <c r="E22" s="352" t="str">
        <f>IF(SUM(E5:E21)=0,"",SUM(E5:E21))</f>
        <v/>
      </c>
      <c r="F22" s="681"/>
    </row>
    <row r="23" spans="1:6" ht="15.6" x14ac:dyDescent="0.3">
      <c r="A23" s="331"/>
    </row>
  </sheetData>
  <mergeCells count="3">
    <mergeCell ref="F1:F22"/>
    <mergeCell ref="A2:E2"/>
    <mergeCell ref="A22:B22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Layout" topLeftCell="A34" zoomScaleNormal="90" workbookViewId="0">
      <selection activeCell="D25" sqref="D25"/>
    </sheetView>
  </sheetViews>
  <sheetFormatPr defaultColWidth="9.109375" defaultRowHeight="11.4" x14ac:dyDescent="0.3"/>
  <cols>
    <col min="1" max="1" width="57.88671875" style="355" customWidth="1"/>
    <col min="2" max="2" width="10.5546875" style="355" customWidth="1"/>
    <col min="3" max="3" width="9.88671875" style="355" customWidth="1"/>
    <col min="4" max="4" width="10.44140625" style="355" customWidth="1"/>
    <col min="5" max="5" width="9" style="354" customWidth="1"/>
    <col min="6" max="6" width="7.109375" style="354" customWidth="1"/>
    <col min="7" max="12" width="9.109375" style="354"/>
    <col min="13" max="16384" width="9.109375" style="355"/>
  </cols>
  <sheetData>
    <row r="1" spans="1:12" ht="12.75" customHeight="1" x14ac:dyDescent="0.3">
      <c r="A1" s="353"/>
      <c r="B1" s="580"/>
      <c r="C1" s="580"/>
      <c r="D1" s="580"/>
      <c r="L1" s="355"/>
    </row>
    <row r="2" spans="1:12" s="360" customFormat="1" ht="42" customHeight="1" thickBot="1" x14ac:dyDescent="0.35">
      <c r="A2" s="356" t="s">
        <v>305</v>
      </c>
      <c r="B2" s="358" t="s">
        <v>373</v>
      </c>
      <c r="C2" s="357" t="s">
        <v>306</v>
      </c>
      <c r="D2" s="358" t="s">
        <v>307</v>
      </c>
      <c r="E2" s="359"/>
      <c r="F2" s="359"/>
      <c r="G2" s="359"/>
      <c r="H2" s="359"/>
      <c r="I2" s="359"/>
      <c r="J2" s="359"/>
      <c r="K2" s="359"/>
    </row>
    <row r="3" spans="1:12" ht="13.5" customHeight="1" x14ac:dyDescent="0.3">
      <c r="A3" s="361" t="s">
        <v>308</v>
      </c>
      <c r="B3" s="362">
        <f>B4+B5+B11+B25</f>
        <v>4183587</v>
      </c>
      <c r="C3" s="362"/>
      <c r="D3" s="362">
        <f>D4+D5+D11+D25</f>
        <v>4183587</v>
      </c>
      <c r="K3" s="355"/>
      <c r="L3" s="355"/>
    </row>
    <row r="4" spans="1:12" ht="13.5" customHeight="1" x14ac:dyDescent="0.3">
      <c r="A4" s="363" t="s">
        <v>309</v>
      </c>
      <c r="B4" s="362"/>
      <c r="C4" s="362"/>
      <c r="D4" s="362"/>
      <c r="E4" s="364"/>
      <c r="F4" s="364"/>
      <c r="G4" s="364"/>
      <c r="K4" s="355"/>
      <c r="L4" s="355"/>
    </row>
    <row r="5" spans="1:12" ht="13.5" customHeight="1" x14ac:dyDescent="0.3">
      <c r="A5" s="363" t="s">
        <v>310</v>
      </c>
      <c r="B5" s="362">
        <f>B6+B7+B8+B9-B10</f>
        <v>899394</v>
      </c>
      <c r="C5" s="362"/>
      <c r="D5" s="362">
        <f>D6+D7+D8+D9-D10</f>
        <v>899394</v>
      </c>
      <c r="E5" s="364"/>
      <c r="F5" s="364"/>
      <c r="G5" s="364"/>
      <c r="K5" s="355"/>
      <c r="L5" s="355"/>
    </row>
    <row r="6" spans="1:12" ht="13.5" customHeight="1" x14ac:dyDescent="0.3">
      <c r="A6" s="363" t="s">
        <v>311</v>
      </c>
      <c r="B6" s="362">
        <v>943290</v>
      </c>
      <c r="C6" s="362"/>
      <c r="D6" s="362">
        <v>943290</v>
      </c>
      <c r="E6" s="364"/>
      <c r="F6" s="364"/>
      <c r="G6" s="364"/>
      <c r="K6" s="355"/>
      <c r="L6" s="355"/>
    </row>
    <row r="7" spans="1:12" ht="13.5" customHeight="1" x14ac:dyDescent="0.3">
      <c r="A7" s="363" t="s">
        <v>312</v>
      </c>
      <c r="B7" s="362">
        <v>566400</v>
      </c>
      <c r="C7" s="362"/>
      <c r="D7" s="362">
        <v>566400</v>
      </c>
      <c r="E7" s="364"/>
      <c r="F7" s="364"/>
      <c r="G7" s="364"/>
      <c r="K7" s="355"/>
      <c r="L7" s="355"/>
    </row>
    <row r="8" spans="1:12" ht="13.5" customHeight="1" x14ac:dyDescent="0.3">
      <c r="A8" s="363" t="s">
        <v>313</v>
      </c>
      <c r="B8" s="362">
        <v>0</v>
      </c>
      <c r="C8" s="362"/>
      <c r="D8" s="362">
        <v>0</v>
      </c>
      <c r="E8" s="364"/>
      <c r="F8" s="364"/>
      <c r="G8" s="364"/>
      <c r="K8" s="355"/>
      <c r="L8" s="355"/>
    </row>
    <row r="9" spans="1:12" ht="13.5" customHeight="1" x14ac:dyDescent="0.3">
      <c r="A9" s="363" t="s">
        <v>314</v>
      </c>
      <c r="B9" s="362">
        <v>209294</v>
      </c>
      <c r="C9" s="362"/>
      <c r="D9" s="362">
        <v>209294</v>
      </c>
      <c r="E9" s="364"/>
      <c r="F9" s="364"/>
      <c r="G9" s="364"/>
      <c r="K9" s="355"/>
      <c r="L9" s="355"/>
    </row>
    <row r="10" spans="1:12" ht="13.5" customHeight="1" x14ac:dyDescent="0.3">
      <c r="A10" s="363" t="s">
        <v>315</v>
      </c>
      <c r="B10" s="362">
        <v>819590</v>
      </c>
      <c r="C10" s="362"/>
      <c r="D10" s="362">
        <v>819590</v>
      </c>
      <c r="E10" s="364"/>
      <c r="F10" s="364"/>
      <c r="G10" s="364"/>
      <c r="K10" s="355"/>
      <c r="L10" s="355"/>
    </row>
    <row r="11" spans="1:12" ht="13.5" customHeight="1" x14ac:dyDescent="0.3">
      <c r="A11" s="363" t="s">
        <v>316</v>
      </c>
      <c r="B11" s="362">
        <v>3000000</v>
      </c>
      <c r="C11" s="362"/>
      <c r="D11" s="362">
        <v>3000000</v>
      </c>
      <c r="E11" s="364"/>
      <c r="F11" s="364"/>
      <c r="G11" s="364"/>
      <c r="K11" s="355"/>
      <c r="L11" s="355"/>
    </row>
    <row r="12" spans="1:12" ht="13.5" customHeight="1" x14ac:dyDescent="0.3">
      <c r="A12" s="361" t="s">
        <v>317</v>
      </c>
      <c r="B12" s="362"/>
      <c r="C12" s="362"/>
      <c r="D12" s="362"/>
      <c r="E12" s="364"/>
      <c r="F12" s="364"/>
      <c r="G12" s="364"/>
      <c r="K12" s="355"/>
      <c r="L12" s="355"/>
    </row>
    <row r="13" spans="1:12" ht="24.9" customHeight="1" x14ac:dyDescent="0.3">
      <c r="A13" s="365" t="s">
        <v>318</v>
      </c>
      <c r="B13" s="362"/>
      <c r="C13" s="362"/>
      <c r="D13" s="362"/>
      <c r="E13" s="364"/>
      <c r="F13" s="364"/>
      <c r="G13" s="364"/>
      <c r="K13" s="355"/>
      <c r="L13" s="355"/>
    </row>
    <row r="14" spans="1:12" ht="15" customHeight="1" x14ac:dyDescent="0.3">
      <c r="A14" s="365" t="s">
        <v>319</v>
      </c>
      <c r="B14" s="362"/>
      <c r="C14" s="362"/>
      <c r="D14" s="362"/>
      <c r="E14" s="581"/>
      <c r="F14" s="364"/>
      <c r="G14" s="364"/>
      <c r="K14" s="355"/>
      <c r="L14" s="355"/>
    </row>
    <row r="15" spans="1:12" ht="24.9" customHeight="1" x14ac:dyDescent="0.3">
      <c r="A15" s="365" t="s">
        <v>320</v>
      </c>
      <c r="B15" s="362"/>
      <c r="C15" s="362"/>
      <c r="D15" s="362"/>
      <c r="E15" s="581"/>
      <c r="F15" s="364"/>
      <c r="G15" s="364"/>
      <c r="K15" s="355"/>
      <c r="L15" s="355"/>
    </row>
    <row r="16" spans="1:12" ht="13.5" customHeight="1" x14ac:dyDescent="0.3">
      <c r="A16" s="363" t="s">
        <v>321</v>
      </c>
      <c r="B16" s="362"/>
      <c r="C16" s="362"/>
      <c r="D16" s="362"/>
      <c r="E16" s="364"/>
      <c r="F16" s="364"/>
      <c r="G16" s="364"/>
      <c r="K16" s="355"/>
      <c r="L16" s="355"/>
    </row>
    <row r="17" spans="1:12" ht="13.5" customHeight="1" x14ac:dyDescent="0.3">
      <c r="A17" s="363" t="s">
        <v>322</v>
      </c>
      <c r="B17" s="362"/>
      <c r="C17" s="362"/>
      <c r="D17" s="362"/>
      <c r="E17" s="364"/>
      <c r="F17" s="364"/>
      <c r="G17" s="364"/>
      <c r="K17" s="355"/>
      <c r="L17" s="355"/>
    </row>
    <row r="18" spans="1:12" ht="13.5" customHeight="1" x14ac:dyDescent="0.3">
      <c r="A18" s="366" t="s">
        <v>323</v>
      </c>
      <c r="B18" s="362"/>
      <c r="C18" s="362"/>
      <c r="D18" s="362"/>
      <c r="E18" s="364"/>
      <c r="F18" s="364"/>
      <c r="G18" s="364"/>
      <c r="K18" s="355"/>
      <c r="L18" s="355"/>
    </row>
    <row r="19" spans="1:12" ht="13.5" customHeight="1" x14ac:dyDescent="0.3">
      <c r="A19" s="366" t="s">
        <v>324</v>
      </c>
      <c r="B19" s="362"/>
      <c r="C19" s="362"/>
      <c r="D19" s="362"/>
      <c r="E19" s="364"/>
      <c r="F19" s="364"/>
      <c r="G19" s="364"/>
      <c r="K19" s="355"/>
      <c r="L19" s="355"/>
    </row>
    <row r="20" spans="1:12" ht="13.5" customHeight="1" x14ac:dyDescent="0.3">
      <c r="A20" s="366" t="s">
        <v>325</v>
      </c>
      <c r="B20" s="362"/>
      <c r="C20" s="362"/>
      <c r="D20" s="362"/>
      <c r="E20" s="364"/>
      <c r="F20" s="364"/>
      <c r="G20" s="364"/>
      <c r="K20" s="355"/>
      <c r="L20" s="355"/>
    </row>
    <row r="21" spans="1:12" ht="13.5" customHeight="1" x14ac:dyDescent="0.3">
      <c r="A21" s="366" t="s">
        <v>326</v>
      </c>
      <c r="B21" s="362"/>
      <c r="C21" s="362"/>
      <c r="D21" s="362"/>
      <c r="E21" s="364"/>
      <c r="F21" s="364"/>
      <c r="G21" s="364"/>
      <c r="K21" s="355"/>
      <c r="L21" s="355"/>
    </row>
    <row r="22" spans="1:12" ht="12.75" customHeight="1" x14ac:dyDescent="0.3">
      <c r="A22" s="366" t="s">
        <v>327</v>
      </c>
      <c r="B22" s="362"/>
      <c r="C22" s="362"/>
      <c r="D22" s="362"/>
      <c r="E22" s="364"/>
      <c r="F22" s="364"/>
      <c r="G22" s="364"/>
      <c r="K22" s="355"/>
      <c r="L22" s="355"/>
    </row>
    <row r="23" spans="1:12" ht="13.5" customHeight="1" x14ac:dyDescent="0.3">
      <c r="A23" s="361" t="s">
        <v>328</v>
      </c>
      <c r="B23" s="362">
        <f>B24+B30+B36</f>
        <v>2642000</v>
      </c>
      <c r="C23" s="362">
        <f>C24+C30+C36</f>
        <v>287418</v>
      </c>
      <c r="D23" s="362">
        <f>D24+D30+D36</f>
        <v>2929418</v>
      </c>
      <c r="E23" s="364"/>
      <c r="F23" s="364"/>
      <c r="G23" s="364"/>
      <c r="K23" s="355"/>
      <c r="L23" s="355"/>
    </row>
    <row r="24" spans="1:12" ht="13.5" customHeight="1" x14ac:dyDescent="0.3">
      <c r="A24" s="363" t="s">
        <v>329</v>
      </c>
      <c r="B24" s="362">
        <v>142000</v>
      </c>
      <c r="C24" s="362">
        <v>287418</v>
      </c>
      <c r="D24" s="362">
        <v>429418</v>
      </c>
      <c r="E24" s="364"/>
      <c r="F24" s="364"/>
      <c r="G24" s="364"/>
      <c r="K24" s="355"/>
      <c r="L24" s="355"/>
    </row>
    <row r="25" spans="1:12" ht="13.5" customHeight="1" x14ac:dyDescent="0.3">
      <c r="A25" s="363" t="s">
        <v>415</v>
      </c>
      <c r="B25" s="362">
        <v>284193</v>
      </c>
      <c r="C25" s="362"/>
      <c r="D25" s="362">
        <v>284193</v>
      </c>
      <c r="E25" s="364"/>
      <c r="F25" s="364"/>
      <c r="G25" s="364"/>
      <c r="K25" s="355"/>
      <c r="L25" s="355"/>
    </row>
    <row r="26" spans="1:12" ht="13.5" customHeight="1" x14ac:dyDescent="0.3">
      <c r="A26" s="363" t="s">
        <v>330</v>
      </c>
      <c r="B26" s="362"/>
      <c r="C26" s="362"/>
      <c r="D26" s="362"/>
      <c r="E26" s="364"/>
      <c r="F26" s="364"/>
      <c r="G26" s="364"/>
      <c r="K26" s="355"/>
      <c r="L26" s="355"/>
    </row>
    <row r="27" spans="1:12" ht="13.5" customHeight="1" x14ac:dyDescent="0.3">
      <c r="A27" s="363" t="s">
        <v>331</v>
      </c>
      <c r="B27" s="362"/>
      <c r="C27" s="362"/>
      <c r="D27" s="362"/>
      <c r="E27" s="364"/>
      <c r="F27" s="364"/>
      <c r="G27" s="364"/>
      <c r="K27" s="355"/>
      <c r="L27" s="355"/>
    </row>
    <row r="28" spans="1:12" ht="13.5" customHeight="1" x14ac:dyDescent="0.3">
      <c r="A28" s="363" t="s">
        <v>332</v>
      </c>
      <c r="B28" s="362"/>
      <c r="C28" s="362"/>
      <c r="D28" s="362"/>
      <c r="E28" s="364"/>
      <c r="F28" s="367"/>
      <c r="G28" s="364"/>
      <c r="K28" s="355"/>
      <c r="L28" s="355"/>
    </row>
    <row r="29" spans="1:12" ht="13.5" customHeight="1" x14ac:dyDescent="0.3">
      <c r="A29" s="363" t="s">
        <v>333</v>
      </c>
      <c r="B29" s="362"/>
      <c r="C29" s="362"/>
      <c r="D29" s="362"/>
      <c r="E29" s="364"/>
      <c r="F29" s="367"/>
      <c r="G29" s="364"/>
      <c r="K29" s="355"/>
      <c r="L29" s="355"/>
    </row>
    <row r="30" spans="1:12" ht="13.5" customHeight="1" x14ac:dyDescent="0.3">
      <c r="A30" s="365" t="s">
        <v>334</v>
      </c>
      <c r="B30" s="362">
        <v>2500000</v>
      </c>
      <c r="C30" s="362"/>
      <c r="D30" s="362">
        <v>2500000</v>
      </c>
      <c r="E30" s="364"/>
      <c r="F30" s="367"/>
      <c r="G30" s="364"/>
      <c r="K30" s="355"/>
      <c r="L30" s="355"/>
    </row>
    <row r="31" spans="1:12" ht="13.5" customHeight="1" x14ac:dyDescent="0.3">
      <c r="A31" s="365" t="s">
        <v>335</v>
      </c>
      <c r="B31" s="362"/>
      <c r="C31" s="362"/>
      <c r="D31" s="362"/>
      <c r="E31" s="364"/>
      <c r="F31" s="367"/>
      <c r="G31" s="364"/>
      <c r="K31" s="355"/>
      <c r="L31" s="355"/>
    </row>
    <row r="32" spans="1:12" ht="13.5" customHeight="1" x14ac:dyDescent="0.3">
      <c r="A32" s="365" t="s">
        <v>336</v>
      </c>
      <c r="B32" s="362"/>
      <c r="C32" s="362"/>
      <c r="D32" s="362"/>
      <c r="E32" s="364"/>
      <c r="F32" s="367"/>
      <c r="G32" s="364"/>
      <c r="K32" s="355"/>
      <c r="L32" s="355"/>
    </row>
    <row r="33" spans="1:12" ht="13.5" customHeight="1" x14ac:dyDescent="0.3">
      <c r="A33" s="365" t="s">
        <v>337</v>
      </c>
      <c r="B33" s="362"/>
      <c r="C33" s="362"/>
      <c r="D33" s="362"/>
      <c r="E33" s="364"/>
      <c r="F33" s="367"/>
      <c r="G33" s="364"/>
      <c r="K33" s="355"/>
      <c r="L33" s="355"/>
    </row>
    <row r="34" spans="1:12" ht="15" customHeight="1" x14ac:dyDescent="0.3">
      <c r="A34" s="365" t="s">
        <v>338</v>
      </c>
      <c r="B34" s="362"/>
      <c r="C34" s="362"/>
      <c r="D34" s="362"/>
      <c r="E34" s="364"/>
      <c r="F34" s="367"/>
      <c r="G34" s="364"/>
      <c r="K34" s="355"/>
      <c r="L34" s="355"/>
    </row>
    <row r="35" spans="1:12" ht="13.5" customHeight="1" x14ac:dyDescent="0.3">
      <c r="A35" s="363" t="s">
        <v>339</v>
      </c>
      <c r="B35" s="362"/>
      <c r="C35" s="362"/>
      <c r="D35" s="362"/>
      <c r="F35" s="368"/>
    </row>
    <row r="36" spans="1:12" ht="30" customHeight="1" x14ac:dyDescent="0.3">
      <c r="A36" s="365" t="s">
        <v>340</v>
      </c>
      <c r="B36" s="362"/>
      <c r="C36" s="362"/>
      <c r="D36" s="362"/>
      <c r="F36" s="368"/>
    </row>
    <row r="37" spans="1:12" ht="24.9" customHeight="1" x14ac:dyDescent="0.3">
      <c r="A37" s="365" t="s">
        <v>341</v>
      </c>
      <c r="B37" s="362"/>
      <c r="C37" s="362"/>
      <c r="D37" s="362"/>
    </row>
    <row r="38" spans="1:12" ht="15" customHeight="1" x14ac:dyDescent="0.3">
      <c r="A38" s="365" t="s">
        <v>342</v>
      </c>
      <c r="B38" s="362"/>
      <c r="C38" s="362"/>
      <c r="D38" s="362"/>
      <c r="F38" s="364"/>
      <c r="H38" s="364"/>
    </row>
    <row r="39" spans="1:12" ht="13.5" customHeight="1" x14ac:dyDescent="0.3">
      <c r="A39" s="363" t="s">
        <v>343</v>
      </c>
      <c r="B39" s="362"/>
      <c r="C39" s="362"/>
      <c r="D39" s="362"/>
      <c r="F39" s="364"/>
    </row>
    <row r="40" spans="1:12" ht="13.5" customHeight="1" x14ac:dyDescent="0.3">
      <c r="A40" s="363" t="s">
        <v>344</v>
      </c>
      <c r="B40" s="362"/>
      <c r="C40" s="362"/>
      <c r="D40" s="362"/>
      <c r="F40" s="364"/>
    </row>
    <row r="41" spans="1:12" ht="13.5" customHeight="1" x14ac:dyDescent="0.3">
      <c r="A41" s="369" t="s">
        <v>345</v>
      </c>
      <c r="B41" s="362">
        <f>B42</f>
        <v>59000</v>
      </c>
      <c r="C41" s="370"/>
      <c r="D41" s="362">
        <f>D42</f>
        <v>59000</v>
      </c>
      <c r="F41" s="364"/>
    </row>
    <row r="42" spans="1:12" ht="13.5" customHeight="1" x14ac:dyDescent="0.3">
      <c r="A42" s="365" t="s">
        <v>346</v>
      </c>
      <c r="B42" s="362">
        <v>59000</v>
      </c>
      <c r="C42" s="370"/>
      <c r="D42" s="362">
        <v>59000</v>
      </c>
      <c r="F42" s="364"/>
    </row>
    <row r="43" spans="1:12" ht="15" customHeight="1" x14ac:dyDescent="0.3">
      <c r="A43" s="371" t="s">
        <v>347</v>
      </c>
      <c r="B43" s="362"/>
      <c r="C43" s="362"/>
      <c r="D43" s="362"/>
      <c r="F43" s="364"/>
    </row>
    <row r="44" spans="1:12" ht="15" customHeight="1" x14ac:dyDescent="0.3">
      <c r="A44" s="371" t="s">
        <v>462</v>
      </c>
      <c r="B44" s="362"/>
      <c r="C44" s="362"/>
      <c r="D44" s="362">
        <v>195000</v>
      </c>
      <c r="F44" s="364"/>
    </row>
    <row r="45" spans="1:12" ht="15" customHeight="1" thickBot="1" x14ac:dyDescent="0.35">
      <c r="A45" s="372" t="s">
        <v>461</v>
      </c>
      <c r="B45" s="373">
        <v>8362000</v>
      </c>
      <c r="C45" s="373"/>
      <c r="D45" s="373">
        <v>8362000</v>
      </c>
      <c r="F45" s="364"/>
    </row>
    <row r="46" spans="1:12" s="360" customFormat="1" ht="13.5" customHeight="1" thickBot="1" x14ac:dyDescent="0.35">
      <c r="A46" s="374" t="s">
        <v>348</v>
      </c>
      <c r="B46" s="376">
        <f>SUM(B3+B23+B40+B41+B44+B45)</f>
        <v>15246587</v>
      </c>
      <c r="C46" s="375">
        <v>287418</v>
      </c>
      <c r="D46" s="376">
        <f>SUM(D3+D23+D40+D41+D44+D45)</f>
        <v>15729005</v>
      </c>
      <c r="E46" s="359"/>
      <c r="F46" s="359"/>
      <c r="G46" s="359"/>
      <c r="H46" s="359"/>
      <c r="I46" s="359"/>
      <c r="J46" s="359"/>
      <c r="K46" s="359"/>
      <c r="L46" s="359"/>
    </row>
    <row r="47" spans="1:12" ht="12.75" customHeight="1" x14ac:dyDescent="0.3">
      <c r="A47" s="377"/>
      <c r="B47" s="377"/>
      <c r="C47" s="377"/>
      <c r="D47" s="378"/>
    </row>
    <row r="48" spans="1:12" ht="18" customHeight="1" x14ac:dyDescent="0.3">
      <c r="A48" s="379"/>
      <c r="B48" s="379"/>
      <c r="C48" s="379"/>
      <c r="D48" s="380"/>
    </row>
    <row r="49" spans="1:4" hidden="1" x14ac:dyDescent="0.3">
      <c r="A49" s="381"/>
      <c r="B49" s="381"/>
      <c r="C49" s="381"/>
      <c r="D49" s="381"/>
    </row>
    <row r="50" spans="1:4" hidden="1" x14ac:dyDescent="0.3">
      <c r="A50" s="381"/>
      <c r="B50" s="381"/>
      <c r="C50" s="381"/>
      <c r="D50" s="381"/>
    </row>
  </sheetData>
  <sheetProtection selectLockedCells="1" selectUnlockedCells="1"/>
  <mergeCells count="2">
    <mergeCell ref="B1:D1"/>
    <mergeCell ref="E14:E15"/>
  </mergeCells>
  <printOptions horizontalCentered="1" verticalCentered="1"/>
  <pageMargins left="7.874015748031496E-2" right="7.874015748031496E-2" top="0.77083333333333337" bottom="0.82677165354330717" header="0.39370078740157483" footer="0.39370078740157483"/>
  <pageSetup paperSize="9" scale="99" firstPageNumber="0" orientation="portrait" horizontalDpi="300" verticalDpi="300" r:id="rId1"/>
  <headerFooter alignWithMargins="0">
    <oddHeader>&amp;C&amp;"Times New Roman,Félkövér dőlt"A HELYI ÖNKORMÁNYZATOK MŰKÖDÉSÉHEZ NYÚJTOTT TÁMOGATÁSOK&amp;R&amp;"Times New Roman,Normál"&amp;10 2. sz. melléklet
Adatok: eFt-ban</oddHeader>
    <oddFooter>&amp;C&amp;P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view="pageLayout" topLeftCell="A31" zoomScaleNormal="100" workbookViewId="0">
      <selection activeCell="E32" sqref="E32"/>
    </sheetView>
  </sheetViews>
  <sheetFormatPr defaultColWidth="9.33203125" defaultRowHeight="11.4" x14ac:dyDescent="0.2"/>
  <cols>
    <col min="1" max="1" width="6.6640625" style="3" customWidth="1"/>
    <col min="2" max="2" width="43.33203125" style="2" customWidth="1"/>
    <col min="3" max="4" width="11.33203125" style="2" customWidth="1"/>
    <col min="5" max="5" width="10.88671875" style="2" customWidth="1"/>
    <col min="6" max="6" width="11.44140625" style="2" customWidth="1"/>
    <col min="7" max="16384" width="9.33203125" style="1"/>
  </cols>
  <sheetData>
    <row r="1" spans="1:6" ht="12" thickBot="1" x14ac:dyDescent="0.25"/>
    <row r="2" spans="1:6" s="6" customFormat="1" ht="43.5" customHeight="1" thickBot="1" x14ac:dyDescent="0.25">
      <c r="A2" s="17" t="s">
        <v>23</v>
      </c>
      <c r="B2" s="16" t="s">
        <v>22</v>
      </c>
      <c r="C2" s="69" t="s">
        <v>77</v>
      </c>
      <c r="D2" s="70" t="s">
        <v>78</v>
      </c>
      <c r="E2" s="70" t="s">
        <v>375</v>
      </c>
      <c r="F2" s="70" t="s">
        <v>158</v>
      </c>
    </row>
    <row r="3" spans="1:6" s="15" customFormat="1" ht="14.4" customHeight="1" x14ac:dyDescent="0.2">
      <c r="A3" s="11"/>
      <c r="B3" s="10" t="s">
        <v>21</v>
      </c>
      <c r="C3" s="10"/>
      <c r="D3" s="10"/>
      <c r="E3" s="10"/>
      <c r="F3" s="10"/>
    </row>
    <row r="4" spans="1:6" s="6" customFormat="1" ht="14.4" customHeight="1" x14ac:dyDescent="0.2">
      <c r="A4" s="11" t="s">
        <v>20</v>
      </c>
      <c r="B4" s="10" t="s">
        <v>19</v>
      </c>
      <c r="C4" s="8"/>
      <c r="D4" s="8"/>
      <c r="E4" s="8"/>
      <c r="F4" s="8"/>
    </row>
    <row r="5" spans="1:6" s="6" customFormat="1" ht="14.4" customHeight="1" x14ac:dyDescent="0.2">
      <c r="A5" s="9"/>
      <c r="B5" s="8" t="s">
        <v>18</v>
      </c>
      <c r="C5" s="8">
        <v>30</v>
      </c>
      <c r="D5" s="8">
        <v>4382</v>
      </c>
      <c r="E5" s="8">
        <v>4603</v>
      </c>
      <c r="F5" s="8">
        <f>E5/D5*100</f>
        <v>105.04335919671384</v>
      </c>
    </row>
    <row r="6" spans="1:6" s="6" customFormat="1" ht="14.4" customHeight="1" x14ac:dyDescent="0.2">
      <c r="A6" s="9"/>
      <c r="B6" s="8" t="s">
        <v>17</v>
      </c>
      <c r="C6" s="8">
        <f>SUM(C7:C10)</f>
        <v>6911</v>
      </c>
      <c r="D6" s="8">
        <f t="shared" ref="D6:E6" si="0">SUM(D7:D10)</f>
        <v>9411</v>
      </c>
      <c r="E6" s="8">
        <f t="shared" si="0"/>
        <v>8937</v>
      </c>
      <c r="F6" s="8">
        <f t="shared" ref="F6:F9" si="1">E6/D6*100</f>
        <v>94.963340771437672</v>
      </c>
    </row>
    <row r="7" spans="1:6" s="6" customFormat="1" ht="14.4" customHeight="1" x14ac:dyDescent="0.2">
      <c r="A7" s="9"/>
      <c r="B7" s="8" t="s">
        <v>67</v>
      </c>
      <c r="C7" s="8">
        <v>11</v>
      </c>
      <c r="D7" s="8">
        <v>11</v>
      </c>
      <c r="E7" s="8">
        <v>18</v>
      </c>
      <c r="F7" s="8">
        <f t="shared" si="1"/>
        <v>163.63636363636365</v>
      </c>
    </row>
    <row r="8" spans="1:6" s="6" customFormat="1" ht="14.4" customHeight="1" x14ac:dyDescent="0.2">
      <c r="A8" s="9"/>
      <c r="B8" s="8" t="s">
        <v>16</v>
      </c>
      <c r="C8" s="8">
        <v>6800</v>
      </c>
      <c r="D8" s="8">
        <v>9250</v>
      </c>
      <c r="E8" s="8">
        <v>8805</v>
      </c>
      <c r="F8" s="8">
        <f t="shared" si="1"/>
        <v>95.189189189189193</v>
      </c>
    </row>
    <row r="9" spans="1:6" s="6" customFormat="1" ht="14.4" customHeight="1" x14ac:dyDescent="0.2">
      <c r="A9" s="9"/>
      <c r="B9" s="8" t="s">
        <v>153</v>
      </c>
      <c r="C9" s="8">
        <v>100</v>
      </c>
      <c r="D9" s="8">
        <v>150</v>
      </c>
      <c r="E9" s="8">
        <v>114</v>
      </c>
      <c r="F9" s="8">
        <f t="shared" si="1"/>
        <v>76</v>
      </c>
    </row>
    <row r="10" spans="1:6" s="6" customFormat="1" ht="14.4" customHeight="1" x14ac:dyDescent="0.2">
      <c r="A10" s="9"/>
      <c r="B10" s="8" t="s">
        <v>15</v>
      </c>
      <c r="C10" s="8">
        <v>0</v>
      </c>
      <c r="D10" s="8">
        <v>0</v>
      </c>
      <c r="E10" s="8">
        <v>0</v>
      </c>
      <c r="F10" s="8"/>
    </row>
    <row r="11" spans="1:6" s="14" customFormat="1" ht="14.4" customHeight="1" x14ac:dyDescent="0.2">
      <c r="A11" s="5"/>
      <c r="B11" s="4" t="s">
        <v>14</v>
      </c>
      <c r="C11" s="4">
        <f>SUM(C5:C6)</f>
        <v>6941</v>
      </c>
      <c r="D11" s="4">
        <f>SUM(D5:D6)</f>
        <v>13793</v>
      </c>
      <c r="E11" s="4">
        <f>SUM(E5:E6)</f>
        <v>13540</v>
      </c>
      <c r="F11" s="4">
        <f>E11/D11*100</f>
        <v>98.165736243021811</v>
      </c>
    </row>
    <row r="12" spans="1:6" s="6" customFormat="1" ht="14.4" customHeight="1" x14ac:dyDescent="0.2">
      <c r="A12" s="11" t="s">
        <v>13</v>
      </c>
      <c r="B12" s="10" t="s">
        <v>12</v>
      </c>
      <c r="C12" s="8"/>
      <c r="D12" s="8"/>
      <c r="E12" s="8"/>
      <c r="F12" s="8"/>
    </row>
    <row r="13" spans="1:6" s="6" customFormat="1" ht="14.4" customHeight="1" x14ac:dyDescent="0.2">
      <c r="A13" s="9"/>
      <c r="B13" s="8" t="s">
        <v>11</v>
      </c>
      <c r="C13" s="8"/>
      <c r="D13" s="8"/>
      <c r="E13" s="8"/>
      <c r="F13" s="8"/>
    </row>
    <row r="14" spans="1:6" s="6" customFormat="1" ht="14.4" customHeight="1" x14ac:dyDescent="0.2">
      <c r="A14" s="9"/>
      <c r="B14" s="8" t="s">
        <v>135</v>
      </c>
      <c r="C14" s="8">
        <v>15247</v>
      </c>
      <c r="D14" s="8">
        <v>15729</v>
      </c>
      <c r="E14" s="8">
        <v>15729</v>
      </c>
      <c r="F14" s="8">
        <f>E14/D14*100</f>
        <v>100</v>
      </c>
    </row>
    <row r="15" spans="1:6" s="14" customFormat="1" ht="14.4" customHeight="1" x14ac:dyDescent="0.2">
      <c r="A15" s="5"/>
      <c r="B15" s="4" t="s">
        <v>10</v>
      </c>
      <c r="C15" s="4">
        <f>SUM(C14:C14)</f>
        <v>15247</v>
      </c>
      <c r="D15" s="4">
        <f t="shared" ref="D15" si="2">SUM(D14:D14)</f>
        <v>15729</v>
      </c>
      <c r="E15" s="4">
        <f t="shared" ref="E15" si="3">SUM(E14:E14)</f>
        <v>15729</v>
      </c>
      <c r="F15" s="4">
        <f>E15/D15*100</f>
        <v>100</v>
      </c>
    </row>
    <row r="16" spans="1:6" s="6" customFormat="1" ht="14.4" customHeight="1" x14ac:dyDescent="0.2">
      <c r="A16" s="11" t="s">
        <v>9</v>
      </c>
      <c r="B16" s="10" t="s">
        <v>8</v>
      </c>
      <c r="C16" s="8"/>
      <c r="D16" s="8"/>
      <c r="E16" s="8"/>
      <c r="F16" s="8"/>
    </row>
    <row r="17" spans="1:6" s="6" customFormat="1" ht="14.4" customHeight="1" x14ac:dyDescent="0.2">
      <c r="A17" s="9"/>
      <c r="B17" s="8" t="s">
        <v>136</v>
      </c>
      <c r="C17" s="8">
        <v>0</v>
      </c>
      <c r="D17" s="8">
        <v>1100</v>
      </c>
      <c r="E17" s="8">
        <v>1100</v>
      </c>
      <c r="F17" s="8">
        <f>E17/D17*100</f>
        <v>100</v>
      </c>
    </row>
    <row r="18" spans="1:6" s="6" customFormat="1" ht="14.4" customHeight="1" x14ac:dyDescent="0.2">
      <c r="A18" s="9"/>
      <c r="B18" s="8" t="s">
        <v>137</v>
      </c>
      <c r="C18" s="8">
        <v>0</v>
      </c>
      <c r="D18" s="8">
        <v>0</v>
      </c>
      <c r="E18" s="8">
        <v>0</v>
      </c>
      <c r="F18" s="8">
        <v>0</v>
      </c>
    </row>
    <row r="19" spans="1:6" s="6" customFormat="1" ht="14.4" customHeight="1" x14ac:dyDescent="0.2">
      <c r="A19" s="9"/>
      <c r="B19" s="8" t="s">
        <v>138</v>
      </c>
      <c r="C19" s="8">
        <v>0</v>
      </c>
      <c r="D19" s="8">
        <v>0</v>
      </c>
      <c r="E19" s="8">
        <v>0</v>
      </c>
      <c r="F19" s="8">
        <v>0</v>
      </c>
    </row>
    <row r="20" spans="1:6" ht="24.9" customHeight="1" x14ac:dyDescent="0.2">
      <c r="A20" s="5"/>
      <c r="B20" s="4" t="s">
        <v>139</v>
      </c>
      <c r="C20" s="4">
        <f>SUM(C16:C19)</f>
        <v>0</v>
      </c>
      <c r="D20" s="4">
        <f>SUM(D16:D19)</f>
        <v>1100</v>
      </c>
      <c r="E20" s="4">
        <f>SUM(E16:E19)</f>
        <v>1100</v>
      </c>
      <c r="F20" s="4">
        <f>E20/D20*100</f>
        <v>100</v>
      </c>
    </row>
    <row r="21" spans="1:6" s="6" customFormat="1" ht="15" customHeight="1" x14ac:dyDescent="0.2">
      <c r="A21" s="11" t="s">
        <v>7</v>
      </c>
      <c r="B21" s="10" t="s">
        <v>140</v>
      </c>
      <c r="C21" s="8"/>
      <c r="D21" s="8"/>
      <c r="E21" s="8"/>
      <c r="F21" s="8"/>
    </row>
    <row r="22" spans="1:6" s="6" customFormat="1" ht="15" customHeight="1" x14ac:dyDescent="0.2">
      <c r="A22" s="9"/>
      <c r="B22" s="8" t="s">
        <v>141</v>
      </c>
      <c r="C22" s="8">
        <v>700</v>
      </c>
      <c r="D22" s="8">
        <v>1200</v>
      </c>
      <c r="E22" s="8">
        <v>1158</v>
      </c>
      <c r="F22" s="8">
        <f>E22/D22*100</f>
        <v>96.5</v>
      </c>
    </row>
    <row r="23" spans="1:6" s="6" customFormat="1" ht="15" customHeight="1" x14ac:dyDescent="0.2">
      <c r="A23" s="9"/>
      <c r="B23" s="8" t="s">
        <v>142</v>
      </c>
      <c r="C23" s="8">
        <v>9906</v>
      </c>
      <c r="D23" s="8">
        <v>17634</v>
      </c>
      <c r="E23" s="8">
        <v>17632</v>
      </c>
      <c r="F23" s="8">
        <f>E23/D23*100</f>
        <v>99.98865827378927</v>
      </c>
    </row>
    <row r="24" spans="1:6" s="14" customFormat="1" ht="27" customHeight="1" x14ac:dyDescent="0.2">
      <c r="A24" s="5"/>
      <c r="B24" s="4" t="s">
        <v>143</v>
      </c>
      <c r="C24" s="4">
        <f>SUM(C22:C23)</f>
        <v>10606</v>
      </c>
      <c r="D24" s="4">
        <f>SUM(D22:D23)</f>
        <v>18834</v>
      </c>
      <c r="E24" s="4">
        <f>SUM(E22:E23)</f>
        <v>18790</v>
      </c>
      <c r="F24" s="4">
        <f>E24/D24*100</f>
        <v>99.766379951152174</v>
      </c>
    </row>
    <row r="25" spans="1:6" s="6" customFormat="1" ht="15" customHeight="1" x14ac:dyDescent="0.2">
      <c r="A25" s="11" t="s">
        <v>6</v>
      </c>
      <c r="B25" s="10" t="s">
        <v>5</v>
      </c>
      <c r="C25" s="8"/>
      <c r="D25" s="8"/>
      <c r="E25" s="8"/>
      <c r="F25" s="8"/>
    </row>
    <row r="26" spans="1:6" s="6" customFormat="1" ht="24.9" customHeight="1" x14ac:dyDescent="0.2">
      <c r="A26" s="9"/>
      <c r="B26" s="8" t="s">
        <v>4</v>
      </c>
      <c r="C26" s="8">
        <v>0</v>
      </c>
      <c r="D26" s="8">
        <v>0</v>
      </c>
      <c r="E26" s="8">
        <v>0</v>
      </c>
      <c r="F26" s="8">
        <v>0</v>
      </c>
    </row>
    <row r="27" spans="1:6" s="6" customFormat="1" ht="24.9" customHeight="1" x14ac:dyDescent="0.2">
      <c r="A27" s="9"/>
      <c r="B27" s="8" t="s">
        <v>3</v>
      </c>
      <c r="C27" s="8">
        <v>0</v>
      </c>
      <c r="D27" s="8">
        <v>0</v>
      </c>
      <c r="E27" s="8">
        <v>0</v>
      </c>
      <c r="F27" s="8">
        <v>0</v>
      </c>
    </row>
    <row r="28" spans="1:6" s="6" customFormat="1" ht="24.9" customHeight="1" x14ac:dyDescent="0.2">
      <c r="A28" s="7"/>
      <c r="B28" s="4" t="s">
        <v>2</v>
      </c>
      <c r="C28" s="4">
        <f>SUM(C26:C27)</f>
        <v>0</v>
      </c>
      <c r="D28" s="4">
        <f>SUM(D26:D27)</f>
        <v>0</v>
      </c>
      <c r="E28" s="4">
        <f>SUM(E26:E27)</f>
        <v>0</v>
      </c>
      <c r="F28" s="4">
        <f>SUM(F26:F27)</f>
        <v>0</v>
      </c>
    </row>
    <row r="29" spans="1:6" s="6" customFormat="1" ht="22.2" customHeight="1" x14ac:dyDescent="0.2">
      <c r="A29" s="5"/>
      <c r="B29" s="4" t="s">
        <v>152</v>
      </c>
      <c r="C29" s="4">
        <f>SUM(C11+C15+C20+C24+C28)</f>
        <v>32794</v>
      </c>
      <c r="D29" s="4">
        <f t="shared" ref="D29" si="4">SUM(D11+D15+D20+D24+D28)</f>
        <v>49456</v>
      </c>
      <c r="E29" s="4">
        <f t="shared" ref="E29" si="5">SUM(E11+E15+E20+E24+E28)</f>
        <v>49159</v>
      </c>
      <c r="F29" s="4">
        <f>E29/D29*100</f>
        <v>99.39946619217082</v>
      </c>
    </row>
    <row r="30" spans="1:6" s="6" customFormat="1" ht="14.4" customHeight="1" x14ac:dyDescent="0.2">
      <c r="A30" s="11" t="s">
        <v>144</v>
      </c>
      <c r="B30" s="10" t="s">
        <v>145</v>
      </c>
      <c r="C30" s="8"/>
      <c r="D30" s="8"/>
      <c r="E30" s="8"/>
      <c r="F30" s="8"/>
    </row>
    <row r="31" spans="1:6" s="6" customFormat="1" ht="14.4" customHeight="1" x14ac:dyDescent="0.2">
      <c r="A31" s="13"/>
      <c r="B31" s="12" t="s">
        <v>146</v>
      </c>
      <c r="C31" s="12">
        <v>0</v>
      </c>
      <c r="D31" s="12">
        <v>19500</v>
      </c>
      <c r="E31" s="12">
        <v>16785</v>
      </c>
      <c r="F31" s="12">
        <f>E31/D31*100</f>
        <v>86.076923076923066</v>
      </c>
    </row>
    <row r="32" spans="1:6" s="6" customFormat="1" ht="14.4" customHeight="1" x14ac:dyDescent="0.2">
      <c r="A32" s="7"/>
      <c r="B32" s="4" t="s">
        <v>1</v>
      </c>
      <c r="C32" s="4">
        <f>SUM(C31:C31)</f>
        <v>0</v>
      </c>
      <c r="D32" s="4">
        <f>SUM(D31:D31)</f>
        <v>19500</v>
      </c>
      <c r="E32" s="4">
        <f>SUM(E31:E31)</f>
        <v>16785</v>
      </c>
      <c r="F32" s="4">
        <f>E32/D32*100</f>
        <v>86.076923076923066</v>
      </c>
    </row>
    <row r="33" spans="1:6" s="6" customFormat="1" ht="14.4" customHeight="1" x14ac:dyDescent="0.2">
      <c r="A33" s="11" t="s">
        <v>147</v>
      </c>
      <c r="B33" s="10" t="s">
        <v>148</v>
      </c>
      <c r="C33" s="10"/>
      <c r="D33" s="10"/>
      <c r="E33" s="10"/>
      <c r="F33" s="10"/>
    </row>
    <row r="34" spans="1:6" s="6" customFormat="1" ht="17.25" customHeight="1" x14ac:dyDescent="0.2">
      <c r="A34" s="9"/>
      <c r="B34" s="8" t="s">
        <v>149</v>
      </c>
      <c r="C34" s="8">
        <v>2136</v>
      </c>
      <c r="D34" s="8">
        <v>4359</v>
      </c>
      <c r="E34" s="8">
        <v>4359</v>
      </c>
      <c r="F34" s="8">
        <f>E34/D34*100</f>
        <v>100</v>
      </c>
    </row>
    <row r="35" spans="1:6" s="6" customFormat="1" ht="18" customHeight="1" x14ac:dyDescent="0.2">
      <c r="A35" s="9"/>
      <c r="B35" s="8" t="s">
        <v>150</v>
      </c>
      <c r="C35" s="8"/>
      <c r="D35" s="8">
        <v>630</v>
      </c>
      <c r="E35" s="8">
        <v>630</v>
      </c>
      <c r="F35" s="8">
        <f>E35/D35*100</f>
        <v>100</v>
      </c>
    </row>
    <row r="36" spans="1:6" s="6" customFormat="1" ht="24.9" customHeight="1" x14ac:dyDescent="0.2">
      <c r="A36" s="7"/>
      <c r="B36" s="4" t="s">
        <v>151</v>
      </c>
      <c r="C36" s="4">
        <f>SUM(C34:C35)</f>
        <v>2136</v>
      </c>
      <c r="D36" s="4">
        <f t="shared" ref="D36" si="6">SUM(D34:D35)</f>
        <v>4989</v>
      </c>
      <c r="E36" s="4">
        <f t="shared" ref="E36" si="7">SUM(E34:E35)</f>
        <v>4989</v>
      </c>
      <c r="F36" s="4">
        <f>E36/D36*100</f>
        <v>100</v>
      </c>
    </row>
    <row r="37" spans="1:6" ht="15.9" customHeight="1" x14ac:dyDescent="0.2">
      <c r="A37" s="5"/>
      <c r="B37" s="4" t="s">
        <v>0</v>
      </c>
      <c r="C37" s="4">
        <f>SUM(C11+C15+C20+C24+C28+C32+C36)</f>
        <v>34930</v>
      </c>
      <c r="D37" s="4">
        <f t="shared" ref="D37" si="8">SUM(D11+D15+D20+D24+D28+D32+D36)</f>
        <v>73945</v>
      </c>
      <c r="E37" s="4">
        <f t="shared" ref="E37" si="9">SUM(E11+E15+E20+E24+E28+E32+E36)</f>
        <v>70933</v>
      </c>
      <c r="F37" s="4">
        <f>E37/D37*100</f>
        <v>95.926702278720668</v>
      </c>
    </row>
  </sheetData>
  <printOptions horizontalCentered="1"/>
  <pageMargins left="0.35433070866141736" right="0.35433070866141736" top="1.3125" bottom="0.43307086614173229" header="0.51181102362204722" footer="0.35433070866141736"/>
  <pageSetup paperSize="9" orientation="portrait" horizontalDpi="300" verticalDpi="300" r:id="rId1"/>
  <headerFooter alignWithMargins="0">
    <oddHeader>&amp;C&amp;"-,Félkövér"MÁROKFÖLD KÖZSÉG ÖNKORMÁNYZATA 
  ELEMI BEVÉTELI ELŐIRÁNYZATA  2014 ÉVBEN&amp;R&amp;"Times New Roman CE,Félkövér dőlt"3.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topLeftCell="A7" zoomScaleNormal="100" workbookViewId="0">
      <selection activeCell="G21" sqref="G21"/>
    </sheetView>
  </sheetViews>
  <sheetFormatPr defaultColWidth="9.33203125" defaultRowHeight="11.4" x14ac:dyDescent="0.2"/>
  <cols>
    <col min="1" max="1" width="9.33203125" style="1"/>
    <col min="2" max="2" width="50.44140625" style="1" customWidth="1"/>
    <col min="3" max="4" width="13.33203125" style="1" customWidth="1"/>
    <col min="5" max="5" width="12.88671875" style="1" customWidth="1"/>
    <col min="6" max="6" width="13.88671875" style="1" customWidth="1"/>
    <col min="7" max="16384" width="9.33203125" style="1"/>
  </cols>
  <sheetData>
    <row r="1" spans="1:6" s="38" customFormat="1" ht="50.1" customHeight="1" thickBot="1" x14ac:dyDescent="0.35">
      <c r="A1" s="64"/>
      <c r="B1" s="64" t="s">
        <v>22</v>
      </c>
      <c r="C1" s="69" t="s">
        <v>77</v>
      </c>
      <c r="D1" s="70" t="s">
        <v>78</v>
      </c>
      <c r="E1" s="69" t="s">
        <v>159</v>
      </c>
      <c r="F1" s="70" t="s">
        <v>158</v>
      </c>
    </row>
    <row r="2" spans="1:6" s="37" customFormat="1" ht="16.5" customHeight="1" x14ac:dyDescent="0.3">
      <c r="A2" s="33" t="s">
        <v>20</v>
      </c>
      <c r="B2" s="33" t="s">
        <v>43</v>
      </c>
      <c r="C2" s="33"/>
      <c r="D2" s="33"/>
      <c r="E2" s="33"/>
      <c r="F2" s="33"/>
    </row>
    <row r="3" spans="1:6" s="36" customFormat="1" ht="13.2" x14ac:dyDescent="0.3">
      <c r="A3" s="34" t="s">
        <v>27</v>
      </c>
      <c r="B3" s="34" t="s">
        <v>42</v>
      </c>
      <c r="C3" s="34">
        <v>8645</v>
      </c>
      <c r="D3" s="34">
        <v>14215</v>
      </c>
      <c r="E3" s="34">
        <v>12229</v>
      </c>
      <c r="F3" s="34">
        <f>E3/D3*100</f>
        <v>86.028842771720022</v>
      </c>
    </row>
    <row r="4" spans="1:6" s="27" customFormat="1" ht="13.2" x14ac:dyDescent="0.3">
      <c r="A4" s="34" t="s">
        <v>26</v>
      </c>
      <c r="B4" s="35" t="s">
        <v>41</v>
      </c>
      <c r="C4" s="29">
        <v>2155</v>
      </c>
      <c r="D4" s="29">
        <v>3115</v>
      </c>
      <c r="E4" s="29">
        <v>2820</v>
      </c>
      <c r="F4" s="34">
        <f t="shared" ref="F4:F13" si="0">E4/D4*100</f>
        <v>90.529695024077057</v>
      </c>
    </row>
    <row r="5" spans="1:6" s="27" customFormat="1" ht="13.2" x14ac:dyDescent="0.3">
      <c r="A5" s="34" t="s">
        <v>31</v>
      </c>
      <c r="B5" s="29" t="s">
        <v>40</v>
      </c>
      <c r="C5" s="29">
        <v>8928</v>
      </c>
      <c r="D5" s="29">
        <v>12568</v>
      </c>
      <c r="E5" s="29">
        <v>10298</v>
      </c>
      <c r="F5" s="34">
        <f t="shared" si="0"/>
        <v>81.938255887969447</v>
      </c>
    </row>
    <row r="6" spans="1:6" s="27" customFormat="1" ht="13.2" x14ac:dyDescent="0.3">
      <c r="A6" s="34" t="s">
        <v>39</v>
      </c>
      <c r="B6" s="29" t="s">
        <v>38</v>
      </c>
      <c r="C6" s="32">
        <v>270</v>
      </c>
      <c r="D6" s="32">
        <v>280</v>
      </c>
      <c r="E6" s="32">
        <v>210</v>
      </c>
      <c r="F6" s="34">
        <f t="shared" si="0"/>
        <v>75</v>
      </c>
    </row>
    <row r="7" spans="1:6" s="27" customFormat="1" ht="13.2" x14ac:dyDescent="0.3">
      <c r="A7" s="34" t="s">
        <v>36</v>
      </c>
      <c r="B7" s="29" t="s">
        <v>157</v>
      </c>
      <c r="C7" s="29">
        <v>2352</v>
      </c>
      <c r="D7" s="29">
        <v>2187</v>
      </c>
      <c r="E7" s="29">
        <v>1564</v>
      </c>
      <c r="F7" s="34">
        <f t="shared" si="0"/>
        <v>71.513488797439422</v>
      </c>
    </row>
    <row r="8" spans="1:6" s="27" customFormat="1" ht="13.8" x14ac:dyDescent="0.3">
      <c r="A8" s="34"/>
      <c r="B8" s="33" t="s">
        <v>35</v>
      </c>
      <c r="C8" s="28">
        <f>SUM(C3:C7)</f>
        <v>22350</v>
      </c>
      <c r="D8" s="28">
        <f>SUM(D3:D7)</f>
        <v>32365</v>
      </c>
      <c r="E8" s="28">
        <f>SUM(E3:E7)</f>
        <v>27121</v>
      </c>
      <c r="F8" s="417">
        <f t="shared" si="0"/>
        <v>83.797311911014987</v>
      </c>
    </row>
    <row r="9" spans="1:6" s="27" customFormat="1" ht="13.8" x14ac:dyDescent="0.3">
      <c r="A9" s="28" t="s">
        <v>13</v>
      </c>
      <c r="B9" s="31" t="s">
        <v>34</v>
      </c>
      <c r="C9" s="28"/>
      <c r="D9" s="28"/>
      <c r="E9" s="28"/>
      <c r="F9" s="34"/>
    </row>
    <row r="10" spans="1:6" s="27" customFormat="1" ht="13.2" x14ac:dyDescent="0.3">
      <c r="A10" s="29" t="s">
        <v>27</v>
      </c>
      <c r="B10" s="29" t="s">
        <v>33</v>
      </c>
      <c r="C10" s="29">
        <v>12580</v>
      </c>
      <c r="D10" s="29">
        <v>24780</v>
      </c>
      <c r="E10" s="29">
        <v>23889</v>
      </c>
      <c r="F10" s="34">
        <f t="shared" si="0"/>
        <v>96.404358353510901</v>
      </c>
    </row>
    <row r="11" spans="1:6" s="27" customFormat="1" ht="13.2" x14ac:dyDescent="0.3">
      <c r="A11" s="29" t="s">
        <v>26</v>
      </c>
      <c r="B11" s="29" t="s">
        <v>32</v>
      </c>
      <c r="C11" s="29">
        <v>0</v>
      </c>
      <c r="D11" s="29">
        <v>1900</v>
      </c>
      <c r="E11" s="29">
        <v>1881</v>
      </c>
      <c r="F11" s="34">
        <f t="shared" si="0"/>
        <v>99</v>
      </c>
    </row>
    <row r="12" spans="1:6" s="27" customFormat="1" ht="13.2" x14ac:dyDescent="0.3">
      <c r="A12" s="29" t="s">
        <v>31</v>
      </c>
      <c r="B12" s="29" t="s">
        <v>30</v>
      </c>
      <c r="C12" s="32">
        <v>0</v>
      </c>
      <c r="D12" s="32">
        <v>0</v>
      </c>
      <c r="E12" s="32"/>
      <c r="F12" s="34"/>
    </row>
    <row r="13" spans="1:6" s="27" customFormat="1" ht="13.8" x14ac:dyDescent="0.3">
      <c r="A13" s="29"/>
      <c r="B13" s="31" t="s">
        <v>29</v>
      </c>
      <c r="C13" s="30">
        <f>SUM(C10:C12)</f>
        <v>12580</v>
      </c>
      <c r="D13" s="30">
        <f>SUM(D10:D12)</f>
        <v>26680</v>
      </c>
      <c r="E13" s="30">
        <f>SUM(E10:E12)</f>
        <v>25770</v>
      </c>
      <c r="F13" s="34">
        <f t="shared" si="0"/>
        <v>96.589205397301342</v>
      </c>
    </row>
    <row r="14" spans="1:6" s="27" customFormat="1" ht="13.8" x14ac:dyDescent="0.3">
      <c r="A14" s="28" t="s">
        <v>9</v>
      </c>
      <c r="B14" s="28" t="s">
        <v>28</v>
      </c>
      <c r="C14" s="28"/>
      <c r="D14" s="28"/>
      <c r="E14" s="28"/>
      <c r="F14" s="34"/>
    </row>
    <row r="15" spans="1:6" s="27" customFormat="1" ht="13.2" x14ac:dyDescent="0.3">
      <c r="A15" s="29" t="s">
        <v>27</v>
      </c>
      <c r="B15" s="29" t="s">
        <v>154</v>
      </c>
      <c r="C15" s="29">
        <v>0</v>
      </c>
      <c r="D15" s="29">
        <v>14900</v>
      </c>
      <c r="E15" s="29">
        <v>14900</v>
      </c>
      <c r="F15" s="34">
        <f>E15/D15*100</f>
        <v>100</v>
      </c>
    </row>
    <row r="16" spans="1:6" s="27" customFormat="1" ht="13.2" x14ac:dyDescent="0.3">
      <c r="A16" s="29" t="s">
        <v>26</v>
      </c>
      <c r="B16" s="29" t="s">
        <v>155</v>
      </c>
      <c r="C16" s="29">
        <v>0</v>
      </c>
      <c r="D16" s="29">
        <v>0</v>
      </c>
      <c r="E16" s="29"/>
      <c r="F16" s="34"/>
    </row>
    <row r="17" spans="1:6" s="27" customFormat="1" ht="13.8" x14ac:dyDescent="0.3">
      <c r="A17" s="28" t="s">
        <v>25</v>
      </c>
      <c r="B17" s="28" t="s">
        <v>156</v>
      </c>
      <c r="C17" s="28">
        <v>0</v>
      </c>
      <c r="D17" s="28">
        <f>D15+D16</f>
        <v>14900</v>
      </c>
      <c r="E17" s="28">
        <f>E15+E16</f>
        <v>14900</v>
      </c>
      <c r="F17" s="34">
        <f t="shared" ref="F17" si="1">E17/D17*100</f>
        <v>100</v>
      </c>
    </row>
    <row r="18" spans="1:6" s="23" customFormat="1" ht="18.75" customHeight="1" x14ac:dyDescent="0.3">
      <c r="A18" s="26"/>
      <c r="B18" s="25" t="s">
        <v>24</v>
      </c>
      <c r="C18" s="24">
        <f>SUM(C8+C13+C17)</f>
        <v>34930</v>
      </c>
      <c r="D18" s="24">
        <f t="shared" ref="D18:E18" si="2">SUM(D8+D13+D17)</f>
        <v>73945</v>
      </c>
      <c r="E18" s="24">
        <f t="shared" si="2"/>
        <v>67791</v>
      </c>
      <c r="F18" s="24">
        <f>E18/D18*100</f>
        <v>91.677598214889443</v>
      </c>
    </row>
    <row r="19" spans="1:6" s="21" customFormat="1" ht="13.2" x14ac:dyDescent="0.3">
      <c r="A19" s="20"/>
      <c r="B19" s="22"/>
      <c r="C19" s="22"/>
      <c r="D19" s="22"/>
      <c r="E19" s="22"/>
      <c r="F19" s="22"/>
    </row>
    <row r="20" spans="1:6" s="19" customFormat="1" ht="13.2" x14ac:dyDescent="0.3">
      <c r="A20" s="20"/>
      <c r="B20" s="20"/>
      <c r="C20" s="20"/>
      <c r="D20" s="20"/>
      <c r="E20" s="20"/>
      <c r="F20" s="20"/>
    </row>
    <row r="21" spans="1:6" s="19" customFormat="1" ht="13.2" x14ac:dyDescent="0.3">
      <c r="A21" s="20"/>
      <c r="B21" s="20"/>
      <c r="C21" s="20"/>
      <c r="D21" s="20"/>
      <c r="E21" s="20"/>
      <c r="F21" s="20"/>
    </row>
    <row r="22" spans="1:6" s="19" customFormat="1" ht="13.2" x14ac:dyDescent="0.3">
      <c r="A22" s="20"/>
      <c r="B22" s="20"/>
      <c r="C22" s="20"/>
      <c r="D22" s="20"/>
      <c r="E22" s="20"/>
      <c r="F22" s="20"/>
    </row>
    <row r="23" spans="1:6" s="19" customFormat="1" ht="13.2" x14ac:dyDescent="0.3">
      <c r="A23" s="20"/>
      <c r="B23" s="20"/>
      <c r="C23" s="20"/>
      <c r="D23" s="20"/>
      <c r="E23" s="20"/>
      <c r="F23" s="20"/>
    </row>
    <row r="24" spans="1:6" s="19" customFormat="1" ht="13.2" x14ac:dyDescent="0.3">
      <c r="A24" s="20"/>
      <c r="B24" s="20"/>
      <c r="C24" s="20"/>
      <c r="D24" s="20"/>
      <c r="E24" s="20"/>
      <c r="F24" s="20"/>
    </row>
    <row r="25" spans="1:6" s="19" customFormat="1" ht="13.2" x14ac:dyDescent="0.3">
      <c r="A25" s="20"/>
      <c r="B25" s="20"/>
      <c r="C25" s="20"/>
      <c r="D25" s="20"/>
      <c r="E25" s="20"/>
      <c r="F25" s="20"/>
    </row>
    <row r="26" spans="1:6" s="19" customFormat="1" ht="13.2" x14ac:dyDescent="0.3">
      <c r="A26" s="20"/>
      <c r="B26" s="20"/>
      <c r="C26" s="20"/>
      <c r="D26" s="20"/>
      <c r="E26" s="20"/>
      <c r="F26" s="20"/>
    </row>
    <row r="27" spans="1:6" s="19" customFormat="1" ht="13.2" x14ac:dyDescent="0.3">
      <c r="A27" s="20"/>
      <c r="B27" s="20"/>
      <c r="C27" s="20"/>
      <c r="D27" s="20"/>
      <c r="E27" s="20"/>
      <c r="F27" s="20"/>
    </row>
    <row r="28" spans="1:6" s="19" customFormat="1" ht="13.2" x14ac:dyDescent="0.3">
      <c r="A28" s="20"/>
      <c r="B28" s="20"/>
      <c r="C28" s="20"/>
      <c r="D28" s="20"/>
      <c r="E28" s="20"/>
      <c r="F28" s="20"/>
    </row>
    <row r="29" spans="1:6" s="19" customFormat="1" ht="13.2" x14ac:dyDescent="0.25">
      <c r="A29" s="18"/>
      <c r="B29" s="20"/>
      <c r="C29" s="20"/>
      <c r="D29" s="20"/>
      <c r="E29" s="20"/>
      <c r="F29" s="20"/>
    </row>
    <row r="30" spans="1:6" ht="13.2" x14ac:dyDescent="0.25">
      <c r="A30" s="18"/>
      <c r="B30" s="18"/>
      <c r="C30" s="18"/>
      <c r="D30" s="18"/>
      <c r="E30" s="18"/>
      <c r="F30" s="18"/>
    </row>
    <row r="31" spans="1:6" ht="13.2" x14ac:dyDescent="0.25">
      <c r="A31" s="18"/>
      <c r="B31" s="18"/>
      <c r="C31" s="18"/>
      <c r="D31" s="18"/>
      <c r="E31" s="18"/>
      <c r="F31" s="18"/>
    </row>
    <row r="32" spans="1:6" ht="13.2" x14ac:dyDescent="0.25">
      <c r="A32" s="18"/>
      <c r="B32" s="18"/>
      <c r="C32" s="18"/>
      <c r="D32" s="18"/>
      <c r="E32" s="18"/>
      <c r="F32" s="18"/>
    </row>
    <row r="33" spans="1:6" ht="13.2" x14ac:dyDescent="0.25">
      <c r="A33" s="18"/>
      <c r="B33" s="18"/>
      <c r="C33" s="18"/>
      <c r="D33" s="18"/>
      <c r="E33" s="18"/>
      <c r="F33" s="18"/>
    </row>
    <row r="34" spans="1:6" ht="13.2" x14ac:dyDescent="0.25">
      <c r="A34" s="18"/>
      <c r="B34" s="18"/>
      <c r="C34" s="18"/>
      <c r="D34" s="18"/>
      <c r="E34" s="18"/>
      <c r="F34" s="18"/>
    </row>
    <row r="35" spans="1:6" ht="13.2" x14ac:dyDescent="0.25">
      <c r="B35" s="18"/>
      <c r="C35" s="18"/>
      <c r="D35" s="18"/>
      <c r="E35" s="18"/>
      <c r="F35" s="18"/>
    </row>
  </sheetData>
  <printOptions horizontalCentered="1"/>
  <pageMargins left="0.39370078740157483" right="0.35433070866141736" top="1.8541666666666667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dőlt"MÁROKFÖLD KÖZSÉG ÖNKORMÁNYZATA
ELEMI  KIADÁSI  ELŐIRÁNYZATAI
2014.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zoomScaleNormal="100" workbookViewId="0">
      <selection activeCell="A5" sqref="A5"/>
    </sheetView>
  </sheetViews>
  <sheetFormatPr defaultRowHeight="13.2" x14ac:dyDescent="0.3"/>
  <cols>
    <col min="1" max="1" width="40.44140625" style="127" customWidth="1"/>
    <col min="2" max="6" width="11.88671875" style="128" customWidth="1"/>
    <col min="7" max="7" width="11.88671875" style="154" customWidth="1"/>
    <col min="8" max="9" width="11" style="128" customWidth="1"/>
    <col min="10" max="10" width="11.88671875" style="128" customWidth="1"/>
    <col min="11" max="256" width="9.109375" style="128"/>
    <col min="257" max="257" width="40.44140625" style="128" customWidth="1"/>
    <col min="258" max="263" width="11.88671875" style="128" customWidth="1"/>
    <col min="264" max="265" width="11" style="128" customWidth="1"/>
    <col min="266" max="266" width="11.88671875" style="128" customWidth="1"/>
    <col min="267" max="512" width="9.109375" style="128"/>
    <col min="513" max="513" width="40.44140625" style="128" customWidth="1"/>
    <col min="514" max="519" width="11.88671875" style="128" customWidth="1"/>
    <col min="520" max="521" width="11" style="128" customWidth="1"/>
    <col min="522" max="522" width="11.88671875" style="128" customWidth="1"/>
    <col min="523" max="768" width="9.109375" style="128"/>
    <col min="769" max="769" width="40.44140625" style="128" customWidth="1"/>
    <col min="770" max="775" width="11.88671875" style="128" customWidth="1"/>
    <col min="776" max="777" width="11" style="128" customWidth="1"/>
    <col min="778" max="778" width="11.88671875" style="128" customWidth="1"/>
    <col min="779" max="1024" width="9.109375" style="128"/>
    <col min="1025" max="1025" width="40.44140625" style="128" customWidth="1"/>
    <col min="1026" max="1031" width="11.88671875" style="128" customWidth="1"/>
    <col min="1032" max="1033" width="11" style="128" customWidth="1"/>
    <col min="1034" max="1034" width="11.88671875" style="128" customWidth="1"/>
    <col min="1035" max="1280" width="9.109375" style="128"/>
    <col min="1281" max="1281" width="40.44140625" style="128" customWidth="1"/>
    <col min="1282" max="1287" width="11.88671875" style="128" customWidth="1"/>
    <col min="1288" max="1289" width="11" style="128" customWidth="1"/>
    <col min="1290" max="1290" width="11.88671875" style="128" customWidth="1"/>
    <col min="1291" max="1536" width="9.109375" style="128"/>
    <col min="1537" max="1537" width="40.44140625" style="128" customWidth="1"/>
    <col min="1538" max="1543" width="11.88671875" style="128" customWidth="1"/>
    <col min="1544" max="1545" width="11" style="128" customWidth="1"/>
    <col min="1546" max="1546" width="11.88671875" style="128" customWidth="1"/>
    <col min="1547" max="1792" width="9.109375" style="128"/>
    <col min="1793" max="1793" width="40.44140625" style="128" customWidth="1"/>
    <col min="1794" max="1799" width="11.88671875" style="128" customWidth="1"/>
    <col min="1800" max="1801" width="11" style="128" customWidth="1"/>
    <col min="1802" max="1802" width="11.88671875" style="128" customWidth="1"/>
    <col min="1803" max="2048" width="9.109375" style="128"/>
    <col min="2049" max="2049" width="40.44140625" style="128" customWidth="1"/>
    <col min="2050" max="2055" width="11.88671875" style="128" customWidth="1"/>
    <col min="2056" max="2057" width="11" style="128" customWidth="1"/>
    <col min="2058" max="2058" width="11.88671875" style="128" customWidth="1"/>
    <col min="2059" max="2304" width="9.109375" style="128"/>
    <col min="2305" max="2305" width="40.44140625" style="128" customWidth="1"/>
    <col min="2306" max="2311" width="11.88671875" style="128" customWidth="1"/>
    <col min="2312" max="2313" width="11" style="128" customWidth="1"/>
    <col min="2314" max="2314" width="11.88671875" style="128" customWidth="1"/>
    <col min="2315" max="2560" width="9.109375" style="128"/>
    <col min="2561" max="2561" width="40.44140625" style="128" customWidth="1"/>
    <col min="2562" max="2567" width="11.88671875" style="128" customWidth="1"/>
    <col min="2568" max="2569" width="11" style="128" customWidth="1"/>
    <col min="2570" max="2570" width="11.88671875" style="128" customWidth="1"/>
    <col min="2571" max="2816" width="9.109375" style="128"/>
    <col min="2817" max="2817" width="40.44140625" style="128" customWidth="1"/>
    <col min="2818" max="2823" width="11.88671875" style="128" customWidth="1"/>
    <col min="2824" max="2825" width="11" style="128" customWidth="1"/>
    <col min="2826" max="2826" width="11.88671875" style="128" customWidth="1"/>
    <col min="2827" max="3072" width="9.109375" style="128"/>
    <col min="3073" max="3073" width="40.44140625" style="128" customWidth="1"/>
    <col min="3074" max="3079" width="11.88671875" style="128" customWidth="1"/>
    <col min="3080" max="3081" width="11" style="128" customWidth="1"/>
    <col min="3082" max="3082" width="11.88671875" style="128" customWidth="1"/>
    <col min="3083" max="3328" width="9.109375" style="128"/>
    <col min="3329" max="3329" width="40.44140625" style="128" customWidth="1"/>
    <col min="3330" max="3335" width="11.88671875" style="128" customWidth="1"/>
    <col min="3336" max="3337" width="11" style="128" customWidth="1"/>
    <col min="3338" max="3338" width="11.88671875" style="128" customWidth="1"/>
    <col min="3339" max="3584" width="9.109375" style="128"/>
    <col min="3585" max="3585" width="40.44140625" style="128" customWidth="1"/>
    <col min="3586" max="3591" width="11.88671875" style="128" customWidth="1"/>
    <col min="3592" max="3593" width="11" style="128" customWidth="1"/>
    <col min="3594" max="3594" width="11.88671875" style="128" customWidth="1"/>
    <col min="3595" max="3840" width="9.109375" style="128"/>
    <col min="3841" max="3841" width="40.44140625" style="128" customWidth="1"/>
    <col min="3842" max="3847" width="11.88671875" style="128" customWidth="1"/>
    <col min="3848" max="3849" width="11" style="128" customWidth="1"/>
    <col min="3850" max="3850" width="11.88671875" style="128" customWidth="1"/>
    <col min="3851" max="4096" width="9.109375" style="128"/>
    <col min="4097" max="4097" width="40.44140625" style="128" customWidth="1"/>
    <col min="4098" max="4103" width="11.88671875" style="128" customWidth="1"/>
    <col min="4104" max="4105" width="11" style="128" customWidth="1"/>
    <col min="4106" max="4106" width="11.88671875" style="128" customWidth="1"/>
    <col min="4107" max="4352" width="9.109375" style="128"/>
    <col min="4353" max="4353" width="40.44140625" style="128" customWidth="1"/>
    <col min="4354" max="4359" width="11.88671875" style="128" customWidth="1"/>
    <col min="4360" max="4361" width="11" style="128" customWidth="1"/>
    <col min="4362" max="4362" width="11.88671875" style="128" customWidth="1"/>
    <col min="4363" max="4608" width="9.109375" style="128"/>
    <col min="4609" max="4609" width="40.44140625" style="128" customWidth="1"/>
    <col min="4610" max="4615" width="11.88671875" style="128" customWidth="1"/>
    <col min="4616" max="4617" width="11" style="128" customWidth="1"/>
    <col min="4618" max="4618" width="11.88671875" style="128" customWidth="1"/>
    <col min="4619" max="4864" width="9.109375" style="128"/>
    <col min="4865" max="4865" width="40.44140625" style="128" customWidth="1"/>
    <col min="4866" max="4871" width="11.88671875" style="128" customWidth="1"/>
    <col min="4872" max="4873" width="11" style="128" customWidth="1"/>
    <col min="4874" max="4874" width="11.88671875" style="128" customWidth="1"/>
    <col min="4875" max="5120" width="9.109375" style="128"/>
    <col min="5121" max="5121" width="40.44140625" style="128" customWidth="1"/>
    <col min="5122" max="5127" width="11.88671875" style="128" customWidth="1"/>
    <col min="5128" max="5129" width="11" style="128" customWidth="1"/>
    <col min="5130" max="5130" width="11.88671875" style="128" customWidth="1"/>
    <col min="5131" max="5376" width="9.109375" style="128"/>
    <col min="5377" max="5377" width="40.44140625" style="128" customWidth="1"/>
    <col min="5378" max="5383" width="11.88671875" style="128" customWidth="1"/>
    <col min="5384" max="5385" width="11" style="128" customWidth="1"/>
    <col min="5386" max="5386" width="11.88671875" style="128" customWidth="1"/>
    <col min="5387" max="5632" width="9.109375" style="128"/>
    <col min="5633" max="5633" width="40.44140625" style="128" customWidth="1"/>
    <col min="5634" max="5639" width="11.88671875" style="128" customWidth="1"/>
    <col min="5640" max="5641" width="11" style="128" customWidth="1"/>
    <col min="5642" max="5642" width="11.88671875" style="128" customWidth="1"/>
    <col min="5643" max="5888" width="9.109375" style="128"/>
    <col min="5889" max="5889" width="40.44140625" style="128" customWidth="1"/>
    <col min="5890" max="5895" width="11.88671875" style="128" customWidth="1"/>
    <col min="5896" max="5897" width="11" style="128" customWidth="1"/>
    <col min="5898" max="5898" width="11.88671875" style="128" customWidth="1"/>
    <col min="5899" max="6144" width="9.109375" style="128"/>
    <col min="6145" max="6145" width="40.44140625" style="128" customWidth="1"/>
    <col min="6146" max="6151" width="11.88671875" style="128" customWidth="1"/>
    <col min="6152" max="6153" width="11" style="128" customWidth="1"/>
    <col min="6154" max="6154" width="11.88671875" style="128" customWidth="1"/>
    <col min="6155" max="6400" width="9.109375" style="128"/>
    <col min="6401" max="6401" width="40.44140625" style="128" customWidth="1"/>
    <col min="6402" max="6407" width="11.88671875" style="128" customWidth="1"/>
    <col min="6408" max="6409" width="11" style="128" customWidth="1"/>
    <col min="6410" max="6410" width="11.88671875" style="128" customWidth="1"/>
    <col min="6411" max="6656" width="9.109375" style="128"/>
    <col min="6657" max="6657" width="40.44140625" style="128" customWidth="1"/>
    <col min="6658" max="6663" width="11.88671875" style="128" customWidth="1"/>
    <col min="6664" max="6665" width="11" style="128" customWidth="1"/>
    <col min="6666" max="6666" width="11.88671875" style="128" customWidth="1"/>
    <col min="6667" max="6912" width="9.109375" style="128"/>
    <col min="6913" max="6913" width="40.44140625" style="128" customWidth="1"/>
    <col min="6914" max="6919" width="11.88671875" style="128" customWidth="1"/>
    <col min="6920" max="6921" width="11" style="128" customWidth="1"/>
    <col min="6922" max="6922" width="11.88671875" style="128" customWidth="1"/>
    <col min="6923" max="7168" width="9.109375" style="128"/>
    <col min="7169" max="7169" width="40.44140625" style="128" customWidth="1"/>
    <col min="7170" max="7175" width="11.88671875" style="128" customWidth="1"/>
    <col min="7176" max="7177" width="11" style="128" customWidth="1"/>
    <col min="7178" max="7178" width="11.88671875" style="128" customWidth="1"/>
    <col min="7179" max="7424" width="9.109375" style="128"/>
    <col min="7425" max="7425" width="40.44140625" style="128" customWidth="1"/>
    <col min="7426" max="7431" width="11.88671875" style="128" customWidth="1"/>
    <col min="7432" max="7433" width="11" style="128" customWidth="1"/>
    <col min="7434" max="7434" width="11.88671875" style="128" customWidth="1"/>
    <col min="7435" max="7680" width="9.109375" style="128"/>
    <col min="7681" max="7681" width="40.44140625" style="128" customWidth="1"/>
    <col min="7682" max="7687" width="11.88671875" style="128" customWidth="1"/>
    <col min="7688" max="7689" width="11" style="128" customWidth="1"/>
    <col min="7690" max="7690" width="11.88671875" style="128" customWidth="1"/>
    <col min="7691" max="7936" width="9.109375" style="128"/>
    <col min="7937" max="7937" width="40.44140625" style="128" customWidth="1"/>
    <col min="7938" max="7943" width="11.88671875" style="128" customWidth="1"/>
    <col min="7944" max="7945" width="11" style="128" customWidth="1"/>
    <col min="7946" max="7946" width="11.88671875" style="128" customWidth="1"/>
    <col min="7947" max="8192" width="9.109375" style="128"/>
    <col min="8193" max="8193" width="40.44140625" style="128" customWidth="1"/>
    <col min="8194" max="8199" width="11.88671875" style="128" customWidth="1"/>
    <col min="8200" max="8201" width="11" style="128" customWidth="1"/>
    <col min="8202" max="8202" width="11.88671875" style="128" customWidth="1"/>
    <col min="8203" max="8448" width="9.109375" style="128"/>
    <col min="8449" max="8449" width="40.44140625" style="128" customWidth="1"/>
    <col min="8450" max="8455" width="11.88671875" style="128" customWidth="1"/>
    <col min="8456" max="8457" width="11" style="128" customWidth="1"/>
    <col min="8458" max="8458" width="11.88671875" style="128" customWidth="1"/>
    <col min="8459" max="8704" width="9.109375" style="128"/>
    <col min="8705" max="8705" width="40.44140625" style="128" customWidth="1"/>
    <col min="8706" max="8711" width="11.88671875" style="128" customWidth="1"/>
    <col min="8712" max="8713" width="11" style="128" customWidth="1"/>
    <col min="8714" max="8714" width="11.88671875" style="128" customWidth="1"/>
    <col min="8715" max="8960" width="9.109375" style="128"/>
    <col min="8961" max="8961" width="40.44140625" style="128" customWidth="1"/>
    <col min="8962" max="8967" width="11.88671875" style="128" customWidth="1"/>
    <col min="8968" max="8969" width="11" style="128" customWidth="1"/>
    <col min="8970" max="8970" width="11.88671875" style="128" customWidth="1"/>
    <col min="8971" max="9216" width="9.109375" style="128"/>
    <col min="9217" max="9217" width="40.44140625" style="128" customWidth="1"/>
    <col min="9218" max="9223" width="11.88671875" style="128" customWidth="1"/>
    <col min="9224" max="9225" width="11" style="128" customWidth="1"/>
    <col min="9226" max="9226" width="11.88671875" style="128" customWidth="1"/>
    <col min="9227" max="9472" width="9.109375" style="128"/>
    <col min="9473" max="9473" width="40.44140625" style="128" customWidth="1"/>
    <col min="9474" max="9479" width="11.88671875" style="128" customWidth="1"/>
    <col min="9480" max="9481" width="11" style="128" customWidth="1"/>
    <col min="9482" max="9482" width="11.88671875" style="128" customWidth="1"/>
    <col min="9483" max="9728" width="9.109375" style="128"/>
    <col min="9729" max="9729" width="40.44140625" style="128" customWidth="1"/>
    <col min="9730" max="9735" width="11.88671875" style="128" customWidth="1"/>
    <col min="9736" max="9737" width="11" style="128" customWidth="1"/>
    <col min="9738" max="9738" width="11.88671875" style="128" customWidth="1"/>
    <col min="9739" max="9984" width="9.109375" style="128"/>
    <col min="9985" max="9985" width="40.44140625" style="128" customWidth="1"/>
    <col min="9986" max="9991" width="11.88671875" style="128" customWidth="1"/>
    <col min="9992" max="9993" width="11" style="128" customWidth="1"/>
    <col min="9994" max="9994" width="11.88671875" style="128" customWidth="1"/>
    <col min="9995" max="10240" width="9.109375" style="128"/>
    <col min="10241" max="10241" width="40.44140625" style="128" customWidth="1"/>
    <col min="10242" max="10247" width="11.88671875" style="128" customWidth="1"/>
    <col min="10248" max="10249" width="11" style="128" customWidth="1"/>
    <col min="10250" max="10250" width="11.88671875" style="128" customWidth="1"/>
    <col min="10251" max="10496" width="9.109375" style="128"/>
    <col min="10497" max="10497" width="40.44140625" style="128" customWidth="1"/>
    <col min="10498" max="10503" width="11.88671875" style="128" customWidth="1"/>
    <col min="10504" max="10505" width="11" style="128" customWidth="1"/>
    <col min="10506" max="10506" width="11.88671875" style="128" customWidth="1"/>
    <col min="10507" max="10752" width="9.109375" style="128"/>
    <col min="10753" max="10753" width="40.44140625" style="128" customWidth="1"/>
    <col min="10754" max="10759" width="11.88671875" style="128" customWidth="1"/>
    <col min="10760" max="10761" width="11" style="128" customWidth="1"/>
    <col min="10762" max="10762" width="11.88671875" style="128" customWidth="1"/>
    <col min="10763" max="11008" width="9.109375" style="128"/>
    <col min="11009" max="11009" width="40.44140625" style="128" customWidth="1"/>
    <col min="11010" max="11015" width="11.88671875" style="128" customWidth="1"/>
    <col min="11016" max="11017" width="11" style="128" customWidth="1"/>
    <col min="11018" max="11018" width="11.88671875" style="128" customWidth="1"/>
    <col min="11019" max="11264" width="9.109375" style="128"/>
    <col min="11265" max="11265" width="40.44140625" style="128" customWidth="1"/>
    <col min="11266" max="11271" width="11.88671875" style="128" customWidth="1"/>
    <col min="11272" max="11273" width="11" style="128" customWidth="1"/>
    <col min="11274" max="11274" width="11.88671875" style="128" customWidth="1"/>
    <col min="11275" max="11520" width="9.109375" style="128"/>
    <col min="11521" max="11521" width="40.44140625" style="128" customWidth="1"/>
    <col min="11522" max="11527" width="11.88671875" style="128" customWidth="1"/>
    <col min="11528" max="11529" width="11" style="128" customWidth="1"/>
    <col min="11530" max="11530" width="11.88671875" style="128" customWidth="1"/>
    <col min="11531" max="11776" width="9.109375" style="128"/>
    <col min="11777" max="11777" width="40.44140625" style="128" customWidth="1"/>
    <col min="11778" max="11783" width="11.88671875" style="128" customWidth="1"/>
    <col min="11784" max="11785" width="11" style="128" customWidth="1"/>
    <col min="11786" max="11786" width="11.88671875" style="128" customWidth="1"/>
    <col min="11787" max="12032" width="9.109375" style="128"/>
    <col min="12033" max="12033" width="40.44140625" style="128" customWidth="1"/>
    <col min="12034" max="12039" width="11.88671875" style="128" customWidth="1"/>
    <col min="12040" max="12041" width="11" style="128" customWidth="1"/>
    <col min="12042" max="12042" width="11.88671875" style="128" customWidth="1"/>
    <col min="12043" max="12288" width="9.109375" style="128"/>
    <col min="12289" max="12289" width="40.44140625" style="128" customWidth="1"/>
    <col min="12290" max="12295" width="11.88671875" style="128" customWidth="1"/>
    <col min="12296" max="12297" width="11" style="128" customWidth="1"/>
    <col min="12298" max="12298" width="11.88671875" style="128" customWidth="1"/>
    <col min="12299" max="12544" width="9.109375" style="128"/>
    <col min="12545" max="12545" width="40.44140625" style="128" customWidth="1"/>
    <col min="12546" max="12551" width="11.88671875" style="128" customWidth="1"/>
    <col min="12552" max="12553" width="11" style="128" customWidth="1"/>
    <col min="12554" max="12554" width="11.88671875" style="128" customWidth="1"/>
    <col min="12555" max="12800" width="9.109375" style="128"/>
    <col min="12801" max="12801" width="40.44140625" style="128" customWidth="1"/>
    <col min="12802" max="12807" width="11.88671875" style="128" customWidth="1"/>
    <col min="12808" max="12809" width="11" style="128" customWidth="1"/>
    <col min="12810" max="12810" width="11.88671875" style="128" customWidth="1"/>
    <col min="12811" max="13056" width="9.109375" style="128"/>
    <col min="13057" max="13057" width="40.44140625" style="128" customWidth="1"/>
    <col min="13058" max="13063" width="11.88671875" style="128" customWidth="1"/>
    <col min="13064" max="13065" width="11" style="128" customWidth="1"/>
    <col min="13066" max="13066" width="11.88671875" style="128" customWidth="1"/>
    <col min="13067" max="13312" width="9.109375" style="128"/>
    <col min="13313" max="13313" width="40.44140625" style="128" customWidth="1"/>
    <col min="13314" max="13319" width="11.88671875" style="128" customWidth="1"/>
    <col min="13320" max="13321" width="11" style="128" customWidth="1"/>
    <col min="13322" max="13322" width="11.88671875" style="128" customWidth="1"/>
    <col min="13323" max="13568" width="9.109375" style="128"/>
    <col min="13569" max="13569" width="40.44140625" style="128" customWidth="1"/>
    <col min="13570" max="13575" width="11.88671875" style="128" customWidth="1"/>
    <col min="13576" max="13577" width="11" style="128" customWidth="1"/>
    <col min="13578" max="13578" width="11.88671875" style="128" customWidth="1"/>
    <col min="13579" max="13824" width="9.109375" style="128"/>
    <col min="13825" max="13825" width="40.44140625" style="128" customWidth="1"/>
    <col min="13826" max="13831" width="11.88671875" style="128" customWidth="1"/>
    <col min="13832" max="13833" width="11" style="128" customWidth="1"/>
    <col min="13834" max="13834" width="11.88671875" style="128" customWidth="1"/>
    <col min="13835" max="14080" width="9.109375" style="128"/>
    <col min="14081" max="14081" width="40.44140625" style="128" customWidth="1"/>
    <col min="14082" max="14087" width="11.88671875" style="128" customWidth="1"/>
    <col min="14088" max="14089" width="11" style="128" customWidth="1"/>
    <col min="14090" max="14090" width="11.88671875" style="128" customWidth="1"/>
    <col min="14091" max="14336" width="9.109375" style="128"/>
    <col min="14337" max="14337" width="40.44140625" style="128" customWidth="1"/>
    <col min="14338" max="14343" width="11.88671875" style="128" customWidth="1"/>
    <col min="14344" max="14345" width="11" style="128" customWidth="1"/>
    <col min="14346" max="14346" width="11.88671875" style="128" customWidth="1"/>
    <col min="14347" max="14592" width="9.109375" style="128"/>
    <col min="14593" max="14593" width="40.44140625" style="128" customWidth="1"/>
    <col min="14594" max="14599" width="11.88671875" style="128" customWidth="1"/>
    <col min="14600" max="14601" width="11" style="128" customWidth="1"/>
    <col min="14602" max="14602" width="11.88671875" style="128" customWidth="1"/>
    <col min="14603" max="14848" width="9.109375" style="128"/>
    <col min="14849" max="14849" width="40.44140625" style="128" customWidth="1"/>
    <col min="14850" max="14855" width="11.88671875" style="128" customWidth="1"/>
    <col min="14856" max="14857" width="11" style="128" customWidth="1"/>
    <col min="14858" max="14858" width="11.88671875" style="128" customWidth="1"/>
    <col min="14859" max="15104" width="9.109375" style="128"/>
    <col min="15105" max="15105" width="40.44140625" style="128" customWidth="1"/>
    <col min="15106" max="15111" width="11.88671875" style="128" customWidth="1"/>
    <col min="15112" max="15113" width="11" style="128" customWidth="1"/>
    <col min="15114" max="15114" width="11.88671875" style="128" customWidth="1"/>
    <col min="15115" max="15360" width="9.109375" style="128"/>
    <col min="15361" max="15361" width="40.44140625" style="128" customWidth="1"/>
    <col min="15362" max="15367" width="11.88671875" style="128" customWidth="1"/>
    <col min="15368" max="15369" width="11" style="128" customWidth="1"/>
    <col min="15370" max="15370" width="11.88671875" style="128" customWidth="1"/>
    <col min="15371" max="15616" width="9.109375" style="128"/>
    <col min="15617" max="15617" width="40.44140625" style="128" customWidth="1"/>
    <col min="15618" max="15623" width="11.88671875" style="128" customWidth="1"/>
    <col min="15624" max="15625" width="11" style="128" customWidth="1"/>
    <col min="15626" max="15626" width="11.88671875" style="128" customWidth="1"/>
    <col min="15627" max="15872" width="9.109375" style="128"/>
    <col min="15873" max="15873" width="40.44140625" style="128" customWidth="1"/>
    <col min="15874" max="15879" width="11.88671875" style="128" customWidth="1"/>
    <col min="15880" max="15881" width="11" style="128" customWidth="1"/>
    <col min="15882" max="15882" width="11.88671875" style="128" customWidth="1"/>
    <col min="15883" max="16128" width="9.109375" style="128"/>
    <col min="16129" max="16129" width="40.44140625" style="128" customWidth="1"/>
    <col min="16130" max="16135" width="11.88671875" style="128" customWidth="1"/>
    <col min="16136" max="16137" width="11" style="128" customWidth="1"/>
    <col min="16138" max="16138" width="11.88671875" style="128" customWidth="1"/>
    <col min="16139" max="16384" width="9.109375" style="128"/>
  </cols>
  <sheetData>
    <row r="1" spans="1:7" ht="21.75" customHeight="1" thickBot="1" x14ac:dyDescent="0.35">
      <c r="F1" s="582" t="s">
        <v>160</v>
      </c>
      <c r="G1" s="582"/>
    </row>
    <row r="2" spans="1:7" s="132" customFormat="1" ht="44.25" customHeight="1" thickBot="1" x14ac:dyDescent="0.35">
      <c r="A2" s="129" t="s">
        <v>166</v>
      </c>
      <c r="B2" s="130" t="s">
        <v>162</v>
      </c>
      <c r="C2" s="130" t="s">
        <v>163</v>
      </c>
      <c r="D2" s="130" t="s">
        <v>403</v>
      </c>
      <c r="E2" s="130" t="s">
        <v>400</v>
      </c>
      <c r="F2" s="131" t="s">
        <v>401</v>
      </c>
      <c r="G2" s="131" t="s">
        <v>402</v>
      </c>
    </row>
    <row r="3" spans="1:7" s="137" customFormat="1" ht="14.1" customHeight="1" thickBot="1" x14ac:dyDescent="0.35">
      <c r="A3" s="133">
        <v>1</v>
      </c>
      <c r="B3" s="134">
        <v>2</v>
      </c>
      <c r="C3" s="134">
        <v>3</v>
      </c>
      <c r="D3" s="134">
        <v>4</v>
      </c>
      <c r="E3" s="134">
        <v>5</v>
      </c>
      <c r="F3" s="135">
        <v>6</v>
      </c>
      <c r="G3" s="136" t="s">
        <v>164</v>
      </c>
    </row>
    <row r="4" spans="1:7" ht="15.9" customHeight="1" x14ac:dyDescent="0.3">
      <c r="A4" s="138" t="s">
        <v>416</v>
      </c>
      <c r="B4" s="139">
        <v>1267</v>
      </c>
      <c r="C4" s="140">
        <v>2014</v>
      </c>
      <c r="D4" s="139"/>
      <c r="E4" s="139">
        <v>1270</v>
      </c>
      <c r="F4" s="141">
        <v>1267</v>
      </c>
      <c r="G4" s="142">
        <f>D4+F4</f>
        <v>1267</v>
      </c>
    </row>
    <row r="5" spans="1:7" ht="15.9" customHeight="1" x14ac:dyDescent="0.3">
      <c r="A5" s="138" t="s">
        <v>489</v>
      </c>
      <c r="B5" s="139">
        <v>927</v>
      </c>
      <c r="C5" s="140">
        <v>2014</v>
      </c>
      <c r="D5" s="139"/>
      <c r="E5" s="139">
        <v>927</v>
      </c>
      <c r="F5" s="141">
        <v>927</v>
      </c>
      <c r="G5" s="142">
        <f t="shared" ref="G5:G8" si="0">D5+F5</f>
        <v>927</v>
      </c>
    </row>
    <row r="6" spans="1:7" ht="15.9" customHeight="1" x14ac:dyDescent="0.3">
      <c r="A6" s="138" t="s">
        <v>417</v>
      </c>
      <c r="B6" s="139">
        <v>12700</v>
      </c>
      <c r="C6" s="140">
        <v>2014</v>
      </c>
      <c r="D6" s="139"/>
      <c r="E6" s="139">
        <v>12700</v>
      </c>
      <c r="F6" s="141">
        <v>12700</v>
      </c>
      <c r="G6" s="142">
        <f t="shared" si="0"/>
        <v>12700</v>
      </c>
    </row>
    <row r="7" spans="1:7" ht="15.9" customHeight="1" x14ac:dyDescent="0.3">
      <c r="A7" s="138" t="s">
        <v>422</v>
      </c>
      <c r="B7" s="139">
        <v>6312</v>
      </c>
      <c r="C7" s="140">
        <v>2014</v>
      </c>
      <c r="D7" s="139"/>
      <c r="E7" s="139">
        <v>6312</v>
      </c>
      <c r="F7" s="141">
        <v>6312</v>
      </c>
      <c r="G7" s="142">
        <f t="shared" si="0"/>
        <v>6312</v>
      </c>
    </row>
    <row r="8" spans="1:7" ht="15.9" customHeight="1" x14ac:dyDescent="0.3">
      <c r="A8" s="138" t="s">
        <v>488</v>
      </c>
      <c r="B8" s="139">
        <v>3571</v>
      </c>
      <c r="C8" s="140" t="s">
        <v>423</v>
      </c>
      <c r="D8" s="139"/>
      <c r="E8" s="139">
        <v>3571</v>
      </c>
      <c r="F8" s="141">
        <v>2394</v>
      </c>
      <c r="G8" s="142">
        <f t="shared" si="0"/>
        <v>2394</v>
      </c>
    </row>
    <row r="9" spans="1:7" ht="15.9" customHeight="1" x14ac:dyDescent="0.3">
      <c r="A9" s="138"/>
      <c r="B9" s="139"/>
      <c r="C9" s="140"/>
      <c r="D9" s="139"/>
      <c r="E9" s="139"/>
      <c r="F9" s="141"/>
      <c r="G9" s="142">
        <f t="shared" ref="G9:G23" si="1">D9+F9</f>
        <v>0</v>
      </c>
    </row>
    <row r="10" spans="1:7" ht="15.9" customHeight="1" x14ac:dyDescent="0.3">
      <c r="A10" s="138"/>
      <c r="B10" s="139"/>
      <c r="C10" s="140"/>
      <c r="D10" s="139"/>
      <c r="E10" s="139"/>
      <c r="F10" s="141"/>
      <c r="G10" s="142">
        <f t="shared" si="1"/>
        <v>0</v>
      </c>
    </row>
    <row r="11" spans="1:7" ht="15.9" customHeight="1" x14ac:dyDescent="0.3">
      <c r="A11" s="138"/>
      <c r="B11" s="139"/>
      <c r="C11" s="140"/>
      <c r="D11" s="139"/>
      <c r="E11" s="139"/>
      <c r="F11" s="141"/>
      <c r="G11" s="142">
        <f t="shared" si="1"/>
        <v>0</v>
      </c>
    </row>
    <row r="12" spans="1:7" ht="15.9" customHeight="1" x14ac:dyDescent="0.3">
      <c r="A12" s="138"/>
      <c r="B12" s="139"/>
      <c r="C12" s="140"/>
      <c r="D12" s="139"/>
      <c r="E12" s="139"/>
      <c r="F12" s="141"/>
      <c r="G12" s="142">
        <f t="shared" si="1"/>
        <v>0</v>
      </c>
    </row>
    <row r="13" spans="1:7" ht="15.9" customHeight="1" x14ac:dyDescent="0.3">
      <c r="A13" s="138"/>
      <c r="B13" s="139"/>
      <c r="C13" s="140"/>
      <c r="D13" s="139"/>
      <c r="E13" s="139"/>
      <c r="F13" s="141"/>
      <c r="G13" s="142">
        <f t="shared" si="1"/>
        <v>0</v>
      </c>
    </row>
    <row r="14" spans="1:7" ht="15.9" customHeight="1" x14ac:dyDescent="0.3">
      <c r="A14" s="138"/>
      <c r="B14" s="139"/>
      <c r="C14" s="140"/>
      <c r="D14" s="139"/>
      <c r="E14" s="139"/>
      <c r="F14" s="141"/>
      <c r="G14" s="142">
        <f t="shared" si="1"/>
        <v>0</v>
      </c>
    </row>
    <row r="15" spans="1:7" ht="15.9" customHeight="1" x14ac:dyDescent="0.3">
      <c r="A15" s="138"/>
      <c r="B15" s="139"/>
      <c r="C15" s="140"/>
      <c r="D15" s="139"/>
      <c r="E15" s="139"/>
      <c r="F15" s="141"/>
      <c r="G15" s="142">
        <f t="shared" si="1"/>
        <v>0</v>
      </c>
    </row>
    <row r="16" spans="1:7" ht="15.9" customHeight="1" x14ac:dyDescent="0.3">
      <c r="A16" s="138"/>
      <c r="B16" s="139"/>
      <c r="C16" s="140"/>
      <c r="D16" s="139"/>
      <c r="E16" s="139"/>
      <c r="F16" s="141"/>
      <c r="G16" s="142">
        <f t="shared" si="1"/>
        <v>0</v>
      </c>
    </row>
    <row r="17" spans="1:7" ht="15.9" customHeight="1" x14ac:dyDescent="0.3">
      <c r="A17" s="138"/>
      <c r="B17" s="139"/>
      <c r="C17" s="140"/>
      <c r="D17" s="139"/>
      <c r="E17" s="139"/>
      <c r="F17" s="141"/>
      <c r="G17" s="142">
        <f t="shared" si="1"/>
        <v>0</v>
      </c>
    </row>
    <row r="18" spans="1:7" ht="15.9" customHeight="1" x14ac:dyDescent="0.3">
      <c r="A18" s="138"/>
      <c r="B18" s="139"/>
      <c r="C18" s="140"/>
      <c r="D18" s="139"/>
      <c r="E18" s="139"/>
      <c r="F18" s="141"/>
      <c r="G18" s="142">
        <f t="shared" si="1"/>
        <v>0</v>
      </c>
    </row>
    <row r="19" spans="1:7" ht="15.9" customHeight="1" x14ac:dyDescent="0.3">
      <c r="A19" s="138"/>
      <c r="B19" s="139"/>
      <c r="C19" s="140"/>
      <c r="D19" s="139"/>
      <c r="E19" s="139"/>
      <c r="F19" s="141"/>
      <c r="G19" s="142">
        <f t="shared" si="1"/>
        <v>0</v>
      </c>
    </row>
    <row r="20" spans="1:7" ht="15.9" customHeight="1" x14ac:dyDescent="0.3">
      <c r="A20" s="138"/>
      <c r="B20" s="139"/>
      <c r="C20" s="140"/>
      <c r="D20" s="139"/>
      <c r="E20" s="139"/>
      <c r="F20" s="141"/>
      <c r="G20" s="142">
        <f t="shared" si="1"/>
        <v>0</v>
      </c>
    </row>
    <row r="21" spans="1:7" ht="15.9" customHeight="1" x14ac:dyDescent="0.3">
      <c r="A21" s="138"/>
      <c r="B21" s="139"/>
      <c r="C21" s="140"/>
      <c r="D21" s="139"/>
      <c r="E21" s="139"/>
      <c r="F21" s="141"/>
      <c r="G21" s="142">
        <f t="shared" si="1"/>
        <v>0</v>
      </c>
    </row>
    <row r="22" spans="1:7" ht="15.9" customHeight="1" thickBot="1" x14ac:dyDescent="0.35">
      <c r="A22" s="143"/>
      <c r="B22" s="144"/>
      <c r="C22" s="145"/>
      <c r="D22" s="144"/>
      <c r="E22" s="144"/>
      <c r="F22" s="146"/>
      <c r="G22" s="147">
        <f t="shared" si="1"/>
        <v>0</v>
      </c>
    </row>
    <row r="23" spans="1:7" s="153" customFormat="1" ht="18" customHeight="1" thickBot="1" x14ac:dyDescent="0.35">
      <c r="A23" s="148" t="s">
        <v>165</v>
      </c>
      <c r="B23" s="149">
        <f>SUM(B4:B22)</f>
        <v>24777</v>
      </c>
      <c r="C23" s="150"/>
      <c r="D23" s="151">
        <f t="shared" ref="D23:E23" si="2">SUM(D4:D22)</f>
        <v>0</v>
      </c>
      <c r="E23" s="151">
        <f t="shared" si="2"/>
        <v>24780</v>
      </c>
      <c r="F23" s="151">
        <f>SUM(F4:F22)</f>
        <v>23600</v>
      </c>
      <c r="G23" s="152">
        <f t="shared" si="1"/>
        <v>23600</v>
      </c>
    </row>
  </sheetData>
  <mergeCells count="1">
    <mergeCell ref="F1:G1"/>
  </mergeCells>
  <printOptions horizontalCentered="1"/>
  <pageMargins left="0.92" right="0.52" top="1.24" bottom="0.44" header="0.62" footer="0.33"/>
  <pageSetup paperSize="9" scale="105" orientation="landscape" verticalDpi="300" r:id="rId1"/>
  <headerFooter alignWithMargins="0">
    <oddHeader xml:space="preserve">&amp;C&amp;"Times New Roman CE,Félkövér"&amp;12
Beruházási kiadások
előirányzatainak és felhasználásának alakulása feladatonként &amp;R&amp;"Times New Roman CE,Félkövér dőlt" 5.melléklet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topLeftCell="A7" zoomScaleNormal="100" workbookViewId="0">
      <selection activeCell="A5" sqref="A5"/>
    </sheetView>
  </sheetViews>
  <sheetFormatPr defaultRowHeight="13.2" x14ac:dyDescent="0.3"/>
  <cols>
    <col min="1" max="1" width="50.6640625" style="127" customWidth="1"/>
    <col min="2" max="6" width="11.88671875" style="128" customWidth="1"/>
    <col min="7" max="7" width="11.88671875" style="154" customWidth="1"/>
    <col min="8" max="9" width="11" style="128" customWidth="1"/>
    <col min="10" max="10" width="11.88671875" style="128" customWidth="1"/>
    <col min="11" max="256" width="9.109375" style="128"/>
    <col min="257" max="257" width="50.6640625" style="128" customWidth="1"/>
    <col min="258" max="263" width="11.88671875" style="128" customWidth="1"/>
    <col min="264" max="265" width="11" style="128" customWidth="1"/>
    <col min="266" max="266" width="11.88671875" style="128" customWidth="1"/>
    <col min="267" max="512" width="9.109375" style="128"/>
    <col min="513" max="513" width="50.6640625" style="128" customWidth="1"/>
    <col min="514" max="519" width="11.88671875" style="128" customWidth="1"/>
    <col min="520" max="521" width="11" style="128" customWidth="1"/>
    <col min="522" max="522" width="11.88671875" style="128" customWidth="1"/>
    <col min="523" max="768" width="9.109375" style="128"/>
    <col min="769" max="769" width="50.6640625" style="128" customWidth="1"/>
    <col min="770" max="775" width="11.88671875" style="128" customWidth="1"/>
    <col min="776" max="777" width="11" style="128" customWidth="1"/>
    <col min="778" max="778" width="11.88671875" style="128" customWidth="1"/>
    <col min="779" max="1024" width="9.109375" style="128"/>
    <col min="1025" max="1025" width="50.6640625" style="128" customWidth="1"/>
    <col min="1026" max="1031" width="11.88671875" style="128" customWidth="1"/>
    <col min="1032" max="1033" width="11" style="128" customWidth="1"/>
    <col min="1034" max="1034" width="11.88671875" style="128" customWidth="1"/>
    <col min="1035" max="1280" width="9.109375" style="128"/>
    <col min="1281" max="1281" width="50.6640625" style="128" customWidth="1"/>
    <col min="1282" max="1287" width="11.88671875" style="128" customWidth="1"/>
    <col min="1288" max="1289" width="11" style="128" customWidth="1"/>
    <col min="1290" max="1290" width="11.88671875" style="128" customWidth="1"/>
    <col min="1291" max="1536" width="9.109375" style="128"/>
    <col min="1537" max="1537" width="50.6640625" style="128" customWidth="1"/>
    <col min="1538" max="1543" width="11.88671875" style="128" customWidth="1"/>
    <col min="1544" max="1545" width="11" style="128" customWidth="1"/>
    <col min="1546" max="1546" width="11.88671875" style="128" customWidth="1"/>
    <col min="1547" max="1792" width="9.109375" style="128"/>
    <col min="1793" max="1793" width="50.6640625" style="128" customWidth="1"/>
    <col min="1794" max="1799" width="11.88671875" style="128" customWidth="1"/>
    <col min="1800" max="1801" width="11" style="128" customWidth="1"/>
    <col min="1802" max="1802" width="11.88671875" style="128" customWidth="1"/>
    <col min="1803" max="2048" width="9.109375" style="128"/>
    <col min="2049" max="2049" width="50.6640625" style="128" customWidth="1"/>
    <col min="2050" max="2055" width="11.88671875" style="128" customWidth="1"/>
    <col min="2056" max="2057" width="11" style="128" customWidth="1"/>
    <col min="2058" max="2058" width="11.88671875" style="128" customWidth="1"/>
    <col min="2059" max="2304" width="9.109375" style="128"/>
    <col min="2305" max="2305" width="50.6640625" style="128" customWidth="1"/>
    <col min="2306" max="2311" width="11.88671875" style="128" customWidth="1"/>
    <col min="2312" max="2313" width="11" style="128" customWidth="1"/>
    <col min="2314" max="2314" width="11.88671875" style="128" customWidth="1"/>
    <col min="2315" max="2560" width="9.109375" style="128"/>
    <col min="2561" max="2561" width="50.6640625" style="128" customWidth="1"/>
    <col min="2562" max="2567" width="11.88671875" style="128" customWidth="1"/>
    <col min="2568" max="2569" width="11" style="128" customWidth="1"/>
    <col min="2570" max="2570" width="11.88671875" style="128" customWidth="1"/>
    <col min="2571" max="2816" width="9.109375" style="128"/>
    <col min="2817" max="2817" width="50.6640625" style="128" customWidth="1"/>
    <col min="2818" max="2823" width="11.88671875" style="128" customWidth="1"/>
    <col min="2824" max="2825" width="11" style="128" customWidth="1"/>
    <col min="2826" max="2826" width="11.88671875" style="128" customWidth="1"/>
    <col min="2827" max="3072" width="9.109375" style="128"/>
    <col min="3073" max="3073" width="50.6640625" style="128" customWidth="1"/>
    <col min="3074" max="3079" width="11.88671875" style="128" customWidth="1"/>
    <col min="3080" max="3081" width="11" style="128" customWidth="1"/>
    <col min="3082" max="3082" width="11.88671875" style="128" customWidth="1"/>
    <col min="3083" max="3328" width="9.109375" style="128"/>
    <col min="3329" max="3329" width="50.6640625" style="128" customWidth="1"/>
    <col min="3330" max="3335" width="11.88671875" style="128" customWidth="1"/>
    <col min="3336" max="3337" width="11" style="128" customWidth="1"/>
    <col min="3338" max="3338" width="11.88671875" style="128" customWidth="1"/>
    <col min="3339" max="3584" width="9.109375" style="128"/>
    <col min="3585" max="3585" width="50.6640625" style="128" customWidth="1"/>
    <col min="3586" max="3591" width="11.88671875" style="128" customWidth="1"/>
    <col min="3592" max="3593" width="11" style="128" customWidth="1"/>
    <col min="3594" max="3594" width="11.88671875" style="128" customWidth="1"/>
    <col min="3595" max="3840" width="9.109375" style="128"/>
    <col min="3841" max="3841" width="50.6640625" style="128" customWidth="1"/>
    <col min="3842" max="3847" width="11.88671875" style="128" customWidth="1"/>
    <col min="3848" max="3849" width="11" style="128" customWidth="1"/>
    <col min="3850" max="3850" width="11.88671875" style="128" customWidth="1"/>
    <col min="3851" max="4096" width="9.109375" style="128"/>
    <col min="4097" max="4097" width="50.6640625" style="128" customWidth="1"/>
    <col min="4098" max="4103" width="11.88671875" style="128" customWidth="1"/>
    <col min="4104" max="4105" width="11" style="128" customWidth="1"/>
    <col min="4106" max="4106" width="11.88671875" style="128" customWidth="1"/>
    <col min="4107" max="4352" width="9.109375" style="128"/>
    <col min="4353" max="4353" width="50.6640625" style="128" customWidth="1"/>
    <col min="4354" max="4359" width="11.88671875" style="128" customWidth="1"/>
    <col min="4360" max="4361" width="11" style="128" customWidth="1"/>
    <col min="4362" max="4362" width="11.88671875" style="128" customWidth="1"/>
    <col min="4363" max="4608" width="9.109375" style="128"/>
    <col min="4609" max="4609" width="50.6640625" style="128" customWidth="1"/>
    <col min="4610" max="4615" width="11.88671875" style="128" customWidth="1"/>
    <col min="4616" max="4617" width="11" style="128" customWidth="1"/>
    <col min="4618" max="4618" width="11.88671875" style="128" customWidth="1"/>
    <col min="4619" max="4864" width="9.109375" style="128"/>
    <col min="4865" max="4865" width="50.6640625" style="128" customWidth="1"/>
    <col min="4866" max="4871" width="11.88671875" style="128" customWidth="1"/>
    <col min="4872" max="4873" width="11" style="128" customWidth="1"/>
    <col min="4874" max="4874" width="11.88671875" style="128" customWidth="1"/>
    <col min="4875" max="5120" width="9.109375" style="128"/>
    <col min="5121" max="5121" width="50.6640625" style="128" customWidth="1"/>
    <col min="5122" max="5127" width="11.88671875" style="128" customWidth="1"/>
    <col min="5128" max="5129" width="11" style="128" customWidth="1"/>
    <col min="5130" max="5130" width="11.88671875" style="128" customWidth="1"/>
    <col min="5131" max="5376" width="9.109375" style="128"/>
    <col min="5377" max="5377" width="50.6640625" style="128" customWidth="1"/>
    <col min="5378" max="5383" width="11.88671875" style="128" customWidth="1"/>
    <col min="5384" max="5385" width="11" style="128" customWidth="1"/>
    <col min="5386" max="5386" width="11.88671875" style="128" customWidth="1"/>
    <col min="5387" max="5632" width="9.109375" style="128"/>
    <col min="5633" max="5633" width="50.6640625" style="128" customWidth="1"/>
    <col min="5634" max="5639" width="11.88671875" style="128" customWidth="1"/>
    <col min="5640" max="5641" width="11" style="128" customWidth="1"/>
    <col min="5642" max="5642" width="11.88671875" style="128" customWidth="1"/>
    <col min="5643" max="5888" width="9.109375" style="128"/>
    <col min="5889" max="5889" width="50.6640625" style="128" customWidth="1"/>
    <col min="5890" max="5895" width="11.88671875" style="128" customWidth="1"/>
    <col min="5896" max="5897" width="11" style="128" customWidth="1"/>
    <col min="5898" max="5898" width="11.88671875" style="128" customWidth="1"/>
    <col min="5899" max="6144" width="9.109375" style="128"/>
    <col min="6145" max="6145" width="50.6640625" style="128" customWidth="1"/>
    <col min="6146" max="6151" width="11.88671875" style="128" customWidth="1"/>
    <col min="6152" max="6153" width="11" style="128" customWidth="1"/>
    <col min="6154" max="6154" width="11.88671875" style="128" customWidth="1"/>
    <col min="6155" max="6400" width="9.109375" style="128"/>
    <col min="6401" max="6401" width="50.6640625" style="128" customWidth="1"/>
    <col min="6402" max="6407" width="11.88671875" style="128" customWidth="1"/>
    <col min="6408" max="6409" width="11" style="128" customWidth="1"/>
    <col min="6410" max="6410" width="11.88671875" style="128" customWidth="1"/>
    <col min="6411" max="6656" width="9.109375" style="128"/>
    <col min="6657" max="6657" width="50.6640625" style="128" customWidth="1"/>
    <col min="6658" max="6663" width="11.88671875" style="128" customWidth="1"/>
    <col min="6664" max="6665" width="11" style="128" customWidth="1"/>
    <col min="6666" max="6666" width="11.88671875" style="128" customWidth="1"/>
    <col min="6667" max="6912" width="9.109375" style="128"/>
    <col min="6913" max="6913" width="50.6640625" style="128" customWidth="1"/>
    <col min="6914" max="6919" width="11.88671875" style="128" customWidth="1"/>
    <col min="6920" max="6921" width="11" style="128" customWidth="1"/>
    <col min="6922" max="6922" width="11.88671875" style="128" customWidth="1"/>
    <col min="6923" max="7168" width="9.109375" style="128"/>
    <col min="7169" max="7169" width="50.6640625" style="128" customWidth="1"/>
    <col min="7170" max="7175" width="11.88671875" style="128" customWidth="1"/>
    <col min="7176" max="7177" width="11" style="128" customWidth="1"/>
    <col min="7178" max="7178" width="11.88671875" style="128" customWidth="1"/>
    <col min="7179" max="7424" width="9.109375" style="128"/>
    <col min="7425" max="7425" width="50.6640625" style="128" customWidth="1"/>
    <col min="7426" max="7431" width="11.88671875" style="128" customWidth="1"/>
    <col min="7432" max="7433" width="11" style="128" customWidth="1"/>
    <col min="7434" max="7434" width="11.88671875" style="128" customWidth="1"/>
    <col min="7435" max="7680" width="9.109375" style="128"/>
    <col min="7681" max="7681" width="50.6640625" style="128" customWidth="1"/>
    <col min="7682" max="7687" width="11.88671875" style="128" customWidth="1"/>
    <col min="7688" max="7689" width="11" style="128" customWidth="1"/>
    <col min="7690" max="7690" width="11.88671875" style="128" customWidth="1"/>
    <col min="7691" max="7936" width="9.109375" style="128"/>
    <col min="7937" max="7937" width="50.6640625" style="128" customWidth="1"/>
    <col min="7938" max="7943" width="11.88671875" style="128" customWidth="1"/>
    <col min="7944" max="7945" width="11" style="128" customWidth="1"/>
    <col min="7946" max="7946" width="11.88671875" style="128" customWidth="1"/>
    <col min="7947" max="8192" width="9.109375" style="128"/>
    <col min="8193" max="8193" width="50.6640625" style="128" customWidth="1"/>
    <col min="8194" max="8199" width="11.88671875" style="128" customWidth="1"/>
    <col min="8200" max="8201" width="11" style="128" customWidth="1"/>
    <col min="8202" max="8202" width="11.88671875" style="128" customWidth="1"/>
    <col min="8203" max="8448" width="9.109375" style="128"/>
    <col min="8449" max="8449" width="50.6640625" style="128" customWidth="1"/>
    <col min="8450" max="8455" width="11.88671875" style="128" customWidth="1"/>
    <col min="8456" max="8457" width="11" style="128" customWidth="1"/>
    <col min="8458" max="8458" width="11.88671875" style="128" customWidth="1"/>
    <col min="8459" max="8704" width="9.109375" style="128"/>
    <col min="8705" max="8705" width="50.6640625" style="128" customWidth="1"/>
    <col min="8706" max="8711" width="11.88671875" style="128" customWidth="1"/>
    <col min="8712" max="8713" width="11" style="128" customWidth="1"/>
    <col min="8714" max="8714" width="11.88671875" style="128" customWidth="1"/>
    <col min="8715" max="8960" width="9.109375" style="128"/>
    <col min="8961" max="8961" width="50.6640625" style="128" customWidth="1"/>
    <col min="8962" max="8967" width="11.88671875" style="128" customWidth="1"/>
    <col min="8968" max="8969" width="11" style="128" customWidth="1"/>
    <col min="8970" max="8970" width="11.88671875" style="128" customWidth="1"/>
    <col min="8971" max="9216" width="9.109375" style="128"/>
    <col min="9217" max="9217" width="50.6640625" style="128" customWidth="1"/>
    <col min="9218" max="9223" width="11.88671875" style="128" customWidth="1"/>
    <col min="9224" max="9225" width="11" style="128" customWidth="1"/>
    <col min="9226" max="9226" width="11.88671875" style="128" customWidth="1"/>
    <col min="9227" max="9472" width="9.109375" style="128"/>
    <col min="9473" max="9473" width="50.6640625" style="128" customWidth="1"/>
    <col min="9474" max="9479" width="11.88671875" style="128" customWidth="1"/>
    <col min="9480" max="9481" width="11" style="128" customWidth="1"/>
    <col min="9482" max="9482" width="11.88671875" style="128" customWidth="1"/>
    <col min="9483" max="9728" width="9.109375" style="128"/>
    <col min="9729" max="9729" width="50.6640625" style="128" customWidth="1"/>
    <col min="9730" max="9735" width="11.88671875" style="128" customWidth="1"/>
    <col min="9736" max="9737" width="11" style="128" customWidth="1"/>
    <col min="9738" max="9738" width="11.88671875" style="128" customWidth="1"/>
    <col min="9739" max="9984" width="9.109375" style="128"/>
    <col min="9985" max="9985" width="50.6640625" style="128" customWidth="1"/>
    <col min="9986" max="9991" width="11.88671875" style="128" customWidth="1"/>
    <col min="9992" max="9993" width="11" style="128" customWidth="1"/>
    <col min="9994" max="9994" width="11.88671875" style="128" customWidth="1"/>
    <col min="9995" max="10240" width="9.109375" style="128"/>
    <col min="10241" max="10241" width="50.6640625" style="128" customWidth="1"/>
    <col min="10242" max="10247" width="11.88671875" style="128" customWidth="1"/>
    <col min="10248" max="10249" width="11" style="128" customWidth="1"/>
    <col min="10250" max="10250" width="11.88671875" style="128" customWidth="1"/>
    <col min="10251" max="10496" width="9.109375" style="128"/>
    <col min="10497" max="10497" width="50.6640625" style="128" customWidth="1"/>
    <col min="10498" max="10503" width="11.88671875" style="128" customWidth="1"/>
    <col min="10504" max="10505" width="11" style="128" customWidth="1"/>
    <col min="10506" max="10506" width="11.88671875" style="128" customWidth="1"/>
    <col min="10507" max="10752" width="9.109375" style="128"/>
    <col min="10753" max="10753" width="50.6640625" style="128" customWidth="1"/>
    <col min="10754" max="10759" width="11.88671875" style="128" customWidth="1"/>
    <col min="10760" max="10761" width="11" style="128" customWidth="1"/>
    <col min="10762" max="10762" width="11.88671875" style="128" customWidth="1"/>
    <col min="10763" max="11008" width="9.109375" style="128"/>
    <col min="11009" max="11009" width="50.6640625" style="128" customWidth="1"/>
    <col min="11010" max="11015" width="11.88671875" style="128" customWidth="1"/>
    <col min="11016" max="11017" width="11" style="128" customWidth="1"/>
    <col min="11018" max="11018" width="11.88671875" style="128" customWidth="1"/>
    <col min="11019" max="11264" width="9.109375" style="128"/>
    <col min="11265" max="11265" width="50.6640625" style="128" customWidth="1"/>
    <col min="11266" max="11271" width="11.88671875" style="128" customWidth="1"/>
    <col min="11272" max="11273" width="11" style="128" customWidth="1"/>
    <col min="11274" max="11274" width="11.88671875" style="128" customWidth="1"/>
    <col min="11275" max="11520" width="9.109375" style="128"/>
    <col min="11521" max="11521" width="50.6640625" style="128" customWidth="1"/>
    <col min="11522" max="11527" width="11.88671875" style="128" customWidth="1"/>
    <col min="11528" max="11529" width="11" style="128" customWidth="1"/>
    <col min="11530" max="11530" width="11.88671875" style="128" customWidth="1"/>
    <col min="11531" max="11776" width="9.109375" style="128"/>
    <col min="11777" max="11777" width="50.6640625" style="128" customWidth="1"/>
    <col min="11778" max="11783" width="11.88671875" style="128" customWidth="1"/>
    <col min="11784" max="11785" width="11" style="128" customWidth="1"/>
    <col min="11786" max="11786" width="11.88671875" style="128" customWidth="1"/>
    <col min="11787" max="12032" width="9.109375" style="128"/>
    <col min="12033" max="12033" width="50.6640625" style="128" customWidth="1"/>
    <col min="12034" max="12039" width="11.88671875" style="128" customWidth="1"/>
    <col min="12040" max="12041" width="11" style="128" customWidth="1"/>
    <col min="12042" max="12042" width="11.88671875" style="128" customWidth="1"/>
    <col min="12043" max="12288" width="9.109375" style="128"/>
    <col min="12289" max="12289" width="50.6640625" style="128" customWidth="1"/>
    <col min="12290" max="12295" width="11.88671875" style="128" customWidth="1"/>
    <col min="12296" max="12297" width="11" style="128" customWidth="1"/>
    <col min="12298" max="12298" width="11.88671875" style="128" customWidth="1"/>
    <col min="12299" max="12544" width="9.109375" style="128"/>
    <col min="12545" max="12545" width="50.6640625" style="128" customWidth="1"/>
    <col min="12546" max="12551" width="11.88671875" style="128" customWidth="1"/>
    <col min="12552" max="12553" width="11" style="128" customWidth="1"/>
    <col min="12554" max="12554" width="11.88671875" style="128" customWidth="1"/>
    <col min="12555" max="12800" width="9.109375" style="128"/>
    <col min="12801" max="12801" width="50.6640625" style="128" customWidth="1"/>
    <col min="12802" max="12807" width="11.88671875" style="128" customWidth="1"/>
    <col min="12808" max="12809" width="11" style="128" customWidth="1"/>
    <col min="12810" max="12810" width="11.88671875" style="128" customWidth="1"/>
    <col min="12811" max="13056" width="9.109375" style="128"/>
    <col min="13057" max="13057" width="50.6640625" style="128" customWidth="1"/>
    <col min="13058" max="13063" width="11.88671875" style="128" customWidth="1"/>
    <col min="13064" max="13065" width="11" style="128" customWidth="1"/>
    <col min="13066" max="13066" width="11.88671875" style="128" customWidth="1"/>
    <col min="13067" max="13312" width="9.109375" style="128"/>
    <col min="13313" max="13313" width="50.6640625" style="128" customWidth="1"/>
    <col min="13314" max="13319" width="11.88671875" style="128" customWidth="1"/>
    <col min="13320" max="13321" width="11" style="128" customWidth="1"/>
    <col min="13322" max="13322" width="11.88671875" style="128" customWidth="1"/>
    <col min="13323" max="13568" width="9.109375" style="128"/>
    <col min="13569" max="13569" width="50.6640625" style="128" customWidth="1"/>
    <col min="13570" max="13575" width="11.88671875" style="128" customWidth="1"/>
    <col min="13576" max="13577" width="11" style="128" customWidth="1"/>
    <col min="13578" max="13578" width="11.88671875" style="128" customWidth="1"/>
    <col min="13579" max="13824" width="9.109375" style="128"/>
    <col min="13825" max="13825" width="50.6640625" style="128" customWidth="1"/>
    <col min="13826" max="13831" width="11.88671875" style="128" customWidth="1"/>
    <col min="13832" max="13833" width="11" style="128" customWidth="1"/>
    <col min="13834" max="13834" width="11.88671875" style="128" customWidth="1"/>
    <col min="13835" max="14080" width="9.109375" style="128"/>
    <col min="14081" max="14081" width="50.6640625" style="128" customWidth="1"/>
    <col min="14082" max="14087" width="11.88671875" style="128" customWidth="1"/>
    <col min="14088" max="14089" width="11" style="128" customWidth="1"/>
    <col min="14090" max="14090" width="11.88671875" style="128" customWidth="1"/>
    <col min="14091" max="14336" width="9.109375" style="128"/>
    <col min="14337" max="14337" width="50.6640625" style="128" customWidth="1"/>
    <col min="14338" max="14343" width="11.88671875" style="128" customWidth="1"/>
    <col min="14344" max="14345" width="11" style="128" customWidth="1"/>
    <col min="14346" max="14346" width="11.88671875" style="128" customWidth="1"/>
    <col min="14347" max="14592" width="9.109375" style="128"/>
    <col min="14593" max="14593" width="50.6640625" style="128" customWidth="1"/>
    <col min="14594" max="14599" width="11.88671875" style="128" customWidth="1"/>
    <col min="14600" max="14601" width="11" style="128" customWidth="1"/>
    <col min="14602" max="14602" width="11.88671875" style="128" customWidth="1"/>
    <col min="14603" max="14848" width="9.109375" style="128"/>
    <col min="14849" max="14849" width="50.6640625" style="128" customWidth="1"/>
    <col min="14850" max="14855" width="11.88671875" style="128" customWidth="1"/>
    <col min="14856" max="14857" width="11" style="128" customWidth="1"/>
    <col min="14858" max="14858" width="11.88671875" style="128" customWidth="1"/>
    <col min="14859" max="15104" width="9.109375" style="128"/>
    <col min="15105" max="15105" width="50.6640625" style="128" customWidth="1"/>
    <col min="15106" max="15111" width="11.88671875" style="128" customWidth="1"/>
    <col min="15112" max="15113" width="11" style="128" customWidth="1"/>
    <col min="15114" max="15114" width="11.88671875" style="128" customWidth="1"/>
    <col min="15115" max="15360" width="9.109375" style="128"/>
    <col min="15361" max="15361" width="50.6640625" style="128" customWidth="1"/>
    <col min="15362" max="15367" width="11.88671875" style="128" customWidth="1"/>
    <col min="15368" max="15369" width="11" style="128" customWidth="1"/>
    <col min="15370" max="15370" width="11.88671875" style="128" customWidth="1"/>
    <col min="15371" max="15616" width="9.109375" style="128"/>
    <col min="15617" max="15617" width="50.6640625" style="128" customWidth="1"/>
    <col min="15618" max="15623" width="11.88671875" style="128" customWidth="1"/>
    <col min="15624" max="15625" width="11" style="128" customWidth="1"/>
    <col min="15626" max="15626" width="11.88671875" style="128" customWidth="1"/>
    <col min="15627" max="15872" width="9.109375" style="128"/>
    <col min="15873" max="15873" width="50.6640625" style="128" customWidth="1"/>
    <col min="15874" max="15879" width="11.88671875" style="128" customWidth="1"/>
    <col min="15880" max="15881" width="11" style="128" customWidth="1"/>
    <col min="15882" max="15882" width="11.88671875" style="128" customWidth="1"/>
    <col min="15883" max="16128" width="9.109375" style="128"/>
    <col min="16129" max="16129" width="50.6640625" style="128" customWidth="1"/>
    <col min="16130" max="16135" width="11.88671875" style="128" customWidth="1"/>
    <col min="16136" max="16137" width="11" style="128" customWidth="1"/>
    <col min="16138" max="16138" width="11.88671875" style="128" customWidth="1"/>
    <col min="16139" max="16384" width="9.109375" style="128"/>
  </cols>
  <sheetData>
    <row r="1" spans="1:7" ht="21.75" customHeight="1" thickBot="1" x14ac:dyDescent="0.35">
      <c r="F1" s="582" t="s">
        <v>160</v>
      </c>
      <c r="G1" s="582"/>
    </row>
    <row r="2" spans="1:7" s="132" customFormat="1" ht="44.25" customHeight="1" thickBot="1" x14ac:dyDescent="0.35">
      <c r="A2" s="129" t="s">
        <v>161</v>
      </c>
      <c r="B2" s="130" t="s">
        <v>162</v>
      </c>
      <c r="C2" s="130" t="s">
        <v>163</v>
      </c>
      <c r="D2" s="130" t="s">
        <v>403</v>
      </c>
      <c r="E2" s="130" t="s">
        <v>400</v>
      </c>
      <c r="F2" s="131" t="s">
        <v>401</v>
      </c>
      <c r="G2" s="131" t="s">
        <v>418</v>
      </c>
    </row>
    <row r="3" spans="1:7" s="137" customFormat="1" ht="14.1" customHeight="1" thickBot="1" x14ac:dyDescent="0.35">
      <c r="A3" s="133">
        <v>1</v>
      </c>
      <c r="B3" s="134">
        <v>2</v>
      </c>
      <c r="C3" s="134">
        <v>3</v>
      </c>
      <c r="D3" s="134">
        <v>4</v>
      </c>
      <c r="E3" s="134">
        <v>5</v>
      </c>
      <c r="F3" s="135">
        <v>6</v>
      </c>
      <c r="G3" s="136" t="s">
        <v>164</v>
      </c>
    </row>
    <row r="4" spans="1:7" ht="15.9" customHeight="1" x14ac:dyDescent="0.3">
      <c r="A4" s="138" t="s">
        <v>424</v>
      </c>
      <c r="B4" s="139">
        <v>1500</v>
      </c>
      <c r="C4" s="140">
        <v>2014</v>
      </c>
      <c r="D4" s="139"/>
      <c r="E4" s="139">
        <v>1500</v>
      </c>
      <c r="F4" s="141">
        <v>1500</v>
      </c>
      <c r="G4" s="142">
        <v>1500</v>
      </c>
    </row>
    <row r="5" spans="1:7" ht="15.9" customHeight="1" x14ac:dyDescent="0.3">
      <c r="A5" s="138" t="s">
        <v>425</v>
      </c>
      <c r="B5" s="139">
        <v>381</v>
      </c>
      <c r="C5" s="140">
        <v>2014</v>
      </c>
      <c r="D5" s="139"/>
      <c r="E5" s="139">
        <v>400</v>
      </c>
      <c r="F5" s="141">
        <v>381</v>
      </c>
      <c r="G5" s="142">
        <v>381</v>
      </c>
    </row>
    <row r="6" spans="1:7" ht="15.9" customHeight="1" x14ac:dyDescent="0.3">
      <c r="A6" s="138"/>
      <c r="B6" s="139"/>
      <c r="C6" s="140"/>
      <c r="D6" s="139"/>
      <c r="E6" s="139"/>
      <c r="F6" s="141"/>
      <c r="G6" s="142">
        <f t="shared" ref="G6:G23" si="0">D6+F6</f>
        <v>0</v>
      </c>
    </row>
    <row r="7" spans="1:7" ht="15.9" customHeight="1" x14ac:dyDescent="0.3">
      <c r="A7" s="138"/>
      <c r="B7" s="139"/>
      <c r="C7" s="140"/>
      <c r="D7" s="139"/>
      <c r="E7" s="139"/>
      <c r="F7" s="141"/>
      <c r="G7" s="142">
        <f t="shared" si="0"/>
        <v>0</v>
      </c>
    </row>
    <row r="8" spans="1:7" ht="15.9" customHeight="1" x14ac:dyDescent="0.3">
      <c r="A8" s="138"/>
      <c r="B8" s="139"/>
      <c r="C8" s="140"/>
      <c r="D8" s="139"/>
      <c r="E8" s="139"/>
      <c r="F8" s="141"/>
      <c r="G8" s="142">
        <f t="shared" si="0"/>
        <v>0</v>
      </c>
    </row>
    <row r="9" spans="1:7" ht="15.9" customHeight="1" x14ac:dyDescent="0.3">
      <c r="A9" s="138"/>
      <c r="B9" s="139"/>
      <c r="C9" s="140"/>
      <c r="D9" s="139"/>
      <c r="E9" s="139"/>
      <c r="F9" s="141"/>
      <c r="G9" s="142">
        <f t="shared" si="0"/>
        <v>0</v>
      </c>
    </row>
    <row r="10" spans="1:7" ht="15.9" customHeight="1" x14ac:dyDescent="0.3">
      <c r="A10" s="138"/>
      <c r="B10" s="139"/>
      <c r="C10" s="140"/>
      <c r="D10" s="139"/>
      <c r="E10" s="139"/>
      <c r="F10" s="141"/>
      <c r="G10" s="142">
        <f t="shared" si="0"/>
        <v>0</v>
      </c>
    </row>
    <row r="11" spans="1:7" ht="15.9" customHeight="1" x14ac:dyDescent="0.3">
      <c r="A11" s="138"/>
      <c r="B11" s="139"/>
      <c r="C11" s="140"/>
      <c r="D11" s="139"/>
      <c r="E11" s="139"/>
      <c r="F11" s="141"/>
      <c r="G11" s="142">
        <f t="shared" si="0"/>
        <v>0</v>
      </c>
    </row>
    <row r="12" spans="1:7" ht="15.9" customHeight="1" x14ac:dyDescent="0.3">
      <c r="A12" s="138"/>
      <c r="B12" s="139"/>
      <c r="C12" s="140"/>
      <c r="D12" s="139"/>
      <c r="E12" s="139"/>
      <c r="F12" s="141"/>
      <c r="G12" s="142">
        <f t="shared" si="0"/>
        <v>0</v>
      </c>
    </row>
    <row r="13" spans="1:7" ht="15.9" customHeight="1" x14ac:dyDescent="0.3">
      <c r="A13" s="138"/>
      <c r="B13" s="139"/>
      <c r="C13" s="140"/>
      <c r="D13" s="139"/>
      <c r="E13" s="139"/>
      <c r="F13" s="141"/>
      <c r="G13" s="142">
        <f t="shared" si="0"/>
        <v>0</v>
      </c>
    </row>
    <row r="14" spans="1:7" ht="15.9" customHeight="1" x14ac:dyDescent="0.3">
      <c r="A14" s="138"/>
      <c r="B14" s="139"/>
      <c r="C14" s="140"/>
      <c r="D14" s="139"/>
      <c r="E14" s="139"/>
      <c r="F14" s="141"/>
      <c r="G14" s="142">
        <f t="shared" si="0"/>
        <v>0</v>
      </c>
    </row>
    <row r="15" spans="1:7" ht="15.9" customHeight="1" x14ac:dyDescent="0.3">
      <c r="A15" s="138"/>
      <c r="B15" s="139"/>
      <c r="C15" s="140"/>
      <c r="D15" s="139"/>
      <c r="E15" s="139"/>
      <c r="F15" s="141"/>
      <c r="G15" s="142">
        <f t="shared" si="0"/>
        <v>0</v>
      </c>
    </row>
    <row r="16" spans="1:7" ht="15.9" customHeight="1" x14ac:dyDescent="0.3">
      <c r="A16" s="138"/>
      <c r="B16" s="139"/>
      <c r="C16" s="140"/>
      <c r="D16" s="139"/>
      <c r="E16" s="139"/>
      <c r="F16" s="141"/>
      <c r="G16" s="142">
        <f t="shared" si="0"/>
        <v>0</v>
      </c>
    </row>
    <row r="17" spans="1:7" ht="15.9" customHeight="1" x14ac:dyDescent="0.3">
      <c r="A17" s="138"/>
      <c r="B17" s="139"/>
      <c r="C17" s="140"/>
      <c r="D17" s="139"/>
      <c r="E17" s="139"/>
      <c r="F17" s="141"/>
      <c r="G17" s="142">
        <f t="shared" si="0"/>
        <v>0</v>
      </c>
    </row>
    <row r="18" spans="1:7" ht="15.9" customHeight="1" x14ac:dyDescent="0.3">
      <c r="A18" s="138"/>
      <c r="B18" s="139"/>
      <c r="C18" s="140"/>
      <c r="D18" s="139"/>
      <c r="E18" s="139"/>
      <c r="F18" s="141"/>
      <c r="G18" s="142">
        <f t="shared" si="0"/>
        <v>0</v>
      </c>
    </row>
    <row r="19" spans="1:7" ht="15.9" customHeight="1" x14ac:dyDescent="0.3">
      <c r="A19" s="138"/>
      <c r="B19" s="139"/>
      <c r="C19" s="140"/>
      <c r="D19" s="139"/>
      <c r="E19" s="139"/>
      <c r="F19" s="141"/>
      <c r="G19" s="142">
        <f t="shared" si="0"/>
        <v>0</v>
      </c>
    </row>
    <row r="20" spans="1:7" ht="15.9" customHeight="1" x14ac:dyDescent="0.3">
      <c r="A20" s="138"/>
      <c r="B20" s="139"/>
      <c r="C20" s="140"/>
      <c r="D20" s="139"/>
      <c r="E20" s="139"/>
      <c r="F20" s="141"/>
      <c r="G20" s="142">
        <f t="shared" si="0"/>
        <v>0</v>
      </c>
    </row>
    <row r="21" spans="1:7" ht="15.9" customHeight="1" x14ac:dyDescent="0.3">
      <c r="A21" s="138"/>
      <c r="B21" s="139"/>
      <c r="C21" s="140"/>
      <c r="D21" s="139"/>
      <c r="E21" s="139"/>
      <c r="F21" s="141"/>
      <c r="G21" s="142">
        <f t="shared" si="0"/>
        <v>0</v>
      </c>
    </row>
    <row r="22" spans="1:7" ht="15.9" customHeight="1" thickBot="1" x14ac:dyDescent="0.35">
      <c r="A22" s="143"/>
      <c r="B22" s="144"/>
      <c r="C22" s="145"/>
      <c r="D22" s="144"/>
      <c r="E22" s="144"/>
      <c r="F22" s="146"/>
      <c r="G22" s="147">
        <f t="shared" si="0"/>
        <v>0</v>
      </c>
    </row>
    <row r="23" spans="1:7" s="153" customFormat="1" ht="18" customHeight="1" thickBot="1" x14ac:dyDescent="0.35">
      <c r="A23" s="148" t="s">
        <v>165</v>
      </c>
      <c r="B23" s="149">
        <f>SUM(B4:B22)</f>
        <v>1881</v>
      </c>
      <c r="C23" s="150"/>
      <c r="D23" s="149">
        <f>SUM(D4:D22)</f>
        <v>0</v>
      </c>
      <c r="E23" s="149">
        <f>SUM(E4:E22)</f>
        <v>1900</v>
      </c>
      <c r="F23" s="151">
        <f>SUM(F4:F22)</f>
        <v>1881</v>
      </c>
      <c r="G23" s="152">
        <f t="shared" si="0"/>
        <v>1881</v>
      </c>
    </row>
  </sheetData>
  <mergeCells count="1">
    <mergeCell ref="F1:G1"/>
  </mergeCells>
  <printOptions horizontalCentered="1"/>
  <pageMargins left="0.98425196850393704" right="0.78740157480314965" top="1.3779527559055118" bottom="0.98425196850393704" header="0.78740157480314965" footer="0.78740157480314965"/>
  <pageSetup paperSize="9" scale="95" orientation="landscape" verticalDpi="300" r:id="rId1"/>
  <headerFooter alignWithMargins="0">
    <oddHeader xml:space="preserve">&amp;C&amp;"Times New Roman CE,Félkövér"&amp;12
Felújítási kiadások
előirányzatainak és felhasználásának alakulása célonként &amp;R&amp;"Times New Roman CE,Félkövér dőlt"
6.melléklet 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activeCell="E3" sqref="E3"/>
    </sheetView>
  </sheetViews>
  <sheetFormatPr defaultRowHeight="13.2" x14ac:dyDescent="0.3"/>
  <cols>
    <col min="1" max="1" width="5" style="443" customWidth="1"/>
    <col min="2" max="2" width="47.88671875" style="428" customWidth="1"/>
    <col min="3" max="4" width="12.6640625" style="428" customWidth="1"/>
    <col min="5" max="256" width="9.109375" style="428"/>
    <col min="257" max="257" width="5" style="428" customWidth="1"/>
    <col min="258" max="258" width="47.88671875" style="428" customWidth="1"/>
    <col min="259" max="260" width="12.6640625" style="428" customWidth="1"/>
    <col min="261" max="512" width="9.109375" style="428"/>
    <col min="513" max="513" width="5" style="428" customWidth="1"/>
    <col min="514" max="514" width="47.88671875" style="428" customWidth="1"/>
    <col min="515" max="516" width="12.6640625" style="428" customWidth="1"/>
    <col min="517" max="768" width="9.109375" style="428"/>
    <col min="769" max="769" width="5" style="428" customWidth="1"/>
    <col min="770" max="770" width="47.88671875" style="428" customWidth="1"/>
    <col min="771" max="772" width="12.6640625" style="428" customWidth="1"/>
    <col min="773" max="1024" width="9.109375" style="428"/>
    <col min="1025" max="1025" width="5" style="428" customWidth="1"/>
    <col min="1026" max="1026" width="47.88671875" style="428" customWidth="1"/>
    <col min="1027" max="1028" width="12.6640625" style="428" customWidth="1"/>
    <col min="1029" max="1280" width="9.109375" style="428"/>
    <col min="1281" max="1281" width="5" style="428" customWidth="1"/>
    <col min="1282" max="1282" width="47.88671875" style="428" customWidth="1"/>
    <col min="1283" max="1284" width="12.6640625" style="428" customWidth="1"/>
    <col min="1285" max="1536" width="9.109375" style="428"/>
    <col min="1537" max="1537" width="5" style="428" customWidth="1"/>
    <col min="1538" max="1538" width="47.88671875" style="428" customWidth="1"/>
    <col min="1539" max="1540" width="12.6640625" style="428" customWidth="1"/>
    <col min="1541" max="1792" width="9.109375" style="428"/>
    <col min="1793" max="1793" width="5" style="428" customWidth="1"/>
    <col min="1794" max="1794" width="47.88671875" style="428" customWidth="1"/>
    <col min="1795" max="1796" width="12.6640625" style="428" customWidth="1"/>
    <col min="1797" max="2048" width="9.109375" style="428"/>
    <col min="2049" max="2049" width="5" style="428" customWidth="1"/>
    <col min="2050" max="2050" width="47.88671875" style="428" customWidth="1"/>
    <col min="2051" max="2052" width="12.6640625" style="428" customWidth="1"/>
    <col min="2053" max="2304" width="9.109375" style="428"/>
    <col min="2305" max="2305" width="5" style="428" customWidth="1"/>
    <col min="2306" max="2306" width="47.88671875" style="428" customWidth="1"/>
    <col min="2307" max="2308" width="12.6640625" style="428" customWidth="1"/>
    <col min="2309" max="2560" width="9.109375" style="428"/>
    <col min="2561" max="2561" width="5" style="428" customWidth="1"/>
    <col min="2562" max="2562" width="47.88671875" style="428" customWidth="1"/>
    <col min="2563" max="2564" width="12.6640625" style="428" customWidth="1"/>
    <col min="2565" max="2816" width="9.109375" style="428"/>
    <col min="2817" max="2817" width="5" style="428" customWidth="1"/>
    <col min="2818" max="2818" width="47.88671875" style="428" customWidth="1"/>
    <col min="2819" max="2820" width="12.6640625" style="428" customWidth="1"/>
    <col min="2821" max="3072" width="9.109375" style="428"/>
    <col min="3073" max="3073" width="5" style="428" customWidth="1"/>
    <col min="3074" max="3074" width="47.88671875" style="428" customWidth="1"/>
    <col min="3075" max="3076" width="12.6640625" style="428" customWidth="1"/>
    <col min="3077" max="3328" width="9.109375" style="428"/>
    <col min="3329" max="3329" width="5" style="428" customWidth="1"/>
    <col min="3330" max="3330" width="47.88671875" style="428" customWidth="1"/>
    <col min="3331" max="3332" width="12.6640625" style="428" customWidth="1"/>
    <col min="3333" max="3584" width="9.109375" style="428"/>
    <col min="3585" max="3585" width="5" style="428" customWidth="1"/>
    <col min="3586" max="3586" width="47.88671875" style="428" customWidth="1"/>
    <col min="3587" max="3588" width="12.6640625" style="428" customWidth="1"/>
    <col min="3589" max="3840" width="9.109375" style="428"/>
    <col min="3841" max="3841" width="5" style="428" customWidth="1"/>
    <col min="3842" max="3842" width="47.88671875" style="428" customWidth="1"/>
    <col min="3843" max="3844" width="12.6640625" style="428" customWidth="1"/>
    <col min="3845" max="4096" width="9.109375" style="428"/>
    <col min="4097" max="4097" width="5" style="428" customWidth="1"/>
    <col min="4098" max="4098" width="47.88671875" style="428" customWidth="1"/>
    <col min="4099" max="4100" width="12.6640625" style="428" customWidth="1"/>
    <col min="4101" max="4352" width="9.109375" style="428"/>
    <col min="4353" max="4353" width="5" style="428" customWidth="1"/>
    <col min="4354" max="4354" width="47.88671875" style="428" customWidth="1"/>
    <col min="4355" max="4356" width="12.6640625" style="428" customWidth="1"/>
    <col min="4357" max="4608" width="9.109375" style="428"/>
    <col min="4609" max="4609" width="5" style="428" customWidth="1"/>
    <col min="4610" max="4610" width="47.88671875" style="428" customWidth="1"/>
    <col min="4611" max="4612" width="12.6640625" style="428" customWidth="1"/>
    <col min="4613" max="4864" width="9.109375" style="428"/>
    <col min="4865" max="4865" width="5" style="428" customWidth="1"/>
    <col min="4866" max="4866" width="47.88671875" style="428" customWidth="1"/>
    <col min="4867" max="4868" width="12.6640625" style="428" customWidth="1"/>
    <col min="4869" max="5120" width="9.109375" style="428"/>
    <col min="5121" max="5121" width="5" style="428" customWidth="1"/>
    <col min="5122" max="5122" width="47.88671875" style="428" customWidth="1"/>
    <col min="5123" max="5124" width="12.6640625" style="428" customWidth="1"/>
    <col min="5125" max="5376" width="9.109375" style="428"/>
    <col min="5377" max="5377" width="5" style="428" customWidth="1"/>
    <col min="5378" max="5378" width="47.88671875" style="428" customWidth="1"/>
    <col min="5379" max="5380" width="12.6640625" style="428" customWidth="1"/>
    <col min="5381" max="5632" width="9.109375" style="428"/>
    <col min="5633" max="5633" width="5" style="428" customWidth="1"/>
    <col min="5634" max="5634" width="47.88671875" style="428" customWidth="1"/>
    <col min="5635" max="5636" width="12.6640625" style="428" customWidth="1"/>
    <col min="5637" max="5888" width="9.109375" style="428"/>
    <col min="5889" max="5889" width="5" style="428" customWidth="1"/>
    <col min="5890" max="5890" width="47.88671875" style="428" customWidth="1"/>
    <col min="5891" max="5892" width="12.6640625" style="428" customWidth="1"/>
    <col min="5893" max="6144" width="9.109375" style="428"/>
    <col min="6145" max="6145" width="5" style="428" customWidth="1"/>
    <col min="6146" max="6146" width="47.88671875" style="428" customWidth="1"/>
    <col min="6147" max="6148" width="12.6640625" style="428" customWidth="1"/>
    <col min="6149" max="6400" width="9.109375" style="428"/>
    <col min="6401" max="6401" width="5" style="428" customWidth="1"/>
    <col min="6402" max="6402" width="47.88671875" style="428" customWidth="1"/>
    <col min="6403" max="6404" width="12.6640625" style="428" customWidth="1"/>
    <col min="6405" max="6656" width="9.109375" style="428"/>
    <col min="6657" max="6657" width="5" style="428" customWidth="1"/>
    <col min="6658" max="6658" width="47.88671875" style="428" customWidth="1"/>
    <col min="6659" max="6660" width="12.6640625" style="428" customWidth="1"/>
    <col min="6661" max="6912" width="9.109375" style="428"/>
    <col min="6913" max="6913" width="5" style="428" customWidth="1"/>
    <col min="6914" max="6914" width="47.88671875" style="428" customWidth="1"/>
    <col min="6915" max="6916" width="12.6640625" style="428" customWidth="1"/>
    <col min="6917" max="7168" width="9.109375" style="428"/>
    <col min="7169" max="7169" width="5" style="428" customWidth="1"/>
    <col min="7170" max="7170" width="47.88671875" style="428" customWidth="1"/>
    <col min="7171" max="7172" width="12.6640625" style="428" customWidth="1"/>
    <col min="7173" max="7424" width="9.109375" style="428"/>
    <col min="7425" max="7425" width="5" style="428" customWidth="1"/>
    <col min="7426" max="7426" width="47.88671875" style="428" customWidth="1"/>
    <col min="7427" max="7428" width="12.6640625" style="428" customWidth="1"/>
    <col min="7429" max="7680" width="9.109375" style="428"/>
    <col min="7681" max="7681" width="5" style="428" customWidth="1"/>
    <col min="7682" max="7682" width="47.88671875" style="428" customWidth="1"/>
    <col min="7683" max="7684" width="12.6640625" style="428" customWidth="1"/>
    <col min="7685" max="7936" width="9.109375" style="428"/>
    <col min="7937" max="7937" width="5" style="428" customWidth="1"/>
    <col min="7938" max="7938" width="47.88671875" style="428" customWidth="1"/>
    <col min="7939" max="7940" width="12.6640625" style="428" customWidth="1"/>
    <col min="7941" max="8192" width="9.109375" style="428"/>
    <col min="8193" max="8193" width="5" style="428" customWidth="1"/>
    <col min="8194" max="8194" width="47.88671875" style="428" customWidth="1"/>
    <col min="8195" max="8196" width="12.6640625" style="428" customWidth="1"/>
    <col min="8197" max="8448" width="9.109375" style="428"/>
    <col min="8449" max="8449" width="5" style="428" customWidth="1"/>
    <col min="8450" max="8450" width="47.88671875" style="428" customWidth="1"/>
    <col min="8451" max="8452" width="12.6640625" style="428" customWidth="1"/>
    <col min="8453" max="8704" width="9.109375" style="428"/>
    <col min="8705" max="8705" width="5" style="428" customWidth="1"/>
    <col min="8706" max="8706" width="47.88671875" style="428" customWidth="1"/>
    <col min="8707" max="8708" width="12.6640625" style="428" customWidth="1"/>
    <col min="8709" max="8960" width="9.109375" style="428"/>
    <col min="8961" max="8961" width="5" style="428" customWidth="1"/>
    <col min="8962" max="8962" width="47.88671875" style="428" customWidth="1"/>
    <col min="8963" max="8964" width="12.6640625" style="428" customWidth="1"/>
    <col min="8965" max="9216" width="9.109375" style="428"/>
    <col min="9217" max="9217" width="5" style="428" customWidth="1"/>
    <col min="9218" max="9218" width="47.88671875" style="428" customWidth="1"/>
    <col min="9219" max="9220" width="12.6640625" style="428" customWidth="1"/>
    <col min="9221" max="9472" width="9.109375" style="428"/>
    <col min="9473" max="9473" width="5" style="428" customWidth="1"/>
    <col min="9474" max="9474" width="47.88671875" style="428" customWidth="1"/>
    <col min="9475" max="9476" width="12.6640625" style="428" customWidth="1"/>
    <col min="9477" max="9728" width="9.109375" style="428"/>
    <col min="9729" max="9729" width="5" style="428" customWidth="1"/>
    <col min="9730" max="9730" width="47.88671875" style="428" customWidth="1"/>
    <col min="9731" max="9732" width="12.6640625" style="428" customWidth="1"/>
    <col min="9733" max="9984" width="9.109375" style="428"/>
    <col min="9985" max="9985" width="5" style="428" customWidth="1"/>
    <col min="9986" max="9986" width="47.88671875" style="428" customWidth="1"/>
    <col min="9987" max="9988" width="12.6640625" style="428" customWidth="1"/>
    <col min="9989" max="10240" width="9.109375" style="428"/>
    <col min="10241" max="10241" width="5" style="428" customWidth="1"/>
    <col min="10242" max="10242" width="47.88671875" style="428" customWidth="1"/>
    <col min="10243" max="10244" width="12.6640625" style="428" customWidth="1"/>
    <col min="10245" max="10496" width="9.109375" style="428"/>
    <col min="10497" max="10497" width="5" style="428" customWidth="1"/>
    <col min="10498" max="10498" width="47.88671875" style="428" customWidth="1"/>
    <col min="10499" max="10500" width="12.6640625" style="428" customWidth="1"/>
    <col min="10501" max="10752" width="9.109375" style="428"/>
    <col min="10753" max="10753" width="5" style="428" customWidth="1"/>
    <col min="10754" max="10754" width="47.88671875" style="428" customWidth="1"/>
    <col min="10755" max="10756" width="12.6640625" style="428" customWidth="1"/>
    <col min="10757" max="11008" width="9.109375" style="428"/>
    <col min="11009" max="11009" width="5" style="428" customWidth="1"/>
    <col min="11010" max="11010" width="47.88671875" style="428" customWidth="1"/>
    <col min="11011" max="11012" width="12.6640625" style="428" customWidth="1"/>
    <col min="11013" max="11264" width="9.109375" style="428"/>
    <col min="11265" max="11265" width="5" style="428" customWidth="1"/>
    <col min="11266" max="11266" width="47.88671875" style="428" customWidth="1"/>
    <col min="11267" max="11268" width="12.6640625" style="428" customWidth="1"/>
    <col min="11269" max="11520" width="9.109375" style="428"/>
    <col min="11521" max="11521" width="5" style="428" customWidth="1"/>
    <col min="11522" max="11522" width="47.88671875" style="428" customWidth="1"/>
    <col min="11523" max="11524" width="12.6640625" style="428" customWidth="1"/>
    <col min="11525" max="11776" width="9.109375" style="428"/>
    <col min="11777" max="11777" width="5" style="428" customWidth="1"/>
    <col min="11778" max="11778" width="47.88671875" style="428" customWidth="1"/>
    <col min="11779" max="11780" width="12.6640625" style="428" customWidth="1"/>
    <col min="11781" max="12032" width="9.109375" style="428"/>
    <col min="12033" max="12033" width="5" style="428" customWidth="1"/>
    <col min="12034" max="12034" width="47.88671875" style="428" customWidth="1"/>
    <col min="12035" max="12036" width="12.6640625" style="428" customWidth="1"/>
    <col min="12037" max="12288" width="9.109375" style="428"/>
    <col min="12289" max="12289" width="5" style="428" customWidth="1"/>
    <col min="12290" max="12290" width="47.88671875" style="428" customWidth="1"/>
    <col min="12291" max="12292" width="12.6640625" style="428" customWidth="1"/>
    <col min="12293" max="12544" width="9.109375" style="428"/>
    <col min="12545" max="12545" width="5" style="428" customWidth="1"/>
    <col min="12546" max="12546" width="47.88671875" style="428" customWidth="1"/>
    <col min="12547" max="12548" width="12.6640625" style="428" customWidth="1"/>
    <col min="12549" max="12800" width="9.109375" style="428"/>
    <col min="12801" max="12801" width="5" style="428" customWidth="1"/>
    <col min="12802" max="12802" width="47.88671875" style="428" customWidth="1"/>
    <col min="12803" max="12804" width="12.6640625" style="428" customWidth="1"/>
    <col min="12805" max="13056" width="9.109375" style="428"/>
    <col min="13057" max="13057" width="5" style="428" customWidth="1"/>
    <col min="13058" max="13058" width="47.88671875" style="428" customWidth="1"/>
    <col min="13059" max="13060" width="12.6640625" style="428" customWidth="1"/>
    <col min="13061" max="13312" width="9.109375" style="428"/>
    <col min="13313" max="13313" width="5" style="428" customWidth="1"/>
    <col min="13314" max="13314" width="47.88671875" style="428" customWidth="1"/>
    <col min="13315" max="13316" width="12.6640625" style="428" customWidth="1"/>
    <col min="13317" max="13568" width="9.109375" style="428"/>
    <col min="13569" max="13569" width="5" style="428" customWidth="1"/>
    <col min="13570" max="13570" width="47.88671875" style="428" customWidth="1"/>
    <col min="13571" max="13572" width="12.6640625" style="428" customWidth="1"/>
    <col min="13573" max="13824" width="9.109375" style="428"/>
    <col min="13825" max="13825" width="5" style="428" customWidth="1"/>
    <col min="13826" max="13826" width="47.88671875" style="428" customWidth="1"/>
    <col min="13827" max="13828" width="12.6640625" style="428" customWidth="1"/>
    <col min="13829" max="14080" width="9.109375" style="428"/>
    <col min="14081" max="14081" width="5" style="428" customWidth="1"/>
    <col min="14082" max="14082" width="47.88671875" style="428" customWidth="1"/>
    <col min="14083" max="14084" width="12.6640625" style="428" customWidth="1"/>
    <col min="14085" max="14336" width="9.109375" style="428"/>
    <col min="14337" max="14337" width="5" style="428" customWidth="1"/>
    <col min="14338" max="14338" width="47.88671875" style="428" customWidth="1"/>
    <col min="14339" max="14340" width="12.6640625" style="428" customWidth="1"/>
    <col min="14341" max="14592" width="9.109375" style="428"/>
    <col min="14593" max="14593" width="5" style="428" customWidth="1"/>
    <col min="14594" max="14594" width="47.88671875" style="428" customWidth="1"/>
    <col min="14595" max="14596" width="12.6640625" style="428" customWidth="1"/>
    <col min="14597" max="14848" width="9.109375" style="428"/>
    <col min="14849" max="14849" width="5" style="428" customWidth="1"/>
    <col min="14850" max="14850" width="47.88671875" style="428" customWidth="1"/>
    <col min="14851" max="14852" width="12.6640625" style="428" customWidth="1"/>
    <col min="14853" max="15104" width="9.109375" style="428"/>
    <col min="15105" max="15105" width="5" style="428" customWidth="1"/>
    <col min="15106" max="15106" width="47.88671875" style="428" customWidth="1"/>
    <col min="15107" max="15108" width="12.6640625" style="428" customWidth="1"/>
    <col min="15109" max="15360" width="9.109375" style="428"/>
    <col min="15361" max="15361" width="5" style="428" customWidth="1"/>
    <col min="15362" max="15362" width="47.88671875" style="428" customWidth="1"/>
    <col min="15363" max="15364" width="12.6640625" style="428" customWidth="1"/>
    <col min="15365" max="15616" width="9.109375" style="428"/>
    <col min="15617" max="15617" width="5" style="428" customWidth="1"/>
    <col min="15618" max="15618" width="47.88671875" style="428" customWidth="1"/>
    <col min="15619" max="15620" width="12.6640625" style="428" customWidth="1"/>
    <col min="15621" max="15872" width="9.109375" style="428"/>
    <col min="15873" max="15873" width="5" style="428" customWidth="1"/>
    <col min="15874" max="15874" width="47.88671875" style="428" customWidth="1"/>
    <col min="15875" max="15876" width="12.6640625" style="428" customWidth="1"/>
    <col min="15877" max="16128" width="9.109375" style="428"/>
    <col min="16129" max="16129" width="5" style="428" customWidth="1"/>
    <col min="16130" max="16130" width="47.88671875" style="428" customWidth="1"/>
    <col min="16131" max="16132" width="12.6640625" style="428" customWidth="1"/>
    <col min="16133" max="16384" width="9.109375" style="428"/>
  </cols>
  <sheetData>
    <row r="1" spans="1:4" s="199" customFormat="1" ht="14.4" thickBot="1" x14ac:dyDescent="0.35">
      <c r="A1" s="198"/>
      <c r="D1" s="155" t="s">
        <v>160</v>
      </c>
    </row>
    <row r="2" spans="1:4" s="220" customFormat="1" ht="48" customHeight="1" thickBot="1" x14ac:dyDescent="0.35">
      <c r="A2" s="419" t="s">
        <v>198</v>
      </c>
      <c r="B2" s="219" t="s">
        <v>377</v>
      </c>
      <c r="C2" s="219" t="s">
        <v>378</v>
      </c>
      <c r="D2" s="420" t="s">
        <v>379</v>
      </c>
    </row>
    <row r="3" spans="1:4" s="220" customFormat="1" ht="14.1" customHeight="1" thickBot="1" x14ac:dyDescent="0.35">
      <c r="A3" s="421">
        <v>1</v>
      </c>
      <c r="B3" s="422">
        <v>2</v>
      </c>
      <c r="C3" s="422">
        <v>3</v>
      </c>
      <c r="D3" s="423">
        <v>4</v>
      </c>
    </row>
    <row r="4" spans="1:4" ht="18" customHeight="1" x14ac:dyDescent="0.3">
      <c r="A4" s="424" t="s">
        <v>27</v>
      </c>
      <c r="B4" s="425" t="s">
        <v>380</v>
      </c>
      <c r="C4" s="426"/>
      <c r="D4" s="427"/>
    </row>
    <row r="5" spans="1:4" ht="18" customHeight="1" x14ac:dyDescent="0.3">
      <c r="A5" s="429" t="s">
        <v>26</v>
      </c>
      <c r="B5" s="430" t="s">
        <v>381</v>
      </c>
      <c r="C5" s="431"/>
      <c r="D5" s="432"/>
    </row>
    <row r="6" spans="1:4" ht="18" customHeight="1" x14ac:dyDescent="0.3">
      <c r="A6" s="429" t="s">
        <v>31</v>
      </c>
      <c r="B6" s="430" t="s">
        <v>382</v>
      </c>
      <c r="C6" s="431"/>
      <c r="D6" s="432"/>
    </row>
    <row r="7" spans="1:4" ht="18" customHeight="1" x14ac:dyDescent="0.3">
      <c r="A7" s="429" t="s">
        <v>39</v>
      </c>
      <c r="B7" s="430" t="s">
        <v>383</v>
      </c>
      <c r="C7" s="431"/>
      <c r="D7" s="432"/>
    </row>
    <row r="8" spans="1:4" ht="18" customHeight="1" x14ac:dyDescent="0.3">
      <c r="A8" s="433" t="s">
        <v>37</v>
      </c>
      <c r="B8" s="430" t="s">
        <v>384</v>
      </c>
      <c r="C8" s="431"/>
      <c r="D8" s="432"/>
    </row>
    <row r="9" spans="1:4" ht="18" customHeight="1" x14ac:dyDescent="0.3">
      <c r="A9" s="429" t="s">
        <v>36</v>
      </c>
      <c r="B9" s="430" t="s">
        <v>385</v>
      </c>
      <c r="C9" s="431"/>
      <c r="D9" s="432"/>
    </row>
    <row r="10" spans="1:4" ht="18" customHeight="1" x14ac:dyDescent="0.3">
      <c r="A10" s="433" t="s">
        <v>179</v>
      </c>
      <c r="B10" s="434" t="s">
        <v>386</v>
      </c>
      <c r="C10" s="431"/>
      <c r="D10" s="432"/>
    </row>
    <row r="11" spans="1:4" ht="18" customHeight="1" x14ac:dyDescent="0.3">
      <c r="A11" s="429" t="s">
        <v>181</v>
      </c>
      <c r="B11" s="434" t="s">
        <v>387</v>
      </c>
      <c r="C11" s="431"/>
      <c r="D11" s="432"/>
    </row>
    <row r="12" spans="1:4" ht="18" customHeight="1" x14ac:dyDescent="0.3">
      <c r="A12" s="433" t="s">
        <v>182</v>
      </c>
      <c r="B12" s="434" t="s">
        <v>388</v>
      </c>
      <c r="C12" s="431"/>
      <c r="D12" s="432"/>
    </row>
    <row r="13" spans="1:4" ht="18" customHeight="1" x14ac:dyDescent="0.3">
      <c r="A13" s="429" t="s">
        <v>184</v>
      </c>
      <c r="B13" s="434" t="s">
        <v>389</v>
      </c>
      <c r="C13" s="431"/>
      <c r="D13" s="432"/>
    </row>
    <row r="14" spans="1:4" ht="18" customHeight="1" x14ac:dyDescent="0.3">
      <c r="A14" s="433" t="s">
        <v>185</v>
      </c>
      <c r="B14" s="434" t="s">
        <v>390</v>
      </c>
      <c r="C14" s="431"/>
      <c r="D14" s="432"/>
    </row>
    <row r="15" spans="1:4" ht="20.399999999999999" x14ac:dyDescent="0.3">
      <c r="A15" s="429" t="s">
        <v>187</v>
      </c>
      <c r="B15" s="434" t="s">
        <v>391</v>
      </c>
      <c r="C15" s="431"/>
      <c r="D15" s="432"/>
    </row>
    <row r="16" spans="1:4" ht="18" customHeight="1" x14ac:dyDescent="0.3">
      <c r="A16" s="433" t="s">
        <v>188</v>
      </c>
      <c r="B16" s="430" t="s">
        <v>392</v>
      </c>
      <c r="C16" s="431"/>
      <c r="D16" s="432"/>
    </row>
    <row r="17" spans="1:4" ht="18" customHeight="1" x14ac:dyDescent="0.3">
      <c r="A17" s="429" t="s">
        <v>189</v>
      </c>
      <c r="B17" s="430" t="s">
        <v>393</v>
      </c>
      <c r="C17" s="431"/>
      <c r="D17" s="432"/>
    </row>
    <row r="18" spans="1:4" ht="18" customHeight="1" x14ac:dyDescent="0.3">
      <c r="A18" s="433" t="s">
        <v>199</v>
      </c>
      <c r="B18" s="430" t="s">
        <v>394</v>
      </c>
      <c r="C18" s="431"/>
      <c r="D18" s="432"/>
    </row>
    <row r="19" spans="1:4" ht="18" customHeight="1" x14ac:dyDescent="0.3">
      <c r="A19" s="429" t="s">
        <v>200</v>
      </c>
      <c r="B19" s="430" t="s">
        <v>395</v>
      </c>
      <c r="C19" s="431"/>
      <c r="D19" s="432"/>
    </row>
    <row r="20" spans="1:4" ht="18" customHeight="1" x14ac:dyDescent="0.3">
      <c r="A20" s="433" t="s">
        <v>201</v>
      </c>
      <c r="B20" s="430" t="s">
        <v>396</v>
      </c>
      <c r="C20" s="431"/>
      <c r="D20" s="432"/>
    </row>
    <row r="21" spans="1:4" ht="18" customHeight="1" x14ac:dyDescent="0.3">
      <c r="A21" s="429" t="s">
        <v>202</v>
      </c>
      <c r="B21" s="221"/>
      <c r="C21" s="431"/>
      <c r="D21" s="432"/>
    </row>
    <row r="22" spans="1:4" ht="18" customHeight="1" x14ac:dyDescent="0.3">
      <c r="A22" s="433" t="s">
        <v>203</v>
      </c>
      <c r="B22" s="221"/>
      <c r="C22" s="431"/>
      <c r="D22" s="432"/>
    </row>
    <row r="23" spans="1:4" ht="18" customHeight="1" x14ac:dyDescent="0.3">
      <c r="A23" s="429" t="s">
        <v>204</v>
      </c>
      <c r="B23" s="221"/>
      <c r="C23" s="431"/>
      <c r="D23" s="432"/>
    </row>
    <row r="24" spans="1:4" ht="18" customHeight="1" x14ac:dyDescent="0.3">
      <c r="A24" s="433" t="s">
        <v>205</v>
      </c>
      <c r="B24" s="221"/>
      <c r="C24" s="431"/>
      <c r="D24" s="432"/>
    </row>
    <row r="25" spans="1:4" ht="18" customHeight="1" x14ac:dyDescent="0.3">
      <c r="A25" s="429" t="s">
        <v>206</v>
      </c>
      <c r="B25" s="221"/>
      <c r="C25" s="431"/>
      <c r="D25" s="432"/>
    </row>
    <row r="26" spans="1:4" ht="18" customHeight="1" x14ac:dyDescent="0.3">
      <c r="A26" s="433" t="s">
        <v>207</v>
      </c>
      <c r="B26" s="221"/>
      <c r="C26" s="431"/>
      <c r="D26" s="432"/>
    </row>
    <row r="27" spans="1:4" ht="18" customHeight="1" x14ac:dyDescent="0.3">
      <c r="A27" s="429" t="s">
        <v>208</v>
      </c>
      <c r="B27" s="221"/>
      <c r="C27" s="431"/>
      <c r="D27" s="432"/>
    </row>
    <row r="28" spans="1:4" ht="18" customHeight="1" x14ac:dyDescent="0.3">
      <c r="A28" s="433" t="s">
        <v>209</v>
      </c>
      <c r="B28" s="221"/>
      <c r="C28" s="431"/>
      <c r="D28" s="432"/>
    </row>
    <row r="29" spans="1:4" ht="18" customHeight="1" thickBot="1" x14ac:dyDescent="0.35">
      <c r="A29" s="435" t="s">
        <v>210</v>
      </c>
      <c r="B29" s="222"/>
      <c r="C29" s="436"/>
      <c r="D29" s="437"/>
    </row>
    <row r="30" spans="1:4" ht="18" customHeight="1" thickBot="1" x14ac:dyDescent="0.35">
      <c r="A30" s="438" t="s">
        <v>211</v>
      </c>
      <c r="B30" s="439" t="s">
        <v>212</v>
      </c>
      <c r="C30" s="440">
        <f>SUM(C4:C29)</f>
        <v>0</v>
      </c>
      <c r="D30" s="441">
        <f>SUM(D4:D29)</f>
        <v>0</v>
      </c>
    </row>
    <row r="31" spans="1:4" ht="25.5" customHeight="1" x14ac:dyDescent="0.3">
      <c r="A31" s="442"/>
      <c r="B31" s="583" t="s">
        <v>397</v>
      </c>
      <c r="C31" s="583"/>
      <c r="D31" s="583"/>
    </row>
  </sheetData>
  <sheetProtection sheet="1" objects="1" scenarios="1"/>
  <mergeCells count="1">
    <mergeCell ref="B31:D31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CE,Félkövér"&amp;14
&amp;12
Az önkormányzat által adott közvetett támogatások
(kedvezmények)
&amp;R&amp;"Times New Roman CE,Félkövér dőlt" 7.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Layout" topLeftCell="C1" zoomScaleNormal="100" workbookViewId="0">
      <selection activeCell="G9" sqref="G9:J9"/>
    </sheetView>
  </sheetViews>
  <sheetFormatPr defaultRowHeight="13.2" x14ac:dyDescent="0.3"/>
  <cols>
    <col min="1" max="1" width="5.88671875" style="127" customWidth="1"/>
    <col min="2" max="2" width="30.88671875" style="128" customWidth="1"/>
    <col min="3" max="3" width="14.5546875" style="128" customWidth="1"/>
    <col min="4" max="9" width="11" style="128" customWidth="1"/>
    <col min="10" max="10" width="11.88671875" style="128" customWidth="1"/>
    <col min="11" max="256" width="9.109375" style="128"/>
    <col min="257" max="257" width="5.88671875" style="128" customWidth="1"/>
    <col min="258" max="258" width="30.88671875" style="128" customWidth="1"/>
    <col min="259" max="259" width="14.5546875" style="128" customWidth="1"/>
    <col min="260" max="265" width="11" style="128" customWidth="1"/>
    <col min="266" max="266" width="11.88671875" style="128" customWidth="1"/>
    <col min="267" max="512" width="9.109375" style="128"/>
    <col min="513" max="513" width="5.88671875" style="128" customWidth="1"/>
    <col min="514" max="514" width="30.88671875" style="128" customWidth="1"/>
    <col min="515" max="515" width="14.5546875" style="128" customWidth="1"/>
    <col min="516" max="521" width="11" style="128" customWidth="1"/>
    <col min="522" max="522" width="11.88671875" style="128" customWidth="1"/>
    <col min="523" max="768" width="9.109375" style="128"/>
    <col min="769" max="769" width="5.88671875" style="128" customWidth="1"/>
    <col min="770" max="770" width="30.88671875" style="128" customWidth="1"/>
    <col min="771" max="771" width="14.5546875" style="128" customWidth="1"/>
    <col min="772" max="777" width="11" style="128" customWidth="1"/>
    <col min="778" max="778" width="11.88671875" style="128" customWidth="1"/>
    <col min="779" max="1024" width="9.109375" style="128"/>
    <col min="1025" max="1025" width="5.88671875" style="128" customWidth="1"/>
    <col min="1026" max="1026" width="30.88671875" style="128" customWidth="1"/>
    <col min="1027" max="1027" width="14.5546875" style="128" customWidth="1"/>
    <col min="1028" max="1033" width="11" style="128" customWidth="1"/>
    <col min="1034" max="1034" width="11.88671875" style="128" customWidth="1"/>
    <col min="1035" max="1280" width="9.109375" style="128"/>
    <col min="1281" max="1281" width="5.88671875" style="128" customWidth="1"/>
    <col min="1282" max="1282" width="30.88671875" style="128" customWidth="1"/>
    <col min="1283" max="1283" width="14.5546875" style="128" customWidth="1"/>
    <col min="1284" max="1289" width="11" style="128" customWidth="1"/>
    <col min="1290" max="1290" width="11.88671875" style="128" customWidth="1"/>
    <col min="1291" max="1536" width="9.109375" style="128"/>
    <col min="1537" max="1537" width="5.88671875" style="128" customWidth="1"/>
    <col min="1538" max="1538" width="30.88671875" style="128" customWidth="1"/>
    <col min="1539" max="1539" width="14.5546875" style="128" customWidth="1"/>
    <col min="1540" max="1545" width="11" style="128" customWidth="1"/>
    <col min="1546" max="1546" width="11.88671875" style="128" customWidth="1"/>
    <col min="1547" max="1792" width="9.109375" style="128"/>
    <col min="1793" max="1793" width="5.88671875" style="128" customWidth="1"/>
    <col min="1794" max="1794" width="30.88671875" style="128" customWidth="1"/>
    <col min="1795" max="1795" width="14.5546875" style="128" customWidth="1"/>
    <col min="1796" max="1801" width="11" style="128" customWidth="1"/>
    <col min="1802" max="1802" width="11.88671875" style="128" customWidth="1"/>
    <col min="1803" max="2048" width="9.109375" style="128"/>
    <col min="2049" max="2049" width="5.88671875" style="128" customWidth="1"/>
    <col min="2050" max="2050" width="30.88671875" style="128" customWidth="1"/>
    <col min="2051" max="2051" width="14.5546875" style="128" customWidth="1"/>
    <col min="2052" max="2057" width="11" style="128" customWidth="1"/>
    <col min="2058" max="2058" width="11.88671875" style="128" customWidth="1"/>
    <col min="2059" max="2304" width="9.109375" style="128"/>
    <col min="2305" max="2305" width="5.88671875" style="128" customWidth="1"/>
    <col min="2306" max="2306" width="30.88671875" style="128" customWidth="1"/>
    <col min="2307" max="2307" width="14.5546875" style="128" customWidth="1"/>
    <col min="2308" max="2313" width="11" style="128" customWidth="1"/>
    <col min="2314" max="2314" width="11.88671875" style="128" customWidth="1"/>
    <col min="2315" max="2560" width="9.109375" style="128"/>
    <col min="2561" max="2561" width="5.88671875" style="128" customWidth="1"/>
    <col min="2562" max="2562" width="30.88671875" style="128" customWidth="1"/>
    <col min="2563" max="2563" width="14.5546875" style="128" customWidth="1"/>
    <col min="2564" max="2569" width="11" style="128" customWidth="1"/>
    <col min="2570" max="2570" width="11.88671875" style="128" customWidth="1"/>
    <col min="2571" max="2816" width="9.109375" style="128"/>
    <col min="2817" max="2817" width="5.88671875" style="128" customWidth="1"/>
    <col min="2818" max="2818" width="30.88671875" style="128" customWidth="1"/>
    <col min="2819" max="2819" width="14.5546875" style="128" customWidth="1"/>
    <col min="2820" max="2825" width="11" style="128" customWidth="1"/>
    <col min="2826" max="2826" width="11.88671875" style="128" customWidth="1"/>
    <col min="2827" max="3072" width="9.109375" style="128"/>
    <col min="3073" max="3073" width="5.88671875" style="128" customWidth="1"/>
    <col min="3074" max="3074" width="30.88671875" style="128" customWidth="1"/>
    <col min="3075" max="3075" width="14.5546875" style="128" customWidth="1"/>
    <col min="3076" max="3081" width="11" style="128" customWidth="1"/>
    <col min="3082" max="3082" width="11.88671875" style="128" customWidth="1"/>
    <col min="3083" max="3328" width="9.109375" style="128"/>
    <col min="3329" max="3329" width="5.88671875" style="128" customWidth="1"/>
    <col min="3330" max="3330" width="30.88671875" style="128" customWidth="1"/>
    <col min="3331" max="3331" width="14.5546875" style="128" customWidth="1"/>
    <col min="3332" max="3337" width="11" style="128" customWidth="1"/>
    <col min="3338" max="3338" width="11.88671875" style="128" customWidth="1"/>
    <col min="3339" max="3584" width="9.109375" style="128"/>
    <col min="3585" max="3585" width="5.88671875" style="128" customWidth="1"/>
    <col min="3586" max="3586" width="30.88671875" style="128" customWidth="1"/>
    <col min="3587" max="3587" width="14.5546875" style="128" customWidth="1"/>
    <col min="3588" max="3593" width="11" style="128" customWidth="1"/>
    <col min="3594" max="3594" width="11.88671875" style="128" customWidth="1"/>
    <col min="3595" max="3840" width="9.109375" style="128"/>
    <col min="3841" max="3841" width="5.88671875" style="128" customWidth="1"/>
    <col min="3842" max="3842" width="30.88671875" style="128" customWidth="1"/>
    <col min="3843" max="3843" width="14.5546875" style="128" customWidth="1"/>
    <col min="3844" max="3849" width="11" style="128" customWidth="1"/>
    <col min="3850" max="3850" width="11.88671875" style="128" customWidth="1"/>
    <col min="3851" max="4096" width="9.109375" style="128"/>
    <col min="4097" max="4097" width="5.88671875" style="128" customWidth="1"/>
    <col min="4098" max="4098" width="30.88671875" style="128" customWidth="1"/>
    <col min="4099" max="4099" width="14.5546875" style="128" customWidth="1"/>
    <col min="4100" max="4105" width="11" style="128" customWidth="1"/>
    <col min="4106" max="4106" width="11.88671875" style="128" customWidth="1"/>
    <col min="4107" max="4352" width="9.109375" style="128"/>
    <col min="4353" max="4353" width="5.88671875" style="128" customWidth="1"/>
    <col min="4354" max="4354" width="30.88671875" style="128" customWidth="1"/>
    <col min="4355" max="4355" width="14.5546875" style="128" customWidth="1"/>
    <col min="4356" max="4361" width="11" style="128" customWidth="1"/>
    <col min="4362" max="4362" width="11.88671875" style="128" customWidth="1"/>
    <col min="4363" max="4608" width="9.109375" style="128"/>
    <col min="4609" max="4609" width="5.88671875" style="128" customWidth="1"/>
    <col min="4610" max="4610" width="30.88671875" style="128" customWidth="1"/>
    <col min="4611" max="4611" width="14.5546875" style="128" customWidth="1"/>
    <col min="4612" max="4617" width="11" style="128" customWidth="1"/>
    <col min="4618" max="4618" width="11.88671875" style="128" customWidth="1"/>
    <col min="4619" max="4864" width="9.109375" style="128"/>
    <col min="4865" max="4865" width="5.88671875" style="128" customWidth="1"/>
    <col min="4866" max="4866" width="30.88671875" style="128" customWidth="1"/>
    <col min="4867" max="4867" width="14.5546875" style="128" customWidth="1"/>
    <col min="4868" max="4873" width="11" style="128" customWidth="1"/>
    <col min="4874" max="4874" width="11.88671875" style="128" customWidth="1"/>
    <col min="4875" max="5120" width="9.109375" style="128"/>
    <col min="5121" max="5121" width="5.88671875" style="128" customWidth="1"/>
    <col min="5122" max="5122" width="30.88671875" style="128" customWidth="1"/>
    <col min="5123" max="5123" width="14.5546875" style="128" customWidth="1"/>
    <col min="5124" max="5129" width="11" style="128" customWidth="1"/>
    <col min="5130" max="5130" width="11.88671875" style="128" customWidth="1"/>
    <col min="5131" max="5376" width="9.109375" style="128"/>
    <col min="5377" max="5377" width="5.88671875" style="128" customWidth="1"/>
    <col min="5378" max="5378" width="30.88671875" style="128" customWidth="1"/>
    <col min="5379" max="5379" width="14.5546875" style="128" customWidth="1"/>
    <col min="5380" max="5385" width="11" style="128" customWidth="1"/>
    <col min="5386" max="5386" width="11.88671875" style="128" customWidth="1"/>
    <col min="5387" max="5632" width="9.109375" style="128"/>
    <col min="5633" max="5633" width="5.88671875" style="128" customWidth="1"/>
    <col min="5634" max="5634" width="30.88671875" style="128" customWidth="1"/>
    <col min="5635" max="5635" width="14.5546875" style="128" customWidth="1"/>
    <col min="5636" max="5641" width="11" style="128" customWidth="1"/>
    <col min="5642" max="5642" width="11.88671875" style="128" customWidth="1"/>
    <col min="5643" max="5888" width="9.109375" style="128"/>
    <col min="5889" max="5889" width="5.88671875" style="128" customWidth="1"/>
    <col min="5890" max="5890" width="30.88671875" style="128" customWidth="1"/>
    <col min="5891" max="5891" width="14.5546875" style="128" customWidth="1"/>
    <col min="5892" max="5897" width="11" style="128" customWidth="1"/>
    <col min="5898" max="5898" width="11.88671875" style="128" customWidth="1"/>
    <col min="5899" max="6144" width="9.109375" style="128"/>
    <col min="6145" max="6145" width="5.88671875" style="128" customWidth="1"/>
    <col min="6146" max="6146" width="30.88671875" style="128" customWidth="1"/>
    <col min="6147" max="6147" width="14.5546875" style="128" customWidth="1"/>
    <col min="6148" max="6153" width="11" style="128" customWidth="1"/>
    <col min="6154" max="6154" width="11.88671875" style="128" customWidth="1"/>
    <col min="6155" max="6400" width="9.109375" style="128"/>
    <col min="6401" max="6401" width="5.88671875" style="128" customWidth="1"/>
    <col min="6402" max="6402" width="30.88671875" style="128" customWidth="1"/>
    <col min="6403" max="6403" width="14.5546875" style="128" customWidth="1"/>
    <col min="6404" max="6409" width="11" style="128" customWidth="1"/>
    <col min="6410" max="6410" width="11.88671875" style="128" customWidth="1"/>
    <col min="6411" max="6656" width="9.109375" style="128"/>
    <col min="6657" max="6657" width="5.88671875" style="128" customWidth="1"/>
    <col min="6658" max="6658" width="30.88671875" style="128" customWidth="1"/>
    <col min="6659" max="6659" width="14.5546875" style="128" customWidth="1"/>
    <col min="6660" max="6665" width="11" style="128" customWidth="1"/>
    <col min="6666" max="6666" width="11.88671875" style="128" customWidth="1"/>
    <col min="6667" max="6912" width="9.109375" style="128"/>
    <col min="6913" max="6913" width="5.88671875" style="128" customWidth="1"/>
    <col min="6914" max="6914" width="30.88671875" style="128" customWidth="1"/>
    <col min="6915" max="6915" width="14.5546875" style="128" customWidth="1"/>
    <col min="6916" max="6921" width="11" style="128" customWidth="1"/>
    <col min="6922" max="6922" width="11.88671875" style="128" customWidth="1"/>
    <col min="6923" max="7168" width="9.109375" style="128"/>
    <col min="7169" max="7169" width="5.88671875" style="128" customWidth="1"/>
    <col min="7170" max="7170" width="30.88671875" style="128" customWidth="1"/>
    <col min="7171" max="7171" width="14.5546875" style="128" customWidth="1"/>
    <col min="7172" max="7177" width="11" style="128" customWidth="1"/>
    <col min="7178" max="7178" width="11.88671875" style="128" customWidth="1"/>
    <col min="7179" max="7424" width="9.109375" style="128"/>
    <col min="7425" max="7425" width="5.88671875" style="128" customWidth="1"/>
    <col min="7426" max="7426" width="30.88671875" style="128" customWidth="1"/>
    <col min="7427" max="7427" width="14.5546875" style="128" customWidth="1"/>
    <col min="7428" max="7433" width="11" style="128" customWidth="1"/>
    <col min="7434" max="7434" width="11.88671875" style="128" customWidth="1"/>
    <col min="7435" max="7680" width="9.109375" style="128"/>
    <col min="7681" max="7681" width="5.88671875" style="128" customWidth="1"/>
    <col min="7682" max="7682" width="30.88671875" style="128" customWidth="1"/>
    <col min="7683" max="7683" width="14.5546875" style="128" customWidth="1"/>
    <col min="7684" max="7689" width="11" style="128" customWidth="1"/>
    <col min="7690" max="7690" width="11.88671875" style="128" customWidth="1"/>
    <col min="7691" max="7936" width="9.109375" style="128"/>
    <col min="7937" max="7937" width="5.88671875" style="128" customWidth="1"/>
    <col min="7938" max="7938" width="30.88671875" style="128" customWidth="1"/>
    <col min="7939" max="7939" width="14.5546875" style="128" customWidth="1"/>
    <col min="7940" max="7945" width="11" style="128" customWidth="1"/>
    <col min="7946" max="7946" width="11.88671875" style="128" customWidth="1"/>
    <col min="7947" max="8192" width="9.109375" style="128"/>
    <col min="8193" max="8193" width="5.88671875" style="128" customWidth="1"/>
    <col min="8194" max="8194" width="30.88671875" style="128" customWidth="1"/>
    <col min="8195" max="8195" width="14.5546875" style="128" customWidth="1"/>
    <col min="8196" max="8201" width="11" style="128" customWidth="1"/>
    <col min="8202" max="8202" width="11.88671875" style="128" customWidth="1"/>
    <col min="8203" max="8448" width="9.109375" style="128"/>
    <col min="8449" max="8449" width="5.88671875" style="128" customWidth="1"/>
    <col min="8450" max="8450" width="30.88671875" style="128" customWidth="1"/>
    <col min="8451" max="8451" width="14.5546875" style="128" customWidth="1"/>
    <col min="8452" max="8457" width="11" style="128" customWidth="1"/>
    <col min="8458" max="8458" width="11.88671875" style="128" customWidth="1"/>
    <col min="8459" max="8704" width="9.109375" style="128"/>
    <col min="8705" max="8705" width="5.88671875" style="128" customWidth="1"/>
    <col min="8706" max="8706" width="30.88671875" style="128" customWidth="1"/>
    <col min="8707" max="8707" width="14.5546875" style="128" customWidth="1"/>
    <col min="8708" max="8713" width="11" style="128" customWidth="1"/>
    <col min="8714" max="8714" width="11.88671875" style="128" customWidth="1"/>
    <col min="8715" max="8960" width="9.109375" style="128"/>
    <col min="8961" max="8961" width="5.88671875" style="128" customWidth="1"/>
    <col min="8962" max="8962" width="30.88671875" style="128" customWidth="1"/>
    <col min="8963" max="8963" width="14.5546875" style="128" customWidth="1"/>
    <col min="8964" max="8969" width="11" style="128" customWidth="1"/>
    <col min="8970" max="8970" width="11.88671875" style="128" customWidth="1"/>
    <col min="8971" max="9216" width="9.109375" style="128"/>
    <col min="9217" max="9217" width="5.88671875" style="128" customWidth="1"/>
    <col min="9218" max="9218" width="30.88671875" style="128" customWidth="1"/>
    <col min="9219" max="9219" width="14.5546875" style="128" customWidth="1"/>
    <col min="9220" max="9225" width="11" style="128" customWidth="1"/>
    <col min="9226" max="9226" width="11.88671875" style="128" customWidth="1"/>
    <col min="9227" max="9472" width="9.109375" style="128"/>
    <col min="9473" max="9473" width="5.88671875" style="128" customWidth="1"/>
    <col min="9474" max="9474" width="30.88671875" style="128" customWidth="1"/>
    <col min="9475" max="9475" width="14.5546875" style="128" customWidth="1"/>
    <col min="9476" max="9481" width="11" style="128" customWidth="1"/>
    <col min="9482" max="9482" width="11.88671875" style="128" customWidth="1"/>
    <col min="9483" max="9728" width="9.109375" style="128"/>
    <col min="9729" max="9729" width="5.88671875" style="128" customWidth="1"/>
    <col min="9730" max="9730" width="30.88671875" style="128" customWidth="1"/>
    <col min="9731" max="9731" width="14.5546875" style="128" customWidth="1"/>
    <col min="9732" max="9737" width="11" style="128" customWidth="1"/>
    <col min="9738" max="9738" width="11.88671875" style="128" customWidth="1"/>
    <col min="9739" max="9984" width="9.109375" style="128"/>
    <col min="9985" max="9985" width="5.88671875" style="128" customWidth="1"/>
    <col min="9986" max="9986" width="30.88671875" style="128" customWidth="1"/>
    <col min="9987" max="9987" width="14.5546875" style="128" customWidth="1"/>
    <col min="9988" max="9993" width="11" style="128" customWidth="1"/>
    <col min="9994" max="9994" width="11.88671875" style="128" customWidth="1"/>
    <col min="9995" max="10240" width="9.109375" style="128"/>
    <col min="10241" max="10241" width="5.88671875" style="128" customWidth="1"/>
    <col min="10242" max="10242" width="30.88671875" style="128" customWidth="1"/>
    <col min="10243" max="10243" width="14.5546875" style="128" customWidth="1"/>
    <col min="10244" max="10249" width="11" style="128" customWidth="1"/>
    <col min="10250" max="10250" width="11.88671875" style="128" customWidth="1"/>
    <col min="10251" max="10496" width="9.109375" style="128"/>
    <col min="10497" max="10497" width="5.88671875" style="128" customWidth="1"/>
    <col min="10498" max="10498" width="30.88671875" style="128" customWidth="1"/>
    <col min="10499" max="10499" width="14.5546875" style="128" customWidth="1"/>
    <col min="10500" max="10505" width="11" style="128" customWidth="1"/>
    <col min="10506" max="10506" width="11.88671875" style="128" customWidth="1"/>
    <col min="10507" max="10752" width="9.109375" style="128"/>
    <col min="10753" max="10753" width="5.88671875" style="128" customWidth="1"/>
    <col min="10754" max="10754" width="30.88671875" style="128" customWidth="1"/>
    <col min="10755" max="10755" width="14.5546875" style="128" customWidth="1"/>
    <col min="10756" max="10761" width="11" style="128" customWidth="1"/>
    <col min="10762" max="10762" width="11.88671875" style="128" customWidth="1"/>
    <col min="10763" max="11008" width="9.109375" style="128"/>
    <col min="11009" max="11009" width="5.88671875" style="128" customWidth="1"/>
    <col min="11010" max="11010" width="30.88671875" style="128" customWidth="1"/>
    <col min="11011" max="11011" width="14.5546875" style="128" customWidth="1"/>
    <col min="11012" max="11017" width="11" style="128" customWidth="1"/>
    <col min="11018" max="11018" width="11.88671875" style="128" customWidth="1"/>
    <col min="11019" max="11264" width="9.109375" style="128"/>
    <col min="11265" max="11265" width="5.88671875" style="128" customWidth="1"/>
    <col min="11266" max="11266" width="30.88671875" style="128" customWidth="1"/>
    <col min="11267" max="11267" width="14.5546875" style="128" customWidth="1"/>
    <col min="11268" max="11273" width="11" style="128" customWidth="1"/>
    <col min="11274" max="11274" width="11.88671875" style="128" customWidth="1"/>
    <col min="11275" max="11520" width="9.109375" style="128"/>
    <col min="11521" max="11521" width="5.88671875" style="128" customWidth="1"/>
    <col min="11522" max="11522" width="30.88671875" style="128" customWidth="1"/>
    <col min="11523" max="11523" width="14.5546875" style="128" customWidth="1"/>
    <col min="11524" max="11529" width="11" style="128" customWidth="1"/>
    <col min="11530" max="11530" width="11.88671875" style="128" customWidth="1"/>
    <col min="11531" max="11776" width="9.109375" style="128"/>
    <col min="11777" max="11777" width="5.88671875" style="128" customWidth="1"/>
    <col min="11778" max="11778" width="30.88671875" style="128" customWidth="1"/>
    <col min="11779" max="11779" width="14.5546875" style="128" customWidth="1"/>
    <col min="11780" max="11785" width="11" style="128" customWidth="1"/>
    <col min="11786" max="11786" width="11.88671875" style="128" customWidth="1"/>
    <col min="11787" max="12032" width="9.109375" style="128"/>
    <col min="12033" max="12033" width="5.88671875" style="128" customWidth="1"/>
    <col min="12034" max="12034" width="30.88671875" style="128" customWidth="1"/>
    <col min="12035" max="12035" width="14.5546875" style="128" customWidth="1"/>
    <col min="12036" max="12041" width="11" style="128" customWidth="1"/>
    <col min="12042" max="12042" width="11.88671875" style="128" customWidth="1"/>
    <col min="12043" max="12288" width="9.109375" style="128"/>
    <col min="12289" max="12289" width="5.88671875" style="128" customWidth="1"/>
    <col min="12290" max="12290" width="30.88671875" style="128" customWidth="1"/>
    <col min="12291" max="12291" width="14.5546875" style="128" customWidth="1"/>
    <col min="12292" max="12297" width="11" style="128" customWidth="1"/>
    <col min="12298" max="12298" width="11.88671875" style="128" customWidth="1"/>
    <col min="12299" max="12544" width="9.109375" style="128"/>
    <col min="12545" max="12545" width="5.88671875" style="128" customWidth="1"/>
    <col min="12546" max="12546" width="30.88671875" style="128" customWidth="1"/>
    <col min="12547" max="12547" width="14.5546875" style="128" customWidth="1"/>
    <col min="12548" max="12553" width="11" style="128" customWidth="1"/>
    <col min="12554" max="12554" width="11.88671875" style="128" customWidth="1"/>
    <col min="12555" max="12800" width="9.109375" style="128"/>
    <col min="12801" max="12801" width="5.88671875" style="128" customWidth="1"/>
    <col min="12802" max="12802" width="30.88671875" style="128" customWidth="1"/>
    <col min="12803" max="12803" width="14.5546875" style="128" customWidth="1"/>
    <col min="12804" max="12809" width="11" style="128" customWidth="1"/>
    <col min="12810" max="12810" width="11.88671875" style="128" customWidth="1"/>
    <col min="12811" max="13056" width="9.109375" style="128"/>
    <col min="13057" max="13057" width="5.88671875" style="128" customWidth="1"/>
    <col min="13058" max="13058" width="30.88671875" style="128" customWidth="1"/>
    <col min="13059" max="13059" width="14.5546875" style="128" customWidth="1"/>
    <col min="13060" max="13065" width="11" style="128" customWidth="1"/>
    <col min="13066" max="13066" width="11.88671875" style="128" customWidth="1"/>
    <col min="13067" max="13312" width="9.109375" style="128"/>
    <col min="13313" max="13313" width="5.88671875" style="128" customWidth="1"/>
    <col min="13314" max="13314" width="30.88671875" style="128" customWidth="1"/>
    <col min="13315" max="13315" width="14.5546875" style="128" customWidth="1"/>
    <col min="13316" max="13321" width="11" style="128" customWidth="1"/>
    <col min="13322" max="13322" width="11.88671875" style="128" customWidth="1"/>
    <col min="13323" max="13568" width="9.109375" style="128"/>
    <col min="13569" max="13569" width="5.88671875" style="128" customWidth="1"/>
    <col min="13570" max="13570" width="30.88671875" style="128" customWidth="1"/>
    <col min="13571" max="13571" width="14.5546875" style="128" customWidth="1"/>
    <col min="13572" max="13577" width="11" style="128" customWidth="1"/>
    <col min="13578" max="13578" width="11.88671875" style="128" customWidth="1"/>
    <col min="13579" max="13824" width="9.109375" style="128"/>
    <col min="13825" max="13825" width="5.88671875" style="128" customWidth="1"/>
    <col min="13826" max="13826" width="30.88671875" style="128" customWidth="1"/>
    <col min="13827" max="13827" width="14.5546875" style="128" customWidth="1"/>
    <col min="13828" max="13833" width="11" style="128" customWidth="1"/>
    <col min="13834" max="13834" width="11.88671875" style="128" customWidth="1"/>
    <col min="13835" max="14080" width="9.109375" style="128"/>
    <col min="14081" max="14081" width="5.88671875" style="128" customWidth="1"/>
    <col min="14082" max="14082" width="30.88671875" style="128" customWidth="1"/>
    <col min="14083" max="14083" width="14.5546875" style="128" customWidth="1"/>
    <col min="14084" max="14089" width="11" style="128" customWidth="1"/>
    <col min="14090" max="14090" width="11.88671875" style="128" customWidth="1"/>
    <col min="14091" max="14336" width="9.109375" style="128"/>
    <col min="14337" max="14337" width="5.88671875" style="128" customWidth="1"/>
    <col min="14338" max="14338" width="30.88671875" style="128" customWidth="1"/>
    <col min="14339" max="14339" width="14.5546875" style="128" customWidth="1"/>
    <col min="14340" max="14345" width="11" style="128" customWidth="1"/>
    <col min="14346" max="14346" width="11.88671875" style="128" customWidth="1"/>
    <col min="14347" max="14592" width="9.109375" style="128"/>
    <col min="14593" max="14593" width="5.88671875" style="128" customWidth="1"/>
    <col min="14594" max="14594" width="30.88671875" style="128" customWidth="1"/>
    <col min="14595" max="14595" width="14.5546875" style="128" customWidth="1"/>
    <col min="14596" max="14601" width="11" style="128" customWidth="1"/>
    <col min="14602" max="14602" width="11.88671875" style="128" customWidth="1"/>
    <col min="14603" max="14848" width="9.109375" style="128"/>
    <col min="14849" max="14849" width="5.88671875" style="128" customWidth="1"/>
    <col min="14850" max="14850" width="30.88671875" style="128" customWidth="1"/>
    <col min="14851" max="14851" width="14.5546875" style="128" customWidth="1"/>
    <col min="14852" max="14857" width="11" style="128" customWidth="1"/>
    <col min="14858" max="14858" width="11.88671875" style="128" customWidth="1"/>
    <col min="14859" max="15104" width="9.109375" style="128"/>
    <col min="15105" max="15105" width="5.88671875" style="128" customWidth="1"/>
    <col min="15106" max="15106" width="30.88671875" style="128" customWidth="1"/>
    <col min="15107" max="15107" width="14.5546875" style="128" customWidth="1"/>
    <col min="15108" max="15113" width="11" style="128" customWidth="1"/>
    <col min="15114" max="15114" width="11.88671875" style="128" customWidth="1"/>
    <col min="15115" max="15360" width="9.109375" style="128"/>
    <col min="15361" max="15361" width="5.88671875" style="128" customWidth="1"/>
    <col min="15362" max="15362" width="30.88671875" style="128" customWidth="1"/>
    <col min="15363" max="15363" width="14.5546875" style="128" customWidth="1"/>
    <col min="15364" max="15369" width="11" style="128" customWidth="1"/>
    <col min="15370" max="15370" width="11.88671875" style="128" customWidth="1"/>
    <col min="15371" max="15616" width="9.109375" style="128"/>
    <col min="15617" max="15617" width="5.88671875" style="128" customWidth="1"/>
    <col min="15618" max="15618" width="30.88671875" style="128" customWidth="1"/>
    <col min="15619" max="15619" width="14.5546875" style="128" customWidth="1"/>
    <col min="15620" max="15625" width="11" style="128" customWidth="1"/>
    <col min="15626" max="15626" width="11.88671875" style="128" customWidth="1"/>
    <col min="15627" max="15872" width="9.109375" style="128"/>
    <col min="15873" max="15873" width="5.88671875" style="128" customWidth="1"/>
    <col min="15874" max="15874" width="30.88671875" style="128" customWidth="1"/>
    <col min="15875" max="15875" width="14.5546875" style="128" customWidth="1"/>
    <col min="15876" max="15881" width="11" style="128" customWidth="1"/>
    <col min="15882" max="15882" width="11.88671875" style="128" customWidth="1"/>
    <col min="15883" max="16128" width="9.109375" style="128"/>
    <col min="16129" max="16129" width="5.88671875" style="128" customWidth="1"/>
    <col min="16130" max="16130" width="30.88671875" style="128" customWidth="1"/>
    <col min="16131" max="16131" width="14.5546875" style="128" customWidth="1"/>
    <col min="16132" max="16137" width="11" style="128" customWidth="1"/>
    <col min="16138" max="16138" width="11.88671875" style="128" customWidth="1"/>
    <col min="16139" max="16384" width="9.109375" style="128"/>
  </cols>
  <sheetData>
    <row r="1" spans="1:10" ht="14.4" thickBot="1" x14ac:dyDescent="0.35">
      <c r="J1" s="155" t="s">
        <v>160</v>
      </c>
    </row>
    <row r="2" spans="1:10" s="159" customFormat="1" ht="26.25" customHeight="1" x14ac:dyDescent="0.3">
      <c r="A2" s="586" t="s">
        <v>167</v>
      </c>
      <c r="B2" s="588" t="s">
        <v>168</v>
      </c>
      <c r="C2" s="588" t="s">
        <v>169</v>
      </c>
      <c r="D2" s="588" t="s">
        <v>170</v>
      </c>
      <c r="E2" s="588" t="s">
        <v>419</v>
      </c>
      <c r="F2" s="156" t="s">
        <v>171</v>
      </c>
      <c r="G2" s="157"/>
      <c r="H2" s="157"/>
      <c r="I2" s="158"/>
      <c r="J2" s="584" t="s">
        <v>172</v>
      </c>
    </row>
    <row r="3" spans="1:10" s="162" customFormat="1" ht="32.25" customHeight="1" thickBot="1" x14ac:dyDescent="0.35">
      <c r="A3" s="587"/>
      <c r="B3" s="589"/>
      <c r="C3" s="589"/>
      <c r="D3" s="590"/>
      <c r="E3" s="590"/>
      <c r="F3" s="160" t="s">
        <v>173</v>
      </c>
      <c r="G3" s="160" t="s">
        <v>174</v>
      </c>
      <c r="H3" s="160" t="s">
        <v>420</v>
      </c>
      <c r="I3" s="161" t="s">
        <v>421</v>
      </c>
      <c r="J3" s="585"/>
    </row>
    <row r="4" spans="1:10" s="167" customFormat="1" ht="14.1" customHeight="1" thickBot="1" x14ac:dyDescent="0.35">
      <c r="A4" s="163">
        <v>1</v>
      </c>
      <c r="B4" s="164">
        <v>2</v>
      </c>
      <c r="C4" s="165">
        <v>3</v>
      </c>
      <c r="D4" s="165">
        <v>4</v>
      </c>
      <c r="E4" s="165">
        <v>5</v>
      </c>
      <c r="F4" s="165">
        <v>6</v>
      </c>
      <c r="G4" s="165">
        <v>7</v>
      </c>
      <c r="H4" s="165">
        <v>8</v>
      </c>
      <c r="I4" s="165">
        <v>9</v>
      </c>
      <c r="J4" s="166" t="s">
        <v>175</v>
      </c>
    </row>
    <row r="5" spans="1:10" ht="33.75" customHeight="1" x14ac:dyDescent="0.3">
      <c r="A5" s="168" t="s">
        <v>27</v>
      </c>
      <c r="B5" s="169" t="s">
        <v>176</v>
      </c>
      <c r="C5" s="170"/>
      <c r="D5" s="171">
        <f t="shared" ref="D5:I5" si="0">SUM(D6:D6)</f>
        <v>0</v>
      </c>
      <c r="E5" s="171">
        <f t="shared" si="0"/>
        <v>0</v>
      </c>
      <c r="F5" s="171">
        <f t="shared" si="0"/>
        <v>0</v>
      </c>
      <c r="G5" s="171">
        <f t="shared" si="0"/>
        <v>0</v>
      </c>
      <c r="H5" s="171">
        <f t="shared" si="0"/>
        <v>0</v>
      </c>
      <c r="I5" s="172">
        <f t="shared" si="0"/>
        <v>0</v>
      </c>
      <c r="J5" s="173">
        <f t="shared" ref="J5:J17" si="1">SUM(F5:I5)</f>
        <v>0</v>
      </c>
    </row>
    <row r="6" spans="1:10" ht="21" customHeight="1" x14ac:dyDescent="0.3">
      <c r="A6" s="174" t="s">
        <v>26</v>
      </c>
      <c r="B6" s="175" t="s">
        <v>177</v>
      </c>
      <c r="C6" s="176"/>
      <c r="D6" s="139"/>
      <c r="E6" s="139"/>
      <c r="F6" s="139"/>
      <c r="G6" s="139"/>
      <c r="H6" s="139"/>
      <c r="I6" s="141"/>
      <c r="J6" s="177">
        <f t="shared" si="1"/>
        <v>0</v>
      </c>
    </row>
    <row r="7" spans="1:10" ht="36" customHeight="1" x14ac:dyDescent="0.3">
      <c r="A7" s="174" t="s">
        <v>31</v>
      </c>
      <c r="B7" s="178" t="s">
        <v>178</v>
      </c>
      <c r="C7" s="179"/>
      <c r="D7" s="180">
        <f t="shared" ref="D7:I7" si="2">SUM(D8:D8)</f>
        <v>0</v>
      </c>
      <c r="E7" s="180">
        <f t="shared" si="2"/>
        <v>0</v>
      </c>
      <c r="F7" s="180">
        <f t="shared" si="2"/>
        <v>0</v>
      </c>
      <c r="G7" s="180">
        <f t="shared" si="2"/>
        <v>0</v>
      </c>
      <c r="H7" s="180">
        <f t="shared" si="2"/>
        <v>0</v>
      </c>
      <c r="I7" s="181">
        <f t="shared" si="2"/>
        <v>0</v>
      </c>
      <c r="J7" s="182">
        <f t="shared" si="1"/>
        <v>0</v>
      </c>
    </row>
    <row r="8" spans="1:10" ht="21" customHeight="1" x14ac:dyDescent="0.3">
      <c r="A8" s="174" t="s">
        <v>39</v>
      </c>
      <c r="B8" s="175" t="s">
        <v>177</v>
      </c>
      <c r="C8" s="176"/>
      <c r="D8" s="139"/>
      <c r="E8" s="139"/>
      <c r="F8" s="139"/>
      <c r="G8" s="139"/>
      <c r="H8" s="139"/>
      <c r="I8" s="141"/>
      <c r="J8" s="177">
        <f t="shared" si="1"/>
        <v>0</v>
      </c>
    </row>
    <row r="9" spans="1:10" ht="21" customHeight="1" x14ac:dyDescent="0.3">
      <c r="A9" s="174" t="s">
        <v>37</v>
      </c>
      <c r="B9" s="183" t="s">
        <v>180</v>
      </c>
      <c r="C9" s="179"/>
      <c r="D9" s="180">
        <f>SUM(D10:D12)</f>
        <v>16785</v>
      </c>
      <c r="E9" s="180">
        <f t="shared" ref="E9" si="3">SUM(E10:E12)</f>
        <v>14900</v>
      </c>
      <c r="F9" s="180">
        <f t="shared" ref="F9" si="4">SUM(F10:F12)</f>
        <v>1885</v>
      </c>
      <c r="G9" s="180">
        <f t="shared" ref="G9" si="5">SUM(G10:G12)</f>
        <v>0</v>
      </c>
      <c r="H9" s="180">
        <f t="shared" ref="H9" si="6">SUM(H10:H12)</f>
        <v>0</v>
      </c>
      <c r="I9" s="180">
        <f t="shared" ref="I9" si="7">SUM(I10:I12)</f>
        <v>0</v>
      </c>
      <c r="J9" s="180">
        <f t="shared" ref="J9" si="8">SUM(J10:J12)</f>
        <v>1885</v>
      </c>
    </row>
    <row r="10" spans="1:10" ht="21" customHeight="1" x14ac:dyDescent="0.3">
      <c r="A10" s="174" t="s">
        <v>36</v>
      </c>
      <c r="B10" s="558" t="s">
        <v>490</v>
      </c>
      <c r="C10" s="179"/>
      <c r="D10" s="559">
        <v>10000</v>
      </c>
      <c r="E10" s="559">
        <v>10000</v>
      </c>
      <c r="F10" s="180"/>
      <c r="G10" s="180"/>
      <c r="H10" s="180"/>
      <c r="I10" s="181"/>
      <c r="J10" s="182"/>
    </row>
    <row r="11" spans="1:10" ht="21" customHeight="1" x14ac:dyDescent="0.3">
      <c r="A11" s="174" t="s">
        <v>179</v>
      </c>
      <c r="B11" s="558" t="s">
        <v>422</v>
      </c>
      <c r="C11" s="179"/>
      <c r="D11" s="559">
        <v>4900</v>
      </c>
      <c r="E11" s="559">
        <v>4900</v>
      </c>
      <c r="F11" s="180"/>
      <c r="G11" s="180"/>
      <c r="H11" s="180"/>
      <c r="I11" s="181"/>
      <c r="J11" s="182"/>
    </row>
    <row r="12" spans="1:10" ht="21" customHeight="1" x14ac:dyDescent="0.3">
      <c r="A12" s="174" t="s">
        <v>181</v>
      </c>
      <c r="B12" s="175" t="s">
        <v>491</v>
      </c>
      <c r="C12" s="176"/>
      <c r="D12" s="139">
        <v>1885</v>
      </c>
      <c r="E12" s="139">
        <v>0</v>
      </c>
      <c r="F12" s="139">
        <v>1885</v>
      </c>
      <c r="G12" s="139"/>
      <c r="H12" s="139"/>
      <c r="I12" s="141"/>
      <c r="J12" s="177">
        <f t="shared" si="1"/>
        <v>1885</v>
      </c>
    </row>
    <row r="13" spans="1:10" ht="21" customHeight="1" x14ac:dyDescent="0.3">
      <c r="A13" s="174" t="s">
        <v>182</v>
      </c>
      <c r="B13" s="183" t="s">
        <v>183</v>
      </c>
      <c r="C13" s="179"/>
      <c r="D13" s="180">
        <f t="shared" ref="D13:I13" si="9">SUM(D14:D14)</f>
        <v>0</v>
      </c>
      <c r="E13" s="180">
        <f t="shared" si="9"/>
        <v>0</v>
      </c>
      <c r="F13" s="180">
        <f t="shared" si="9"/>
        <v>0</v>
      </c>
      <c r="G13" s="180">
        <f t="shared" si="9"/>
        <v>0</v>
      </c>
      <c r="H13" s="180">
        <f t="shared" si="9"/>
        <v>0</v>
      </c>
      <c r="I13" s="181">
        <f t="shared" si="9"/>
        <v>0</v>
      </c>
      <c r="J13" s="182">
        <f t="shared" si="1"/>
        <v>0</v>
      </c>
    </row>
    <row r="14" spans="1:10" ht="21" customHeight="1" x14ac:dyDescent="0.3">
      <c r="A14" s="174" t="s">
        <v>184</v>
      </c>
      <c r="B14" s="175" t="s">
        <v>177</v>
      </c>
      <c r="C14" s="176"/>
      <c r="D14" s="139"/>
      <c r="E14" s="139"/>
      <c r="F14" s="139"/>
      <c r="G14" s="139"/>
      <c r="H14" s="139"/>
      <c r="I14" s="141"/>
      <c r="J14" s="177">
        <f t="shared" si="1"/>
        <v>0</v>
      </c>
    </row>
    <row r="15" spans="1:10" ht="21" customHeight="1" x14ac:dyDescent="0.3">
      <c r="A15" s="184" t="s">
        <v>185</v>
      </c>
      <c r="B15" s="185" t="s">
        <v>186</v>
      </c>
      <c r="C15" s="186"/>
      <c r="D15" s="187">
        <f t="shared" ref="D15:I15" si="10">SUM(D16:D17)</f>
        <v>0</v>
      </c>
      <c r="E15" s="187">
        <f t="shared" si="10"/>
        <v>0</v>
      </c>
      <c r="F15" s="187">
        <f t="shared" si="10"/>
        <v>0</v>
      </c>
      <c r="G15" s="187">
        <f t="shared" si="10"/>
        <v>0</v>
      </c>
      <c r="H15" s="187">
        <f t="shared" si="10"/>
        <v>0</v>
      </c>
      <c r="I15" s="188">
        <f t="shared" si="10"/>
        <v>0</v>
      </c>
      <c r="J15" s="182">
        <f t="shared" si="1"/>
        <v>0</v>
      </c>
    </row>
    <row r="16" spans="1:10" ht="21" customHeight="1" x14ac:dyDescent="0.3">
      <c r="A16" s="184" t="s">
        <v>187</v>
      </c>
      <c r="B16" s="175" t="s">
        <v>177</v>
      </c>
      <c r="C16" s="176"/>
      <c r="D16" s="139"/>
      <c r="E16" s="139"/>
      <c r="F16" s="139"/>
      <c r="G16" s="139"/>
      <c r="H16" s="139"/>
      <c r="I16" s="141"/>
      <c r="J16" s="177">
        <f t="shared" si="1"/>
        <v>0</v>
      </c>
    </row>
    <row r="17" spans="1:10" ht="21" customHeight="1" thickBot="1" x14ac:dyDescent="0.35">
      <c r="A17" s="184" t="s">
        <v>188</v>
      </c>
      <c r="B17" s="175" t="s">
        <v>177</v>
      </c>
      <c r="C17" s="189"/>
      <c r="D17" s="190"/>
      <c r="E17" s="190"/>
      <c r="F17" s="190"/>
      <c r="G17" s="190"/>
      <c r="H17" s="190"/>
      <c r="I17" s="191"/>
      <c r="J17" s="177">
        <f t="shared" si="1"/>
        <v>0</v>
      </c>
    </row>
    <row r="18" spans="1:10" ht="21" customHeight="1" thickBot="1" x14ac:dyDescent="0.35">
      <c r="A18" s="192" t="s">
        <v>189</v>
      </c>
      <c r="B18" s="193" t="s">
        <v>190</v>
      </c>
      <c r="C18" s="194"/>
      <c r="D18" s="195">
        <f t="shared" ref="D18:J18" si="11">D5+D7+D9+D13+D15</f>
        <v>16785</v>
      </c>
      <c r="E18" s="195">
        <f t="shared" si="11"/>
        <v>14900</v>
      </c>
      <c r="F18" s="195">
        <f t="shared" si="11"/>
        <v>1885</v>
      </c>
      <c r="G18" s="195">
        <f t="shared" si="11"/>
        <v>0</v>
      </c>
      <c r="H18" s="195">
        <f t="shared" si="11"/>
        <v>0</v>
      </c>
      <c r="I18" s="196">
        <f t="shared" si="11"/>
        <v>0</v>
      </c>
      <c r="J18" s="197">
        <f t="shared" si="11"/>
        <v>1885</v>
      </c>
    </row>
  </sheetData>
  <mergeCells count="6">
    <mergeCell ref="J2:J3"/>
    <mergeCell ref="A2:A3"/>
    <mergeCell ref="B2:B3"/>
    <mergeCell ref="C2:C3"/>
    <mergeCell ref="D2:D3"/>
    <mergeCell ref="E2:E3"/>
  </mergeCells>
  <printOptions horizontalCentered="1"/>
  <pageMargins left="0.78740157480314965" right="0.78740157480314965" top="1.39" bottom="0.98425196850393704" header="0.78740157480314965" footer="0.78740157480314965"/>
  <pageSetup paperSize="9" scale="95" orientation="landscape" verticalDpi="300" r:id="rId1"/>
  <headerFooter alignWithMargins="0">
    <oddHeader xml:space="preserve">&amp;C&amp;"Times New Roman CE,Félkövér"&amp;12
Többéves kihatással járó döntésekből származó kötelezettségek
célok szerint, évenkénti bontásban&amp;R&amp;"Times New Roman CE,Félkövér dőlt"8.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Layout" topLeftCell="A4" zoomScaleNormal="100" workbookViewId="0">
      <selection activeCell="E7" sqref="E7"/>
    </sheetView>
  </sheetViews>
  <sheetFormatPr defaultRowHeight="13.2" x14ac:dyDescent="0.3"/>
  <cols>
    <col min="1" max="1" width="5.88671875" style="127" customWidth="1"/>
    <col min="2" max="2" width="43.109375" style="128" customWidth="1"/>
    <col min="3" max="5" width="11" style="128" customWidth="1"/>
    <col min="6" max="6" width="11.88671875" style="128" customWidth="1"/>
    <col min="7" max="7" width="13.33203125" style="128" customWidth="1"/>
    <col min="8" max="8" width="14.44140625" style="128" customWidth="1"/>
    <col min="9" max="256" width="9.109375" style="128"/>
    <col min="257" max="257" width="5.88671875" style="128" customWidth="1"/>
    <col min="258" max="258" width="43.109375" style="128" customWidth="1"/>
    <col min="259" max="261" width="11" style="128" customWidth="1"/>
    <col min="262" max="262" width="11.88671875" style="128" customWidth="1"/>
    <col min="263" max="263" width="13.33203125" style="128" customWidth="1"/>
    <col min="264" max="264" width="14.44140625" style="128" customWidth="1"/>
    <col min="265" max="512" width="9.109375" style="128"/>
    <col min="513" max="513" width="5.88671875" style="128" customWidth="1"/>
    <col min="514" max="514" width="43.109375" style="128" customWidth="1"/>
    <col min="515" max="517" width="11" style="128" customWidth="1"/>
    <col min="518" max="518" width="11.88671875" style="128" customWidth="1"/>
    <col min="519" max="519" width="13.33203125" style="128" customWidth="1"/>
    <col min="520" max="520" width="14.44140625" style="128" customWidth="1"/>
    <col min="521" max="768" width="9.109375" style="128"/>
    <col min="769" max="769" width="5.88671875" style="128" customWidth="1"/>
    <col min="770" max="770" width="43.109375" style="128" customWidth="1"/>
    <col min="771" max="773" width="11" style="128" customWidth="1"/>
    <col min="774" max="774" width="11.88671875" style="128" customWidth="1"/>
    <col min="775" max="775" width="13.33203125" style="128" customWidth="1"/>
    <col min="776" max="776" width="14.44140625" style="128" customWidth="1"/>
    <col min="777" max="1024" width="9.109375" style="128"/>
    <col min="1025" max="1025" width="5.88671875" style="128" customWidth="1"/>
    <col min="1026" max="1026" width="43.109375" style="128" customWidth="1"/>
    <col min="1027" max="1029" width="11" style="128" customWidth="1"/>
    <col min="1030" max="1030" width="11.88671875" style="128" customWidth="1"/>
    <col min="1031" max="1031" width="13.33203125" style="128" customWidth="1"/>
    <col min="1032" max="1032" width="14.44140625" style="128" customWidth="1"/>
    <col min="1033" max="1280" width="9.109375" style="128"/>
    <col min="1281" max="1281" width="5.88671875" style="128" customWidth="1"/>
    <col min="1282" max="1282" width="43.109375" style="128" customWidth="1"/>
    <col min="1283" max="1285" width="11" style="128" customWidth="1"/>
    <col min="1286" max="1286" width="11.88671875" style="128" customWidth="1"/>
    <col min="1287" max="1287" width="13.33203125" style="128" customWidth="1"/>
    <col min="1288" max="1288" width="14.44140625" style="128" customWidth="1"/>
    <col min="1289" max="1536" width="9.109375" style="128"/>
    <col min="1537" max="1537" width="5.88671875" style="128" customWidth="1"/>
    <col min="1538" max="1538" width="43.109375" style="128" customWidth="1"/>
    <col min="1539" max="1541" width="11" style="128" customWidth="1"/>
    <col min="1542" max="1542" width="11.88671875" style="128" customWidth="1"/>
    <col min="1543" max="1543" width="13.33203125" style="128" customWidth="1"/>
    <col min="1544" max="1544" width="14.44140625" style="128" customWidth="1"/>
    <col min="1545" max="1792" width="9.109375" style="128"/>
    <col min="1793" max="1793" width="5.88671875" style="128" customWidth="1"/>
    <col min="1794" max="1794" width="43.109375" style="128" customWidth="1"/>
    <col min="1795" max="1797" width="11" style="128" customWidth="1"/>
    <col min="1798" max="1798" width="11.88671875" style="128" customWidth="1"/>
    <col min="1799" max="1799" width="13.33203125" style="128" customWidth="1"/>
    <col min="1800" max="1800" width="14.44140625" style="128" customWidth="1"/>
    <col min="1801" max="2048" width="9.109375" style="128"/>
    <col min="2049" max="2049" width="5.88671875" style="128" customWidth="1"/>
    <col min="2050" max="2050" width="43.109375" style="128" customWidth="1"/>
    <col min="2051" max="2053" width="11" style="128" customWidth="1"/>
    <col min="2054" max="2054" width="11.88671875" style="128" customWidth="1"/>
    <col min="2055" max="2055" width="13.33203125" style="128" customWidth="1"/>
    <col min="2056" max="2056" width="14.44140625" style="128" customWidth="1"/>
    <col min="2057" max="2304" width="9.109375" style="128"/>
    <col min="2305" max="2305" width="5.88671875" style="128" customWidth="1"/>
    <col min="2306" max="2306" width="43.109375" style="128" customWidth="1"/>
    <col min="2307" max="2309" width="11" style="128" customWidth="1"/>
    <col min="2310" max="2310" width="11.88671875" style="128" customWidth="1"/>
    <col min="2311" max="2311" width="13.33203125" style="128" customWidth="1"/>
    <col min="2312" max="2312" width="14.44140625" style="128" customWidth="1"/>
    <col min="2313" max="2560" width="9.109375" style="128"/>
    <col min="2561" max="2561" width="5.88671875" style="128" customWidth="1"/>
    <col min="2562" max="2562" width="43.109375" style="128" customWidth="1"/>
    <col min="2563" max="2565" width="11" style="128" customWidth="1"/>
    <col min="2566" max="2566" width="11.88671875" style="128" customWidth="1"/>
    <col min="2567" max="2567" width="13.33203125" style="128" customWidth="1"/>
    <col min="2568" max="2568" width="14.44140625" style="128" customWidth="1"/>
    <col min="2569" max="2816" width="9.109375" style="128"/>
    <col min="2817" max="2817" width="5.88671875" style="128" customWidth="1"/>
    <col min="2818" max="2818" width="43.109375" style="128" customWidth="1"/>
    <col min="2819" max="2821" width="11" style="128" customWidth="1"/>
    <col min="2822" max="2822" width="11.88671875" style="128" customWidth="1"/>
    <col min="2823" max="2823" width="13.33203125" style="128" customWidth="1"/>
    <col min="2824" max="2824" width="14.44140625" style="128" customWidth="1"/>
    <col min="2825" max="3072" width="9.109375" style="128"/>
    <col min="3073" max="3073" width="5.88671875" style="128" customWidth="1"/>
    <col min="3074" max="3074" width="43.109375" style="128" customWidth="1"/>
    <col min="3075" max="3077" width="11" style="128" customWidth="1"/>
    <col min="3078" max="3078" width="11.88671875" style="128" customWidth="1"/>
    <col min="3079" max="3079" width="13.33203125" style="128" customWidth="1"/>
    <col min="3080" max="3080" width="14.44140625" style="128" customWidth="1"/>
    <col min="3081" max="3328" width="9.109375" style="128"/>
    <col min="3329" max="3329" width="5.88671875" style="128" customWidth="1"/>
    <col min="3330" max="3330" width="43.109375" style="128" customWidth="1"/>
    <col min="3331" max="3333" width="11" style="128" customWidth="1"/>
    <col min="3334" max="3334" width="11.88671875" style="128" customWidth="1"/>
    <col min="3335" max="3335" width="13.33203125" style="128" customWidth="1"/>
    <col min="3336" max="3336" width="14.44140625" style="128" customWidth="1"/>
    <col min="3337" max="3584" width="9.109375" style="128"/>
    <col min="3585" max="3585" width="5.88671875" style="128" customWidth="1"/>
    <col min="3586" max="3586" width="43.109375" style="128" customWidth="1"/>
    <col min="3587" max="3589" width="11" style="128" customWidth="1"/>
    <col min="3590" max="3590" width="11.88671875" style="128" customWidth="1"/>
    <col min="3591" max="3591" width="13.33203125" style="128" customWidth="1"/>
    <col min="3592" max="3592" width="14.44140625" style="128" customWidth="1"/>
    <col min="3593" max="3840" width="9.109375" style="128"/>
    <col min="3841" max="3841" width="5.88671875" style="128" customWidth="1"/>
    <col min="3842" max="3842" width="43.109375" style="128" customWidth="1"/>
    <col min="3843" max="3845" width="11" style="128" customWidth="1"/>
    <col min="3846" max="3846" width="11.88671875" style="128" customWidth="1"/>
    <col min="3847" max="3847" width="13.33203125" style="128" customWidth="1"/>
    <col min="3848" max="3848" width="14.44140625" style="128" customWidth="1"/>
    <col min="3849" max="4096" width="9.109375" style="128"/>
    <col min="4097" max="4097" width="5.88671875" style="128" customWidth="1"/>
    <col min="4098" max="4098" width="43.109375" style="128" customWidth="1"/>
    <col min="4099" max="4101" width="11" style="128" customWidth="1"/>
    <col min="4102" max="4102" width="11.88671875" style="128" customWidth="1"/>
    <col min="4103" max="4103" width="13.33203125" style="128" customWidth="1"/>
    <col min="4104" max="4104" width="14.44140625" style="128" customWidth="1"/>
    <col min="4105" max="4352" width="9.109375" style="128"/>
    <col min="4353" max="4353" width="5.88671875" style="128" customWidth="1"/>
    <col min="4354" max="4354" width="43.109375" style="128" customWidth="1"/>
    <col min="4355" max="4357" width="11" style="128" customWidth="1"/>
    <col min="4358" max="4358" width="11.88671875" style="128" customWidth="1"/>
    <col min="4359" max="4359" width="13.33203125" style="128" customWidth="1"/>
    <col min="4360" max="4360" width="14.44140625" style="128" customWidth="1"/>
    <col min="4361" max="4608" width="9.109375" style="128"/>
    <col min="4609" max="4609" width="5.88671875" style="128" customWidth="1"/>
    <col min="4610" max="4610" width="43.109375" style="128" customWidth="1"/>
    <col min="4611" max="4613" width="11" style="128" customWidth="1"/>
    <col min="4614" max="4614" width="11.88671875" style="128" customWidth="1"/>
    <col min="4615" max="4615" width="13.33203125" style="128" customWidth="1"/>
    <col min="4616" max="4616" width="14.44140625" style="128" customWidth="1"/>
    <col min="4617" max="4864" width="9.109375" style="128"/>
    <col min="4865" max="4865" width="5.88671875" style="128" customWidth="1"/>
    <col min="4866" max="4866" width="43.109375" style="128" customWidth="1"/>
    <col min="4867" max="4869" width="11" style="128" customWidth="1"/>
    <col min="4870" max="4870" width="11.88671875" style="128" customWidth="1"/>
    <col min="4871" max="4871" width="13.33203125" style="128" customWidth="1"/>
    <col min="4872" max="4872" width="14.44140625" style="128" customWidth="1"/>
    <col min="4873" max="5120" width="9.109375" style="128"/>
    <col min="5121" max="5121" width="5.88671875" style="128" customWidth="1"/>
    <col min="5122" max="5122" width="43.109375" style="128" customWidth="1"/>
    <col min="5123" max="5125" width="11" style="128" customWidth="1"/>
    <col min="5126" max="5126" width="11.88671875" style="128" customWidth="1"/>
    <col min="5127" max="5127" width="13.33203125" style="128" customWidth="1"/>
    <col min="5128" max="5128" width="14.44140625" style="128" customWidth="1"/>
    <col min="5129" max="5376" width="9.109375" style="128"/>
    <col min="5377" max="5377" width="5.88671875" style="128" customWidth="1"/>
    <col min="5378" max="5378" width="43.109375" style="128" customWidth="1"/>
    <col min="5379" max="5381" width="11" style="128" customWidth="1"/>
    <col min="5382" max="5382" width="11.88671875" style="128" customWidth="1"/>
    <col min="5383" max="5383" width="13.33203125" style="128" customWidth="1"/>
    <col min="5384" max="5384" width="14.44140625" style="128" customWidth="1"/>
    <col min="5385" max="5632" width="9.109375" style="128"/>
    <col min="5633" max="5633" width="5.88671875" style="128" customWidth="1"/>
    <col min="5634" max="5634" width="43.109375" style="128" customWidth="1"/>
    <col min="5635" max="5637" width="11" style="128" customWidth="1"/>
    <col min="5638" max="5638" width="11.88671875" style="128" customWidth="1"/>
    <col min="5639" max="5639" width="13.33203125" style="128" customWidth="1"/>
    <col min="5640" max="5640" width="14.44140625" style="128" customWidth="1"/>
    <col min="5641" max="5888" width="9.109375" style="128"/>
    <col min="5889" max="5889" width="5.88671875" style="128" customWidth="1"/>
    <col min="5890" max="5890" width="43.109375" style="128" customWidth="1"/>
    <col min="5891" max="5893" width="11" style="128" customWidth="1"/>
    <col min="5894" max="5894" width="11.88671875" style="128" customWidth="1"/>
    <col min="5895" max="5895" width="13.33203125" style="128" customWidth="1"/>
    <col min="5896" max="5896" width="14.44140625" style="128" customWidth="1"/>
    <col min="5897" max="6144" width="9.109375" style="128"/>
    <col min="6145" max="6145" width="5.88671875" style="128" customWidth="1"/>
    <col min="6146" max="6146" width="43.109375" style="128" customWidth="1"/>
    <col min="6147" max="6149" width="11" style="128" customWidth="1"/>
    <col min="6150" max="6150" width="11.88671875" style="128" customWidth="1"/>
    <col min="6151" max="6151" width="13.33203125" style="128" customWidth="1"/>
    <col min="6152" max="6152" width="14.44140625" style="128" customWidth="1"/>
    <col min="6153" max="6400" width="9.109375" style="128"/>
    <col min="6401" max="6401" width="5.88671875" style="128" customWidth="1"/>
    <col min="6402" max="6402" width="43.109375" style="128" customWidth="1"/>
    <col min="6403" max="6405" width="11" style="128" customWidth="1"/>
    <col min="6406" max="6406" width="11.88671875" style="128" customWidth="1"/>
    <col min="6407" max="6407" width="13.33203125" style="128" customWidth="1"/>
    <col min="6408" max="6408" width="14.44140625" style="128" customWidth="1"/>
    <col min="6409" max="6656" width="9.109375" style="128"/>
    <col min="6657" max="6657" width="5.88671875" style="128" customWidth="1"/>
    <col min="6658" max="6658" width="43.109375" style="128" customWidth="1"/>
    <col min="6659" max="6661" width="11" style="128" customWidth="1"/>
    <col min="6662" max="6662" width="11.88671875" style="128" customWidth="1"/>
    <col min="6663" max="6663" width="13.33203125" style="128" customWidth="1"/>
    <col min="6664" max="6664" width="14.44140625" style="128" customWidth="1"/>
    <col min="6665" max="6912" width="9.109375" style="128"/>
    <col min="6913" max="6913" width="5.88671875" style="128" customWidth="1"/>
    <col min="6914" max="6914" width="43.109375" style="128" customWidth="1"/>
    <col min="6915" max="6917" width="11" style="128" customWidth="1"/>
    <col min="6918" max="6918" width="11.88671875" style="128" customWidth="1"/>
    <col min="6919" max="6919" width="13.33203125" style="128" customWidth="1"/>
    <col min="6920" max="6920" width="14.44140625" style="128" customWidth="1"/>
    <col min="6921" max="7168" width="9.109375" style="128"/>
    <col min="7169" max="7169" width="5.88671875" style="128" customWidth="1"/>
    <col min="7170" max="7170" width="43.109375" style="128" customWidth="1"/>
    <col min="7171" max="7173" width="11" style="128" customWidth="1"/>
    <col min="7174" max="7174" width="11.88671875" style="128" customWidth="1"/>
    <col min="7175" max="7175" width="13.33203125" style="128" customWidth="1"/>
    <col min="7176" max="7176" width="14.44140625" style="128" customWidth="1"/>
    <col min="7177" max="7424" width="9.109375" style="128"/>
    <col min="7425" max="7425" width="5.88671875" style="128" customWidth="1"/>
    <col min="7426" max="7426" width="43.109375" style="128" customWidth="1"/>
    <col min="7427" max="7429" width="11" style="128" customWidth="1"/>
    <col min="7430" max="7430" width="11.88671875" style="128" customWidth="1"/>
    <col min="7431" max="7431" width="13.33203125" style="128" customWidth="1"/>
    <col min="7432" max="7432" width="14.44140625" style="128" customWidth="1"/>
    <col min="7433" max="7680" width="9.109375" style="128"/>
    <col min="7681" max="7681" width="5.88671875" style="128" customWidth="1"/>
    <col min="7682" max="7682" width="43.109375" style="128" customWidth="1"/>
    <col min="7683" max="7685" width="11" style="128" customWidth="1"/>
    <col min="7686" max="7686" width="11.88671875" style="128" customWidth="1"/>
    <col min="7687" max="7687" width="13.33203125" style="128" customWidth="1"/>
    <col min="7688" max="7688" width="14.44140625" style="128" customWidth="1"/>
    <col min="7689" max="7936" width="9.109375" style="128"/>
    <col min="7937" max="7937" width="5.88671875" style="128" customWidth="1"/>
    <col min="7938" max="7938" width="43.109375" style="128" customWidth="1"/>
    <col min="7939" max="7941" width="11" style="128" customWidth="1"/>
    <col min="7942" max="7942" width="11.88671875" style="128" customWidth="1"/>
    <col min="7943" max="7943" width="13.33203125" style="128" customWidth="1"/>
    <col min="7944" max="7944" width="14.44140625" style="128" customWidth="1"/>
    <col min="7945" max="8192" width="9.109375" style="128"/>
    <col min="8193" max="8193" width="5.88671875" style="128" customWidth="1"/>
    <col min="8194" max="8194" width="43.109375" style="128" customWidth="1"/>
    <col min="8195" max="8197" width="11" style="128" customWidth="1"/>
    <col min="8198" max="8198" width="11.88671875" style="128" customWidth="1"/>
    <col min="8199" max="8199" width="13.33203125" style="128" customWidth="1"/>
    <col min="8200" max="8200" width="14.44140625" style="128" customWidth="1"/>
    <col min="8201" max="8448" width="9.109375" style="128"/>
    <col min="8449" max="8449" width="5.88671875" style="128" customWidth="1"/>
    <col min="8450" max="8450" width="43.109375" style="128" customWidth="1"/>
    <col min="8451" max="8453" width="11" style="128" customWidth="1"/>
    <col min="8454" max="8454" width="11.88671875" style="128" customWidth="1"/>
    <col min="8455" max="8455" width="13.33203125" style="128" customWidth="1"/>
    <col min="8456" max="8456" width="14.44140625" style="128" customWidth="1"/>
    <col min="8457" max="8704" width="9.109375" style="128"/>
    <col min="8705" max="8705" width="5.88671875" style="128" customWidth="1"/>
    <col min="8706" max="8706" width="43.109375" style="128" customWidth="1"/>
    <col min="8707" max="8709" width="11" style="128" customWidth="1"/>
    <col min="8710" max="8710" width="11.88671875" style="128" customWidth="1"/>
    <col min="8711" max="8711" width="13.33203125" style="128" customWidth="1"/>
    <col min="8712" max="8712" width="14.44140625" style="128" customWidth="1"/>
    <col min="8713" max="8960" width="9.109375" style="128"/>
    <col min="8961" max="8961" width="5.88671875" style="128" customWidth="1"/>
    <col min="8962" max="8962" width="43.109375" style="128" customWidth="1"/>
    <col min="8963" max="8965" width="11" style="128" customWidth="1"/>
    <col min="8966" max="8966" width="11.88671875" style="128" customWidth="1"/>
    <col min="8967" max="8967" width="13.33203125" style="128" customWidth="1"/>
    <col min="8968" max="8968" width="14.44140625" style="128" customWidth="1"/>
    <col min="8969" max="9216" width="9.109375" style="128"/>
    <col min="9217" max="9217" width="5.88671875" style="128" customWidth="1"/>
    <col min="9218" max="9218" width="43.109375" style="128" customWidth="1"/>
    <col min="9219" max="9221" width="11" style="128" customWidth="1"/>
    <col min="9222" max="9222" width="11.88671875" style="128" customWidth="1"/>
    <col min="9223" max="9223" width="13.33203125" style="128" customWidth="1"/>
    <col min="9224" max="9224" width="14.44140625" style="128" customWidth="1"/>
    <col min="9225" max="9472" width="9.109375" style="128"/>
    <col min="9473" max="9473" width="5.88671875" style="128" customWidth="1"/>
    <col min="9474" max="9474" width="43.109375" style="128" customWidth="1"/>
    <col min="9475" max="9477" width="11" style="128" customWidth="1"/>
    <col min="9478" max="9478" width="11.88671875" style="128" customWidth="1"/>
    <col min="9479" max="9479" width="13.33203125" style="128" customWidth="1"/>
    <col min="9480" max="9480" width="14.44140625" style="128" customWidth="1"/>
    <col min="9481" max="9728" width="9.109375" style="128"/>
    <col min="9729" max="9729" width="5.88671875" style="128" customWidth="1"/>
    <col min="9730" max="9730" width="43.109375" style="128" customWidth="1"/>
    <col min="9731" max="9733" width="11" style="128" customWidth="1"/>
    <col min="9734" max="9734" width="11.88671875" style="128" customWidth="1"/>
    <col min="9735" max="9735" width="13.33203125" style="128" customWidth="1"/>
    <col min="9736" max="9736" width="14.44140625" style="128" customWidth="1"/>
    <col min="9737" max="9984" width="9.109375" style="128"/>
    <col min="9985" max="9985" width="5.88671875" style="128" customWidth="1"/>
    <col min="9986" max="9986" width="43.109375" style="128" customWidth="1"/>
    <col min="9987" max="9989" width="11" style="128" customWidth="1"/>
    <col min="9990" max="9990" width="11.88671875" style="128" customWidth="1"/>
    <col min="9991" max="9991" width="13.33203125" style="128" customWidth="1"/>
    <col min="9992" max="9992" width="14.44140625" style="128" customWidth="1"/>
    <col min="9993" max="10240" width="9.109375" style="128"/>
    <col min="10241" max="10241" width="5.88671875" style="128" customWidth="1"/>
    <col min="10242" max="10242" width="43.109375" style="128" customWidth="1"/>
    <col min="10243" max="10245" width="11" style="128" customWidth="1"/>
    <col min="10246" max="10246" width="11.88671875" style="128" customWidth="1"/>
    <col min="10247" max="10247" width="13.33203125" style="128" customWidth="1"/>
    <col min="10248" max="10248" width="14.44140625" style="128" customWidth="1"/>
    <col min="10249" max="10496" width="9.109375" style="128"/>
    <col min="10497" max="10497" width="5.88671875" style="128" customWidth="1"/>
    <col min="10498" max="10498" width="43.109375" style="128" customWidth="1"/>
    <col min="10499" max="10501" width="11" style="128" customWidth="1"/>
    <col min="10502" max="10502" width="11.88671875" style="128" customWidth="1"/>
    <col min="10503" max="10503" width="13.33203125" style="128" customWidth="1"/>
    <col min="10504" max="10504" width="14.44140625" style="128" customWidth="1"/>
    <col min="10505" max="10752" width="9.109375" style="128"/>
    <col min="10753" max="10753" width="5.88671875" style="128" customWidth="1"/>
    <col min="10754" max="10754" width="43.109375" style="128" customWidth="1"/>
    <col min="10755" max="10757" width="11" style="128" customWidth="1"/>
    <col min="10758" max="10758" width="11.88671875" style="128" customWidth="1"/>
    <col min="10759" max="10759" width="13.33203125" style="128" customWidth="1"/>
    <col min="10760" max="10760" width="14.44140625" style="128" customWidth="1"/>
    <col min="10761" max="11008" width="9.109375" style="128"/>
    <col min="11009" max="11009" width="5.88671875" style="128" customWidth="1"/>
    <col min="11010" max="11010" width="43.109375" style="128" customWidth="1"/>
    <col min="11011" max="11013" width="11" style="128" customWidth="1"/>
    <col min="11014" max="11014" width="11.88671875" style="128" customWidth="1"/>
    <col min="11015" max="11015" width="13.33203125" style="128" customWidth="1"/>
    <col min="11016" max="11016" width="14.44140625" style="128" customWidth="1"/>
    <col min="11017" max="11264" width="9.109375" style="128"/>
    <col min="11265" max="11265" width="5.88671875" style="128" customWidth="1"/>
    <col min="11266" max="11266" width="43.109375" style="128" customWidth="1"/>
    <col min="11267" max="11269" width="11" style="128" customWidth="1"/>
    <col min="11270" max="11270" width="11.88671875" style="128" customWidth="1"/>
    <col min="11271" max="11271" width="13.33203125" style="128" customWidth="1"/>
    <col min="11272" max="11272" width="14.44140625" style="128" customWidth="1"/>
    <col min="11273" max="11520" width="9.109375" style="128"/>
    <col min="11521" max="11521" width="5.88671875" style="128" customWidth="1"/>
    <col min="11522" max="11522" width="43.109375" style="128" customWidth="1"/>
    <col min="11523" max="11525" width="11" style="128" customWidth="1"/>
    <col min="11526" max="11526" width="11.88671875" style="128" customWidth="1"/>
    <col min="11527" max="11527" width="13.33203125" style="128" customWidth="1"/>
    <col min="11528" max="11528" width="14.44140625" style="128" customWidth="1"/>
    <col min="11529" max="11776" width="9.109375" style="128"/>
    <col min="11777" max="11777" width="5.88671875" style="128" customWidth="1"/>
    <col min="11778" max="11778" width="43.109375" style="128" customWidth="1"/>
    <col min="11779" max="11781" width="11" style="128" customWidth="1"/>
    <col min="11782" max="11782" width="11.88671875" style="128" customWidth="1"/>
    <col min="11783" max="11783" width="13.33203125" style="128" customWidth="1"/>
    <col min="11784" max="11784" width="14.44140625" style="128" customWidth="1"/>
    <col min="11785" max="12032" width="9.109375" style="128"/>
    <col min="12033" max="12033" width="5.88671875" style="128" customWidth="1"/>
    <col min="12034" max="12034" width="43.109375" style="128" customWidth="1"/>
    <col min="12035" max="12037" width="11" style="128" customWidth="1"/>
    <col min="12038" max="12038" width="11.88671875" style="128" customWidth="1"/>
    <col min="12039" max="12039" width="13.33203125" style="128" customWidth="1"/>
    <col min="12040" max="12040" width="14.44140625" style="128" customWidth="1"/>
    <col min="12041" max="12288" width="9.109375" style="128"/>
    <col min="12289" max="12289" width="5.88671875" style="128" customWidth="1"/>
    <col min="12290" max="12290" width="43.109375" style="128" customWidth="1"/>
    <col min="12291" max="12293" width="11" style="128" customWidth="1"/>
    <col min="12294" max="12294" width="11.88671875" style="128" customWidth="1"/>
    <col min="12295" max="12295" width="13.33203125" style="128" customWidth="1"/>
    <col min="12296" max="12296" width="14.44140625" style="128" customWidth="1"/>
    <col min="12297" max="12544" width="9.109375" style="128"/>
    <col min="12545" max="12545" width="5.88671875" style="128" customWidth="1"/>
    <col min="12546" max="12546" width="43.109375" style="128" customWidth="1"/>
    <col min="12547" max="12549" width="11" style="128" customWidth="1"/>
    <col min="12550" max="12550" width="11.88671875" style="128" customWidth="1"/>
    <col min="12551" max="12551" width="13.33203125" style="128" customWidth="1"/>
    <col min="12552" max="12552" width="14.44140625" style="128" customWidth="1"/>
    <col min="12553" max="12800" width="9.109375" style="128"/>
    <col min="12801" max="12801" width="5.88671875" style="128" customWidth="1"/>
    <col min="12802" max="12802" width="43.109375" style="128" customWidth="1"/>
    <col min="12803" max="12805" width="11" style="128" customWidth="1"/>
    <col min="12806" max="12806" width="11.88671875" style="128" customWidth="1"/>
    <col min="12807" max="12807" width="13.33203125" style="128" customWidth="1"/>
    <col min="12808" max="12808" width="14.44140625" style="128" customWidth="1"/>
    <col min="12809" max="13056" width="9.109375" style="128"/>
    <col min="13057" max="13057" width="5.88671875" style="128" customWidth="1"/>
    <col min="13058" max="13058" width="43.109375" style="128" customWidth="1"/>
    <col min="13059" max="13061" width="11" style="128" customWidth="1"/>
    <col min="13062" max="13062" width="11.88671875" style="128" customWidth="1"/>
    <col min="13063" max="13063" width="13.33203125" style="128" customWidth="1"/>
    <col min="13064" max="13064" width="14.44140625" style="128" customWidth="1"/>
    <col min="13065" max="13312" width="9.109375" style="128"/>
    <col min="13313" max="13313" width="5.88671875" style="128" customWidth="1"/>
    <col min="13314" max="13314" width="43.109375" style="128" customWidth="1"/>
    <col min="13315" max="13317" width="11" style="128" customWidth="1"/>
    <col min="13318" max="13318" width="11.88671875" style="128" customWidth="1"/>
    <col min="13319" max="13319" width="13.33203125" style="128" customWidth="1"/>
    <col min="13320" max="13320" width="14.44140625" style="128" customWidth="1"/>
    <col min="13321" max="13568" width="9.109375" style="128"/>
    <col min="13569" max="13569" width="5.88671875" style="128" customWidth="1"/>
    <col min="13570" max="13570" width="43.109375" style="128" customWidth="1"/>
    <col min="13571" max="13573" width="11" style="128" customWidth="1"/>
    <col min="13574" max="13574" width="11.88671875" style="128" customWidth="1"/>
    <col min="13575" max="13575" width="13.33203125" style="128" customWidth="1"/>
    <col min="13576" max="13576" width="14.44140625" style="128" customWidth="1"/>
    <col min="13577" max="13824" width="9.109375" style="128"/>
    <col min="13825" max="13825" width="5.88671875" style="128" customWidth="1"/>
    <col min="13826" max="13826" width="43.109375" style="128" customWidth="1"/>
    <col min="13827" max="13829" width="11" style="128" customWidth="1"/>
    <col min="13830" max="13830" width="11.88671875" style="128" customWidth="1"/>
    <col min="13831" max="13831" width="13.33203125" style="128" customWidth="1"/>
    <col min="13832" max="13832" width="14.44140625" style="128" customWidth="1"/>
    <col min="13833" max="14080" width="9.109375" style="128"/>
    <col min="14081" max="14081" width="5.88671875" style="128" customWidth="1"/>
    <col min="14082" max="14082" width="43.109375" style="128" customWidth="1"/>
    <col min="14083" max="14085" width="11" style="128" customWidth="1"/>
    <col min="14086" max="14086" width="11.88671875" style="128" customWidth="1"/>
    <col min="14087" max="14087" width="13.33203125" style="128" customWidth="1"/>
    <col min="14088" max="14088" width="14.44140625" style="128" customWidth="1"/>
    <col min="14089" max="14336" width="9.109375" style="128"/>
    <col min="14337" max="14337" width="5.88671875" style="128" customWidth="1"/>
    <col min="14338" max="14338" width="43.109375" style="128" customWidth="1"/>
    <col min="14339" max="14341" width="11" style="128" customWidth="1"/>
    <col min="14342" max="14342" width="11.88671875" style="128" customWidth="1"/>
    <col min="14343" max="14343" width="13.33203125" style="128" customWidth="1"/>
    <col min="14344" max="14344" width="14.44140625" style="128" customWidth="1"/>
    <col min="14345" max="14592" width="9.109375" style="128"/>
    <col min="14593" max="14593" width="5.88671875" style="128" customWidth="1"/>
    <col min="14594" max="14594" width="43.109375" style="128" customWidth="1"/>
    <col min="14595" max="14597" width="11" style="128" customWidth="1"/>
    <col min="14598" max="14598" width="11.88671875" style="128" customWidth="1"/>
    <col min="14599" max="14599" width="13.33203125" style="128" customWidth="1"/>
    <col min="14600" max="14600" width="14.44140625" style="128" customWidth="1"/>
    <col min="14601" max="14848" width="9.109375" style="128"/>
    <col min="14849" max="14849" width="5.88671875" style="128" customWidth="1"/>
    <col min="14850" max="14850" width="43.109375" style="128" customWidth="1"/>
    <col min="14851" max="14853" width="11" style="128" customWidth="1"/>
    <col min="14854" max="14854" width="11.88671875" style="128" customWidth="1"/>
    <col min="14855" max="14855" width="13.33203125" style="128" customWidth="1"/>
    <col min="14856" max="14856" width="14.44140625" style="128" customWidth="1"/>
    <col min="14857" max="15104" width="9.109375" style="128"/>
    <col min="15105" max="15105" width="5.88671875" style="128" customWidth="1"/>
    <col min="15106" max="15106" width="43.109375" style="128" customWidth="1"/>
    <col min="15107" max="15109" width="11" style="128" customWidth="1"/>
    <col min="15110" max="15110" width="11.88671875" style="128" customWidth="1"/>
    <col min="15111" max="15111" width="13.33203125" style="128" customWidth="1"/>
    <col min="15112" max="15112" width="14.44140625" style="128" customWidth="1"/>
    <col min="15113" max="15360" width="9.109375" style="128"/>
    <col min="15361" max="15361" width="5.88671875" style="128" customWidth="1"/>
    <col min="15362" max="15362" width="43.109375" style="128" customWidth="1"/>
    <col min="15363" max="15365" width="11" style="128" customWidth="1"/>
    <col min="15366" max="15366" width="11.88671875" style="128" customWidth="1"/>
    <col min="15367" max="15367" width="13.33203125" style="128" customWidth="1"/>
    <col min="15368" max="15368" width="14.44140625" style="128" customWidth="1"/>
    <col min="15369" max="15616" width="9.109375" style="128"/>
    <col min="15617" max="15617" width="5.88671875" style="128" customWidth="1"/>
    <col min="15618" max="15618" width="43.109375" style="128" customWidth="1"/>
    <col min="15619" max="15621" width="11" style="128" customWidth="1"/>
    <col min="15622" max="15622" width="11.88671875" style="128" customWidth="1"/>
    <col min="15623" max="15623" width="13.33203125" style="128" customWidth="1"/>
    <col min="15624" max="15624" width="14.44140625" style="128" customWidth="1"/>
    <col min="15625" max="15872" width="9.109375" style="128"/>
    <col min="15873" max="15873" width="5.88671875" style="128" customWidth="1"/>
    <col min="15874" max="15874" width="43.109375" style="128" customWidth="1"/>
    <col min="15875" max="15877" width="11" style="128" customWidth="1"/>
    <col min="15878" max="15878" width="11.88671875" style="128" customWidth="1"/>
    <col min="15879" max="15879" width="13.33203125" style="128" customWidth="1"/>
    <col min="15880" max="15880" width="14.44140625" style="128" customWidth="1"/>
    <col min="15881" max="16128" width="9.109375" style="128"/>
    <col min="16129" max="16129" width="5.88671875" style="128" customWidth="1"/>
    <col min="16130" max="16130" width="43.109375" style="128" customWidth="1"/>
    <col min="16131" max="16133" width="11" style="128" customWidth="1"/>
    <col min="16134" max="16134" width="11.88671875" style="128" customWidth="1"/>
    <col min="16135" max="16135" width="13.33203125" style="128" customWidth="1"/>
    <col min="16136" max="16136" width="14.44140625" style="128" customWidth="1"/>
    <col min="16137" max="16384" width="9.109375" style="128"/>
  </cols>
  <sheetData>
    <row r="1" spans="1:8" s="199" customFormat="1" ht="14.4" thickBot="1" x14ac:dyDescent="0.35">
      <c r="A1" s="198"/>
      <c r="H1" s="155" t="s">
        <v>160</v>
      </c>
    </row>
    <row r="2" spans="1:8" s="159" customFormat="1" ht="26.25" customHeight="1" x14ac:dyDescent="0.3">
      <c r="A2" s="584" t="s">
        <v>167</v>
      </c>
      <c r="B2" s="593" t="s">
        <v>191</v>
      </c>
      <c r="C2" s="584" t="s">
        <v>192</v>
      </c>
      <c r="D2" s="584" t="s">
        <v>193</v>
      </c>
      <c r="E2" s="595" t="s">
        <v>413</v>
      </c>
      <c r="F2" s="597" t="s">
        <v>194</v>
      </c>
      <c r="G2" s="598"/>
      <c r="H2" s="591" t="s">
        <v>414</v>
      </c>
    </row>
    <row r="3" spans="1:8" s="162" customFormat="1" ht="40.5" customHeight="1" thickBot="1" x14ac:dyDescent="0.35">
      <c r="A3" s="585"/>
      <c r="B3" s="594"/>
      <c r="C3" s="594"/>
      <c r="D3" s="585"/>
      <c r="E3" s="596"/>
      <c r="F3" s="200" t="s">
        <v>173</v>
      </c>
      <c r="G3" s="200" t="s">
        <v>174</v>
      </c>
      <c r="H3" s="592"/>
    </row>
    <row r="4" spans="1:8" s="205" customFormat="1" ht="12.9" customHeight="1" thickBot="1" x14ac:dyDescent="0.35">
      <c r="A4" s="201">
        <v>1</v>
      </c>
      <c r="B4" s="202">
        <v>2</v>
      </c>
      <c r="C4" s="202">
        <v>3</v>
      </c>
      <c r="D4" s="203">
        <v>4</v>
      </c>
      <c r="E4" s="201">
        <v>5</v>
      </c>
      <c r="F4" s="203">
        <v>6</v>
      </c>
      <c r="G4" s="203">
        <v>7</v>
      </c>
      <c r="H4" s="204">
        <v>8</v>
      </c>
    </row>
    <row r="5" spans="1:8" ht="20.100000000000001" customHeight="1" thickBot="1" x14ac:dyDescent="0.35">
      <c r="A5" s="192" t="s">
        <v>27</v>
      </c>
      <c r="B5" s="206" t="s">
        <v>195</v>
      </c>
      <c r="C5" s="207"/>
      <c r="D5" s="208"/>
      <c r="E5" s="209">
        <f>SUM(E6:E9)</f>
        <v>1885</v>
      </c>
      <c r="F5" s="210">
        <f>SUM(F6:F9)</f>
        <v>0</v>
      </c>
      <c r="G5" s="210">
        <f>SUM(G6:G9)</f>
        <v>0</v>
      </c>
      <c r="H5" s="211">
        <f>SUM(H6:H9)</f>
        <v>0</v>
      </c>
    </row>
    <row r="6" spans="1:8" ht="20.100000000000001" customHeight="1" x14ac:dyDescent="0.3">
      <c r="A6" s="174" t="s">
        <v>26</v>
      </c>
      <c r="B6" s="212" t="s">
        <v>463</v>
      </c>
      <c r="C6" s="213">
        <v>2014</v>
      </c>
      <c r="D6" s="214">
        <v>2015</v>
      </c>
      <c r="E6" s="215">
        <v>1885</v>
      </c>
      <c r="F6" s="139"/>
      <c r="G6" s="139"/>
      <c r="H6" s="216"/>
    </row>
    <row r="7" spans="1:8" ht="20.100000000000001" customHeight="1" x14ac:dyDescent="0.3">
      <c r="A7" s="174" t="s">
        <v>31</v>
      </c>
      <c r="B7" s="212" t="s">
        <v>177</v>
      </c>
      <c r="C7" s="213"/>
      <c r="D7" s="214"/>
      <c r="E7" s="215"/>
      <c r="F7" s="139"/>
      <c r="G7" s="139"/>
      <c r="H7" s="216"/>
    </row>
    <row r="8" spans="1:8" ht="20.100000000000001" customHeight="1" x14ac:dyDescent="0.3">
      <c r="A8" s="174" t="s">
        <v>39</v>
      </c>
      <c r="B8" s="212" t="s">
        <v>177</v>
      </c>
      <c r="C8" s="213"/>
      <c r="D8" s="214"/>
      <c r="E8" s="215"/>
      <c r="F8" s="139"/>
      <c r="G8" s="139"/>
      <c r="H8" s="216"/>
    </row>
    <row r="9" spans="1:8" ht="20.100000000000001" customHeight="1" thickBot="1" x14ac:dyDescent="0.35">
      <c r="A9" s="174" t="s">
        <v>37</v>
      </c>
      <c r="B9" s="212" t="s">
        <v>177</v>
      </c>
      <c r="C9" s="213"/>
      <c r="D9" s="214"/>
      <c r="E9" s="215"/>
      <c r="F9" s="139"/>
      <c r="G9" s="139"/>
      <c r="H9" s="216"/>
    </row>
    <row r="10" spans="1:8" ht="20.100000000000001" customHeight="1" thickBot="1" x14ac:dyDescent="0.35">
      <c r="A10" s="192" t="s">
        <v>36</v>
      </c>
      <c r="B10" s="206" t="s">
        <v>196</v>
      </c>
      <c r="C10" s="217"/>
      <c r="D10" s="218"/>
      <c r="E10" s="209">
        <f>SUM(E11:E14)</f>
        <v>0</v>
      </c>
      <c r="F10" s="210">
        <f>SUM(F11:F14)</f>
        <v>0</v>
      </c>
      <c r="G10" s="210">
        <f>SUM(G11:G14)</f>
        <v>0</v>
      </c>
      <c r="H10" s="211">
        <f>SUM(H11:H14)</f>
        <v>0</v>
      </c>
    </row>
    <row r="11" spans="1:8" ht="20.100000000000001" customHeight="1" x14ac:dyDescent="0.3">
      <c r="A11" s="174" t="s">
        <v>179</v>
      </c>
      <c r="B11" s="212"/>
      <c r="C11" s="213"/>
      <c r="D11" s="214"/>
      <c r="E11" s="215"/>
      <c r="F11" s="139">
        <v>0</v>
      </c>
      <c r="G11" s="139"/>
      <c r="H11" s="216"/>
    </row>
    <row r="12" spans="1:8" ht="20.100000000000001" customHeight="1" x14ac:dyDescent="0.3">
      <c r="A12" s="174" t="s">
        <v>181</v>
      </c>
      <c r="B12" s="212" t="s">
        <v>177</v>
      </c>
      <c r="C12" s="213"/>
      <c r="D12" s="214"/>
      <c r="E12" s="215"/>
      <c r="F12" s="139"/>
      <c r="G12" s="139"/>
      <c r="H12" s="216"/>
    </row>
    <row r="13" spans="1:8" ht="20.100000000000001" customHeight="1" x14ac:dyDescent="0.3">
      <c r="A13" s="174" t="s">
        <v>182</v>
      </c>
      <c r="B13" s="212" t="s">
        <v>177</v>
      </c>
      <c r="C13" s="213"/>
      <c r="D13" s="214"/>
      <c r="E13" s="215"/>
      <c r="F13" s="139"/>
      <c r="G13" s="139"/>
      <c r="H13" s="216"/>
    </row>
    <row r="14" spans="1:8" ht="20.100000000000001" customHeight="1" thickBot="1" x14ac:dyDescent="0.35">
      <c r="A14" s="174" t="s">
        <v>184</v>
      </c>
      <c r="B14" s="212" t="s">
        <v>177</v>
      </c>
      <c r="C14" s="213"/>
      <c r="D14" s="214"/>
      <c r="E14" s="215"/>
      <c r="F14" s="139"/>
      <c r="G14" s="139"/>
      <c r="H14" s="216"/>
    </row>
    <row r="15" spans="1:8" ht="20.100000000000001" customHeight="1" thickBot="1" x14ac:dyDescent="0.35">
      <c r="A15" s="192" t="s">
        <v>185</v>
      </c>
      <c r="B15" s="206" t="s">
        <v>197</v>
      </c>
      <c r="C15" s="207"/>
      <c r="D15" s="208"/>
      <c r="E15" s="209">
        <f>E5+E10</f>
        <v>1885</v>
      </c>
      <c r="F15" s="210">
        <f>F5+F10</f>
        <v>0</v>
      </c>
      <c r="G15" s="210">
        <f>G5+G10</f>
        <v>0</v>
      </c>
      <c r="H15" s="211">
        <f>H5+H10</f>
        <v>0</v>
      </c>
    </row>
    <row r="16" spans="1:8" ht="20.100000000000001" customHeight="1" x14ac:dyDescent="0.3"/>
  </sheetData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landscape" verticalDpi="300" r:id="rId1"/>
  <headerFooter alignWithMargins="0">
    <oddHeader xml:space="preserve">&amp;C&amp;"Times New Roman CE,Félkövér"&amp;12
Az önkormányzat által nyújtott hitel és kölcsön alakulása
 lejárat és eszközök szerinti bontásban&amp;R&amp;"Times New Roman CE,Félkövér dőlt" 9.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5</vt:i4>
      </vt:variant>
    </vt:vector>
  </HeadingPairs>
  <TitlesOfParts>
    <vt:vector size="23" baseType="lpstr">
      <vt:lpstr>1 </vt:lpstr>
      <vt:lpstr>2</vt:lpstr>
      <vt:lpstr>3</vt:lpstr>
      <vt:lpstr>4</vt:lpstr>
      <vt:lpstr>5.mell.</vt:lpstr>
      <vt:lpstr>6.mell. </vt:lpstr>
      <vt:lpstr> 7. mell. </vt:lpstr>
      <vt:lpstr>8.mell. </vt:lpstr>
      <vt:lpstr>9.mell. </vt:lpstr>
      <vt:lpstr>10.mell. </vt:lpstr>
      <vt:lpstr>11. mell. </vt:lpstr>
      <vt:lpstr>12. mell. </vt:lpstr>
      <vt:lpstr>13.mell </vt:lpstr>
      <vt:lpstr>14. mell</vt:lpstr>
      <vt:lpstr>15.a.mell</vt:lpstr>
      <vt:lpstr>15.b.mell.</vt:lpstr>
      <vt:lpstr>16. mell.</vt:lpstr>
      <vt:lpstr>Munka4</vt:lpstr>
      <vt:lpstr>'15.a.mell'!Nyomtatási_cím</vt:lpstr>
      <vt:lpstr>'2'!Nyomtatási_cím</vt:lpstr>
      <vt:lpstr>'15.a.mell'!Nyomtatási_terület</vt:lpstr>
      <vt:lpstr>'15.b.mell.'!Nyomtatási_terület</vt:lpstr>
      <vt:lpstr>'2'!Nyomtatási_terület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2015-04-28T12:03:22Z</cp:lastPrinted>
  <dcterms:created xsi:type="dcterms:W3CDTF">2013-03-07T15:30:27Z</dcterms:created>
  <dcterms:modified xsi:type="dcterms:W3CDTF">2015-04-28T13:44:47Z</dcterms:modified>
</cp:coreProperties>
</file>