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szasasASP9\Desktop\Tiszasas\Zárszámadás\2019\"/>
    </mc:Choice>
  </mc:AlternateContent>
  <xr:revisionPtr revIDLastSave="0" documentId="13_ncr:1_{F688D4C3-1FD2-4A3D-882F-20927906F4DC}" xr6:coauthVersionLast="45" xr6:coauthVersionMax="45" xr10:uidLastSave="{00000000-0000-0000-0000-000000000000}"/>
  <bookViews>
    <workbookView xWindow="-120" yWindow="-120" windowWidth="20730" windowHeight="11160" activeTab="1" xr2:uid="{09FAA84E-3CAF-4228-AEE8-C93CA0197C3F}"/>
  </bookViews>
  <sheets>
    <sheet name="Bevétel" sheetId="1" r:id="rId1"/>
    <sheet name="Kiadá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8" i="2" l="1"/>
  <c r="K9" i="2"/>
  <c r="K10" i="2"/>
  <c r="K11" i="2"/>
  <c r="K13" i="2"/>
  <c r="K14" i="2"/>
  <c r="K15" i="2"/>
  <c r="K16" i="2"/>
  <c r="K17" i="2"/>
  <c r="K7" i="2"/>
  <c r="G17" i="2" l="1"/>
  <c r="I17" i="2"/>
  <c r="H17" i="2"/>
  <c r="I10" i="2" l="1"/>
  <c r="H10" i="2"/>
  <c r="I8" i="2"/>
  <c r="H8" i="2"/>
  <c r="I7" i="2"/>
  <c r="C63" i="2"/>
  <c r="C55" i="2" s="1"/>
  <c r="C75" i="2" s="1"/>
  <c r="C56" i="2"/>
  <c r="C51" i="2"/>
  <c r="C46" i="2"/>
  <c r="C45" i="2" s="1"/>
  <c r="C27" i="2"/>
  <c r="C19" i="2" s="1"/>
  <c r="C40" i="2" s="1"/>
  <c r="C20" i="2"/>
  <c r="H7" i="2" s="1"/>
  <c r="C13" i="2"/>
  <c r="C8" i="2"/>
  <c r="C7" i="2"/>
  <c r="G10" i="2"/>
  <c r="G8" i="2"/>
  <c r="D56" i="2"/>
  <c r="D20" i="2"/>
  <c r="C29" i="1"/>
  <c r="C15" i="1"/>
  <c r="D29" i="1"/>
  <c r="D15" i="1"/>
  <c r="H9" i="2" l="1"/>
  <c r="C77" i="2"/>
  <c r="C31" i="1"/>
  <c r="D31" i="1"/>
  <c r="D25" i="1"/>
  <c r="C25" i="1"/>
  <c r="B25" i="1"/>
  <c r="B29" i="1" s="1"/>
  <c r="B63" i="2" l="1"/>
  <c r="B56" i="2"/>
  <c r="B55" i="2" s="1"/>
  <c r="B51" i="2"/>
  <c r="B46" i="2"/>
  <c r="D63" i="2"/>
  <c r="D55" i="2" s="1"/>
  <c r="D51" i="2"/>
  <c r="D46" i="2"/>
  <c r="B20" i="2"/>
  <c r="D45" i="2" l="1"/>
  <c r="D75" i="2" s="1"/>
  <c r="B45" i="2"/>
  <c r="B75" i="2" s="1"/>
  <c r="D13" i="2"/>
  <c r="D27" i="2" l="1"/>
  <c r="B27" i="2"/>
  <c r="B19" i="2" s="1"/>
  <c r="D8" i="2"/>
  <c r="D7" i="2" s="1"/>
  <c r="B13" i="2"/>
  <c r="B8" i="2"/>
  <c r="G7" i="2" s="1"/>
  <c r="D11" i="1"/>
  <c r="C11" i="1"/>
  <c r="B11" i="1"/>
  <c r="B15" i="1" s="1"/>
  <c r="B31" i="1" s="1"/>
  <c r="D19" i="2" l="1"/>
  <c r="I9" i="2"/>
  <c r="D40" i="2"/>
  <c r="D77" i="2" s="1"/>
  <c r="G9" i="2"/>
  <c r="B7" i="2"/>
  <c r="B40" i="2" s="1"/>
  <c r="B77" i="2" s="1"/>
  <c r="H11" i="2"/>
  <c r="I11" i="2" l="1"/>
  <c r="G11" i="2"/>
</calcChain>
</file>

<file path=xl/sharedStrings.xml><?xml version="1.0" encoding="utf-8"?>
<sst xmlns="http://schemas.openxmlformats.org/spreadsheetml/2006/main" count="124" uniqueCount="66">
  <si>
    <t>Megnevezés</t>
  </si>
  <si>
    <t>2019.</t>
  </si>
  <si>
    <t>előirányzat</t>
  </si>
  <si>
    <t xml:space="preserve">2019. </t>
  </si>
  <si>
    <t>mód ei</t>
  </si>
  <si>
    <t>2019. teljesítés</t>
  </si>
  <si>
    <t>B8 Finanszírozási bevétel</t>
  </si>
  <si>
    <t>B813 Maradvány</t>
  </si>
  <si>
    <t>Bevételek összesen</t>
  </si>
  <si>
    <t>2019. évi előirányzat</t>
  </si>
  <si>
    <t>teljesítés</t>
  </si>
  <si>
    <t>K3 Dologi kiadás</t>
  </si>
  <si>
    <t xml:space="preserve">    K331 Közüzemi díjak</t>
  </si>
  <si>
    <t>K1 Személyi juttatás</t>
  </si>
  <si>
    <t xml:space="preserve">   K1113 Egyéb juttatás</t>
  </si>
  <si>
    <t xml:space="preserve">   K122 Megbízási díj</t>
  </si>
  <si>
    <t>K2 Járulékok</t>
  </si>
  <si>
    <t xml:space="preserve">    K312 Üzemeltetési anyag</t>
  </si>
  <si>
    <t xml:space="preserve">    K322 Telefon</t>
  </si>
  <si>
    <t xml:space="preserve">    K351 ÁFA</t>
  </si>
  <si>
    <t>011130 Önkormányzatok igazg tev.</t>
  </si>
  <si>
    <t>K 3 Dologi kiadás</t>
  </si>
  <si>
    <t xml:space="preserve">     K311 Szakmai anyag</t>
  </si>
  <si>
    <t xml:space="preserve">     K312 Üzemeltetési anyag</t>
  </si>
  <si>
    <t xml:space="preserve">     K321 Internet egyéb komm szolg</t>
  </si>
  <si>
    <t xml:space="preserve">     K322 Telefon</t>
  </si>
  <si>
    <t xml:space="preserve">     K337 Egyéb szolg</t>
  </si>
  <si>
    <t xml:space="preserve">     K351 Áfa</t>
  </si>
  <si>
    <t xml:space="preserve">     K353 Kamat kiadás</t>
  </si>
  <si>
    <t xml:space="preserve">     K355 Egyéb dologi kiadás</t>
  </si>
  <si>
    <t>Kiadás összesen:</t>
  </si>
  <si>
    <t>K1</t>
  </si>
  <si>
    <t>K2</t>
  </si>
  <si>
    <t>K3</t>
  </si>
  <si>
    <t>K6</t>
  </si>
  <si>
    <t>eredeti</t>
  </si>
  <si>
    <t>mód</t>
  </si>
  <si>
    <t>telj</t>
  </si>
  <si>
    <t>Tiszasas Közös Önkormányzati Hivatal 2019. évi bevételei</t>
  </si>
  <si>
    <t>8.sz. melléklet</t>
  </si>
  <si>
    <t>B6 Működési célú pénzeszközátvétel</t>
  </si>
  <si>
    <t>B816 Intézményi támogatás</t>
  </si>
  <si>
    <t>Tiszasasi Közös Önkormányzati Hivatal 2019. évi kiadásai</t>
  </si>
  <si>
    <t>9. sz. melléklet</t>
  </si>
  <si>
    <t>016010 Választás</t>
  </si>
  <si>
    <t xml:space="preserve">   K1103 Céljuttatás</t>
  </si>
  <si>
    <t xml:space="preserve">   K123 Külső személyi juttatás</t>
  </si>
  <si>
    <t xml:space="preserve">    K332 Vásárolt élelmezés</t>
  </si>
  <si>
    <t xml:space="preserve">   K1101 Munkabérek</t>
  </si>
  <si>
    <t xml:space="preserve">   K1107 Cafetéria</t>
  </si>
  <si>
    <t xml:space="preserve">   K1109 Közlekedési ktsg</t>
  </si>
  <si>
    <t xml:space="preserve">   K1110 Folyószámla ktsg</t>
  </si>
  <si>
    <t xml:space="preserve">     K331 Közüzemi díjak</t>
  </si>
  <si>
    <t xml:space="preserve">     K341 Kiküldetés</t>
  </si>
  <si>
    <t>TISZASAS</t>
  </si>
  <si>
    <t>SZELEVÉNY</t>
  </si>
  <si>
    <t>ÖSSZESEN:</t>
  </si>
  <si>
    <t>Összesen:</t>
  </si>
  <si>
    <t>B1 Működési célú támogatás-választás</t>
  </si>
  <si>
    <t>B4 Működési bevétel</t>
  </si>
  <si>
    <t xml:space="preserve">     K334 Karbantartás</t>
  </si>
  <si>
    <t>K6 Beruházások</t>
  </si>
  <si>
    <t>B1</t>
  </si>
  <si>
    <t>B4</t>
  </si>
  <si>
    <t>B6</t>
  </si>
  <si>
    <t>B8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</si>
</sst>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Ft-40E]"/>
    <numFmt numFmtId="165" formatCode="#,##0\ &quot;HUF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Alignment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164" fontId="3" fillId="0" borderId="6" xfId="0" applyNumberFormat="1" applyFont="1" applyBorder="1" applyAlignment="1">
      <alignment horizontal="right" vertical="center"/>
    </xf>
    <xf numFmtId="164" fontId="5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4" fontId="2" fillId="0" borderId="7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64" fontId="6" fillId="0" borderId="13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3" fillId="0" borderId="11" xfId="0" applyNumberFormat="1" applyFont="1" applyBorder="1" applyAlignment="1">
      <alignment horizontal="right" vertical="center"/>
    </xf>
    <xf numFmtId="0" fontId="0" fillId="0" borderId="0" xfId="0" applyFill="1" applyBorder="1" applyAlignment="1"/>
    <xf numFmtId="164" fontId="0" fillId="0" borderId="0" xfId="0" applyNumberFormat="1" applyAlignment="1"/>
    <xf numFmtId="164" fontId="1" fillId="0" borderId="0" xfId="0" applyNumberFormat="1" applyFont="1" applyAlignment="1"/>
    <xf numFmtId="0" fontId="3" fillId="0" borderId="2" xfId="0" applyFont="1" applyBorder="1" applyAlignment="1">
      <alignment vertical="center"/>
    </xf>
    <xf numFmtId="164" fontId="3" fillId="0" borderId="5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164" fontId="6" fillId="0" borderId="10" xfId="0" applyNumberFormat="1" applyFont="1" applyBorder="1" applyAlignment="1">
      <alignment horizontal="right" vertical="center"/>
    </xf>
    <xf numFmtId="0" fontId="0" fillId="0" borderId="0" xfId="0" applyFont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/>
    <xf numFmtId="0" fontId="3" fillId="0" borderId="14" xfId="0" applyFont="1" applyFill="1" applyBorder="1" applyAlignment="1">
      <alignment vertical="center"/>
    </xf>
    <xf numFmtId="164" fontId="3" fillId="0" borderId="14" xfId="0" applyNumberFormat="1" applyFont="1" applyBorder="1" applyAlignment="1"/>
    <xf numFmtId="0" fontId="3" fillId="0" borderId="14" xfId="0" applyFont="1" applyBorder="1" applyAlignment="1"/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vertical="top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vertical="top"/>
    </xf>
    <xf numFmtId="165" fontId="3" fillId="0" borderId="6" xfId="0" applyNumberFormat="1" applyFont="1" applyBorder="1" applyAlignment="1">
      <alignment horizontal="right" vertical="center"/>
    </xf>
    <xf numFmtId="165" fontId="3" fillId="0" borderId="15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vertical="center"/>
    </xf>
    <xf numFmtId="165" fontId="0" fillId="0" borderId="0" xfId="0" applyNumberFormat="1" applyAlignment="1"/>
    <xf numFmtId="165" fontId="1" fillId="0" borderId="0" xfId="0" applyNumberFormat="1" applyFont="1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0" fontId="0" fillId="0" borderId="0" xfId="0" applyNumberFormat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00C9-6166-4336-8B44-465342916052}">
  <dimension ref="A1:E31"/>
  <sheetViews>
    <sheetView topLeftCell="A4" workbookViewId="0">
      <selection activeCell="C9" sqref="C9"/>
    </sheetView>
  </sheetViews>
  <sheetFormatPr defaultRowHeight="15" x14ac:dyDescent="0.25"/>
  <cols>
    <col min="1" max="1" width="61.85546875" style="3" bestFit="1" customWidth="1"/>
    <col min="2" max="3" width="17.140625" style="3" customWidth="1"/>
    <col min="4" max="4" width="19.5703125" style="3" bestFit="1" customWidth="1"/>
    <col min="5" max="16384" width="9.140625" style="3"/>
  </cols>
  <sheetData>
    <row r="1" spans="1:5" x14ac:dyDescent="0.25">
      <c r="A1" s="54" t="s">
        <v>38</v>
      </c>
      <c r="B1" s="54"/>
      <c r="C1" s="54"/>
      <c r="D1" s="54"/>
    </row>
    <row r="3" spans="1:5" x14ac:dyDescent="0.25">
      <c r="D3" s="3" t="s">
        <v>39</v>
      </c>
    </row>
    <row r="4" spans="1:5" ht="16.5" thickBot="1" x14ac:dyDescent="0.3">
      <c r="A4" s="38" t="s">
        <v>54</v>
      </c>
    </row>
    <row r="5" spans="1:5" ht="15.75" x14ac:dyDescent="0.25">
      <c r="A5" s="51" t="s">
        <v>0</v>
      </c>
      <c r="B5" s="1" t="s">
        <v>1</v>
      </c>
      <c r="C5" s="2" t="s">
        <v>3</v>
      </c>
      <c r="D5" s="51" t="s">
        <v>5</v>
      </c>
    </row>
    <row r="6" spans="1:5" ht="15.75" x14ac:dyDescent="0.25">
      <c r="A6" s="52"/>
      <c r="B6" s="4" t="s">
        <v>2</v>
      </c>
      <c r="C6" s="5" t="s">
        <v>4</v>
      </c>
      <c r="D6" s="52"/>
    </row>
    <row r="7" spans="1:5" ht="16.5" thickBot="1" x14ac:dyDescent="0.3">
      <c r="A7" s="53"/>
      <c r="B7" s="6"/>
      <c r="C7" s="7"/>
      <c r="D7" s="53"/>
    </row>
    <row r="8" spans="1:5" ht="16.5" thickBot="1" x14ac:dyDescent="0.3">
      <c r="A8" s="42" t="s">
        <v>58</v>
      </c>
      <c r="B8" s="43">
        <v>0</v>
      </c>
      <c r="C8" s="46">
        <v>2035000</v>
      </c>
      <c r="D8" s="46">
        <v>2032490</v>
      </c>
    </row>
    <row r="9" spans="1:5" ht="16.5" thickBot="1" x14ac:dyDescent="0.3">
      <c r="A9" s="44" t="s">
        <v>59</v>
      </c>
      <c r="B9" s="45">
        <v>0</v>
      </c>
      <c r="C9" s="47">
        <v>88023</v>
      </c>
      <c r="D9" s="47">
        <v>29029</v>
      </c>
    </row>
    <row r="10" spans="1:5" ht="16.5" thickBot="1" x14ac:dyDescent="0.3">
      <c r="A10" s="29" t="s">
        <v>40</v>
      </c>
      <c r="B10" s="30">
        <v>300000</v>
      </c>
      <c r="C10" s="30">
        <v>300000</v>
      </c>
      <c r="D10" s="30">
        <v>0</v>
      </c>
      <c r="E10" s="31"/>
    </row>
    <row r="11" spans="1:5" ht="15.75" x14ac:dyDescent="0.25">
      <c r="A11" s="29" t="s">
        <v>6</v>
      </c>
      <c r="B11" s="30">
        <f>SUM(B12:B13)</f>
        <v>19306123</v>
      </c>
      <c r="C11" s="30">
        <f>SUM(C12:C13)</f>
        <v>19638036</v>
      </c>
      <c r="D11" s="30">
        <f>SUM(D12:D13)</f>
        <v>19597026</v>
      </c>
    </row>
    <row r="12" spans="1:5" ht="15.75" x14ac:dyDescent="0.25">
      <c r="A12" s="9" t="s">
        <v>7</v>
      </c>
      <c r="B12" s="13">
        <v>223023</v>
      </c>
      <c r="C12" s="14">
        <v>104936</v>
      </c>
      <c r="D12" s="14">
        <v>104936</v>
      </c>
    </row>
    <row r="13" spans="1:5" ht="16.5" thickBot="1" x14ac:dyDescent="0.3">
      <c r="A13" s="11" t="s">
        <v>41</v>
      </c>
      <c r="B13" s="15">
        <v>19083100</v>
      </c>
      <c r="C13" s="15">
        <v>19533100</v>
      </c>
      <c r="D13" s="15">
        <v>19492090</v>
      </c>
    </row>
    <row r="14" spans="1:5" ht="15.75" x14ac:dyDescent="0.25">
      <c r="A14" s="8"/>
      <c r="B14" s="14"/>
      <c r="C14" s="12"/>
      <c r="D14" s="12"/>
    </row>
    <row r="15" spans="1:5" ht="16.5" thickBot="1" x14ac:dyDescent="0.3">
      <c r="A15" s="10" t="s">
        <v>8</v>
      </c>
      <c r="B15" s="16">
        <f>B10+B11</f>
        <v>19606123</v>
      </c>
      <c r="C15" s="16">
        <f>C10+C11+C8+C9</f>
        <v>22061059</v>
      </c>
      <c r="D15" s="16">
        <f>D10+D11+D8+D9</f>
        <v>21658545</v>
      </c>
    </row>
    <row r="18" spans="1:4" ht="16.5" thickBot="1" x14ac:dyDescent="0.3">
      <c r="A18" s="38" t="s">
        <v>55</v>
      </c>
    </row>
    <row r="19" spans="1:4" ht="15.75" x14ac:dyDescent="0.25">
      <c r="A19" s="51" t="s">
        <v>0</v>
      </c>
      <c r="B19" s="35" t="s">
        <v>1</v>
      </c>
      <c r="C19" s="2" t="s">
        <v>3</v>
      </c>
      <c r="D19" s="51" t="s">
        <v>5</v>
      </c>
    </row>
    <row r="20" spans="1:4" ht="15.75" x14ac:dyDescent="0.25">
      <c r="A20" s="52"/>
      <c r="B20" s="36" t="s">
        <v>2</v>
      </c>
      <c r="C20" s="5" t="s">
        <v>4</v>
      </c>
      <c r="D20" s="52"/>
    </row>
    <row r="21" spans="1:4" ht="16.5" thickBot="1" x14ac:dyDescent="0.3">
      <c r="A21" s="53"/>
      <c r="B21" s="6"/>
      <c r="C21" s="7"/>
      <c r="D21" s="53"/>
    </row>
    <row r="22" spans="1:4" ht="16.5" thickBot="1" x14ac:dyDescent="0.3">
      <c r="A22" s="42" t="s">
        <v>58</v>
      </c>
      <c r="B22" s="43">
        <v>0</v>
      </c>
      <c r="C22" s="46">
        <v>1820000</v>
      </c>
      <c r="D22" s="46">
        <v>1785249</v>
      </c>
    </row>
    <row r="23" spans="1:4" ht="16.5" thickBot="1" x14ac:dyDescent="0.3">
      <c r="A23" s="44" t="s">
        <v>59</v>
      </c>
      <c r="B23" s="45">
        <v>0</v>
      </c>
      <c r="C23" s="47">
        <v>88023</v>
      </c>
      <c r="D23" s="47">
        <v>25692</v>
      </c>
    </row>
    <row r="24" spans="1:4" ht="16.5" thickBot="1" x14ac:dyDescent="0.3">
      <c r="A24" s="29" t="s">
        <v>40</v>
      </c>
      <c r="B24" s="30">
        <v>300000</v>
      </c>
      <c r="C24" s="30">
        <v>300000</v>
      </c>
      <c r="D24" s="30">
        <v>0</v>
      </c>
    </row>
    <row r="25" spans="1:4" ht="15.75" x14ac:dyDescent="0.25">
      <c r="A25" s="29" t="s">
        <v>6</v>
      </c>
      <c r="B25" s="30">
        <f>SUM(B26:B27)</f>
        <v>19306123</v>
      </c>
      <c r="C25" s="30">
        <f>SUM(C26:C27)</f>
        <v>19638036</v>
      </c>
      <c r="D25" s="30">
        <f>SUM(D26:D27)</f>
        <v>19597026</v>
      </c>
    </row>
    <row r="26" spans="1:4" ht="15.75" x14ac:dyDescent="0.25">
      <c r="A26" s="9" t="s">
        <v>7</v>
      </c>
      <c r="B26" s="13">
        <v>223023</v>
      </c>
      <c r="C26" s="14">
        <v>104936</v>
      </c>
      <c r="D26" s="14">
        <v>104936</v>
      </c>
    </row>
    <row r="27" spans="1:4" ht="16.5" thickBot="1" x14ac:dyDescent="0.3">
      <c r="A27" s="11" t="s">
        <v>41</v>
      </c>
      <c r="B27" s="15">
        <v>19083100</v>
      </c>
      <c r="C27" s="15">
        <v>19533100</v>
      </c>
      <c r="D27" s="15">
        <v>19492090</v>
      </c>
    </row>
    <row r="28" spans="1:4" ht="15.75" x14ac:dyDescent="0.25">
      <c r="A28" s="8"/>
      <c r="B28" s="14"/>
      <c r="C28" s="12"/>
      <c r="D28" s="12"/>
    </row>
    <row r="29" spans="1:4" ht="16.5" thickBot="1" x14ac:dyDescent="0.3">
      <c r="A29" s="10" t="s">
        <v>8</v>
      </c>
      <c r="B29" s="16">
        <f>B24+B25</f>
        <v>19606123</v>
      </c>
      <c r="C29" s="16">
        <f>C24+C25+C22+C23</f>
        <v>21846059</v>
      </c>
      <c r="D29" s="16">
        <f>D24+D25+D22+D23</f>
        <v>21407967</v>
      </c>
    </row>
    <row r="30" spans="1:4" ht="15.75" thickBot="1" x14ac:dyDescent="0.3"/>
    <row r="31" spans="1:4" ht="16.5" thickBot="1" x14ac:dyDescent="0.3">
      <c r="A31" s="41" t="s">
        <v>57</v>
      </c>
      <c r="B31" s="40">
        <f>B15+B29</f>
        <v>39212246</v>
      </c>
      <c r="C31" s="40">
        <f>C15+C29</f>
        <v>43907118</v>
      </c>
      <c r="D31" s="40">
        <f>D15+D29</f>
        <v>43066512</v>
      </c>
    </row>
  </sheetData>
  <mergeCells count="5">
    <mergeCell ref="A5:A7"/>
    <mergeCell ref="D5:D7"/>
    <mergeCell ref="A1:D1"/>
    <mergeCell ref="A19:A21"/>
    <mergeCell ref="D19:D21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58F8F-7321-4907-8A23-826CF5F84D40}">
  <dimension ref="A1:K77"/>
  <sheetViews>
    <sheetView tabSelected="1" topLeftCell="A4" workbookViewId="0">
      <selection activeCell="J23" sqref="J23"/>
    </sheetView>
  </sheetViews>
  <sheetFormatPr defaultRowHeight="15" x14ac:dyDescent="0.25"/>
  <cols>
    <col min="1" max="1" width="41" style="3" bestFit="1" customWidth="1"/>
    <col min="2" max="2" width="21" style="3" bestFit="1" customWidth="1"/>
    <col min="3" max="3" width="15.140625" style="3" bestFit="1" customWidth="1"/>
    <col min="4" max="4" width="17.7109375" style="3" customWidth="1"/>
    <col min="5" max="6" width="9.140625" style="3"/>
    <col min="7" max="7" width="14" style="3" bestFit="1" customWidth="1"/>
    <col min="8" max="8" width="14.28515625" style="3" customWidth="1"/>
    <col min="9" max="9" width="15.140625" style="3" customWidth="1"/>
    <col min="10" max="16384" width="9.140625" style="3"/>
  </cols>
  <sheetData>
    <row r="1" spans="1:11" x14ac:dyDescent="0.25">
      <c r="A1" s="54" t="s">
        <v>42</v>
      </c>
      <c r="B1" s="54"/>
      <c r="C1" s="54"/>
      <c r="D1" s="54"/>
    </row>
    <row r="3" spans="1:11" x14ac:dyDescent="0.25">
      <c r="D3" s="3" t="s">
        <v>43</v>
      </c>
    </row>
    <row r="4" spans="1:11" ht="16.5" thickBot="1" x14ac:dyDescent="0.3">
      <c r="A4" s="38" t="s">
        <v>54</v>
      </c>
    </row>
    <row r="5" spans="1:11" ht="30.75" customHeight="1" x14ac:dyDescent="0.25">
      <c r="A5" s="55" t="s">
        <v>0</v>
      </c>
      <c r="B5" s="55" t="s">
        <v>9</v>
      </c>
      <c r="C5" s="17" t="s">
        <v>3</v>
      </c>
      <c r="D5" s="17" t="s">
        <v>1</v>
      </c>
    </row>
    <row r="6" spans="1:11" ht="16.5" thickBot="1" x14ac:dyDescent="0.3">
      <c r="A6" s="56"/>
      <c r="B6" s="56"/>
      <c r="C6" s="18" t="s">
        <v>4</v>
      </c>
      <c r="D6" s="18" t="s">
        <v>10</v>
      </c>
      <c r="G6" s="3" t="s">
        <v>35</v>
      </c>
      <c r="H6" s="26" t="s">
        <v>36</v>
      </c>
      <c r="I6" s="26" t="s">
        <v>37</v>
      </c>
    </row>
    <row r="7" spans="1:11" ht="15.75" x14ac:dyDescent="0.25">
      <c r="A7" s="19" t="s">
        <v>44</v>
      </c>
      <c r="B7" s="22">
        <f>B8+B12+B13</f>
        <v>300000</v>
      </c>
      <c r="C7" s="22">
        <f>C8+C12+C13</f>
        <v>2320113</v>
      </c>
      <c r="D7" s="22">
        <f>D8+D12+D13</f>
        <v>2320113</v>
      </c>
      <c r="F7" s="3" t="s">
        <v>31</v>
      </c>
      <c r="G7" s="27">
        <f>B8+B20+B46+B56</f>
        <v>28316900</v>
      </c>
      <c r="H7" s="27">
        <f>C8+C20+C46+C56</f>
        <v>31281900</v>
      </c>
      <c r="I7" s="27">
        <f>D8+D20+D46+D56</f>
        <v>31202986</v>
      </c>
      <c r="K7" s="57">
        <f>I7/H7</f>
        <v>0.99747732714445092</v>
      </c>
    </row>
    <row r="8" spans="1:11" ht="15.75" x14ac:dyDescent="0.25">
      <c r="A8" s="20" t="s">
        <v>13</v>
      </c>
      <c r="B8" s="23">
        <f>SUM(B9:B11)</f>
        <v>180000</v>
      </c>
      <c r="C8" s="23">
        <f>SUM(C9:C11)</f>
        <v>1720400</v>
      </c>
      <c r="D8" s="23">
        <f>SUM(D9:D11)</f>
        <v>1720400</v>
      </c>
      <c r="F8" s="3" t="s">
        <v>32</v>
      </c>
      <c r="G8" s="27">
        <f t="shared" ref="G8:I9" si="0">B12+B26+B50+B62</f>
        <v>5714950</v>
      </c>
      <c r="H8" s="27">
        <f t="shared" si="0"/>
        <v>6214950</v>
      </c>
      <c r="I8" s="27">
        <f t="shared" si="0"/>
        <v>6213676</v>
      </c>
      <c r="K8" s="57">
        <f t="shared" ref="K8:K17" si="1">I8/H8</f>
        <v>0.99979501041842656</v>
      </c>
    </row>
    <row r="9" spans="1:11" ht="15.75" x14ac:dyDescent="0.25">
      <c r="A9" s="20" t="s">
        <v>45</v>
      </c>
      <c r="B9" s="24">
        <v>25000</v>
      </c>
      <c r="C9" s="24">
        <v>962000</v>
      </c>
      <c r="D9" s="24">
        <v>962000</v>
      </c>
      <c r="F9" s="3" t="s">
        <v>33</v>
      </c>
      <c r="G9" s="27">
        <f t="shared" si="0"/>
        <v>5180396</v>
      </c>
      <c r="H9" s="27">
        <f t="shared" si="0"/>
        <v>6340268</v>
      </c>
      <c r="I9" s="27">
        <f t="shared" si="0"/>
        <v>5545312</v>
      </c>
      <c r="K9" s="57">
        <f t="shared" si="1"/>
        <v>0.87461791835928704</v>
      </c>
    </row>
    <row r="10" spans="1:11" ht="15.75" x14ac:dyDescent="0.25">
      <c r="A10" s="20" t="s">
        <v>46</v>
      </c>
      <c r="B10" s="24">
        <v>50000</v>
      </c>
      <c r="C10" s="24">
        <v>758400</v>
      </c>
      <c r="D10" s="24">
        <v>758400</v>
      </c>
      <c r="F10" s="3" t="s">
        <v>34</v>
      </c>
      <c r="G10" s="27">
        <f>B39+B74</f>
        <v>0</v>
      </c>
      <c r="H10" s="27">
        <f>C39+C74</f>
        <v>70000</v>
      </c>
      <c r="I10" s="27">
        <f>D39+D74</f>
        <v>28384</v>
      </c>
      <c r="K10" s="57">
        <f t="shared" si="1"/>
        <v>0.40548571428571428</v>
      </c>
    </row>
    <row r="11" spans="1:11" ht="15.75" x14ac:dyDescent="0.25">
      <c r="A11" s="20" t="s">
        <v>15</v>
      </c>
      <c r="B11" s="24">
        <v>105000</v>
      </c>
      <c r="C11" s="24">
        <v>0</v>
      </c>
      <c r="D11" s="24">
        <v>0</v>
      </c>
      <c r="G11" s="28">
        <f>SUM(G7:G10)</f>
        <v>39212246</v>
      </c>
      <c r="H11" s="28">
        <f>SUM(H7:H10)</f>
        <v>43907118</v>
      </c>
      <c r="I11" s="28">
        <f>SUM(I7:I10)</f>
        <v>42990358</v>
      </c>
      <c r="K11" s="57">
        <f t="shared" si="1"/>
        <v>0.97912046971518374</v>
      </c>
    </row>
    <row r="12" spans="1:11" ht="15.75" x14ac:dyDescent="0.25">
      <c r="A12" s="20" t="s">
        <v>16</v>
      </c>
      <c r="B12" s="23">
        <v>40000</v>
      </c>
      <c r="C12" s="23">
        <v>348328</v>
      </c>
      <c r="D12" s="23">
        <v>348328</v>
      </c>
      <c r="K12" s="57"/>
    </row>
    <row r="13" spans="1:11" ht="15.75" x14ac:dyDescent="0.25">
      <c r="A13" s="20" t="s">
        <v>11</v>
      </c>
      <c r="B13" s="23">
        <f>SUM(B14:B18)</f>
        <v>80000</v>
      </c>
      <c r="C13" s="23">
        <f>SUM(C14:C18)</f>
        <v>251385</v>
      </c>
      <c r="D13" s="23">
        <f>SUM(D14:D18)</f>
        <v>251385</v>
      </c>
      <c r="F13" s="3" t="s">
        <v>62</v>
      </c>
      <c r="G13" s="49">
        <v>0</v>
      </c>
      <c r="H13" s="49">
        <v>3855000</v>
      </c>
      <c r="I13" s="49">
        <v>3817739</v>
      </c>
      <c r="K13" s="57">
        <f t="shared" si="1"/>
        <v>0.99033437094682231</v>
      </c>
    </row>
    <row r="14" spans="1:11" ht="15.75" x14ac:dyDescent="0.25">
      <c r="A14" s="20" t="s">
        <v>17</v>
      </c>
      <c r="B14" s="24">
        <v>30000</v>
      </c>
      <c r="C14" s="24">
        <v>120477</v>
      </c>
      <c r="D14" s="24">
        <v>120477</v>
      </c>
      <c r="F14" s="3" t="s">
        <v>63</v>
      </c>
      <c r="G14" s="49">
        <v>0</v>
      </c>
      <c r="H14" s="49">
        <v>176046</v>
      </c>
      <c r="I14" s="49">
        <v>54721</v>
      </c>
      <c r="K14" s="57">
        <f t="shared" si="1"/>
        <v>0.31083353214500753</v>
      </c>
    </row>
    <row r="15" spans="1:11" ht="15.75" x14ac:dyDescent="0.25">
      <c r="A15" s="20" t="s">
        <v>18</v>
      </c>
      <c r="B15" s="24">
        <v>0</v>
      </c>
      <c r="C15" s="24">
        <v>4724</v>
      </c>
      <c r="D15" s="24">
        <v>4724</v>
      </c>
      <c r="F15" s="3" t="s">
        <v>64</v>
      </c>
      <c r="G15" s="49">
        <v>600000</v>
      </c>
      <c r="H15" s="49">
        <v>600000</v>
      </c>
      <c r="I15" s="49">
        <v>0</v>
      </c>
      <c r="K15" s="57">
        <f t="shared" si="1"/>
        <v>0</v>
      </c>
    </row>
    <row r="16" spans="1:11" ht="15.75" x14ac:dyDescent="0.25">
      <c r="A16" s="20" t="s">
        <v>12</v>
      </c>
      <c r="B16" s="24">
        <v>0</v>
      </c>
      <c r="C16" s="24">
        <v>11093</v>
      </c>
      <c r="D16" s="24">
        <v>11093</v>
      </c>
      <c r="F16" s="3" t="s">
        <v>65</v>
      </c>
      <c r="G16" s="49">
        <v>38612246</v>
      </c>
      <c r="H16" s="49">
        <v>39276072</v>
      </c>
      <c r="I16" s="49">
        <v>39194052</v>
      </c>
      <c r="K16" s="57">
        <f t="shared" si="1"/>
        <v>0.99791170563084819</v>
      </c>
    </row>
    <row r="17" spans="1:11" ht="15.75" x14ac:dyDescent="0.25">
      <c r="A17" s="20" t="s">
        <v>47</v>
      </c>
      <c r="B17" s="24">
        <v>40000</v>
      </c>
      <c r="C17" s="24">
        <v>71996</v>
      </c>
      <c r="D17" s="24">
        <v>71996</v>
      </c>
      <c r="G17" s="50">
        <f>SUM(G13:G16)</f>
        <v>39212246</v>
      </c>
      <c r="H17" s="50">
        <f>SUM(H13:H16)</f>
        <v>43907118</v>
      </c>
      <c r="I17" s="50">
        <f>SUM(I13:I16)</f>
        <v>43066512</v>
      </c>
      <c r="K17" s="57">
        <f t="shared" si="1"/>
        <v>0.9808549037538743</v>
      </c>
    </row>
    <row r="18" spans="1:11" ht="16.5" thickBot="1" x14ac:dyDescent="0.3">
      <c r="A18" s="20" t="s">
        <v>19</v>
      </c>
      <c r="B18" s="24">
        <v>10000</v>
      </c>
      <c r="C18" s="24">
        <v>43095</v>
      </c>
      <c r="D18" s="24">
        <v>43095</v>
      </c>
    </row>
    <row r="19" spans="1:11" ht="15.75" x14ac:dyDescent="0.25">
      <c r="A19" s="32" t="s">
        <v>20</v>
      </c>
      <c r="B19" s="33">
        <f>B20+B26+B27</f>
        <v>19306123</v>
      </c>
      <c r="C19" s="33">
        <f>C20+C26+C27+C39</f>
        <v>19851176</v>
      </c>
      <c r="D19" s="33">
        <f>D20+D26+D27+D39</f>
        <v>19492885</v>
      </c>
    </row>
    <row r="20" spans="1:11" ht="15.75" x14ac:dyDescent="0.25">
      <c r="A20" s="20" t="s">
        <v>13</v>
      </c>
      <c r="B20" s="23">
        <f>SUM(B21:B25)</f>
        <v>13978450</v>
      </c>
      <c r="C20" s="23">
        <f>SUM(C21:C25)</f>
        <v>13677764</v>
      </c>
      <c r="D20" s="23">
        <f>SUM(D21:D25)</f>
        <v>13646850</v>
      </c>
    </row>
    <row r="21" spans="1:11" ht="15.75" x14ac:dyDescent="0.25">
      <c r="A21" s="20" t="s">
        <v>48</v>
      </c>
      <c r="B21" s="24">
        <v>12689475</v>
      </c>
      <c r="C21" s="24">
        <v>12426654</v>
      </c>
      <c r="D21" s="24">
        <v>12426654</v>
      </c>
    </row>
    <row r="22" spans="1:11" ht="15.75" x14ac:dyDescent="0.25">
      <c r="A22" s="20" t="s">
        <v>49</v>
      </c>
      <c r="B22" s="24">
        <v>594500</v>
      </c>
      <c r="C22" s="24">
        <v>990763</v>
      </c>
      <c r="D22" s="24">
        <v>990763</v>
      </c>
    </row>
    <row r="23" spans="1:11" ht="15.75" x14ac:dyDescent="0.25">
      <c r="A23" s="20" t="s">
        <v>51</v>
      </c>
      <c r="B23" s="24">
        <v>48000</v>
      </c>
      <c r="C23" s="24">
        <v>48000</v>
      </c>
      <c r="D23" s="24">
        <v>23475</v>
      </c>
    </row>
    <row r="24" spans="1:11" ht="15.75" x14ac:dyDescent="0.25">
      <c r="A24" s="20" t="s">
        <v>50</v>
      </c>
      <c r="B24" s="24">
        <v>125000</v>
      </c>
      <c r="C24" s="24">
        <v>163058</v>
      </c>
      <c r="D24" s="24">
        <v>163058</v>
      </c>
    </row>
    <row r="25" spans="1:11" ht="15.75" x14ac:dyDescent="0.25">
      <c r="A25" s="20" t="s">
        <v>14</v>
      </c>
      <c r="B25" s="24">
        <v>521475</v>
      </c>
      <c r="C25" s="24">
        <v>49289</v>
      </c>
      <c r="D25" s="24">
        <v>42900</v>
      </c>
    </row>
    <row r="26" spans="1:11" ht="15.75" x14ac:dyDescent="0.25">
      <c r="A26" s="20" t="s">
        <v>16</v>
      </c>
      <c r="B26" s="23">
        <v>2817475</v>
      </c>
      <c r="C26" s="23">
        <v>2770610</v>
      </c>
      <c r="D26" s="23">
        <v>2769336</v>
      </c>
    </row>
    <row r="27" spans="1:11" ht="15.75" x14ac:dyDescent="0.25">
      <c r="A27" s="20" t="s">
        <v>21</v>
      </c>
      <c r="B27" s="23">
        <f>SUM(B28:B38)</f>
        <v>2510198</v>
      </c>
      <c r="C27" s="23">
        <f>SUM(C28:C38)</f>
        <v>3337802</v>
      </c>
      <c r="D27" s="23">
        <f>SUM(D28:D38)</f>
        <v>3050512</v>
      </c>
    </row>
    <row r="28" spans="1:11" ht="15.75" x14ac:dyDescent="0.25">
      <c r="A28" s="20" t="s">
        <v>22</v>
      </c>
      <c r="B28" s="24">
        <v>100000</v>
      </c>
      <c r="C28" s="24">
        <v>156656</v>
      </c>
      <c r="D28" s="24">
        <v>156656</v>
      </c>
    </row>
    <row r="29" spans="1:11" ht="15.75" x14ac:dyDescent="0.25">
      <c r="A29" s="20" t="s">
        <v>23</v>
      </c>
      <c r="B29" s="24">
        <v>375000</v>
      </c>
      <c r="C29" s="24">
        <v>375000</v>
      </c>
      <c r="D29" s="24">
        <v>170303</v>
      </c>
    </row>
    <row r="30" spans="1:11" ht="15.75" x14ac:dyDescent="0.25">
      <c r="A30" s="20" t="s">
        <v>24</v>
      </c>
      <c r="B30" s="24">
        <v>600000</v>
      </c>
      <c r="C30" s="24">
        <v>600000</v>
      </c>
      <c r="D30" s="24">
        <v>516090</v>
      </c>
    </row>
    <row r="31" spans="1:11" ht="15.75" x14ac:dyDescent="0.25">
      <c r="A31" s="20" t="s">
        <v>25</v>
      </c>
      <c r="B31" s="24">
        <v>250000</v>
      </c>
      <c r="C31" s="24">
        <v>250000</v>
      </c>
      <c r="D31" s="24">
        <v>222129</v>
      </c>
    </row>
    <row r="32" spans="1:11" ht="15.75" x14ac:dyDescent="0.25">
      <c r="A32" s="20" t="s">
        <v>52</v>
      </c>
      <c r="B32" s="24">
        <v>250000</v>
      </c>
      <c r="C32" s="24">
        <v>250000</v>
      </c>
      <c r="D32" s="24">
        <v>279189</v>
      </c>
    </row>
    <row r="33" spans="1:9" ht="15.75" x14ac:dyDescent="0.25">
      <c r="A33" s="20" t="s">
        <v>60</v>
      </c>
      <c r="B33" s="24">
        <v>0</v>
      </c>
      <c r="C33" s="24">
        <v>24588</v>
      </c>
      <c r="D33" s="24">
        <v>24588</v>
      </c>
    </row>
    <row r="34" spans="1:9" ht="15.75" x14ac:dyDescent="0.25">
      <c r="A34" s="20" t="s">
        <v>26</v>
      </c>
      <c r="B34" s="24">
        <v>300000</v>
      </c>
      <c r="C34" s="24">
        <v>944939</v>
      </c>
      <c r="D34" s="24">
        <v>944939</v>
      </c>
    </row>
    <row r="35" spans="1:9" ht="15.75" x14ac:dyDescent="0.25">
      <c r="A35" s="20" t="s">
        <v>27</v>
      </c>
      <c r="B35" s="24">
        <v>450198</v>
      </c>
      <c r="C35" s="24">
        <v>347363</v>
      </c>
      <c r="D35" s="24">
        <v>347363</v>
      </c>
    </row>
    <row r="36" spans="1:9" ht="15.75" x14ac:dyDescent="0.25">
      <c r="A36" s="20" t="s">
        <v>53</v>
      </c>
      <c r="B36" s="24">
        <v>130000</v>
      </c>
      <c r="C36" s="24">
        <v>389158</v>
      </c>
      <c r="D36" s="24">
        <v>389158</v>
      </c>
    </row>
    <row r="37" spans="1:9" ht="15.75" x14ac:dyDescent="0.25">
      <c r="A37" s="20" t="s">
        <v>28</v>
      </c>
      <c r="B37" s="24">
        <v>5000</v>
      </c>
      <c r="C37" s="24">
        <v>98</v>
      </c>
      <c r="D37" s="24">
        <v>97</v>
      </c>
    </row>
    <row r="38" spans="1:9" ht="15.75" x14ac:dyDescent="0.25">
      <c r="A38" s="20" t="s">
        <v>29</v>
      </c>
      <c r="B38" s="24">
        <v>50000</v>
      </c>
      <c r="C38" s="24">
        <v>0</v>
      </c>
      <c r="D38" s="24">
        <v>0</v>
      </c>
    </row>
    <row r="39" spans="1:9" ht="15.75" x14ac:dyDescent="0.25">
      <c r="A39" s="20" t="s">
        <v>61</v>
      </c>
      <c r="B39" s="48">
        <v>0</v>
      </c>
      <c r="C39" s="23">
        <v>65000</v>
      </c>
      <c r="D39" s="23">
        <v>26187</v>
      </c>
      <c r="F39" s="34"/>
      <c r="G39" s="34"/>
      <c r="H39" s="34"/>
      <c r="I39" s="34"/>
    </row>
    <row r="40" spans="1:9" ht="16.5" thickBot="1" x14ac:dyDescent="0.3">
      <c r="A40" s="21" t="s">
        <v>30</v>
      </c>
      <c r="B40" s="25">
        <f>B7+B19</f>
        <v>19606123</v>
      </c>
      <c r="C40" s="25">
        <f>+C7+C19</f>
        <v>22171289</v>
      </c>
      <c r="D40" s="25">
        <f>+D7+D19</f>
        <v>21812998</v>
      </c>
      <c r="F40" s="34"/>
      <c r="G40" s="34"/>
      <c r="H40" s="34"/>
      <c r="I40" s="34"/>
    </row>
    <row r="41" spans="1:9" x14ac:dyDescent="0.25">
      <c r="F41" s="34"/>
      <c r="G41" s="34"/>
      <c r="H41" s="34"/>
      <c r="I41" s="34"/>
    </row>
    <row r="42" spans="1:9" ht="16.5" thickBot="1" x14ac:dyDescent="0.3">
      <c r="A42" s="37" t="s">
        <v>55</v>
      </c>
    </row>
    <row r="43" spans="1:9" ht="15.75" x14ac:dyDescent="0.25">
      <c r="A43" s="55" t="s">
        <v>0</v>
      </c>
      <c r="B43" s="55" t="s">
        <v>9</v>
      </c>
      <c r="C43" s="17" t="s">
        <v>3</v>
      </c>
      <c r="D43" s="17" t="s">
        <v>1</v>
      </c>
    </row>
    <row r="44" spans="1:9" s="34" customFormat="1" ht="16.5" thickBot="1" x14ac:dyDescent="0.3">
      <c r="A44" s="56"/>
      <c r="B44" s="56"/>
      <c r="C44" s="18" t="s">
        <v>4</v>
      </c>
      <c r="D44" s="18" t="s">
        <v>10</v>
      </c>
      <c r="F44" s="3"/>
      <c r="G44" s="3"/>
      <c r="H44" s="3"/>
      <c r="I44" s="3"/>
    </row>
    <row r="45" spans="1:9" s="34" customFormat="1" ht="15.75" x14ac:dyDescent="0.25">
      <c r="A45" s="19" t="s">
        <v>44</v>
      </c>
      <c r="B45" s="22">
        <f>B46+B50+B51</f>
        <v>300000</v>
      </c>
      <c r="C45" s="22">
        <f>C46+C50+C51</f>
        <v>2061273</v>
      </c>
      <c r="D45" s="22">
        <f>D46+D50+D51</f>
        <v>2061273</v>
      </c>
      <c r="F45" s="3"/>
      <c r="G45" s="3"/>
      <c r="H45" s="3"/>
      <c r="I45" s="3"/>
    </row>
    <row r="46" spans="1:9" s="34" customFormat="1" ht="15.75" x14ac:dyDescent="0.25">
      <c r="A46" s="20" t="s">
        <v>13</v>
      </c>
      <c r="B46" s="23">
        <f>SUM(B47:B49)</f>
        <v>180000</v>
      </c>
      <c r="C46" s="23">
        <f>SUM(C47:C49)</f>
        <v>1364355</v>
      </c>
      <c r="D46" s="23">
        <f>SUM(D47:D49)</f>
        <v>1364355</v>
      </c>
      <c r="F46" s="3"/>
      <c r="G46" s="3"/>
      <c r="H46" s="3"/>
      <c r="I46" s="3"/>
    </row>
    <row r="47" spans="1:9" ht="15.75" x14ac:dyDescent="0.25">
      <c r="A47" s="20" t="s">
        <v>45</v>
      </c>
      <c r="B47" s="24">
        <v>25000</v>
      </c>
      <c r="C47" s="24">
        <v>140000</v>
      </c>
      <c r="D47" s="24">
        <v>140000</v>
      </c>
    </row>
    <row r="48" spans="1:9" ht="15.75" x14ac:dyDescent="0.25">
      <c r="A48" s="20" t="s">
        <v>46</v>
      </c>
      <c r="B48" s="24">
        <v>50000</v>
      </c>
      <c r="C48" s="24">
        <v>1224355</v>
      </c>
      <c r="D48" s="24">
        <v>1224355</v>
      </c>
    </row>
    <row r="49" spans="1:4" ht="15.75" x14ac:dyDescent="0.25">
      <c r="A49" s="20" t="s">
        <v>15</v>
      </c>
      <c r="B49" s="24">
        <v>105000</v>
      </c>
      <c r="C49" s="24">
        <v>0</v>
      </c>
      <c r="D49" s="24">
        <v>0</v>
      </c>
    </row>
    <row r="50" spans="1:4" ht="15.75" x14ac:dyDescent="0.25">
      <c r="A50" s="20" t="s">
        <v>16</v>
      </c>
      <c r="B50" s="23">
        <v>40000</v>
      </c>
      <c r="C50" s="23">
        <v>298917</v>
      </c>
      <c r="D50" s="23">
        <v>298917</v>
      </c>
    </row>
    <row r="51" spans="1:4" ht="15.75" x14ac:dyDescent="0.25">
      <c r="A51" s="20" t="s">
        <v>11</v>
      </c>
      <c r="B51" s="23">
        <f>SUM(B52:B54)</f>
        <v>80000</v>
      </c>
      <c r="C51" s="23">
        <f>SUM(C52:C54)</f>
        <v>398001</v>
      </c>
      <c r="D51" s="23">
        <f>SUM(D52:D54)</f>
        <v>398001</v>
      </c>
    </row>
    <row r="52" spans="1:4" ht="15.75" x14ac:dyDescent="0.25">
      <c r="A52" s="20" t="s">
        <v>17</v>
      </c>
      <c r="B52" s="24">
        <v>30000</v>
      </c>
      <c r="C52" s="24">
        <v>259782</v>
      </c>
      <c r="D52" s="24">
        <v>259782</v>
      </c>
    </row>
    <row r="53" spans="1:4" ht="15.75" x14ac:dyDescent="0.25">
      <c r="A53" s="20" t="s">
        <v>47</v>
      </c>
      <c r="B53" s="24">
        <v>40000</v>
      </c>
      <c r="C53" s="24">
        <v>63901</v>
      </c>
      <c r="D53" s="24">
        <v>63901</v>
      </c>
    </row>
    <row r="54" spans="1:4" ht="16.5" thickBot="1" x14ac:dyDescent="0.3">
      <c r="A54" s="20" t="s">
        <v>19</v>
      </c>
      <c r="B54" s="24">
        <v>10000</v>
      </c>
      <c r="C54" s="24">
        <v>74318</v>
      </c>
      <c r="D54" s="24">
        <v>74318</v>
      </c>
    </row>
    <row r="55" spans="1:4" ht="15.75" x14ac:dyDescent="0.25">
      <c r="A55" s="32" t="s">
        <v>20</v>
      </c>
      <c r="B55" s="33">
        <f>B56+B62+B63</f>
        <v>19306123</v>
      </c>
      <c r="C55" s="33">
        <f>C56+C62+C63+C74</f>
        <v>19674556</v>
      </c>
      <c r="D55" s="33">
        <f>D56+D62+D63+D74</f>
        <v>19116087</v>
      </c>
    </row>
    <row r="56" spans="1:4" ht="15.75" x14ac:dyDescent="0.25">
      <c r="A56" s="20" t="s">
        <v>13</v>
      </c>
      <c r="B56" s="23">
        <f>SUM(B57:B61)</f>
        <v>13978450</v>
      </c>
      <c r="C56" s="23">
        <f>SUM(C57:C61)</f>
        <v>14519381</v>
      </c>
      <c r="D56" s="23">
        <f>SUM(D57:D61)</f>
        <v>14471381</v>
      </c>
    </row>
    <row r="57" spans="1:4" ht="15.75" x14ac:dyDescent="0.25">
      <c r="A57" s="20" t="s">
        <v>48</v>
      </c>
      <c r="B57" s="24">
        <v>12689475</v>
      </c>
      <c r="C57" s="24">
        <v>13315820</v>
      </c>
      <c r="D57" s="24">
        <v>13315820</v>
      </c>
    </row>
    <row r="58" spans="1:4" ht="15.75" x14ac:dyDescent="0.25">
      <c r="A58" s="20" t="s">
        <v>49</v>
      </c>
      <c r="B58" s="24">
        <v>594500</v>
      </c>
      <c r="C58" s="24">
        <v>745370</v>
      </c>
      <c r="D58" s="24">
        <v>745370</v>
      </c>
    </row>
    <row r="59" spans="1:4" ht="15.75" x14ac:dyDescent="0.25">
      <c r="A59" s="20" t="s">
        <v>51</v>
      </c>
      <c r="B59" s="24">
        <v>48000</v>
      </c>
      <c r="C59" s="24">
        <v>48000</v>
      </c>
      <c r="D59" s="24">
        <v>0</v>
      </c>
    </row>
    <row r="60" spans="1:4" ht="15.75" x14ac:dyDescent="0.25">
      <c r="A60" s="20" t="s">
        <v>50</v>
      </c>
      <c r="B60" s="24">
        <v>125000</v>
      </c>
      <c r="C60" s="24">
        <v>165004</v>
      </c>
      <c r="D60" s="24">
        <v>165004</v>
      </c>
    </row>
    <row r="61" spans="1:4" ht="15.75" x14ac:dyDescent="0.25">
      <c r="A61" s="20" t="s">
        <v>14</v>
      </c>
      <c r="B61" s="24">
        <v>521475</v>
      </c>
      <c r="C61" s="24">
        <v>245187</v>
      </c>
      <c r="D61" s="24">
        <v>245187</v>
      </c>
    </row>
    <row r="62" spans="1:4" ht="15.75" x14ac:dyDescent="0.25">
      <c r="A62" s="20" t="s">
        <v>16</v>
      </c>
      <c r="B62" s="23">
        <v>2817475</v>
      </c>
      <c r="C62" s="23">
        <v>2797095</v>
      </c>
      <c r="D62" s="23">
        <v>2797095</v>
      </c>
    </row>
    <row r="63" spans="1:4" ht="15.75" x14ac:dyDescent="0.25">
      <c r="A63" s="20" t="s">
        <v>21</v>
      </c>
      <c r="B63" s="23">
        <f>SUM(B64:B73)</f>
        <v>2510198</v>
      </c>
      <c r="C63" s="23">
        <f>SUM(C64:C73)</f>
        <v>2353080</v>
      </c>
      <c r="D63" s="23">
        <f>SUM(D64:D73)</f>
        <v>1845414</v>
      </c>
    </row>
    <row r="64" spans="1:4" ht="15.75" x14ac:dyDescent="0.25">
      <c r="A64" s="20" t="s">
        <v>22</v>
      </c>
      <c r="B64" s="24">
        <v>100000</v>
      </c>
      <c r="C64" s="24">
        <v>100000</v>
      </c>
      <c r="D64" s="24">
        <v>98855</v>
      </c>
    </row>
    <row r="65" spans="1:4" ht="15.75" x14ac:dyDescent="0.25">
      <c r="A65" s="20" t="s">
        <v>23</v>
      </c>
      <c r="B65" s="24">
        <v>375000</v>
      </c>
      <c r="C65" s="24">
        <v>375000</v>
      </c>
      <c r="D65" s="24">
        <v>234608</v>
      </c>
    </row>
    <row r="66" spans="1:4" ht="15.75" x14ac:dyDescent="0.25">
      <c r="A66" s="20" t="s">
        <v>24</v>
      </c>
      <c r="B66" s="24">
        <v>600000</v>
      </c>
      <c r="C66" s="24">
        <v>600000</v>
      </c>
      <c r="D66" s="24">
        <v>299590</v>
      </c>
    </row>
    <row r="67" spans="1:4" ht="15.75" x14ac:dyDescent="0.25">
      <c r="A67" s="20" t="s">
        <v>25</v>
      </c>
      <c r="B67" s="24">
        <v>250000</v>
      </c>
      <c r="C67" s="24">
        <v>250000</v>
      </c>
      <c r="D67" s="24">
        <v>223363</v>
      </c>
    </row>
    <row r="68" spans="1:4" ht="15.75" x14ac:dyDescent="0.25">
      <c r="A68" s="20" t="s">
        <v>52</v>
      </c>
      <c r="B68" s="24">
        <v>250000</v>
      </c>
      <c r="C68" s="24">
        <v>353295</v>
      </c>
      <c r="D68" s="24">
        <v>353295</v>
      </c>
    </row>
    <row r="69" spans="1:4" ht="15.75" x14ac:dyDescent="0.25">
      <c r="A69" s="20" t="s">
        <v>26</v>
      </c>
      <c r="B69" s="24">
        <v>300000</v>
      </c>
      <c r="C69" s="24">
        <v>300000</v>
      </c>
      <c r="D69" s="24">
        <v>290656</v>
      </c>
    </row>
    <row r="70" spans="1:4" ht="15.75" x14ac:dyDescent="0.25">
      <c r="A70" s="20" t="s">
        <v>27</v>
      </c>
      <c r="B70" s="24">
        <v>450198</v>
      </c>
      <c r="C70" s="24">
        <v>320337</v>
      </c>
      <c r="D70" s="24">
        <v>320337</v>
      </c>
    </row>
    <row r="71" spans="1:4" ht="15.75" x14ac:dyDescent="0.25">
      <c r="A71" s="20" t="s">
        <v>53</v>
      </c>
      <c r="B71" s="24">
        <v>130000</v>
      </c>
      <c r="C71" s="24">
        <v>3490</v>
      </c>
      <c r="D71" s="24">
        <v>3490</v>
      </c>
    </row>
    <row r="72" spans="1:4" ht="15.75" x14ac:dyDescent="0.25">
      <c r="A72" s="20" t="s">
        <v>28</v>
      </c>
      <c r="B72" s="24">
        <v>5000</v>
      </c>
      <c r="C72" s="24">
        <v>5000</v>
      </c>
      <c r="D72" s="24">
        <v>0</v>
      </c>
    </row>
    <row r="73" spans="1:4" ht="15.75" x14ac:dyDescent="0.25">
      <c r="A73" s="20" t="s">
        <v>29</v>
      </c>
      <c r="B73" s="24">
        <v>50000</v>
      </c>
      <c r="C73" s="24">
        <v>45958</v>
      </c>
      <c r="D73" s="24">
        <v>21220</v>
      </c>
    </row>
    <row r="74" spans="1:4" ht="15.75" x14ac:dyDescent="0.25">
      <c r="A74" s="20" t="s">
        <v>61</v>
      </c>
      <c r="B74" s="48">
        <v>0</v>
      </c>
      <c r="C74" s="23">
        <v>5000</v>
      </c>
      <c r="D74" s="23">
        <v>2197</v>
      </c>
    </row>
    <row r="75" spans="1:4" ht="16.5" thickBot="1" x14ac:dyDescent="0.3">
      <c r="A75" s="21" t="s">
        <v>30</v>
      </c>
      <c r="B75" s="25">
        <f>B45+B55</f>
        <v>19606123</v>
      </c>
      <c r="C75" s="25">
        <f>C45+C55</f>
        <v>21735829</v>
      </c>
      <c r="D75" s="25">
        <f>D45+D55</f>
        <v>21177360</v>
      </c>
    </row>
    <row r="76" spans="1:4" ht="15.75" thickBot="1" x14ac:dyDescent="0.3"/>
    <row r="77" spans="1:4" ht="16.5" thickBot="1" x14ac:dyDescent="0.3">
      <c r="A77" s="39" t="s">
        <v>56</v>
      </c>
      <c r="B77" s="40">
        <f>B40+B75</f>
        <v>39212246</v>
      </c>
      <c r="C77" s="40">
        <f>C40+C75</f>
        <v>43907118</v>
      </c>
      <c r="D77" s="40">
        <f>D75+D40</f>
        <v>42990358</v>
      </c>
    </row>
  </sheetData>
  <mergeCells count="5">
    <mergeCell ref="A5:A6"/>
    <mergeCell ref="B5:B6"/>
    <mergeCell ref="A1:D1"/>
    <mergeCell ref="A43:A44"/>
    <mergeCell ref="B43:B4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Bevétel</vt:lpstr>
      <vt:lpstr>Kiadás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TiszasasASP9</dc:creator>
  <cp:lastModifiedBy>TiszasasASP9</cp:lastModifiedBy>
  <cp:lastPrinted>2020-05-26T07:09:15Z</cp:lastPrinted>
  <dcterms:created xsi:type="dcterms:W3CDTF">2020-05-19T07:28:05Z</dcterms:created>
  <dcterms:modified xsi:type="dcterms:W3CDTF">2020-05-28T11:53:22Z</dcterms:modified>
</cp:coreProperties>
</file>