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14"/>
  </bookViews>
  <sheets>
    <sheet name="1.sz.mell." sheetId="1" r:id="rId1"/>
    <sheet name="2.1.sz.mell  " sheetId="2" r:id="rId2"/>
    <sheet name="2.2.sz.mell  " sheetId="3" r:id="rId3"/>
    <sheet name="5.sz.mell.  " sheetId="4" r:id="rId4"/>
    <sheet name="6.sz.mell." sheetId="5" r:id="rId5"/>
    <sheet name="3.sz.mell." sheetId="6" r:id="rId6"/>
    <sheet name="7. sz. mell. " sheetId="7" r:id="rId7"/>
    <sheet name="8.sz.mell." sheetId="8" r:id="rId8"/>
    <sheet name="4.sz.mell." sheetId="9" r:id="rId9"/>
    <sheet name="10.sz.mell." sheetId="10" r:id="rId10"/>
    <sheet name="9.sz.mell." sheetId="11" r:id="rId11"/>
    <sheet name="1. sz tájékoztató t" sheetId="12" r:id="rId12"/>
    <sheet name="2. sz tájékoztató t." sheetId="13" r:id="rId13"/>
    <sheet name="4.sz.tájékoztató" sheetId="14" r:id="rId14"/>
    <sheet name="3.sz tájékoztató t." sheetId="15" r:id="rId15"/>
  </sheets>
  <definedNames>
    <definedName name="_xlnm.Print_Area" localSheetId="0">'1.sz.mell.'!$A$1:$E$145</definedName>
  </definedNames>
  <calcPr fullCalcOnLoad="1"/>
</workbook>
</file>

<file path=xl/sharedStrings.xml><?xml version="1.0" encoding="utf-8"?>
<sst xmlns="http://schemas.openxmlformats.org/spreadsheetml/2006/main" count="969" uniqueCount="522">
  <si>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</si>
  <si>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</si>
  <si>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</si>
  <si>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</si>
  <si>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</si>
  <si>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</si>
  <si>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</si>
  <si>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</si>
  <si>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</si>
  <si>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</si>
  <si>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</si>
  <si>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</si>
  <si>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</si>
  <si>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</si>
  <si>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</si>
  <si>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</si>
  <si>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</si>
  <si>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</si>
  <si>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</si>
  <si>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</si>
  <si>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</si>
  <si>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</si>
  <si>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</si>
  <si>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</si>
  <si>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</si>
  <si>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</si>
  <si>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</si>
  <si>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</si>
  <si>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</si>
  <si>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</si>
  <si>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</si>
  <si>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</si>
  <si>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</si>
  <si>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</si>
  <si>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</si>
  <si>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</si>
  <si>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</si>
  <si>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</si>
  <si>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</si>
  <si>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</si>
  <si>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</si>
  <si>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</si>
  <si>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</si>
  <si>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</si>
  <si>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</si>
  <si>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</si>
  <si>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</si>
  <si>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</si>
  <si>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</si>
  <si>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</si>
  <si>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Általános tartalék</t>
  </si>
  <si>
    <t>Céltartalék</t>
  </si>
  <si>
    <t>Átvett pénzeszközök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</si>
  <si>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</si>
  <si>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</si>
  <si>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</si>
  <si>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</si>
  <si>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</si>
  <si>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</si>
  <si>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</si>
  <si>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</si>
  <si>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</si>
  <si>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</si>
  <si>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</si>
  <si>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</si>
  <si>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</si>
  <si>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</si>
  <si>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</si>
  <si>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</si>
  <si>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</si>
  <si>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</si>
  <si>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</si>
  <si>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</si>
  <si>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</si>
  <si>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</si>
  <si>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</si>
  <si>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</si>
  <si>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</si>
  <si>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</si>
  <si>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</si>
  <si>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Támogatások, kiegészítések</t>
  </si>
  <si>
    <t>Kötelezettség jogcíme</t>
  </si>
  <si>
    <t>Köt. váll.
 éve</t>
  </si>
  <si>
    <t>9=(4+5+6+7+8)</t>
  </si>
  <si>
    <t>Hitelek kamatai</t>
  </si>
  <si>
    <t xml:space="preserve">Fajlagos
mérték 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</si>
  <si>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</si>
  <si>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</si>
  <si>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</si>
  <si>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</si>
  <si>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</si>
  <si>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</si>
  <si>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</si>
  <si>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</si>
  <si>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</si>
  <si>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</si>
  <si>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</si>
  <si>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</si>
  <si>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</si>
  <si>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</si>
  <si>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</si>
  <si>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</si>
  <si>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</si>
  <si>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</si>
  <si>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</si>
  <si>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</si>
  <si>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</si>
  <si>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</si>
  <si>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</si>
  <si>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</si>
  <si>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</si>
  <si>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</si>
  <si>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</si>
  <si>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</si>
  <si>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</si>
  <si>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</si>
  <si>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</si>
  <si>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</si>
  <si>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</si>
  <si>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</si>
  <si>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</si>
  <si>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</si>
  <si>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</si>
  <si>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</si>
  <si>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</si>
  <si>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</si>
  <si>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</si>
  <si>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</si>
  <si>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</si>
  <si>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</si>
  <si>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</si>
  <si>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</si>
  <si>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</si>
  <si>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</si>
  <si>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</si>
  <si>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</si>
  <si>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</si>
  <si>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</si>
  <si>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</si>
  <si>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</si>
  <si>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</si>
  <si>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</si>
  <si>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</si>
  <si>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</si>
  <si>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</si>
  <si>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</si>
  <si>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</si>
  <si>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</si>
  <si>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</si>
  <si>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</si>
  <si>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</si>
  <si>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</si>
  <si>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</si>
  <si>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</si>
  <si>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</si>
  <si>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Összesen (1+4+7+9+11)</t>
  </si>
  <si>
    <t>11.1.</t>
  </si>
  <si>
    <t>11.2.</t>
  </si>
  <si>
    <t>Költségvetési bevételek összesen:</t>
  </si>
  <si>
    <t>Költségvetési kiadások összesen: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</si>
  <si>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</si>
  <si>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</si>
  <si>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</si>
  <si>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</si>
  <si>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</si>
  <si>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</si>
  <si>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</si>
  <si>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</si>
  <si>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</si>
  <si>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</si>
  <si>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</si>
  <si>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</si>
  <si>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</si>
  <si>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</si>
  <si>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</si>
  <si>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</si>
  <si>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</si>
  <si>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</si>
  <si>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</si>
  <si>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</si>
  <si>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</si>
  <si>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</si>
  <si>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</si>
  <si>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</si>
  <si>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</si>
  <si>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</si>
  <si>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</si>
  <si>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</si>
  <si>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</si>
  <si>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</si>
  <si>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</si>
  <si>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</si>
  <si>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</si>
  <si>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</si>
  <si>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</si>
  <si>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</si>
  <si>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</si>
  <si>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</si>
  <si>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</si>
  <si>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</si>
  <si>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</si>
  <si>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</si>
  <si>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</si>
  <si>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</si>
  <si>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</si>
  <si>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</si>
  <si>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</si>
  <si>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</si>
  <si>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</si>
  <si>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</si>
  <si>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</si>
  <si>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</si>
  <si>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</si>
  <si>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</si>
  <si>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</si>
  <si>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</si>
  <si>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</si>
  <si>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</si>
  <si>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</si>
  <si>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</si>
  <si>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</si>
  <si>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</si>
  <si>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</si>
  <si>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</si>
  <si>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</si>
  <si>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</si>
  <si>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</si>
  <si>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</si>
  <si>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</si>
  <si>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</si>
  <si>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</si>
  <si>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</si>
  <si>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</si>
  <si>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</si>
  <si>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</si>
  <si>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</si>
  <si>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</si>
  <si>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</si>
  <si>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</si>
  <si>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</si>
  <si>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</si>
  <si>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</si>
  <si>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</si>
  <si>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</si>
  <si>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</si>
  <si>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</si>
  <si>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</si>
  <si>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</si>
  <si>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</si>
  <si>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</si>
  <si>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</si>
  <si>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</si>
  <si>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</si>
  <si>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</si>
  <si>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</si>
  <si>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</si>
  <si>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</si>
  <si>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</si>
  <si>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</si>
  <si>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</si>
  <si>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</si>
  <si>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</si>
  <si>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</si>
  <si>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</si>
  <si>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</si>
  <si>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</si>
  <si>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</si>
  <si>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</si>
  <si>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</si>
  <si>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</si>
  <si>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</si>
  <si>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</si>
  <si>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</si>
  <si>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</si>
  <si>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</si>
  <si>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</si>
  <si>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</si>
  <si>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</si>
  <si>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</si>
  <si>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</si>
  <si>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</si>
  <si>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</si>
  <si>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</si>
  <si>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</si>
  <si>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</si>
  <si>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</si>
  <si>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</si>
  <si>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</si>
  <si>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</si>
  <si>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</si>
  <si>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</si>
  <si>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</si>
  <si>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</si>
  <si>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</si>
  <si>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</si>
  <si>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</si>
  <si>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</si>
  <si>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</si>
  <si>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</si>
  <si>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</si>
  <si>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</si>
  <si>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</si>
  <si>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</si>
  <si>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</si>
  <si>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</si>
  <si>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</si>
  <si>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</si>
  <si>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</si>
  <si>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</si>
  <si>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</si>
  <si>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</si>
  <si>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</si>
  <si>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</si>
  <si>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</si>
  <si>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</si>
  <si>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</si>
  <si>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</si>
  <si>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</si>
  <si>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</si>
  <si>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</si>
  <si>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</si>
  <si>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</si>
  <si>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</si>
  <si>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</si>
  <si>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</si>
  <si>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</si>
  <si>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</si>
  <si>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</si>
  <si>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</si>
  <si>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</si>
  <si>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</si>
  <si>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</si>
  <si>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</si>
  <si>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</si>
  <si>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</si>
  <si>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</si>
  <si>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</si>
  <si>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</si>
  <si>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</si>
  <si>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</si>
  <si>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</si>
  <si>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</si>
  <si>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</si>
  <si>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</si>
  <si>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</si>
  <si>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</si>
  <si>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</si>
  <si>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Bevételi jogcímek</t>
  </si>
  <si>
    <t>Kezességvállalással kapcsolatos megtérülés</t>
  </si>
  <si>
    <t>MEGNEVEZÉS</t>
  </si>
  <si>
    <t>Évek</t>
  </si>
  <si>
    <t>2014.</t>
  </si>
  <si>
    <t>Összesen
(7=3+4+5+6)</t>
  </si>
  <si>
    <t>ÖSSZES KÖTELEZETTSÉG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</si>
  <si>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</si>
  <si>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</si>
  <si>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</si>
  <si>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</si>
  <si>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Tárgyi eszközök, immateriális javak, vagyoni értékű jog értékesítése, 
vagyonhasznosításból származó bevétel</t>
  </si>
  <si>
    <t>Nem kötelező!</t>
  </si>
  <si>
    <t>Éves engedélyezett létszám előirányzat (fő)</t>
  </si>
  <si>
    <t>Közfoglalkoztatottak létszáma (fő)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</si>
  <si>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</si>
  <si>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</si>
  <si>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</si>
  <si>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</si>
  <si>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</si>
  <si>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</si>
  <si>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</si>
  <si>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</si>
  <si>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</si>
  <si>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</si>
  <si>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</si>
  <si>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</si>
  <si>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</si>
  <si>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</si>
  <si>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adatok E Ft-ban</t>
  </si>
  <si>
    <r>
      <t xml:space="preserve">II. Felhalmozási költségvetés kiadásai </t>
    </r>
    <r>
      <rPr>
        <sz val="8"/>
        <rFont val="Times New Roman CE"/>
        <family val="0"/>
      </rPr>
      <t>(2.1+…+2.11)</t>
    </r>
  </si>
  <si>
    <t>Finanszírozási célú bev. (13+…+21)</t>
  </si>
  <si>
    <t xml:space="preserve">Település-üzemeltetési, igazgatási, sport- és kulturális feladatokhoz </t>
  </si>
  <si>
    <t>Kiegészítés településenként</t>
  </si>
  <si>
    <t>Szociális célú normatív hozzájárulás</t>
  </si>
  <si>
    <t xml:space="preserve">    </t>
  </si>
  <si>
    <t xml:space="preserve"> Ft</t>
  </si>
  <si>
    <t>Száma</t>
  </si>
  <si>
    <t>Előirányzat-csoport, kiemelt előirányzat megnevezése</t>
  </si>
  <si>
    <t>I. Önkormányzatok működési bevételei</t>
  </si>
  <si>
    <t>I/1. Önkormányzatok sajátos működési bevételei (2.1.+…+.2.6.)</t>
  </si>
  <si>
    <t>III. Támogatások,  kiegészítések (5.1.+…+5.8.)</t>
  </si>
  <si>
    <t>Egyéb támogatás, kiegészítés</t>
  </si>
  <si>
    <t>IV. Támogatásértékű bevételek (6.1+6.2)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</si>
  <si>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</si>
  <si>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</si>
  <si>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</si>
  <si>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</si>
  <si>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</si>
  <si>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</si>
  <si>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</si>
  <si>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</si>
  <si>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BEVÉTELEK ÖSSZESEN (10+11+12)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</si>
  <si>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</si>
  <si>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</si>
  <si>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</si>
  <si>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</si>
  <si>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</si>
  <si>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</si>
  <si>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</si>
  <si>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Bírságok, díjak, pótlékok, egyéb sajátos bevételek</t>
  </si>
  <si>
    <t>IX. Finanszírozási célú pénzügyi műveletek bevételei (12.1+12.2.7.)</t>
  </si>
  <si>
    <t>Beruházás  megnevezése</t>
  </si>
  <si>
    <t>Fejlesztési cél leírása</t>
  </si>
  <si>
    <t>Fejlesztés várható kiadása</t>
  </si>
  <si>
    <t>ADÓSSÁGOT KELETKEZTETŐ ÜGYLETEK VÁRHATÓ EGYÜTTES ÖSSZEGE</t>
  </si>
  <si>
    <t>Európai uniós támogatással megvalósuló  projektek bevételei, kiadásai,   hozzájárulások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</si>
  <si>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</si>
  <si>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</si>
  <si>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</si>
  <si>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</si>
  <si>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</si>
  <si>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</si>
  <si>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</si>
  <si>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</si>
  <si>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</si>
  <si>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</si>
  <si>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</si>
  <si>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</si>
  <si>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</si>
  <si>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</si>
  <si>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</si>
  <si>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</si>
  <si>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Hozzájárulás  (E Ft)</t>
  </si>
  <si>
    <t xml:space="preserve"> Ezer forintban </t>
  </si>
  <si>
    <t xml:space="preserve">Ezer forintban </t>
  </si>
  <si>
    <t>Többcélú kist. társulástól átvett pénzeszköz</t>
  </si>
  <si>
    <t>Többcélú kistérségi társulástól átvett pénzeszköz</t>
  </si>
  <si>
    <t>Felhalmozási célú pénzeszk. átvétel államházt.kívülről</t>
  </si>
  <si>
    <t>Fenntartott, ill.támogatott előadó-művészeti szerv. támogatása</t>
  </si>
  <si>
    <t xml:space="preserve">Tárgyi eszk.és immateriális javak értékesítése </t>
  </si>
  <si>
    <t>Önkormányzatot megill. vagyoni értékű jog értékesítése, haszn.</t>
  </si>
  <si>
    <t>Előző évek felhalmozási célú pénzmaradványa, vállalk.maradványa</t>
  </si>
  <si>
    <t>Ezer forintban</t>
  </si>
  <si>
    <t xml:space="preserve"> - Felhalmozási célú pénzeszközátad.államháztart.kívülre</t>
  </si>
  <si>
    <t>Önkormányzat szintű</t>
  </si>
  <si>
    <t xml:space="preserve">   - Működési célú pénzeszköz átadás  áhtáson kívülre</t>
  </si>
  <si>
    <t>EU-s forrásból finansz. támogatással megv. pr., kiadásai</t>
  </si>
  <si>
    <t>EU-s forrásból finansz.támogatással megval.progr., proj.kiadásai</t>
  </si>
  <si>
    <t xml:space="preserve">   - Szociális, rászorultság jellegű ellátások                                                                                                                                                   - Temetési segély Szt.46.§.                                                                                                                       - Lakásfenntartási tám. (normatív) Szt. 38.§(1)bek. a) pont                                   - Átmeneti segély Szt. 45.§.                                                                                                                                 - Egyéb önk. rendeletben megáll. juttatás    </t>
  </si>
  <si>
    <t>Átengedett közhatalmi bevételek</t>
  </si>
  <si>
    <r>
      <t xml:space="preserve">I. Működési költségvetés kiadásai </t>
    </r>
    <r>
      <rPr>
        <sz val="8"/>
        <rFont val="Times New Roman CE"/>
        <family val="0"/>
      </rPr>
      <t>(1.1+…+1.13)</t>
    </r>
  </si>
  <si>
    <t xml:space="preserve">                                                    2013. évi normatív  hozzájárulásainak  alakulása jogcímenként                                                                               </t>
  </si>
  <si>
    <t>Felújítás</t>
  </si>
  <si>
    <t>2013. évi előirányzat</t>
  </si>
  <si>
    <t xml:space="preserve">
2013. év utáni szükséglet
</t>
  </si>
  <si>
    <t>2014. után</t>
  </si>
  <si>
    <t>Önkormányzaton kívüli EU-s projektekhez történő hozzájárulás 2013. évi előirányzat</t>
  </si>
  <si>
    <t>2013. előtti kifizetés</t>
  </si>
  <si>
    <t>2015.</t>
  </si>
  <si>
    <t>2015. 
után</t>
  </si>
  <si>
    <t>Igazgatási szolgáltatási díj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</si>
  <si>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</si>
  <si>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</si>
  <si>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</si>
  <si>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</si>
  <si>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</si>
  <si>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Tartalék</t>
  </si>
  <si>
    <t>Kölcsön</t>
  </si>
  <si>
    <t>Közutak hidatk fenntartása</t>
  </si>
  <si>
    <t>kötelező</t>
  </si>
  <si>
    <t>Önkormányzati jogalkotás</t>
  </si>
  <si>
    <t xml:space="preserve">Zöldterület kezelés </t>
  </si>
  <si>
    <t>Város és községgazdálkodási szolgáltatás</t>
  </si>
  <si>
    <t>önként</t>
  </si>
  <si>
    <t>Közvilágítás</t>
  </si>
  <si>
    <t>Civil szervezetek támogatás</t>
  </si>
  <si>
    <t>Önkormányzati szociális támogatások finanszírozása</t>
  </si>
  <si>
    <t>Átmeneti segély</t>
  </si>
  <si>
    <t>Temetési segély</t>
  </si>
  <si>
    <t>Könyvtári szolgáltatások</t>
  </si>
  <si>
    <t>Köztemető fenntartása és műdkötetése</t>
  </si>
  <si>
    <t>Kisbodak Község Önkormányzat                                                                             
 I. Működési célú bevételek és kiadások mérlege</t>
  </si>
  <si>
    <t>2013. évi  előirányzat</t>
  </si>
  <si>
    <t>Kisbodak Község Önkormányzat   
II. Felhalmozási célú bevételek és kiadások mérlege</t>
  </si>
  <si>
    <t>Kisbodak Község Önkormányzatának adósságot keletkeztető ügyletekből és kezességvállalásokból fennálló kötelezettségei</t>
  </si>
  <si>
    <t>2015. után</t>
  </si>
  <si>
    <t xml:space="preserve">Kisbodak Község Önkormányzat saját bevételeinek részletezése az adósságot keletkeztető ügyletből származó tárgyévi fizetési kötelezettség megállapításához                                                                                                                           </t>
  </si>
  <si>
    <t>Könyvtári, közművelődési feladatok</t>
  </si>
  <si>
    <t>Kisbodak Község Önkormányzat</t>
  </si>
  <si>
    <t xml:space="preserve">Kisbodak Község Önkormányzat Kimutatása a 2013. évi céljelleggel nyújtott támogatásokról                                                                                                                            </t>
  </si>
  <si>
    <t>Kisbodaki Horgász Egyesület</t>
  </si>
  <si>
    <t>Tó környékének rendezése</t>
  </si>
  <si>
    <t>Őszirózsa Nyugdíjasklub</t>
  </si>
  <si>
    <t>2013. évi rendezvényszervezés</t>
  </si>
  <si>
    <t>Kisbodak Község Önkormányzat bevételi, kiadási, létszám előirányzatai</t>
  </si>
  <si>
    <t xml:space="preserve">Kisbodak Község Önkormányzat </t>
  </si>
  <si>
    <t xml:space="preserve">Beruházási (felhalmozási) kiadásai beruházásonként </t>
  </si>
  <si>
    <t>KEOP-önrész Napkollektor pályázathoz</t>
  </si>
  <si>
    <t>Felhasználás
2012. XII.31-ig</t>
  </si>
  <si>
    <t>KEOP-önrész Nagytérs.hulladéklerakó</t>
  </si>
  <si>
    <t>Kisbodak Község Önkormányzat 2013. évi adósságot keletkeztető fejlesztési céljai</t>
  </si>
  <si>
    <t>Kisbodak Község Önkormányzat 
Előirányzat-felhasználási terve 2013. évre</t>
  </si>
  <si>
    <t>adatok e Ft-ban</t>
  </si>
  <si>
    <t>Közművelődés intézmények működtetése</t>
  </si>
  <si>
    <t>Nagytérs.hulladékgazd. átdadott</t>
  </si>
  <si>
    <t>Mindösszesen:</t>
  </si>
  <si>
    <t xml:space="preserve">Kisbodak Község Önkormányzat kötelező és önként vállalat feladatai </t>
  </si>
  <si>
    <t>Közfogalkoztatás</t>
  </si>
  <si>
    <t>KEOP-önrész (napkollektor pályázat)</t>
  </si>
  <si>
    <t>SAJÁT BEVÉTELEK ÖSSZESEN</t>
  </si>
  <si>
    <t>2013. évi módosított előirányzat</t>
  </si>
  <si>
    <t>Elkülönített állami pénzalapoktól átvett pénzeszköz</t>
  </si>
  <si>
    <t>Önkormányzatok felhalmozási költségvetési támogatása</t>
  </si>
  <si>
    <t>2013. évi  módosított előirányzat</t>
  </si>
  <si>
    <t>Eredeti előriányzat Összesen
(2x3)</t>
  </si>
  <si>
    <t>Módosított előirányzat Összesen
(2x3)</t>
  </si>
  <si>
    <t>Szerkezetátalakítási tartalék</t>
  </si>
  <si>
    <t>Központosított előirányzatok (2013. évi bérkompenzáció)</t>
  </si>
  <si>
    <t>Elkülönített állami pénzalapoktól átvett</t>
  </si>
  <si>
    <t>Egyes jövedelempótló támogatások kiegészítése</t>
  </si>
  <si>
    <t>2013. évi módosított  előirányzat</t>
  </si>
  <si>
    <t>7=(2-4-5-6)</t>
  </si>
  <si>
    <t>Módosított  előirányzat összesen</t>
  </si>
  <si>
    <t>Eredeti előirányzat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</si>
</sst>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</numFmts>
  <fonts count="50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164" fontId="5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vertical="center" wrapText="1"/>
      <protection locked="0"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Alignment="1" applyProtection="1">
      <alignment horizontal="left" indent="1"/>
      <protection/>
    </xf>
    <xf numFmtId="164" fontId="17" fillId="0" borderId="15" xfId="58" applyNumberFormat="1" applyFont="1" applyFill="1" applyBorder="1" applyAlignment="1" applyProtection="1">
      <alignment vertical="center" wrapText="1"/>
      <protection locked="0"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164" fontId="17" fillId="0" borderId="17" xfId="58" applyNumberFormat="1" applyFont="1" applyFill="1" applyBorder="1" applyAlignment="1" applyProtection="1">
      <alignment vertical="center" wrapText="1"/>
      <protection locked="0"/>
    </xf>
    <xf numFmtId="0" fontId="17" fillId="0" borderId="18" xfId="58" applyFont="1" applyFill="1" applyBorder="1" applyAlignment="1" applyProtection="1">
      <alignment horizontal="left" vertical="center" wrapText="1" indent="1"/>
      <protection/>
    </xf>
    <xf numFmtId="0" fontId="17" fillId="0" borderId="19" xfId="58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15" fillId="0" borderId="29" xfId="58" applyFont="1" applyFill="1" applyBorder="1" applyAlignment="1" applyProtection="1">
      <alignment horizontal="left" vertical="center" wrapText="1" inden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9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2"/>
      <protection/>
    </xf>
    <xf numFmtId="0" fontId="17" fillId="0" borderId="19" xfId="58" applyFont="1" applyFill="1" applyBorder="1" applyAlignment="1" applyProtection="1">
      <alignment horizontal="left" vertical="center" wrapText="1" indent="2"/>
      <protection/>
    </xf>
    <xf numFmtId="0" fontId="18" fillId="0" borderId="14" xfId="58" applyFont="1" applyFill="1" applyBorder="1" applyAlignment="1" applyProtection="1">
      <alignment horizontal="left" vertical="center" wrapText="1" inden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0" fontId="15" fillId="0" borderId="28" xfId="58" applyFont="1" applyFill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vertical="center" wrapText="1"/>
      <protection/>
    </xf>
    <xf numFmtId="0" fontId="17" fillId="0" borderId="16" xfId="0" applyFont="1" applyBorder="1" applyAlignment="1" applyProtection="1">
      <alignment horizontal="left" vertical="center" indent="1"/>
      <protection locked="0"/>
    </xf>
    <xf numFmtId="3" fontId="17" fillId="0" borderId="17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17" fillId="0" borderId="19" xfId="0" applyFont="1" applyBorder="1" applyAlignment="1" applyProtection="1">
      <alignment horizontal="left" vertical="center" indent="1"/>
      <protection locked="0"/>
    </xf>
    <xf numFmtId="0" fontId="6" fillId="0" borderId="28" xfId="58" applyFont="1" applyFill="1" applyBorder="1" applyAlignment="1" applyProtection="1">
      <alignment horizontal="left" vertical="center" wrapText="1" indent="1"/>
      <protection/>
    </xf>
    <xf numFmtId="0" fontId="6" fillId="0" borderId="28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6" fillId="0" borderId="28" xfId="59" applyFont="1" applyFill="1" applyBorder="1" applyAlignment="1" applyProtection="1">
      <alignment horizontal="left" vertical="center" indent="1"/>
      <protection/>
    </xf>
    <xf numFmtId="164" fontId="6" fillId="0" borderId="27" xfId="0" applyNumberFormat="1" applyFont="1" applyFill="1" applyBorder="1" applyAlignment="1">
      <alignment horizontal="left" vertical="center" wrapText="1" indent="1"/>
    </xf>
    <xf numFmtId="164" fontId="15" fillId="0" borderId="22" xfId="0" applyNumberFormat="1" applyFont="1" applyFill="1" applyBorder="1" applyAlignment="1">
      <alignment horizontal="left" vertical="center" wrapText="1" indent="1"/>
    </xf>
    <xf numFmtId="164" fontId="5" fillId="0" borderId="0" xfId="58" applyNumberFormat="1" applyFont="1" applyFill="1" applyBorder="1" applyAlignment="1" applyProtection="1">
      <alignment horizontal="centerContinuous" vertical="center"/>
      <protection/>
    </xf>
    <xf numFmtId="0" fontId="9" fillId="0" borderId="0" xfId="58" applyFill="1">
      <alignment/>
      <protection/>
    </xf>
    <xf numFmtId="0" fontId="17" fillId="0" borderId="0" xfId="58" applyFont="1" applyFill="1">
      <alignment/>
      <protection/>
    </xf>
    <xf numFmtId="0" fontId="20" fillId="0" borderId="0" xfId="58" applyFont="1" applyFill="1">
      <alignment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27" xfId="0" applyNumberFormat="1" applyFont="1" applyFill="1" applyBorder="1" applyAlignment="1">
      <alignment horizontal="centerContinuous" vertical="center" wrapText="1"/>
    </xf>
    <xf numFmtId="164" fontId="6" fillId="0" borderId="28" xfId="0" applyNumberFormat="1" applyFont="1" applyFill="1" applyBorder="1" applyAlignment="1">
      <alignment horizontal="centerContinuous" vertical="center" wrapText="1"/>
    </xf>
    <xf numFmtId="164" fontId="6" fillId="0" borderId="33" xfId="0" applyNumberFormat="1" applyFont="1" applyFill="1" applyBorder="1" applyAlignment="1">
      <alignment horizontal="centerContinuous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9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2" xfId="0" applyFont="1" applyFill="1" applyBorder="1" applyAlignment="1" applyProtection="1">
      <alignment vertical="center" wrapTex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indent="1"/>
      <protection locked="0"/>
    </xf>
    <xf numFmtId="0" fontId="6" fillId="0" borderId="29" xfId="59" applyFont="1" applyFill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center" vertical="center"/>
      <protection/>
    </xf>
    <xf numFmtId="0" fontId="6" fillId="0" borderId="44" xfId="59" applyFont="1" applyFill="1" applyBorder="1" applyAlignment="1" applyProtection="1">
      <alignment horizontal="center" vertical="center"/>
      <protection/>
    </xf>
    <xf numFmtId="0" fontId="9" fillId="0" borderId="0" xfId="59" applyFill="1" applyProtection="1">
      <alignment/>
      <protection/>
    </xf>
    <xf numFmtId="0" fontId="17" fillId="0" borderId="27" xfId="59" applyFont="1" applyFill="1" applyBorder="1" applyAlignment="1" applyProtection="1">
      <alignment horizontal="left" vertical="center" indent="1"/>
      <protection/>
    </xf>
    <xf numFmtId="0" fontId="9" fillId="0" borderId="0" xfId="59" applyFill="1" applyAlignment="1" applyProtection="1">
      <alignment vertical="center"/>
      <protection/>
    </xf>
    <xf numFmtId="0" fontId="17" fillId="0" borderId="20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0" fontId="17" fillId="0" borderId="21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0" fontId="9" fillId="0" borderId="0" xfId="59" applyFill="1" applyAlignment="1" applyProtection="1">
      <alignment vertical="center"/>
      <protection locked="0"/>
    </xf>
    <xf numFmtId="164" fontId="17" fillId="0" borderId="14" xfId="59" applyNumberFormat="1" applyFont="1" applyFill="1" applyBorder="1" applyAlignment="1" applyProtection="1">
      <alignment vertical="center"/>
      <protection locked="0"/>
    </xf>
    <xf numFmtId="164" fontId="15" fillId="0" borderId="28" xfId="59" applyNumberFormat="1" applyFont="1" applyFill="1" applyBorder="1" applyAlignment="1" applyProtection="1">
      <alignment vertical="center"/>
      <protection/>
    </xf>
    <xf numFmtId="0" fontId="17" fillId="0" borderId="23" xfId="59" applyFont="1" applyFill="1" applyBorder="1" applyAlignment="1" applyProtection="1">
      <alignment horizontal="left" vertical="center" indent="1"/>
      <protection/>
    </xf>
    <xf numFmtId="0" fontId="15" fillId="0" borderId="27" xfId="59" applyFont="1" applyFill="1" applyBorder="1" applyAlignment="1" applyProtection="1">
      <alignment horizontal="left" vertical="center" indent="1"/>
      <protection/>
    </xf>
    <xf numFmtId="164" fontId="15" fillId="0" borderId="28" xfId="59" applyNumberFormat="1" applyFont="1" applyFill="1" applyBorder="1" applyProtection="1">
      <alignment/>
      <protection/>
    </xf>
    <xf numFmtId="0" fontId="9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0" fontId="22" fillId="0" borderId="45" xfId="0" applyFont="1" applyFill="1" applyBorder="1" applyAlignment="1" applyProtection="1">
      <alignment horizontal="left" vertical="center" wrapText="1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/>
      <protection/>
    </xf>
    <xf numFmtId="0" fontId="22" fillId="0" borderId="48" xfId="0" applyFont="1" applyFill="1" applyBorder="1" applyAlignment="1" applyProtection="1">
      <alignment horizontal="left" vertical="center" wrapText="1"/>
      <protection locked="0"/>
    </xf>
    <xf numFmtId="3" fontId="22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3" fontId="22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18" borderId="28" xfId="0" applyNumberFormat="1" applyFont="1" applyFill="1" applyBorder="1" applyAlignment="1" applyProtection="1">
      <alignment horizontal="right" vertical="center" wrapText="1"/>
      <protection/>
    </xf>
    <xf numFmtId="164" fontId="0" fillId="18" borderId="52" xfId="0" applyNumberFormat="1" applyFont="1" applyFill="1" applyBorder="1" applyAlignment="1" applyProtection="1">
      <alignment horizontal="left" vertical="center" wrapText="1" indent="2"/>
      <protection/>
    </xf>
    <xf numFmtId="3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49" fontId="15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28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2"/>
      <protection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37" xfId="0" applyNumberFormat="1" applyFill="1" applyBorder="1" applyAlignment="1">
      <alignment horizontal="left" vertical="center" wrapText="1" indent="1"/>
    </xf>
    <xf numFmtId="164" fontId="0" fillId="0" borderId="38" xfId="0" applyNumberFormat="1" applyFill="1" applyBorder="1" applyAlignment="1">
      <alignment horizontal="left" vertical="center" wrapText="1" indent="1"/>
    </xf>
    <xf numFmtId="164" fontId="2" fillId="0" borderId="36" xfId="0" applyNumberFormat="1" applyFont="1" applyFill="1" applyBorder="1" applyAlignment="1">
      <alignment horizontal="left" vertical="center" wrapText="1" indent="1"/>
    </xf>
    <xf numFmtId="164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2" xfId="58" applyFont="1" applyFill="1" applyBorder="1" applyAlignment="1" applyProtection="1">
      <alignment horizontal="left" vertical="center" wrapText="1" indent="2"/>
      <protection/>
    </xf>
    <xf numFmtId="0" fontId="5" fillId="0" borderId="0" xfId="58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43" xfId="58" applyNumberFormat="1" applyFont="1" applyFill="1" applyBorder="1" applyAlignment="1" applyProtection="1">
      <alignment horizontal="right" vertical="center" wrapText="1"/>
      <protection/>
    </xf>
    <xf numFmtId="3" fontId="15" fillId="0" borderId="33" xfId="58" applyNumberFormat="1" applyFont="1" applyFill="1" applyBorder="1" applyAlignment="1" applyProtection="1">
      <alignment horizontal="right"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39" xfId="0" applyNumberFormat="1" applyFont="1" applyFill="1" applyBorder="1" applyAlignment="1">
      <alignment horizontal="left" vertical="center" wrapText="1" indent="1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58" applyNumberFormat="1" applyFont="1" applyFill="1" applyBorder="1" applyAlignment="1" applyProtection="1">
      <alignment horizontal="right" vertical="center" wrapText="1"/>
      <protection locked="0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9" xfId="58" applyFont="1" applyFill="1" applyBorder="1" applyAlignment="1" applyProtection="1">
      <alignment horizontal="left" vertical="center" wrapText="1" indent="6"/>
      <protection/>
    </xf>
    <xf numFmtId="0" fontId="17" fillId="0" borderId="42" xfId="58" applyFont="1" applyFill="1" applyBorder="1" applyAlignment="1" applyProtection="1">
      <alignment horizontal="left" vertical="center" wrapText="1" indent="6"/>
      <protection/>
    </xf>
    <xf numFmtId="0" fontId="17" fillId="0" borderId="11" xfId="58" applyFont="1" applyFill="1" applyBorder="1" applyAlignment="1" applyProtection="1">
      <alignment horizontal="left" indent="5"/>
      <protection/>
    </xf>
    <xf numFmtId="3" fontId="17" fillId="0" borderId="31" xfId="58" applyNumberFormat="1" applyFont="1" applyFill="1" applyBorder="1" applyAlignment="1" applyProtection="1">
      <alignment horizontal="right" vertical="center" wrapText="1"/>
      <protection/>
    </xf>
    <xf numFmtId="3" fontId="17" fillId="0" borderId="15" xfId="58" applyNumberFormat="1" applyFont="1" applyFill="1" applyBorder="1" applyAlignment="1" applyProtection="1">
      <alignment horizontal="right" vertical="center" wrapText="1"/>
      <protection/>
    </xf>
    <xf numFmtId="3" fontId="17" fillId="0" borderId="17" xfId="58" applyNumberFormat="1" applyFont="1" applyFill="1" applyBorder="1" applyAlignment="1" applyProtection="1">
      <alignment horizontal="right" vertical="center" wrapText="1"/>
      <protection/>
    </xf>
    <xf numFmtId="0" fontId="17" fillId="0" borderId="42" xfId="58" applyFont="1" applyFill="1" applyBorder="1" applyAlignment="1" applyProtection="1">
      <alignment horizontal="left" indent="5"/>
      <protection/>
    </xf>
    <xf numFmtId="3" fontId="17" fillId="0" borderId="12" xfId="58" applyNumberFormat="1" applyFont="1" applyFill="1" applyBorder="1" applyAlignment="1" applyProtection="1">
      <alignment horizontal="right" vertical="center" wrapText="1"/>
      <protection/>
    </xf>
    <xf numFmtId="164" fontId="15" fillId="0" borderId="27" xfId="0" applyNumberFormat="1" applyFont="1" applyFill="1" applyBorder="1" applyAlignment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horizontal="right" vertical="center" wrapText="1"/>
      <protection/>
    </xf>
    <xf numFmtId="164" fontId="13" fillId="0" borderId="0" xfId="0" applyNumberFormat="1" applyFont="1" applyFill="1" applyAlignment="1">
      <alignment textRotation="180" wrapText="1"/>
    </xf>
    <xf numFmtId="0" fontId="1" fillId="0" borderId="0" xfId="58" applyFont="1" applyFill="1">
      <alignment/>
      <protection/>
    </xf>
    <xf numFmtId="164" fontId="3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2" fillId="0" borderId="19" xfId="58" applyFont="1" applyFill="1" applyBorder="1" applyAlignment="1">
      <alignment horizontal="center" vertical="center" wrapText="1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2" fillId="0" borderId="28" xfId="58" applyFont="1" applyFill="1" applyBorder="1">
      <alignment/>
      <protection/>
    </xf>
    <xf numFmtId="166" fontId="0" fillId="0" borderId="28" xfId="58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9" xfId="58" applyFont="1" applyFill="1" applyBorder="1" applyProtection="1">
      <alignment/>
      <protection locked="0"/>
    </xf>
    <xf numFmtId="166" fontId="0" fillId="0" borderId="19" xfId="40" applyNumberFormat="1" applyFont="1" applyFill="1" applyBorder="1" applyAlignment="1" applyProtection="1">
      <alignment/>
      <protection locked="0"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7" xfId="58" applyFont="1" applyFill="1" applyBorder="1" applyAlignment="1" applyProtection="1">
      <alignment horizontal="center" vertical="center" wrapText="1"/>
      <protection/>
    </xf>
    <xf numFmtId="0" fontId="17" fillId="0" borderId="27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33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16" xfId="58" applyFont="1" applyFill="1" applyBorder="1" applyProtection="1">
      <alignment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Protection="1">
      <alignment/>
      <protection/>
    </xf>
    <xf numFmtId="0" fontId="17" fillId="0" borderId="11" xfId="58" applyFont="1" applyFill="1" applyBorder="1" applyAlignment="1" applyProtection="1">
      <alignment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Protection="1">
      <alignment/>
      <protection/>
    </xf>
    <xf numFmtId="166" fontId="15" fillId="0" borderId="33" xfId="40" applyNumberFormat="1" applyFont="1" applyFill="1" applyBorder="1" applyAlignment="1" applyProtection="1">
      <alignment/>
      <protection/>
    </xf>
    <xf numFmtId="166" fontId="17" fillId="0" borderId="17" xfId="40" applyNumberFormat="1" applyFont="1" applyFill="1" applyBorder="1" applyAlignment="1" applyProtection="1">
      <alignment/>
      <protection locked="0"/>
    </xf>
    <xf numFmtId="166" fontId="17" fillId="0" borderId="12" xfId="40" applyNumberFormat="1" applyFont="1" applyFill="1" applyBorder="1" applyAlignment="1" applyProtection="1">
      <alignment/>
      <protection locked="0"/>
    </xf>
    <xf numFmtId="166" fontId="17" fillId="0" borderId="15" xfId="4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centerContinuous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22" fillId="0" borderId="54" xfId="0" applyFont="1" applyFill="1" applyBorder="1" applyAlignment="1" applyProtection="1">
      <alignment horizontal="left" vertical="center" wrapText="1" indent="1"/>
      <protection/>
    </xf>
    <xf numFmtId="0" fontId="22" fillId="0" borderId="18" xfId="0" applyFont="1" applyFill="1" applyBorder="1" applyAlignment="1" applyProtection="1">
      <alignment horizontal="left" vertical="center" wrapText="1" indent="1"/>
      <protection/>
    </xf>
    <xf numFmtId="0" fontId="22" fillId="0" borderId="18" xfId="0" applyFont="1" applyFill="1" applyBorder="1" applyAlignment="1" applyProtection="1">
      <alignment horizontal="left" vertical="center" wrapText="1" indent="8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0" fontId="17" fillId="0" borderId="24" xfId="0" applyFont="1" applyBorder="1" applyAlignment="1" applyProtection="1">
      <alignment horizontal="right" vertical="center" indent="1"/>
      <protection/>
    </xf>
    <xf numFmtId="164" fontId="0" fillId="19" borderId="36" xfId="0" applyNumberFormat="1" applyFont="1" applyFill="1" applyBorder="1" applyAlignment="1" applyProtection="1">
      <alignment horizontal="left" vertical="center" wrapText="1" indent="2"/>
      <protection/>
    </xf>
    <xf numFmtId="3" fontId="2" fillId="0" borderId="33" xfId="0" applyNumberFormat="1" applyFont="1" applyFill="1" applyBorder="1" applyAlignment="1" applyProtection="1">
      <alignment horizontal="right" vertical="center" indent="1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 applyProtection="1">
      <alignment vertical="center" wrapText="1"/>
      <protection/>
    </xf>
    <xf numFmtId="0" fontId="2" fillId="0" borderId="56" xfId="0" applyFont="1" applyFill="1" applyBorder="1" applyAlignment="1" applyProtection="1">
      <alignment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/>
      <protection/>
    </xf>
    <xf numFmtId="164" fontId="6" fillId="0" borderId="58" xfId="0" applyNumberFormat="1" applyFont="1" applyFill="1" applyBorder="1" applyAlignment="1" applyProtection="1">
      <alignment horizontal="center" vertical="center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indent="1"/>
      <protection/>
    </xf>
    <xf numFmtId="0" fontId="6" fillId="0" borderId="28" xfId="59" applyFont="1" applyFill="1" applyBorder="1" applyAlignment="1" applyProtection="1">
      <alignment horizontal="left" indent="1"/>
      <protection/>
    </xf>
    <xf numFmtId="164" fontId="6" fillId="0" borderId="33" xfId="0" applyNumberFormat="1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 applyProtection="1">
      <alignment horizontal="right" vertical="center" wrapText="1"/>
      <protection/>
    </xf>
    <xf numFmtId="0" fontId="6" fillId="0" borderId="59" xfId="0" applyFont="1" applyBorder="1" applyAlignment="1" applyProtection="1">
      <alignment horizontal="left" vertical="center" indent="2"/>
      <protection/>
    </xf>
    <xf numFmtId="0" fontId="6" fillId="0" borderId="56" xfId="0" applyFont="1" applyBorder="1" applyAlignment="1" applyProtection="1">
      <alignment horizontal="left" vertical="center" indent="2"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vertical="center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49" fontId="17" fillId="0" borderId="42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43" xfId="0" applyNumberFormat="1" applyFont="1" applyFill="1" applyBorder="1" applyAlignment="1" applyProtection="1">
      <alignment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49" fontId="15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horizontal="center" wrapText="1"/>
      <protection/>
    </xf>
    <xf numFmtId="0" fontId="47" fillId="0" borderId="23" xfId="0" applyFont="1" applyBorder="1" applyAlignment="1" applyProtection="1">
      <alignment horizontal="center" wrapText="1"/>
      <protection/>
    </xf>
    <xf numFmtId="49" fontId="17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47" fillId="0" borderId="24" xfId="0" applyFont="1" applyBorder="1" applyAlignment="1" applyProtection="1">
      <alignment horizont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48" fillId="0" borderId="56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7" fillId="0" borderId="28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ill="1" applyBorder="1" applyAlignment="1" applyProtection="1">
      <alignment horizontal="center" vertical="center" wrapText="1"/>
      <protection locked="0"/>
    </xf>
    <xf numFmtId="1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18" borderId="28" xfId="0" applyNumberFormat="1" applyFont="1" applyFill="1" applyBorder="1" applyAlignment="1" applyProtection="1">
      <alignment vertical="center" wrapText="1"/>
      <protection/>
    </xf>
    <xf numFmtId="0" fontId="17" fillId="0" borderId="16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9" xfId="58" applyFont="1" applyFill="1" applyBorder="1" applyProtection="1">
      <alignment/>
      <protection locked="0"/>
    </xf>
    <xf numFmtId="0" fontId="15" fillId="0" borderId="28" xfId="58" applyFont="1" applyFill="1" applyBorder="1" applyAlignment="1" applyProtection="1">
      <alignment horizontal="left" vertical="center" wrapText="1"/>
      <protection/>
    </xf>
    <xf numFmtId="166" fontId="17" fillId="0" borderId="33" xfId="4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vertical="center"/>
      <protection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3" fontId="17" fillId="0" borderId="17" xfId="0" applyNumberFormat="1" applyFont="1" applyFill="1" applyBorder="1" applyAlignment="1" applyProtection="1">
      <alignment vertical="center"/>
      <protection/>
    </xf>
    <xf numFmtId="49" fontId="18" fillId="0" borderId="21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/>
    </xf>
    <xf numFmtId="49" fontId="17" fillId="0" borderId="21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3" fontId="17" fillId="0" borderId="12" xfId="0" applyNumberFormat="1" applyFont="1" applyFill="1" applyBorder="1" applyAlignment="1" applyProtection="1">
      <alignment vertical="center"/>
      <protection/>
    </xf>
    <xf numFmtId="49" fontId="17" fillId="0" borderId="24" xfId="0" applyNumberFormat="1" applyFont="1" applyFill="1" applyBorder="1" applyAlignment="1" applyProtection="1">
      <alignment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locked="0"/>
    </xf>
    <xf numFmtId="49" fontId="6" fillId="0" borderId="27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vertical="center"/>
      <protection/>
    </xf>
    <xf numFmtId="49" fontId="17" fillId="0" borderId="21" xfId="0" applyNumberFormat="1" applyFont="1" applyFill="1" applyBorder="1" applyAlignment="1" applyProtection="1">
      <alignment horizontal="left" vertical="center"/>
      <protection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17" xfId="0" applyFont="1" applyFill="1" applyBorder="1" applyAlignment="1" applyProtection="1">
      <alignment horizontal="right" indent="1"/>
      <protection locked="0"/>
    </xf>
    <xf numFmtId="0" fontId="17" fillId="0" borderId="60" xfId="0" applyFont="1" applyFill="1" applyBorder="1" applyAlignment="1" applyProtection="1">
      <alignment horizontal="left" indent="1"/>
      <protection locked="0"/>
    </xf>
    <xf numFmtId="0" fontId="17" fillId="0" borderId="61" xfId="0" applyFont="1" applyFill="1" applyBorder="1" applyAlignment="1" applyProtection="1">
      <alignment horizontal="left" indent="1"/>
      <protection locked="0"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1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6" fillId="0" borderId="59" xfId="0" applyFont="1" applyFill="1" applyBorder="1" applyAlignment="1" applyProtection="1">
      <alignment horizontal="left" indent="1"/>
      <protection/>
    </xf>
    <xf numFmtId="0" fontId="6" fillId="0" borderId="55" xfId="0" applyFont="1" applyFill="1" applyBorder="1" applyAlignment="1" applyProtection="1">
      <alignment horizontal="left" indent="1"/>
      <protection/>
    </xf>
    <xf numFmtId="0" fontId="6" fillId="0" borderId="56" xfId="0" applyFont="1" applyFill="1" applyBorder="1" applyAlignment="1" applyProtection="1">
      <alignment horizontal="left" indent="1"/>
      <protection/>
    </xf>
    <xf numFmtId="0" fontId="15" fillId="0" borderId="28" xfId="0" applyFont="1" applyFill="1" applyBorder="1" applyAlignment="1" applyProtection="1">
      <alignment horizontal="right" indent="1"/>
      <protection/>
    </xf>
    <xf numFmtId="0" fontId="15" fillId="0" borderId="33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64" fontId="17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52" xfId="59" applyNumberFormat="1" applyFont="1" applyFill="1" applyBorder="1" applyProtection="1">
      <alignment/>
      <protection/>
    </xf>
    <xf numFmtId="0" fontId="9" fillId="0" borderId="36" xfId="59" applyFill="1" applyBorder="1" applyProtection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164" fontId="15" fillId="0" borderId="0" xfId="58" applyNumberFormat="1" applyFont="1" applyFill="1" applyBorder="1" applyAlignment="1" applyProtection="1">
      <alignment horizontal="right" vertical="center" wrapText="1"/>
      <protection/>
    </xf>
    <xf numFmtId="164" fontId="15" fillId="0" borderId="0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58" applyNumberFormat="1" applyFont="1" applyFill="1" applyBorder="1" applyAlignment="1" applyProtection="1">
      <alignment horizontal="right" vertical="center" wrapText="1"/>
      <protection/>
    </xf>
    <xf numFmtId="164" fontId="19" fillId="0" borderId="0" xfId="58" applyNumberFormat="1" applyFont="1" applyFill="1" applyBorder="1" applyAlignment="1" applyProtection="1">
      <alignment horizontal="right" vertical="center" wrapText="1"/>
      <protection/>
    </xf>
    <xf numFmtId="164" fontId="15" fillId="0" borderId="0" xfId="58" applyNumberFormat="1" applyFont="1" applyFill="1" applyBorder="1" applyAlignment="1" applyProtection="1">
      <alignment horizontal="right" vertical="center" wrapText="1"/>
      <protection/>
    </xf>
    <xf numFmtId="164" fontId="18" fillId="0" borderId="0" xfId="58" applyNumberFormat="1" applyFont="1" applyFill="1" applyBorder="1" applyAlignment="1" applyProtection="1">
      <alignment horizontal="right" vertical="center" wrapTex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/>
      <protection/>
    </xf>
    <xf numFmtId="164" fontId="17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/>
      <protection/>
    </xf>
    <xf numFmtId="164" fontId="17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58" applyNumberFormat="1" applyFont="1" applyFill="1" applyBorder="1" applyAlignment="1" applyProtection="1">
      <alignment vertical="center" wrapText="1"/>
      <protection/>
    </xf>
    <xf numFmtId="164" fontId="17" fillId="0" borderId="0" xfId="58" applyNumberFormat="1" applyFont="1" applyFill="1" applyBorder="1" applyAlignment="1" applyProtection="1">
      <alignment vertical="center" wrapText="1"/>
      <protection locked="0"/>
    </xf>
    <xf numFmtId="164" fontId="15" fillId="0" borderId="0" xfId="58" applyNumberFormat="1" applyFont="1" applyFill="1" applyBorder="1" applyAlignment="1" applyProtection="1">
      <alignment vertical="center" wrapText="1"/>
      <protection locked="0"/>
    </xf>
    <xf numFmtId="164" fontId="17" fillId="0" borderId="0" xfId="58" applyNumberFormat="1" applyFont="1" applyFill="1" applyBorder="1" applyAlignment="1" applyProtection="1">
      <alignment vertical="center" wrapText="1"/>
      <protection/>
    </xf>
    <xf numFmtId="164" fontId="17" fillId="20" borderId="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9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3" xfId="0" applyNumberForma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7" fillId="0" borderId="11" xfId="58" applyFont="1" applyFill="1" applyBorder="1" applyAlignment="1" applyProtection="1">
      <alignment horizontal="left" vertical="top" wrapText="1" indent="6"/>
      <protection/>
    </xf>
    <xf numFmtId="164" fontId="15" fillId="0" borderId="30" xfId="58" applyNumberFormat="1" applyFont="1" applyFill="1" applyBorder="1" applyAlignment="1" applyProtection="1">
      <alignment horizontal="right"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9" fillId="0" borderId="28" xfId="58" applyNumberFormat="1" applyFont="1" applyFill="1" applyBorder="1" applyAlignment="1" applyProtection="1">
      <alignment horizontal="right"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58" applyNumberFormat="1" applyFont="1" applyFill="1" applyBorder="1" applyAlignment="1" applyProtection="1">
      <alignment horizontal="right" vertical="center" wrapText="1"/>
      <protection/>
    </xf>
    <xf numFmtId="164" fontId="18" fillId="0" borderId="19" xfId="58" applyNumberFormat="1" applyFont="1" applyFill="1" applyBorder="1" applyAlignment="1" applyProtection="1">
      <alignment horizontal="right" vertical="center" wrapTex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58" applyNumberFormat="1" applyFont="1" applyFill="1" applyBorder="1" applyAlignment="1" applyProtection="1">
      <alignment vertical="center" wrapText="1"/>
      <protection/>
    </xf>
    <xf numFmtId="164" fontId="17" fillId="0" borderId="16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vertical="center" wrapText="1"/>
      <protection locked="0"/>
    </xf>
    <xf numFmtId="164" fontId="17" fillId="0" borderId="19" xfId="58" applyNumberFormat="1" applyFont="1" applyFill="1" applyBorder="1" applyAlignment="1" applyProtection="1">
      <alignment vertical="center" wrapText="1"/>
      <protection locked="0"/>
    </xf>
    <xf numFmtId="164" fontId="17" fillId="0" borderId="19" xfId="58" applyNumberFormat="1" applyFont="1" applyFill="1" applyBorder="1" applyAlignment="1" applyProtection="1">
      <alignment horizontal="right" vertical="top" wrapText="1"/>
      <protection locked="0"/>
    </xf>
    <xf numFmtId="164" fontId="17" fillId="0" borderId="42" xfId="58" applyNumberFormat="1" applyFont="1" applyFill="1" applyBorder="1" applyAlignment="1" applyProtection="1">
      <alignment vertical="center" wrapText="1"/>
      <protection locked="0"/>
    </xf>
    <xf numFmtId="164" fontId="15" fillId="0" borderId="28" xfId="58" applyNumberFormat="1" applyFont="1" applyFill="1" applyBorder="1" applyAlignment="1" applyProtection="1">
      <alignment vertical="center" wrapText="1"/>
      <protection/>
    </xf>
    <xf numFmtId="164" fontId="17" fillId="0" borderId="14" xfId="58" applyNumberFormat="1" applyFont="1" applyFill="1" applyBorder="1" applyAlignment="1" applyProtection="1">
      <alignment vertical="center" wrapText="1"/>
      <protection locked="0"/>
    </xf>
    <xf numFmtId="164" fontId="15" fillId="0" borderId="28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vertical="center" wrapText="1"/>
      <protection/>
    </xf>
    <xf numFmtId="164" fontId="17" fillId="0" borderId="10" xfId="58" applyNumberFormat="1" applyFont="1" applyFill="1" applyBorder="1" applyAlignment="1" applyProtection="1">
      <alignment vertical="center" wrapText="1"/>
      <protection locked="0"/>
    </xf>
    <xf numFmtId="164" fontId="17" fillId="20" borderId="42" xfId="58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58" applyFont="1" applyFill="1" applyBorder="1">
      <alignment/>
      <protection/>
    </xf>
    <xf numFmtId="0" fontId="2" fillId="0" borderId="69" xfId="58" applyFont="1" applyFill="1" applyBorder="1" applyAlignment="1">
      <alignment horizontal="center" vertical="center" wrapText="1"/>
      <protection/>
    </xf>
    <xf numFmtId="0" fontId="0" fillId="0" borderId="52" xfId="58" applyFont="1" applyFill="1" applyBorder="1" applyAlignment="1">
      <alignment horizontal="center" vertical="center"/>
      <protection/>
    </xf>
    <xf numFmtId="166" fontId="0" fillId="0" borderId="34" xfId="40" applyNumberFormat="1" applyFont="1" applyFill="1" applyBorder="1" applyAlignment="1" applyProtection="1">
      <alignment/>
      <protection locked="0"/>
    </xf>
    <xf numFmtId="0" fontId="1" fillId="0" borderId="34" xfId="58" applyFont="1" applyFill="1" applyBorder="1">
      <alignment/>
      <protection/>
    </xf>
    <xf numFmtId="166" fontId="0" fillId="0" borderId="69" xfId="40" applyNumberFormat="1" applyFont="1" applyFill="1" applyBorder="1" applyAlignment="1" applyProtection="1">
      <alignment/>
      <protection locked="0"/>
    </xf>
    <xf numFmtId="166" fontId="0" fillId="0" borderId="52" xfId="58" applyNumberFormat="1" applyFont="1" applyFill="1" applyBorder="1">
      <alignment/>
      <protection/>
    </xf>
    <xf numFmtId="0" fontId="0" fillId="0" borderId="36" xfId="58" applyFont="1" applyFill="1" applyBorder="1" applyAlignment="1">
      <alignment horizontal="center" vertical="center"/>
      <protection/>
    </xf>
    <xf numFmtId="166" fontId="0" fillId="0" borderId="37" xfId="40" applyNumberFormat="1" applyFont="1" applyFill="1" applyBorder="1" applyAlignment="1">
      <alignment/>
    </xf>
    <xf numFmtId="0" fontId="1" fillId="0" borderId="37" xfId="58" applyFont="1" applyFill="1" applyBorder="1">
      <alignment/>
      <protection/>
    </xf>
    <xf numFmtId="166" fontId="0" fillId="0" borderId="36" xfId="58" applyNumberFormat="1" applyFont="1" applyFill="1" applyBorder="1">
      <alignment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left" vertical="center" wrapText="1" indent="1"/>
      <protection/>
    </xf>
    <xf numFmtId="0" fontId="17" fillId="0" borderId="34" xfId="0" applyFont="1" applyFill="1" applyBorder="1" applyAlignment="1" applyProtection="1">
      <alignment horizontal="left" vertical="center" wrapText="1" indent="1"/>
      <protection/>
    </xf>
    <xf numFmtId="0" fontId="17" fillId="0" borderId="71" xfId="58" applyFont="1" applyFill="1" applyBorder="1" applyAlignment="1" applyProtection="1">
      <alignment horizontal="left" vertical="center" wrapText="1" indent="1"/>
      <protection/>
    </xf>
    <xf numFmtId="0" fontId="17" fillId="0" borderId="34" xfId="58" applyFont="1" applyFill="1" applyBorder="1" applyAlignment="1" applyProtection="1">
      <alignment horizontal="lef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1"/>
      <protection/>
    </xf>
    <xf numFmtId="0" fontId="17" fillId="0" borderId="72" xfId="58" applyFont="1" applyFill="1" applyBorder="1" applyAlignment="1" applyProtection="1">
      <alignment horizontal="left" vertical="center" wrapText="1" indent="1"/>
      <protection/>
    </xf>
    <xf numFmtId="0" fontId="17" fillId="0" borderId="69" xfId="58" applyFont="1" applyFill="1" applyBorder="1" applyAlignment="1" applyProtection="1">
      <alignment horizontal="left" vertical="center" wrapText="1" indent="1"/>
      <protection/>
    </xf>
    <xf numFmtId="0" fontId="15" fillId="0" borderId="52" xfId="58" applyFont="1" applyFill="1" applyBorder="1" applyAlignment="1" applyProtection="1">
      <alignment horizontal="left" vertical="center" wrapText="1" indent="1"/>
      <protection/>
    </xf>
    <xf numFmtId="0" fontId="18" fillId="0" borderId="71" xfId="58" applyFont="1" applyFill="1" applyBorder="1" applyAlignment="1" applyProtection="1">
      <alignment horizontal="left" vertical="center" wrapText="1" indent="1"/>
      <protection/>
    </xf>
    <xf numFmtId="0" fontId="17" fillId="0" borderId="34" xfId="58" applyFont="1" applyFill="1" applyBorder="1" applyAlignment="1" applyProtection="1">
      <alignment horizontal="left" vertical="center" wrapText="1" indent="2"/>
      <protection/>
    </xf>
    <xf numFmtId="0" fontId="18" fillId="0" borderId="34" xfId="58" applyFont="1" applyFill="1" applyBorder="1" applyAlignment="1" applyProtection="1">
      <alignment horizontal="left" vertical="center" wrapText="1" indent="1"/>
      <protection/>
    </xf>
    <xf numFmtId="0" fontId="17" fillId="0" borderId="58" xfId="58" applyFont="1" applyFill="1" applyBorder="1" applyAlignment="1" applyProtection="1">
      <alignment horizontal="left" vertical="center" wrapText="1" indent="2"/>
      <protection/>
    </xf>
    <xf numFmtId="0" fontId="23" fillId="0" borderId="55" xfId="0" applyFont="1" applyBorder="1" applyAlignment="1" applyProtection="1">
      <alignment horizontal="left" wrapText="1" indent="1"/>
      <protection/>
    </xf>
    <xf numFmtId="0" fontId="45" fillId="0" borderId="63" xfId="0" applyFont="1" applyBorder="1" applyAlignment="1" applyProtection="1">
      <alignment horizontal="left" wrapText="1" indent="1"/>
      <protection/>
    </xf>
    <xf numFmtId="0" fontId="17" fillId="0" borderId="71" xfId="58" applyFont="1" applyFill="1" applyBorder="1" applyAlignment="1" applyProtection="1">
      <alignment horizontal="left" vertical="center" wrapText="1" indent="1"/>
      <protection/>
    </xf>
    <xf numFmtId="0" fontId="17" fillId="0" borderId="73" xfId="58" applyFont="1" applyFill="1" applyBorder="1" applyAlignment="1" applyProtection="1">
      <alignment horizontal="left" vertical="center" wrapText="1" indent="1"/>
      <protection/>
    </xf>
    <xf numFmtId="0" fontId="17" fillId="0" borderId="69" xfId="0" applyFont="1" applyFill="1" applyBorder="1" applyAlignment="1" applyProtection="1">
      <alignment horizontal="left" vertical="center" wrapText="1" indent="1"/>
      <protection/>
    </xf>
    <xf numFmtId="0" fontId="49" fillId="0" borderId="55" xfId="0" applyFont="1" applyBorder="1" applyAlignment="1" applyProtection="1">
      <alignment horizontal="left" wrapText="1" inden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7" fillId="0" borderId="75" xfId="0" applyNumberFormat="1" applyFont="1" applyFill="1" applyBorder="1" applyAlignment="1" applyProtection="1">
      <alignment vertical="center" wrapText="1"/>
      <protection locked="0"/>
    </xf>
    <xf numFmtId="164" fontId="15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75" xfId="0" applyNumberFormat="1" applyFont="1" applyFill="1" applyBorder="1" applyAlignment="1" applyProtection="1">
      <alignment vertical="center" wrapText="1"/>
      <protection/>
    </xf>
    <xf numFmtId="164" fontId="17" fillId="0" borderId="76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9" fillId="0" borderId="74" xfId="0" applyNumberFormat="1" applyFont="1" applyFill="1" applyBorder="1" applyAlignment="1" applyProtection="1">
      <alignment vertical="center" wrapText="1"/>
      <protection/>
    </xf>
    <xf numFmtId="164" fontId="17" fillId="0" borderId="74" xfId="0" applyNumberFormat="1" applyFont="1" applyFill="1" applyBorder="1" applyAlignment="1" applyProtection="1">
      <alignment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0" fontId="15" fillId="0" borderId="52" xfId="58" applyFont="1" applyFill="1" applyBorder="1" applyAlignment="1" applyProtection="1">
      <alignment vertical="center" wrapText="1"/>
      <protection/>
    </xf>
    <xf numFmtId="0" fontId="17" fillId="0" borderId="34" xfId="58" applyFont="1" applyFill="1" applyBorder="1" applyAlignment="1" applyProtection="1">
      <alignment horizontal="left" indent="6"/>
      <protection/>
    </xf>
    <xf numFmtId="0" fontId="17" fillId="0" borderId="34" xfId="58" applyFont="1" applyFill="1" applyBorder="1" applyAlignment="1" applyProtection="1">
      <alignment horizontal="left" vertical="center" wrapText="1" indent="6"/>
      <protection/>
    </xf>
    <xf numFmtId="0" fontId="17" fillId="0" borderId="69" xfId="58" applyFont="1" applyFill="1" applyBorder="1" applyAlignment="1" applyProtection="1">
      <alignment horizontal="left" vertical="center" wrapText="1" indent="6"/>
      <protection/>
    </xf>
    <xf numFmtId="0" fontId="17" fillId="0" borderId="69" xfId="58" applyFont="1" applyFill="1" applyBorder="1" applyAlignment="1" applyProtection="1">
      <alignment horizontal="left" indent="6"/>
      <protection/>
    </xf>
    <xf numFmtId="0" fontId="19" fillId="0" borderId="52" xfId="58" applyFont="1" applyFill="1" applyBorder="1" applyAlignment="1" applyProtection="1">
      <alignment horizontal="left" vertical="center" wrapText="1" indent="1"/>
      <protection/>
    </xf>
    <xf numFmtId="0" fontId="6" fillId="0" borderId="52" xfId="0" applyFont="1" applyFill="1" applyBorder="1" applyAlignment="1" applyProtection="1">
      <alignment horizontal="left" vertical="center" wrapText="1" indent="1"/>
      <protection/>
    </xf>
    <xf numFmtId="0" fontId="2" fillId="0" borderId="55" xfId="0" applyFont="1" applyFill="1" applyBorder="1" applyAlignment="1" applyProtection="1">
      <alignment vertical="center" wrapText="1"/>
      <protection/>
    </xf>
    <xf numFmtId="164" fontId="19" fillId="0" borderId="36" xfId="0" applyNumberFormat="1" applyFont="1" applyFill="1" applyBorder="1" applyAlignment="1" applyProtection="1">
      <alignment vertical="center" wrapText="1"/>
      <protection/>
    </xf>
    <xf numFmtId="0" fontId="0" fillId="0" borderId="41" xfId="0" applyFill="1" applyBorder="1" applyAlignment="1" applyProtection="1">
      <alignment vertical="center" wrapText="1"/>
      <protection/>
    </xf>
    <xf numFmtId="3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9" applyNumberFormat="1" applyFont="1" applyFill="1" applyBorder="1" applyAlignment="1" applyProtection="1">
      <alignment vertical="center"/>
      <protection locked="0"/>
    </xf>
    <xf numFmtId="164" fontId="17" fillId="0" borderId="75" xfId="59" applyNumberFormat="1" applyFont="1" applyFill="1" applyBorder="1" applyAlignment="1" applyProtection="1">
      <alignment vertical="center"/>
      <protection/>
    </xf>
    <xf numFmtId="164" fontId="17" fillId="0" borderId="37" xfId="59" applyNumberFormat="1" applyFont="1" applyFill="1" applyBorder="1" applyAlignment="1" applyProtection="1">
      <alignment vertical="center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36" xfId="59" applyNumberFormat="1" applyFont="1" applyFill="1" applyBorder="1" applyProtection="1">
      <alignment/>
      <protection/>
    </xf>
    <xf numFmtId="164" fontId="9" fillId="0" borderId="0" xfId="59" applyNumberFormat="1" applyFill="1" applyAlignment="1" applyProtection="1">
      <alignment vertical="center"/>
      <protection locked="0"/>
    </xf>
    <xf numFmtId="3" fontId="0" fillId="0" borderId="0" xfId="0" applyNumberFormat="1" applyAlignment="1">
      <alignment/>
    </xf>
    <xf numFmtId="164" fontId="16" fillId="0" borderId="77" xfId="58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58" applyFill="1" applyBorder="1">
      <alignment/>
      <protection/>
    </xf>
    <xf numFmtId="164" fontId="15" fillId="0" borderId="36" xfId="58" applyNumberFormat="1" applyFont="1" applyFill="1" applyBorder="1" applyAlignment="1" applyProtection="1">
      <alignment horizontal="right" vertical="center" wrapText="1"/>
      <protection/>
    </xf>
    <xf numFmtId="164" fontId="6" fillId="0" borderId="56" xfId="0" applyNumberFormat="1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 applyProtection="1">
      <alignment horizontal="left" vertical="center"/>
      <protection/>
    </xf>
    <xf numFmtId="164" fontId="6" fillId="0" borderId="55" xfId="0" applyNumberFormat="1" applyFont="1" applyFill="1" applyBorder="1" applyAlignment="1">
      <alignment horizontal="centerContinuous" vertical="center" wrapText="1"/>
    </xf>
    <xf numFmtId="164" fontId="15" fillId="0" borderId="55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164" fontId="17" fillId="0" borderId="40" xfId="59" applyNumberFormat="1" applyFont="1" applyFill="1" applyBorder="1" applyAlignment="1" applyProtection="1">
      <alignment vertical="center"/>
      <protection locked="0"/>
    </xf>
    <xf numFmtId="164" fontId="17" fillId="0" borderId="72" xfId="59" applyNumberFormat="1" applyFont="1" applyFill="1" applyBorder="1" applyAlignment="1" applyProtection="1">
      <alignment vertical="center"/>
      <protection locked="0"/>
    </xf>
    <xf numFmtId="164" fontId="15" fillId="0" borderId="78" xfId="59" applyNumberFormat="1" applyFont="1" applyFill="1" applyBorder="1" applyAlignment="1" applyProtection="1">
      <alignment vertical="center"/>
      <protection/>
    </xf>
    <xf numFmtId="164" fontId="17" fillId="0" borderId="76" xfId="59" applyNumberFormat="1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 wrapText="1"/>
      <protection/>
    </xf>
    <xf numFmtId="0" fontId="24" fillId="0" borderId="63" xfId="58" applyFont="1" applyFill="1" applyBorder="1" applyAlignment="1" applyProtection="1">
      <alignment horizontal="left" vertical="center" wrapText="1"/>
      <protection/>
    </xf>
    <xf numFmtId="164" fontId="16" fillId="0" borderId="77" xfId="58" applyNumberFormat="1" applyFont="1" applyFill="1" applyBorder="1" applyAlignment="1" applyProtection="1">
      <alignment horizontal="left" vertical="center"/>
      <protection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right"/>
      <protection/>
    </xf>
    <xf numFmtId="164" fontId="13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75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16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2" fillId="0" borderId="75" xfId="58" applyFont="1" applyFill="1" applyBorder="1" applyAlignment="1">
      <alignment horizontal="center" vertical="center" wrapText="1"/>
      <protection/>
    </xf>
    <xf numFmtId="0" fontId="2" fillId="0" borderId="38" xfId="58" applyFont="1" applyFill="1" applyBorder="1" applyAlignment="1">
      <alignment horizontal="center" vertical="center" wrapText="1"/>
      <protection/>
    </xf>
    <xf numFmtId="0" fontId="2" fillId="0" borderId="25" xfId="58" applyFont="1" applyFill="1" applyBorder="1" applyAlignment="1">
      <alignment horizontal="center" vertical="center" wrapText="1"/>
      <protection/>
    </xf>
    <xf numFmtId="0" fontId="2" fillId="0" borderId="24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19" xfId="58" applyFont="1" applyFill="1" applyBorder="1" applyAlignment="1">
      <alignment horizontal="center" vertical="center" wrapText="1"/>
      <protection/>
    </xf>
    <xf numFmtId="0" fontId="2" fillId="0" borderId="71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6" fillId="0" borderId="27" xfId="58" applyFont="1" applyFill="1" applyBorder="1" applyAlignment="1" applyProtection="1">
      <alignment horizontal="left"/>
      <protection/>
    </xf>
    <xf numFmtId="0" fontId="6" fillId="0" borderId="28" xfId="58" applyFont="1" applyFill="1" applyBorder="1" applyAlignment="1" applyProtection="1">
      <alignment horizontal="left"/>
      <protection/>
    </xf>
    <xf numFmtId="0" fontId="17" fillId="0" borderId="63" xfId="58" applyFont="1" applyFill="1" applyBorder="1" applyAlignment="1">
      <alignment horizontal="justify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164" fontId="1" fillId="0" borderId="77" xfId="58" applyNumberFormat="1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164" fontId="6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79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74" xfId="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80" xfId="0" applyNumberFormat="1" applyFont="1" applyFill="1" applyBorder="1" applyAlignment="1" applyProtection="1">
      <alignment horizontal="center" vertical="center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81" xfId="59" applyFont="1" applyFill="1" applyBorder="1" applyAlignment="1" applyProtection="1">
      <alignment horizontal="left" vertical="center" indent="1"/>
      <protection/>
    </xf>
    <xf numFmtId="0" fontId="16" fillId="0" borderId="79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="150" zoomScaleNormal="150" zoomScaleSheetLayoutView="130" workbookViewId="0" topLeftCell="A1">
      <selection activeCell="D136" sqref="D136"/>
    </sheetView>
  </sheetViews>
  <sheetFormatPr defaultColWidth="9.00390625" defaultRowHeight="12.75"/>
  <cols>
    <col min="1" max="1" width="7.50390625" style="61" customWidth="1"/>
    <col min="2" max="2" width="61.125" style="61" customWidth="1"/>
    <col min="3" max="3" width="20.125" style="61" customWidth="1"/>
    <col min="4" max="4" width="18.625" style="61" customWidth="1"/>
    <col min="5" max="5" width="11.125" style="61" customWidth="1"/>
    <col min="6" max="16384" width="9.375" style="61" customWidth="1"/>
  </cols>
  <sheetData>
    <row r="1" spans="1:3" ht="15.75" customHeight="1">
      <c r="A1" s="60" t="s">
        <v>0</v>
      </c>
      <c r="B1" s="60"/>
      <c r="C1" s="60"/>
    </row>
    <row r="2" spans="1:5" ht="15.75" customHeight="1" thickBot="1">
      <c r="A2" s="590"/>
      <c r="B2" s="590"/>
      <c r="C2" s="593" t="s">
        <v>376</v>
      </c>
      <c r="D2" s="593"/>
      <c r="E2" s="463"/>
    </row>
    <row r="3" spans="1:5" ht="37.5" customHeight="1" thickBot="1">
      <c r="A3" s="34" t="s">
        <v>62</v>
      </c>
      <c r="B3" s="35" t="s">
        <v>2</v>
      </c>
      <c r="C3" s="35" t="s">
        <v>451</v>
      </c>
      <c r="D3" s="35" t="s">
        <v>508</v>
      </c>
      <c r="E3" s="439"/>
    </row>
    <row r="4" spans="1:5" s="62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440"/>
    </row>
    <row r="5" spans="1:5" s="2" customFormat="1" ht="12" customHeight="1" thickBot="1">
      <c r="A5" s="28" t="s">
        <v>3</v>
      </c>
      <c r="B5" s="29" t="s">
        <v>188</v>
      </c>
      <c r="C5" s="474">
        <f>SUM(C6+C13+C22)</f>
        <v>8873</v>
      </c>
      <c r="D5" s="474">
        <f>SUM(D6+D13+D22)</f>
        <v>8873</v>
      </c>
      <c r="E5" s="441"/>
    </row>
    <row r="6" spans="1:5" s="2" customFormat="1" ht="12" customHeight="1" thickBot="1">
      <c r="A6" s="26" t="s">
        <v>4</v>
      </c>
      <c r="B6" s="27" t="s">
        <v>189</v>
      </c>
      <c r="C6" s="475">
        <f>SUM(C7:C12)</f>
        <v>8581</v>
      </c>
      <c r="D6" s="475">
        <f>SUM(D7:D12)</f>
        <v>8581</v>
      </c>
      <c r="E6" s="442"/>
    </row>
    <row r="7" spans="1:5" s="2" customFormat="1" ht="12" customHeight="1">
      <c r="A7" s="19" t="s">
        <v>115</v>
      </c>
      <c r="B7" s="8" t="s">
        <v>45</v>
      </c>
      <c r="C7" s="450">
        <v>5321</v>
      </c>
      <c r="D7" s="450">
        <v>5321</v>
      </c>
      <c r="E7" s="443"/>
    </row>
    <row r="8" spans="1:5" s="2" customFormat="1" ht="12" customHeight="1">
      <c r="A8" s="19" t="s">
        <v>116</v>
      </c>
      <c r="B8" s="8" t="s">
        <v>79</v>
      </c>
      <c r="C8" s="450"/>
      <c r="D8" s="450"/>
      <c r="E8" s="443"/>
    </row>
    <row r="9" spans="1:5" s="2" customFormat="1" ht="12" customHeight="1">
      <c r="A9" s="19" t="s">
        <v>117</v>
      </c>
      <c r="B9" s="8" t="s">
        <v>447</v>
      </c>
      <c r="C9" s="450">
        <v>3200</v>
      </c>
      <c r="D9" s="450">
        <v>3200</v>
      </c>
      <c r="E9" s="443"/>
    </row>
    <row r="10" spans="1:5" s="2" customFormat="1" ht="12" customHeight="1">
      <c r="A10" s="19" t="s">
        <v>118</v>
      </c>
      <c r="B10" s="8" t="s">
        <v>190</v>
      </c>
      <c r="C10" s="450">
        <v>60</v>
      </c>
      <c r="D10" s="450">
        <v>60</v>
      </c>
      <c r="E10" s="443"/>
    </row>
    <row r="11" spans="1:5" s="2" customFormat="1" ht="12" customHeight="1">
      <c r="A11" s="19" t="s">
        <v>119</v>
      </c>
      <c r="B11" s="8" t="s">
        <v>191</v>
      </c>
      <c r="C11" s="450"/>
      <c r="D11" s="450"/>
      <c r="E11" s="443"/>
    </row>
    <row r="12" spans="1:5" s="2" customFormat="1" ht="12" customHeight="1" thickBot="1">
      <c r="A12" s="19" t="s">
        <v>129</v>
      </c>
      <c r="B12" s="8" t="s">
        <v>192</v>
      </c>
      <c r="C12" s="450"/>
      <c r="D12" s="450"/>
      <c r="E12" s="443"/>
    </row>
    <row r="13" spans="1:5" s="2" customFormat="1" ht="12" customHeight="1" thickBot="1">
      <c r="A13" s="26" t="s">
        <v>5</v>
      </c>
      <c r="B13" s="27" t="s">
        <v>193</v>
      </c>
      <c r="C13" s="476">
        <f>SUM(C14:C21)</f>
        <v>280</v>
      </c>
      <c r="D13" s="476">
        <f>SUM(D14:D21)</f>
        <v>280</v>
      </c>
      <c r="E13" s="441"/>
    </row>
    <row r="14" spans="1:5" s="2" customFormat="1" ht="12" customHeight="1">
      <c r="A14" s="23" t="s">
        <v>87</v>
      </c>
      <c r="B14" s="14" t="s">
        <v>198</v>
      </c>
      <c r="C14" s="477"/>
      <c r="D14" s="477"/>
      <c r="E14" s="443"/>
    </row>
    <row r="15" spans="1:5" s="2" customFormat="1" ht="12" customHeight="1">
      <c r="A15" s="19" t="s">
        <v>88</v>
      </c>
      <c r="B15" s="8" t="s">
        <v>199</v>
      </c>
      <c r="C15" s="450"/>
      <c r="D15" s="450"/>
      <c r="E15" s="443"/>
    </row>
    <row r="16" spans="1:5" s="2" customFormat="1" ht="12" customHeight="1">
      <c r="A16" s="19" t="s">
        <v>89</v>
      </c>
      <c r="B16" s="8" t="s">
        <v>200</v>
      </c>
      <c r="C16" s="450">
        <v>250</v>
      </c>
      <c r="D16" s="450">
        <v>250</v>
      </c>
      <c r="E16" s="443"/>
    </row>
    <row r="17" spans="1:5" s="2" customFormat="1" ht="12" customHeight="1">
      <c r="A17" s="19" t="s">
        <v>90</v>
      </c>
      <c r="B17" s="8" t="s">
        <v>201</v>
      </c>
      <c r="C17" s="450"/>
      <c r="D17" s="450"/>
      <c r="E17" s="443"/>
    </row>
    <row r="18" spans="1:5" s="2" customFormat="1" ht="12" customHeight="1">
      <c r="A18" s="18" t="s">
        <v>194</v>
      </c>
      <c r="B18" s="7" t="s">
        <v>202</v>
      </c>
      <c r="C18" s="478"/>
      <c r="D18" s="478"/>
      <c r="E18" s="443"/>
    </row>
    <row r="19" spans="1:5" s="2" customFormat="1" ht="12" customHeight="1">
      <c r="A19" s="19" t="s">
        <v>195</v>
      </c>
      <c r="B19" s="8" t="s">
        <v>203</v>
      </c>
      <c r="C19" s="450"/>
      <c r="D19" s="450"/>
      <c r="E19" s="443"/>
    </row>
    <row r="20" spans="1:5" s="2" customFormat="1" ht="12" customHeight="1">
      <c r="A20" s="19" t="s">
        <v>196</v>
      </c>
      <c r="B20" s="8" t="s">
        <v>204</v>
      </c>
      <c r="C20" s="450">
        <v>30</v>
      </c>
      <c r="D20" s="450">
        <v>30</v>
      </c>
      <c r="E20" s="443"/>
    </row>
    <row r="21" spans="1:5" s="2" customFormat="1" ht="12" customHeight="1" thickBot="1">
      <c r="A21" s="20" t="s">
        <v>197</v>
      </c>
      <c r="B21" s="10" t="s">
        <v>205</v>
      </c>
      <c r="C21" s="479"/>
      <c r="D21" s="479"/>
      <c r="E21" s="443"/>
    </row>
    <row r="22" spans="1:5" s="2" customFormat="1" ht="12" customHeight="1" thickBot="1">
      <c r="A22" s="26" t="s">
        <v>6</v>
      </c>
      <c r="B22" s="27" t="s">
        <v>458</v>
      </c>
      <c r="C22" s="480">
        <v>12</v>
      </c>
      <c r="D22" s="480">
        <v>12</v>
      </c>
      <c r="E22" s="444"/>
    </row>
    <row r="23" spans="1:5" s="2" customFormat="1" ht="12" customHeight="1" thickBot="1">
      <c r="A23" s="26" t="s">
        <v>7</v>
      </c>
      <c r="B23" s="27" t="s">
        <v>208</v>
      </c>
      <c r="C23" s="476">
        <f>SUM(C24:C31)</f>
        <v>9272</v>
      </c>
      <c r="D23" s="476">
        <f>SUM(D24:D31)</f>
        <v>9869</v>
      </c>
      <c r="E23" s="441"/>
    </row>
    <row r="24" spans="1:5" s="2" customFormat="1" ht="12" customHeight="1">
      <c r="A24" s="21" t="s">
        <v>93</v>
      </c>
      <c r="B24" s="11" t="s">
        <v>214</v>
      </c>
      <c r="C24" s="453">
        <v>9272</v>
      </c>
      <c r="D24" s="453">
        <v>9869</v>
      </c>
      <c r="E24" s="443"/>
    </row>
    <row r="25" spans="1:5" s="2" customFormat="1" ht="12" customHeight="1">
      <c r="A25" s="19" t="s">
        <v>94</v>
      </c>
      <c r="B25" s="8" t="s">
        <v>215</v>
      </c>
      <c r="C25" s="450"/>
      <c r="D25" s="450"/>
      <c r="E25" s="443"/>
    </row>
    <row r="26" spans="1:5" s="2" customFormat="1" ht="12" customHeight="1">
      <c r="A26" s="19" t="s">
        <v>95</v>
      </c>
      <c r="B26" s="8" t="s">
        <v>216</v>
      </c>
      <c r="C26" s="450"/>
      <c r="D26" s="450"/>
      <c r="E26" s="443"/>
    </row>
    <row r="27" spans="1:5" s="2" customFormat="1" ht="12" customHeight="1">
      <c r="A27" s="22" t="s">
        <v>209</v>
      </c>
      <c r="B27" s="8" t="s">
        <v>98</v>
      </c>
      <c r="C27" s="454"/>
      <c r="D27" s="454"/>
      <c r="E27" s="443"/>
    </row>
    <row r="28" spans="1:5" s="2" customFormat="1" ht="12" customHeight="1">
      <c r="A28" s="22" t="s">
        <v>210</v>
      </c>
      <c r="B28" s="8" t="s">
        <v>217</v>
      </c>
      <c r="C28" s="454"/>
      <c r="D28" s="454"/>
      <c r="E28" s="443"/>
    </row>
    <row r="29" spans="1:5" s="2" customFormat="1" ht="12" customHeight="1">
      <c r="A29" s="19" t="s">
        <v>211</v>
      </c>
      <c r="B29" s="8" t="s">
        <v>218</v>
      </c>
      <c r="C29" s="450"/>
      <c r="D29" s="450"/>
      <c r="E29" s="443"/>
    </row>
    <row r="30" spans="1:5" s="2" customFormat="1" ht="12" customHeight="1">
      <c r="A30" s="19" t="s">
        <v>212</v>
      </c>
      <c r="B30" s="8" t="s">
        <v>219</v>
      </c>
      <c r="C30" s="451"/>
      <c r="D30" s="451"/>
      <c r="E30" s="445"/>
    </row>
    <row r="31" spans="1:5" s="2" customFormat="1" ht="12" customHeight="1" thickBot="1">
      <c r="A31" s="19" t="s">
        <v>213</v>
      </c>
      <c r="B31" s="8" t="s">
        <v>220</v>
      </c>
      <c r="C31" s="451"/>
      <c r="D31" s="451"/>
      <c r="E31" s="445"/>
    </row>
    <row r="32" spans="1:5" s="2" customFormat="1" ht="12" customHeight="1" thickBot="1">
      <c r="A32" s="26" t="s">
        <v>8</v>
      </c>
      <c r="B32" s="27" t="s">
        <v>319</v>
      </c>
      <c r="C32" s="476">
        <f>+C33+C39</f>
        <v>0</v>
      </c>
      <c r="D32" s="476">
        <f>+D33+D39</f>
        <v>448</v>
      </c>
      <c r="E32" s="441"/>
    </row>
    <row r="33" spans="1:5" s="2" customFormat="1" ht="12" customHeight="1">
      <c r="A33" s="21" t="s">
        <v>96</v>
      </c>
      <c r="B33" s="33" t="s">
        <v>223</v>
      </c>
      <c r="C33" s="456">
        <f>SUM(C34:C38)</f>
        <v>0</v>
      </c>
      <c r="D33" s="456">
        <f>SUM(D34:D38)</f>
        <v>317</v>
      </c>
      <c r="E33" s="446"/>
    </row>
    <row r="34" spans="1:5" s="2" customFormat="1" ht="12" customHeight="1">
      <c r="A34" s="19" t="s">
        <v>99</v>
      </c>
      <c r="B34" s="31" t="s">
        <v>224</v>
      </c>
      <c r="C34" s="451"/>
      <c r="D34" s="451"/>
      <c r="E34" s="445"/>
    </row>
    <row r="35" spans="1:5" s="2" customFormat="1" ht="12" customHeight="1">
      <c r="A35" s="19" t="s">
        <v>100</v>
      </c>
      <c r="B35" s="31" t="s">
        <v>509</v>
      </c>
      <c r="C35" s="451"/>
      <c r="D35" s="451">
        <v>317</v>
      </c>
      <c r="E35" s="445"/>
    </row>
    <row r="36" spans="1:5" s="2" customFormat="1" ht="12" customHeight="1">
      <c r="A36" s="19" t="s">
        <v>101</v>
      </c>
      <c r="B36" s="31" t="s">
        <v>226</v>
      </c>
      <c r="C36" s="451"/>
      <c r="D36" s="451"/>
      <c r="E36" s="445"/>
    </row>
    <row r="37" spans="1:5" s="2" customFormat="1" ht="12" customHeight="1">
      <c r="A37" s="19" t="s">
        <v>102</v>
      </c>
      <c r="B37" s="31" t="s">
        <v>48</v>
      </c>
      <c r="C37" s="451"/>
      <c r="D37" s="451"/>
      <c r="E37" s="445"/>
    </row>
    <row r="38" spans="1:5" s="2" customFormat="1" ht="12" customHeight="1">
      <c r="A38" s="19" t="s">
        <v>221</v>
      </c>
      <c r="B38" s="31" t="s">
        <v>227</v>
      </c>
      <c r="C38" s="451"/>
      <c r="D38" s="451"/>
      <c r="E38" s="445"/>
    </row>
    <row r="39" spans="1:5" s="2" customFormat="1" ht="12" customHeight="1">
      <c r="A39" s="19" t="s">
        <v>97</v>
      </c>
      <c r="B39" s="33" t="s">
        <v>228</v>
      </c>
      <c r="C39" s="452">
        <f>SUM(C40:C44)</f>
        <v>0</v>
      </c>
      <c r="D39" s="452">
        <f>SUM(D40:D44)</f>
        <v>131</v>
      </c>
      <c r="E39" s="446"/>
    </row>
    <row r="40" spans="1:5" s="2" customFormat="1" ht="12" customHeight="1">
      <c r="A40" s="19" t="s">
        <v>105</v>
      </c>
      <c r="B40" s="31" t="s">
        <v>510</v>
      </c>
      <c r="C40" s="451"/>
      <c r="D40" s="451">
        <v>131</v>
      </c>
      <c r="E40" s="445"/>
    </row>
    <row r="41" spans="1:5" s="2" customFormat="1" ht="12" customHeight="1">
      <c r="A41" s="19" t="s">
        <v>106</v>
      </c>
      <c r="B41" s="31" t="s">
        <v>225</v>
      </c>
      <c r="C41" s="451"/>
      <c r="D41" s="451"/>
      <c r="E41" s="445"/>
    </row>
    <row r="42" spans="1:5" s="2" customFormat="1" ht="12" customHeight="1">
      <c r="A42" s="19" t="s">
        <v>107</v>
      </c>
      <c r="B42" s="31" t="s">
        <v>226</v>
      </c>
      <c r="C42" s="451"/>
      <c r="D42" s="451"/>
      <c r="E42" s="445"/>
    </row>
    <row r="43" spans="1:5" s="2" customFormat="1" ht="12" customHeight="1">
      <c r="A43" s="19" t="s">
        <v>108</v>
      </c>
      <c r="B43" s="31" t="s">
        <v>48</v>
      </c>
      <c r="C43" s="451"/>
      <c r="D43" s="451"/>
      <c r="E43" s="445"/>
    </row>
    <row r="44" spans="1:5" s="2" customFormat="1" ht="12" customHeight="1" thickBot="1">
      <c r="A44" s="22" t="s">
        <v>222</v>
      </c>
      <c r="B44" s="32" t="s">
        <v>375</v>
      </c>
      <c r="C44" s="455"/>
      <c r="D44" s="455"/>
      <c r="E44" s="445"/>
    </row>
    <row r="45" spans="1:5" s="2" customFormat="1" ht="12" customHeight="1" thickBot="1">
      <c r="A45" s="26" t="s">
        <v>229</v>
      </c>
      <c r="B45" s="27" t="s">
        <v>230</v>
      </c>
      <c r="C45" s="476">
        <f>SUM(C46:C48)</f>
        <v>0</v>
      </c>
      <c r="D45" s="476">
        <f>SUM(D46:D48)</f>
        <v>0</v>
      </c>
      <c r="E45" s="441"/>
    </row>
    <row r="46" spans="1:5" s="2" customFormat="1" ht="12" customHeight="1">
      <c r="A46" s="21" t="s">
        <v>103</v>
      </c>
      <c r="B46" s="11" t="s">
        <v>232</v>
      </c>
      <c r="C46" s="453"/>
      <c r="D46" s="453"/>
      <c r="E46" s="443"/>
    </row>
    <row r="47" spans="1:5" s="2" customFormat="1" ht="12" customHeight="1">
      <c r="A47" s="18" t="s">
        <v>104</v>
      </c>
      <c r="B47" s="8" t="s">
        <v>233</v>
      </c>
      <c r="C47" s="478"/>
      <c r="D47" s="478"/>
      <c r="E47" s="443"/>
    </row>
    <row r="48" spans="1:5" s="2" customFormat="1" ht="12" customHeight="1" thickBot="1">
      <c r="A48" s="22" t="s">
        <v>231</v>
      </c>
      <c r="B48" s="12" t="s">
        <v>161</v>
      </c>
      <c r="C48" s="454"/>
      <c r="D48" s="454"/>
      <c r="E48" s="443"/>
    </row>
    <row r="49" spans="1:5" s="2" customFormat="1" ht="12" customHeight="1" thickBot="1">
      <c r="A49" s="26" t="s">
        <v>10</v>
      </c>
      <c r="B49" s="27" t="s">
        <v>234</v>
      </c>
      <c r="C49" s="476"/>
      <c r="D49" s="476"/>
      <c r="E49" s="441"/>
    </row>
    <row r="50" spans="1:5" s="2" customFormat="1" ht="12" customHeight="1">
      <c r="A50" s="21" t="s">
        <v>235</v>
      </c>
      <c r="B50" s="8" t="s">
        <v>152</v>
      </c>
      <c r="C50" s="457"/>
      <c r="D50" s="457"/>
      <c r="E50" s="445"/>
    </row>
    <row r="51" spans="1:5" s="2" customFormat="1" ht="12" customHeight="1" thickBot="1">
      <c r="A51" s="18" t="s">
        <v>236</v>
      </c>
      <c r="B51" s="8" t="s">
        <v>153</v>
      </c>
      <c r="C51" s="481"/>
      <c r="D51" s="481"/>
      <c r="E51" s="445"/>
    </row>
    <row r="52" spans="1:5" s="2" customFormat="1" ht="13.5" customHeight="1" thickBot="1">
      <c r="A52" s="26" t="s">
        <v>237</v>
      </c>
      <c r="B52" s="27" t="s">
        <v>238</v>
      </c>
      <c r="C52" s="482"/>
      <c r="D52" s="482"/>
      <c r="E52" s="444"/>
    </row>
    <row r="53" spans="1:5" s="2" customFormat="1" ht="12" customHeight="1" thickBot="1">
      <c r="A53" s="26" t="s">
        <v>12</v>
      </c>
      <c r="B53" s="30" t="s">
        <v>239</v>
      </c>
      <c r="C53" s="483">
        <f>+C5+C23+C32+C45+C49+C52</f>
        <v>18145</v>
      </c>
      <c r="D53" s="483">
        <f>+D5+D23+D32+D45+D49+D52</f>
        <v>19190</v>
      </c>
      <c r="E53" s="447"/>
    </row>
    <row r="54" spans="1:5" s="2" customFormat="1" ht="12" customHeight="1" thickBot="1">
      <c r="A54" s="169" t="s">
        <v>13</v>
      </c>
      <c r="B54" s="171" t="s">
        <v>240</v>
      </c>
      <c r="C54" s="484">
        <f>SUM(C55:C56)</f>
        <v>7651</v>
      </c>
      <c r="D54" s="484">
        <f>SUM(D55:D56)</f>
        <v>7651</v>
      </c>
      <c r="E54" s="448"/>
    </row>
    <row r="55" spans="1:5" s="2" customFormat="1" ht="12" customHeight="1">
      <c r="A55" s="214" t="s">
        <v>156</v>
      </c>
      <c r="B55" s="215" t="s">
        <v>241</v>
      </c>
      <c r="C55" s="485">
        <v>6851</v>
      </c>
      <c r="D55" s="485">
        <v>6851</v>
      </c>
      <c r="E55" s="445"/>
    </row>
    <row r="56" spans="1:5" s="2" customFormat="1" ht="12" customHeight="1" thickBot="1">
      <c r="A56" s="216" t="s">
        <v>157</v>
      </c>
      <c r="B56" s="217" t="s">
        <v>242</v>
      </c>
      <c r="C56" s="486">
        <v>800</v>
      </c>
      <c r="D56" s="486">
        <v>800</v>
      </c>
      <c r="E56" s="445"/>
    </row>
    <row r="57" spans="1:5" s="2" customFormat="1" ht="12" customHeight="1" thickBot="1">
      <c r="A57" s="169" t="s">
        <v>14</v>
      </c>
      <c r="B57" s="171" t="s">
        <v>408</v>
      </c>
      <c r="C57" s="484">
        <f>SUM(C58+C65)</f>
        <v>47</v>
      </c>
      <c r="D57" s="484">
        <f>SUM(D58+D65)</f>
        <v>931</v>
      </c>
      <c r="E57" s="448"/>
    </row>
    <row r="58" spans="1:5" s="2" customFormat="1" ht="12" customHeight="1">
      <c r="A58" s="23" t="s">
        <v>243</v>
      </c>
      <c r="B58" s="33" t="s">
        <v>259</v>
      </c>
      <c r="C58" s="487">
        <v>47</v>
      </c>
      <c r="D58" s="487">
        <v>47</v>
      </c>
      <c r="E58" s="449"/>
    </row>
    <row r="59" spans="1:5" s="2" customFormat="1" ht="12" customHeight="1">
      <c r="A59" s="21" t="s">
        <v>258</v>
      </c>
      <c r="B59" s="172" t="s">
        <v>260</v>
      </c>
      <c r="C59" s="451"/>
      <c r="D59" s="451"/>
      <c r="E59" s="445"/>
    </row>
    <row r="60" spans="1:5" s="2" customFormat="1" ht="12" customHeight="1">
      <c r="A60" s="21" t="s">
        <v>244</v>
      </c>
      <c r="B60" s="172" t="s">
        <v>261</v>
      </c>
      <c r="C60" s="451"/>
      <c r="D60" s="451"/>
      <c r="E60" s="445"/>
    </row>
    <row r="61" spans="1:5" s="2" customFormat="1" ht="12" customHeight="1">
      <c r="A61" s="21" t="s">
        <v>245</v>
      </c>
      <c r="B61" s="172" t="s">
        <v>262</v>
      </c>
      <c r="C61" s="481">
        <v>47</v>
      </c>
      <c r="D61" s="481">
        <v>47</v>
      </c>
      <c r="E61" s="445"/>
    </row>
    <row r="62" spans="1:5" s="2" customFormat="1" ht="12" customHeight="1">
      <c r="A62" s="21" t="s">
        <v>246</v>
      </c>
      <c r="B62" s="172" t="s">
        <v>263</v>
      </c>
      <c r="C62" s="455"/>
      <c r="D62" s="455"/>
      <c r="E62" s="445"/>
    </row>
    <row r="63" spans="1:5" s="2" customFormat="1" ht="12" customHeight="1">
      <c r="A63" s="21" t="s">
        <v>247</v>
      </c>
      <c r="B63" s="172" t="s">
        <v>264</v>
      </c>
      <c r="C63" s="455"/>
      <c r="D63" s="455"/>
      <c r="E63" s="445"/>
    </row>
    <row r="64" spans="1:5" s="2" customFormat="1" ht="12" customHeight="1">
      <c r="A64" s="21" t="s">
        <v>248</v>
      </c>
      <c r="B64" s="172" t="s">
        <v>266</v>
      </c>
      <c r="C64" s="455"/>
      <c r="D64" s="455"/>
      <c r="E64" s="445"/>
    </row>
    <row r="65" spans="1:5" s="2" customFormat="1" ht="12" customHeight="1">
      <c r="A65" s="21" t="s">
        <v>249</v>
      </c>
      <c r="B65" s="33" t="s">
        <v>267</v>
      </c>
      <c r="C65" s="488"/>
      <c r="D65" s="488">
        <f>SUM(D66:D72)</f>
        <v>884</v>
      </c>
      <c r="E65" s="449"/>
    </row>
    <row r="66" spans="1:5" s="2" customFormat="1" ht="12" customHeight="1">
      <c r="A66" s="21" t="s">
        <v>250</v>
      </c>
      <c r="B66" s="172" t="s">
        <v>260</v>
      </c>
      <c r="C66" s="451"/>
      <c r="D66" s="451"/>
      <c r="E66" s="445"/>
    </row>
    <row r="67" spans="1:5" s="2" customFormat="1" ht="12" customHeight="1">
      <c r="A67" s="21" t="s">
        <v>251</v>
      </c>
      <c r="B67" s="172" t="s">
        <v>162</v>
      </c>
      <c r="C67" s="451"/>
      <c r="D67" s="451"/>
      <c r="E67" s="445"/>
    </row>
    <row r="68" spans="1:5" s="2" customFormat="1" ht="12" customHeight="1">
      <c r="A68" s="21" t="s">
        <v>252</v>
      </c>
      <c r="B68" s="172" t="s">
        <v>163</v>
      </c>
      <c r="C68" s="481"/>
      <c r="D68" s="481"/>
      <c r="E68" s="445"/>
    </row>
    <row r="69" spans="1:5" s="2" customFormat="1" ht="12" customHeight="1">
      <c r="A69" s="21" t="s">
        <v>253</v>
      </c>
      <c r="B69" s="172" t="s">
        <v>262</v>
      </c>
      <c r="C69" s="451"/>
      <c r="D69" s="451"/>
      <c r="E69" s="445"/>
    </row>
    <row r="70" spans="1:5" s="2" customFormat="1" ht="12" customHeight="1">
      <c r="A70" s="18" t="s">
        <v>254</v>
      </c>
      <c r="B70" s="32" t="s">
        <v>268</v>
      </c>
      <c r="C70" s="478"/>
      <c r="D70" s="478"/>
      <c r="E70" s="443"/>
    </row>
    <row r="71" spans="1:5" s="2" customFormat="1" ht="12" customHeight="1">
      <c r="A71" s="19" t="s">
        <v>255</v>
      </c>
      <c r="B71" s="32" t="s">
        <v>264</v>
      </c>
      <c r="C71" s="450"/>
      <c r="D71" s="450"/>
      <c r="E71" s="443"/>
    </row>
    <row r="72" spans="1:5" s="2" customFormat="1" ht="12" customHeight="1" thickBot="1">
      <c r="A72" s="24" t="s">
        <v>256</v>
      </c>
      <c r="B72" s="178" t="s">
        <v>269</v>
      </c>
      <c r="C72" s="489"/>
      <c r="D72" s="489">
        <v>884</v>
      </c>
      <c r="E72" s="443"/>
    </row>
    <row r="73" spans="1:5" s="2" customFormat="1" ht="15" customHeight="1" thickBot="1">
      <c r="A73" s="26" t="s">
        <v>15</v>
      </c>
      <c r="B73" s="50" t="s">
        <v>257</v>
      </c>
      <c r="C73" s="476">
        <f>+C53+C54+C57</f>
        <v>25843</v>
      </c>
      <c r="D73" s="476">
        <f>+D53+D54+D57</f>
        <v>27772</v>
      </c>
      <c r="E73" s="441"/>
    </row>
    <row r="74" spans="1:3" s="2" customFormat="1" ht="22.5" customHeight="1">
      <c r="A74" s="589"/>
      <c r="B74" s="589"/>
      <c r="C74" s="589"/>
    </row>
    <row r="75" spans="1:3" s="2" customFormat="1" ht="12.75" customHeight="1">
      <c r="A75" s="5"/>
      <c r="B75" s="6"/>
      <c r="C75" s="1"/>
    </row>
    <row r="76" ht="16.5" customHeight="1"/>
    <row r="77" spans="4:5" ht="22.5" customHeight="1">
      <c r="D77" s="463"/>
      <c r="E77" s="463"/>
    </row>
    <row r="78" spans="1:5" ht="37.5" customHeight="1">
      <c r="A78" s="592" t="s">
        <v>32</v>
      </c>
      <c r="B78" s="592"/>
      <c r="C78" s="592"/>
      <c r="D78" s="439"/>
      <c r="E78" s="439"/>
    </row>
    <row r="79" spans="1:5" s="62" customFormat="1" ht="12" customHeight="1" thickBot="1">
      <c r="A79" s="591"/>
      <c r="B79" s="591"/>
      <c r="C79" s="463" t="s">
        <v>376</v>
      </c>
      <c r="D79" s="440"/>
      <c r="E79" s="440"/>
    </row>
    <row r="80" spans="1:5" ht="29.25" customHeight="1" thickBot="1">
      <c r="A80" s="34" t="s">
        <v>1</v>
      </c>
      <c r="B80" s="35" t="s">
        <v>33</v>
      </c>
      <c r="C80" s="35" t="s">
        <v>451</v>
      </c>
      <c r="D80" s="35" t="s">
        <v>508</v>
      </c>
      <c r="E80" s="458"/>
    </row>
    <row r="81" spans="1:5" ht="12" customHeight="1" thickBot="1">
      <c r="A81" s="52">
        <v>1</v>
      </c>
      <c r="B81" s="53">
        <v>2</v>
      </c>
      <c r="C81" s="53">
        <v>3</v>
      </c>
      <c r="D81" s="53">
        <v>4</v>
      </c>
      <c r="E81" s="459"/>
    </row>
    <row r="82" spans="1:5" ht="12" customHeight="1" thickBot="1">
      <c r="A82" s="28" t="s">
        <v>3</v>
      </c>
      <c r="B82" s="44" t="s">
        <v>448</v>
      </c>
      <c r="C82" s="490">
        <f>SUM(C83+C84+C85+C87+C91+C92)</f>
        <v>20591</v>
      </c>
      <c r="D82" s="490">
        <f>SUM(D83+D84+D85+D87+D91+D92)</f>
        <v>21636</v>
      </c>
      <c r="E82" s="459"/>
    </row>
    <row r="83" spans="1:5" ht="12" customHeight="1">
      <c r="A83" s="23" t="s">
        <v>109</v>
      </c>
      <c r="B83" s="14" t="s">
        <v>34</v>
      </c>
      <c r="C83" s="491">
        <v>5272</v>
      </c>
      <c r="D83" s="491">
        <v>5554</v>
      </c>
      <c r="E83" s="459"/>
    </row>
    <row r="84" spans="1:5" ht="12" customHeight="1">
      <c r="A84" s="19" t="s">
        <v>110</v>
      </c>
      <c r="B84" s="8" t="s">
        <v>271</v>
      </c>
      <c r="C84" s="492">
        <v>1349</v>
      </c>
      <c r="D84" s="492">
        <v>1382</v>
      </c>
      <c r="E84" s="459"/>
    </row>
    <row r="85" spans="1:5" ht="12" customHeight="1">
      <c r="A85" s="19" t="s">
        <v>111</v>
      </c>
      <c r="B85" s="8" t="s">
        <v>151</v>
      </c>
      <c r="C85" s="493">
        <v>8150</v>
      </c>
      <c r="D85" s="493">
        <v>8779</v>
      </c>
      <c r="E85" s="459"/>
    </row>
    <row r="86" spans="1:5" ht="12" customHeight="1">
      <c r="A86" s="19" t="s">
        <v>112</v>
      </c>
      <c r="B86" s="16" t="s">
        <v>272</v>
      </c>
      <c r="C86" s="493"/>
      <c r="D86" s="493"/>
      <c r="E86" s="459"/>
    </row>
    <row r="87" spans="1:5" ht="14.25" customHeight="1">
      <c r="A87" s="19" t="s">
        <v>124</v>
      </c>
      <c r="B87" s="25" t="s">
        <v>273</v>
      </c>
      <c r="C87" s="493">
        <v>305</v>
      </c>
      <c r="D87" s="493">
        <v>292</v>
      </c>
      <c r="E87" s="459"/>
    </row>
    <row r="88" spans="1:5" ht="12" customHeight="1">
      <c r="A88" s="19" t="s">
        <v>113</v>
      </c>
      <c r="B88" s="8" t="s">
        <v>324</v>
      </c>
      <c r="C88" s="493"/>
      <c r="D88" s="493"/>
      <c r="E88" s="459"/>
    </row>
    <row r="89" spans="1:5" ht="12" customHeight="1">
      <c r="A89" s="19" t="s">
        <v>114</v>
      </c>
      <c r="B89" s="473" t="s">
        <v>446</v>
      </c>
      <c r="C89" s="494"/>
      <c r="D89" s="494"/>
      <c r="E89" s="459"/>
    </row>
    <row r="90" spans="1:5" ht="12" customHeight="1">
      <c r="A90" s="19" t="s">
        <v>125</v>
      </c>
      <c r="B90" s="218" t="s">
        <v>326</v>
      </c>
      <c r="C90" s="454"/>
      <c r="D90" s="454"/>
      <c r="E90" s="459"/>
    </row>
    <row r="91" spans="1:5" ht="12" customHeight="1">
      <c r="A91" s="19" t="s">
        <v>126</v>
      </c>
      <c r="B91" s="219" t="s">
        <v>327</v>
      </c>
      <c r="C91" s="493">
        <v>185</v>
      </c>
      <c r="D91" s="493">
        <v>185</v>
      </c>
      <c r="E91" s="459"/>
    </row>
    <row r="92" spans="1:5" ht="12" customHeight="1">
      <c r="A92" s="19" t="s">
        <v>127</v>
      </c>
      <c r="B92" s="219" t="s">
        <v>328</v>
      </c>
      <c r="C92" s="493">
        <v>5330</v>
      </c>
      <c r="D92" s="493">
        <v>5444</v>
      </c>
      <c r="E92" s="459"/>
    </row>
    <row r="93" spans="1:5" ht="12" customHeight="1">
      <c r="A93" s="18" t="s">
        <v>128</v>
      </c>
      <c r="B93" s="220" t="s">
        <v>329</v>
      </c>
      <c r="C93" s="493"/>
      <c r="D93" s="493"/>
      <c r="E93" s="459"/>
    </row>
    <row r="94" spans="1:5" ht="12" customHeight="1">
      <c r="A94" s="19" t="s">
        <v>130</v>
      </c>
      <c r="B94" s="220" t="s">
        <v>330</v>
      </c>
      <c r="C94" s="493"/>
      <c r="D94" s="493"/>
      <c r="E94" s="458"/>
    </row>
    <row r="95" spans="1:5" ht="12" customHeight="1" thickBot="1">
      <c r="A95" s="24" t="s">
        <v>274</v>
      </c>
      <c r="B95" s="221" t="s">
        <v>331</v>
      </c>
      <c r="C95" s="495"/>
      <c r="D95" s="495"/>
      <c r="E95" s="459"/>
    </row>
    <row r="96" spans="1:5" ht="12" customHeight="1" thickBot="1">
      <c r="A96" s="26" t="s">
        <v>4</v>
      </c>
      <c r="B96" s="43" t="s">
        <v>377</v>
      </c>
      <c r="C96" s="496">
        <f>SUM(C97:C107)</f>
        <v>1900</v>
      </c>
      <c r="D96" s="496">
        <f>SUM(D97:D107)</f>
        <v>2784</v>
      </c>
      <c r="E96" s="459"/>
    </row>
    <row r="97" spans="1:5" ht="12" customHeight="1">
      <c r="A97" s="21" t="s">
        <v>115</v>
      </c>
      <c r="B97" s="8" t="s">
        <v>276</v>
      </c>
      <c r="C97" s="497">
        <v>800</v>
      </c>
      <c r="D97" s="497">
        <v>800</v>
      </c>
      <c r="E97" s="459"/>
    </row>
    <row r="98" spans="1:5" ht="12" customHeight="1">
      <c r="A98" s="21" t="s">
        <v>116</v>
      </c>
      <c r="B98" s="8" t="s">
        <v>277</v>
      </c>
      <c r="C98" s="492">
        <v>971</v>
      </c>
      <c r="D98" s="492">
        <v>1855</v>
      </c>
      <c r="E98" s="459"/>
    </row>
    <row r="99" spans="1:5" ht="12" customHeight="1">
      <c r="A99" s="21" t="s">
        <v>117</v>
      </c>
      <c r="B99" s="8" t="s">
        <v>278</v>
      </c>
      <c r="C99" s="492"/>
      <c r="D99" s="492"/>
      <c r="E99" s="459"/>
    </row>
    <row r="100" spans="1:5" ht="14.25" customHeight="1">
      <c r="A100" s="21" t="s">
        <v>118</v>
      </c>
      <c r="B100" s="8" t="s">
        <v>279</v>
      </c>
      <c r="C100" s="492"/>
      <c r="D100" s="492"/>
      <c r="E100" s="459"/>
    </row>
    <row r="101" spans="1:5" ht="14.25" customHeight="1">
      <c r="A101" s="21" t="s">
        <v>119</v>
      </c>
      <c r="B101" s="8" t="s">
        <v>284</v>
      </c>
      <c r="C101" s="492"/>
      <c r="D101" s="492"/>
      <c r="E101" s="459"/>
    </row>
    <row r="102" spans="1:5" ht="21.75" customHeight="1">
      <c r="A102" s="21" t="s">
        <v>129</v>
      </c>
      <c r="B102" s="8" t="s">
        <v>285</v>
      </c>
      <c r="C102" s="492"/>
      <c r="D102" s="492"/>
      <c r="E102" s="459"/>
    </row>
    <row r="103" spans="1:5" ht="12" customHeight="1">
      <c r="A103" s="21" t="s">
        <v>134</v>
      </c>
      <c r="B103" s="8" t="s">
        <v>286</v>
      </c>
      <c r="C103" s="492"/>
      <c r="D103" s="492"/>
      <c r="E103" s="459"/>
    </row>
    <row r="104" spans="1:5" ht="12" customHeight="1">
      <c r="A104" s="21" t="s">
        <v>280</v>
      </c>
      <c r="B104" s="8" t="s">
        <v>320</v>
      </c>
      <c r="C104" s="492"/>
      <c r="D104" s="492"/>
      <c r="E104" s="459"/>
    </row>
    <row r="105" spans="1:5" ht="12" customHeight="1">
      <c r="A105" s="21" t="s">
        <v>281</v>
      </c>
      <c r="B105" s="218" t="s">
        <v>321</v>
      </c>
      <c r="C105" s="492"/>
      <c r="D105" s="492"/>
      <c r="E105" s="459"/>
    </row>
    <row r="106" spans="1:5" ht="12" customHeight="1">
      <c r="A106" s="18" t="s">
        <v>282</v>
      </c>
      <c r="B106" s="218" t="s">
        <v>322</v>
      </c>
      <c r="C106" s="493">
        <v>129</v>
      </c>
      <c r="D106" s="493">
        <v>129</v>
      </c>
      <c r="E106" s="460"/>
    </row>
    <row r="107" spans="1:5" ht="12" customHeight="1" thickBot="1">
      <c r="A107" s="22" t="s">
        <v>283</v>
      </c>
      <c r="B107" s="218" t="s">
        <v>323</v>
      </c>
      <c r="C107" s="493"/>
      <c r="D107" s="493"/>
      <c r="E107" s="458"/>
    </row>
    <row r="108" spans="1:5" ht="12" customHeight="1" thickBot="1">
      <c r="A108" s="26" t="s">
        <v>5</v>
      </c>
      <c r="B108" s="43" t="s">
        <v>287</v>
      </c>
      <c r="C108" s="498"/>
      <c r="D108" s="498"/>
      <c r="E108" s="459"/>
    </row>
    <row r="109" spans="1:5" ht="12" customHeight="1" thickBot="1">
      <c r="A109" s="26" t="s">
        <v>6</v>
      </c>
      <c r="B109" s="43" t="s">
        <v>288</v>
      </c>
      <c r="C109" s="496">
        <f>SUM(C110:C111)</f>
        <v>3352</v>
      </c>
      <c r="D109" s="496">
        <f>SUM(D110:D111)</f>
        <v>3352</v>
      </c>
      <c r="E109" s="459"/>
    </row>
    <row r="110" spans="1:5" ht="12" customHeight="1">
      <c r="A110" s="21" t="s">
        <v>91</v>
      </c>
      <c r="B110" s="11" t="s">
        <v>50</v>
      </c>
      <c r="C110" s="497">
        <v>3352</v>
      </c>
      <c r="D110" s="497">
        <v>3352</v>
      </c>
      <c r="E110" s="458"/>
    </row>
    <row r="111" spans="1:5" ht="12" customHeight="1" thickBot="1">
      <c r="A111" s="19" t="s">
        <v>92</v>
      </c>
      <c r="B111" s="8" t="s">
        <v>51</v>
      </c>
      <c r="C111" s="492"/>
      <c r="D111" s="492"/>
      <c r="E111" s="458"/>
    </row>
    <row r="112" spans="1:5" ht="12" customHeight="1" thickBot="1">
      <c r="A112" s="26" t="s">
        <v>7</v>
      </c>
      <c r="B112" s="170" t="s">
        <v>164</v>
      </c>
      <c r="C112" s="496">
        <f>+C82+C96+C108+C109</f>
        <v>25843</v>
      </c>
      <c r="D112" s="496">
        <f>+D82+D96+D108+D109</f>
        <v>27772</v>
      </c>
      <c r="E112" s="461"/>
    </row>
    <row r="113" spans="1:5" ht="12" customHeight="1" thickBot="1">
      <c r="A113" s="26" t="s">
        <v>8</v>
      </c>
      <c r="B113" s="43" t="s">
        <v>289</v>
      </c>
      <c r="C113" s="496"/>
      <c r="D113" s="496"/>
      <c r="E113" s="459"/>
    </row>
    <row r="114" spans="1:5" ht="12" customHeight="1">
      <c r="A114" s="21" t="s">
        <v>96</v>
      </c>
      <c r="B114" s="33" t="s">
        <v>296</v>
      </c>
      <c r="C114" s="499">
        <f>SUM(C115:C122)</f>
        <v>0</v>
      </c>
      <c r="D114" s="499">
        <f>SUM(D115:D122)</f>
        <v>0</v>
      </c>
      <c r="E114" s="459"/>
    </row>
    <row r="115" spans="1:5" ht="12" customHeight="1">
      <c r="A115" s="21" t="s">
        <v>99</v>
      </c>
      <c r="B115" s="172" t="s">
        <v>297</v>
      </c>
      <c r="C115" s="492"/>
      <c r="D115" s="492"/>
      <c r="E115" s="459"/>
    </row>
    <row r="116" spans="1:5" ht="12" customHeight="1">
      <c r="A116" s="21" t="s">
        <v>100</v>
      </c>
      <c r="B116" s="172" t="s">
        <v>298</v>
      </c>
      <c r="C116" s="492"/>
      <c r="D116" s="492"/>
      <c r="E116" s="459"/>
    </row>
    <row r="117" spans="1:5" ht="12" customHeight="1">
      <c r="A117" s="21" t="s">
        <v>101</v>
      </c>
      <c r="B117" s="172" t="s">
        <v>166</v>
      </c>
      <c r="C117" s="492"/>
      <c r="D117" s="492"/>
      <c r="E117" s="459"/>
    </row>
    <row r="118" spans="1:5" ht="12" customHeight="1">
      <c r="A118" s="21" t="s">
        <v>102</v>
      </c>
      <c r="B118" s="172" t="s">
        <v>167</v>
      </c>
      <c r="C118" s="492"/>
      <c r="D118" s="492"/>
      <c r="E118" s="459"/>
    </row>
    <row r="119" spans="1:5" ht="12" customHeight="1">
      <c r="A119" s="21" t="s">
        <v>221</v>
      </c>
      <c r="B119" s="172" t="s">
        <v>299</v>
      </c>
      <c r="C119" s="492"/>
      <c r="D119" s="492"/>
      <c r="E119" s="459"/>
    </row>
    <row r="120" spans="1:5" ht="12" customHeight="1">
      <c r="A120" s="21" t="s">
        <v>290</v>
      </c>
      <c r="B120" s="172" t="s">
        <v>300</v>
      </c>
      <c r="C120" s="492"/>
      <c r="D120" s="492"/>
      <c r="E120" s="459"/>
    </row>
    <row r="121" spans="1:5" ht="12" customHeight="1">
      <c r="A121" s="21" t="s">
        <v>291</v>
      </c>
      <c r="B121" s="172" t="s">
        <v>301</v>
      </c>
      <c r="C121" s="492"/>
      <c r="D121" s="492"/>
      <c r="E121" s="461"/>
    </row>
    <row r="122" spans="1:5" ht="12" customHeight="1">
      <c r="A122" s="21" t="s">
        <v>292</v>
      </c>
      <c r="B122" s="172" t="s">
        <v>150</v>
      </c>
      <c r="C122" s="492"/>
      <c r="D122" s="492"/>
      <c r="E122" s="459"/>
    </row>
    <row r="123" spans="1:5" ht="12" customHeight="1">
      <c r="A123" s="21" t="s">
        <v>97</v>
      </c>
      <c r="B123" s="33" t="s">
        <v>302</v>
      </c>
      <c r="C123" s="499"/>
      <c r="D123" s="499"/>
      <c r="E123" s="459"/>
    </row>
    <row r="124" spans="1:5" ht="12" customHeight="1">
      <c r="A124" s="21" t="s">
        <v>105</v>
      </c>
      <c r="B124" s="172" t="s">
        <v>297</v>
      </c>
      <c r="C124" s="492"/>
      <c r="D124" s="492"/>
      <c r="E124" s="459"/>
    </row>
    <row r="125" spans="1:5" ht="12" customHeight="1">
      <c r="A125" s="21" t="s">
        <v>106</v>
      </c>
      <c r="B125" s="172" t="s">
        <v>303</v>
      </c>
      <c r="C125" s="492"/>
      <c r="D125" s="492"/>
      <c r="E125" s="459"/>
    </row>
    <row r="126" spans="1:5" ht="12" customHeight="1">
      <c r="A126" s="21" t="s">
        <v>107</v>
      </c>
      <c r="B126" s="172" t="s">
        <v>166</v>
      </c>
      <c r="C126" s="492"/>
      <c r="D126" s="492"/>
      <c r="E126" s="459"/>
    </row>
    <row r="127" spans="1:5" ht="12" customHeight="1">
      <c r="A127" s="21" t="s">
        <v>108</v>
      </c>
      <c r="B127" s="172" t="s">
        <v>167</v>
      </c>
      <c r="C127" s="500"/>
      <c r="D127" s="500"/>
      <c r="E127" s="459"/>
    </row>
    <row r="128" spans="1:5" ht="12" customHeight="1">
      <c r="A128" s="21" t="s">
        <v>222</v>
      </c>
      <c r="B128" s="172" t="s">
        <v>299</v>
      </c>
      <c r="C128" s="492"/>
      <c r="D128" s="492"/>
      <c r="E128" s="459"/>
    </row>
    <row r="129" spans="1:5" ht="12" customHeight="1">
      <c r="A129" s="21" t="s">
        <v>293</v>
      </c>
      <c r="B129" s="172" t="s">
        <v>304</v>
      </c>
      <c r="C129" s="493"/>
      <c r="D129" s="493"/>
      <c r="E129" s="462"/>
    </row>
    <row r="130" spans="1:9" ht="15" customHeight="1">
      <c r="A130" s="21" t="s">
        <v>294</v>
      </c>
      <c r="B130" s="172" t="s">
        <v>301</v>
      </c>
      <c r="C130" s="493"/>
      <c r="D130" s="493"/>
      <c r="E130" s="458"/>
      <c r="F130" s="63"/>
      <c r="G130" s="179"/>
      <c r="H130" s="179"/>
      <c r="I130" s="179"/>
    </row>
    <row r="131" spans="1:4" s="2" customFormat="1" ht="12.75" customHeight="1" thickBot="1">
      <c r="A131" s="21" t="s">
        <v>295</v>
      </c>
      <c r="B131" s="172" t="s">
        <v>305</v>
      </c>
      <c r="C131" s="501"/>
      <c r="D131" s="501"/>
    </row>
    <row r="132" spans="1:4" ht="16.5" thickBot="1">
      <c r="A132" s="26" t="s">
        <v>9</v>
      </c>
      <c r="B132" s="51" t="s">
        <v>165</v>
      </c>
      <c r="C132" s="496">
        <f>SUM(C112,C113)</f>
        <v>25843</v>
      </c>
      <c r="D132" s="496">
        <f>SUM(D112,D113)</f>
        <v>27772</v>
      </c>
    </row>
    <row r="134" spans="1:3" ht="15.75">
      <c r="A134" s="587" t="s">
        <v>168</v>
      </c>
      <c r="B134" s="587"/>
      <c r="C134" s="587"/>
    </row>
    <row r="135" spans="1:4" ht="23.25" customHeight="1" thickBot="1">
      <c r="A135" s="567"/>
      <c r="B135" s="567"/>
      <c r="C135" s="571"/>
      <c r="D135" s="571"/>
    </row>
    <row r="136" spans="1:4" ht="21.75" thickBot="1">
      <c r="A136" s="26">
        <v>1</v>
      </c>
      <c r="B136" s="549" t="s">
        <v>306</v>
      </c>
      <c r="C136" s="572">
        <f>C53-C112</f>
        <v>-7698</v>
      </c>
      <c r="D136" s="572">
        <f>D53-D112</f>
        <v>-8582</v>
      </c>
    </row>
    <row r="137" ht="17.25" customHeight="1"/>
    <row r="138" spans="1:3" ht="15.75">
      <c r="A138" s="588" t="s">
        <v>307</v>
      </c>
      <c r="B138" s="588"/>
      <c r="C138" s="588"/>
    </row>
    <row r="139" spans="1:2" ht="12" customHeight="1" thickBot="1">
      <c r="A139" s="567"/>
      <c r="B139" s="567"/>
    </row>
    <row r="140" spans="1:4" ht="12.75" customHeight="1" thickBot="1">
      <c r="A140" s="26" t="s">
        <v>3</v>
      </c>
      <c r="B140" s="43" t="s">
        <v>308</v>
      </c>
      <c r="C140" s="188"/>
      <c r="D140" s="188"/>
    </row>
    <row r="141" spans="1:4" ht="12.75" customHeight="1">
      <c r="A141" s="23" t="s">
        <v>109</v>
      </c>
      <c r="B141" s="14" t="s">
        <v>309</v>
      </c>
      <c r="C141" s="225">
        <v>0</v>
      </c>
      <c r="D141" s="225">
        <v>0</v>
      </c>
    </row>
    <row r="142" spans="1:4" ht="12.75" customHeight="1">
      <c r="A142" s="18" t="s">
        <v>310</v>
      </c>
      <c r="B142" s="7" t="s">
        <v>316</v>
      </c>
      <c r="C142" s="227">
        <v>0</v>
      </c>
      <c r="D142" s="227">
        <v>0</v>
      </c>
    </row>
    <row r="143" spans="1:4" ht="12.75" customHeight="1">
      <c r="A143" s="18" t="s">
        <v>311</v>
      </c>
      <c r="B143" s="222" t="s">
        <v>312</v>
      </c>
      <c r="C143" s="223">
        <f>+C65</f>
        <v>0</v>
      </c>
      <c r="D143" s="223">
        <f>+D65</f>
        <v>884</v>
      </c>
    </row>
    <row r="144" spans="1:4" ht="12.75" customHeight="1">
      <c r="A144" s="22" t="s">
        <v>110</v>
      </c>
      <c r="B144" s="17" t="s">
        <v>313</v>
      </c>
      <c r="C144" s="224">
        <f>+C113</f>
        <v>0</v>
      </c>
      <c r="D144" s="224">
        <f>+D113</f>
        <v>0</v>
      </c>
    </row>
    <row r="145" spans="1:4" ht="12.75" customHeight="1">
      <c r="A145" s="19" t="s">
        <v>314</v>
      </c>
      <c r="B145" s="8" t="s">
        <v>317</v>
      </c>
      <c r="C145" s="224">
        <f>+C114</f>
        <v>0</v>
      </c>
      <c r="D145" s="224">
        <f>+D114</f>
        <v>0</v>
      </c>
    </row>
    <row r="146" spans="1:4" ht="23.25" thickBot="1">
      <c r="A146" s="24" t="s">
        <v>315</v>
      </c>
      <c r="B146" s="226" t="s">
        <v>318</v>
      </c>
      <c r="C146" s="187">
        <f>+C123</f>
        <v>0</v>
      </c>
      <c r="D146" s="187">
        <f>+D123</f>
        <v>0</v>
      </c>
    </row>
  </sheetData>
  <sheetProtection/>
  <mergeCells count="7">
    <mergeCell ref="A134:C134"/>
    <mergeCell ref="A138:C138"/>
    <mergeCell ref="A74:C74"/>
    <mergeCell ref="A2:B2"/>
    <mergeCell ref="A79:B79"/>
    <mergeCell ref="A78:C78"/>
    <mergeCell ref="C2:D2"/>
  </mergeCells>
  <printOptions horizontalCentered="1"/>
  <pageMargins left="0.7874015748031497" right="0.68" top="1.38" bottom="0.69" header="0.7874015748031497" footer="0.5905511811023623"/>
  <pageSetup fitToHeight="2" fitToWidth="1" horizontalDpi="600" verticalDpi="600" orientation="portrait" paperSize="9" scale="72" r:id="rId1"/>
  <headerFooter alignWithMargins="0">
    <oddHeader>&amp;C&amp;"Times New Roman CE,Félkövér"&amp;12
Kisbodak Község Önkormányzat
2013. ÉVI KÖLTSÉGVETÉSÉNEK MÉRLEGE&amp;10
&amp;R&amp;"Times New Roman CE,Félkövér dőlt"&amp;11 1. melléklet a 6/2013. (IX.16.)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B39" sqref="B39"/>
    </sheetView>
  </sheetViews>
  <sheetFormatPr defaultColWidth="9.00390625" defaultRowHeight="12.75"/>
  <cols>
    <col min="1" max="1" width="7.50390625" style="0" customWidth="1"/>
    <col min="2" max="2" width="47.625" style="0" customWidth="1"/>
    <col min="3" max="3" width="34.625" style="0" customWidth="1"/>
  </cols>
  <sheetData>
    <row r="2" spans="1:3" ht="14.25">
      <c r="A2" s="598" t="s">
        <v>498</v>
      </c>
      <c r="B2" s="598"/>
      <c r="C2" s="598"/>
    </row>
    <row r="3" spans="1:3" ht="15" thickBot="1">
      <c r="A3" s="233"/>
      <c r="B3" s="233"/>
      <c r="C3" s="243" t="s">
        <v>42</v>
      </c>
    </row>
    <row r="4" spans="1:3" ht="21.75" thickBot="1">
      <c r="A4" s="248" t="s">
        <v>1</v>
      </c>
      <c r="B4" s="249" t="s">
        <v>410</v>
      </c>
      <c r="C4" s="250" t="s">
        <v>411</v>
      </c>
    </row>
    <row r="5" spans="1:3" ht="13.5" thickBot="1">
      <c r="A5" s="251">
        <v>1</v>
      </c>
      <c r="B5" s="252">
        <v>2</v>
      </c>
      <c r="C5" s="253">
        <v>3</v>
      </c>
    </row>
    <row r="6" spans="1:3" ht="12.75">
      <c r="A6" s="254" t="s">
        <v>3</v>
      </c>
      <c r="B6" s="384"/>
      <c r="C6" s="262"/>
    </row>
    <row r="7" spans="1:3" ht="12.75">
      <c r="A7" s="256" t="s">
        <v>4</v>
      </c>
      <c r="B7" s="385"/>
      <c r="C7" s="263"/>
    </row>
    <row r="8" spans="1:3" ht="13.5" thickBot="1">
      <c r="A8" s="259" t="s">
        <v>5</v>
      </c>
      <c r="B8" s="386"/>
      <c r="C8" s="264"/>
    </row>
    <row r="9" spans="1:3" ht="35.25" customHeight="1" thickBot="1">
      <c r="A9" s="251" t="s">
        <v>6</v>
      </c>
      <c r="B9" s="387" t="s">
        <v>412</v>
      </c>
      <c r="C9" s="388">
        <f>SUM(C6:C8)</f>
        <v>0</v>
      </c>
    </row>
    <row r="10" spans="1:3" ht="15">
      <c r="A10" s="232"/>
      <c r="B10" s="232"/>
      <c r="C10" s="232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dőlt"10. melléklet a 6/2013. (IX.16.)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3" sqref="B3:E3"/>
    </sheetView>
  </sheetViews>
  <sheetFormatPr defaultColWidth="9.00390625" defaultRowHeight="12.75"/>
  <cols>
    <col min="1" max="1" width="31.125" style="0" customWidth="1"/>
    <col min="2" max="2" width="12.875" style="0" customWidth="1"/>
    <col min="3" max="3" width="12.125" style="0" customWidth="1"/>
    <col min="4" max="4" width="11.125" style="0" customWidth="1"/>
    <col min="5" max="5" width="13.375" style="0" customWidth="1"/>
  </cols>
  <sheetData>
    <row r="1" spans="1:5" ht="12.75">
      <c r="A1" s="621" t="s">
        <v>413</v>
      </c>
      <c r="B1" s="621"/>
      <c r="C1" s="621"/>
      <c r="D1" s="621"/>
      <c r="E1" s="621"/>
    </row>
    <row r="2" spans="2:5" ht="12.75">
      <c r="B2" s="433"/>
      <c r="C2" s="433"/>
      <c r="D2" s="433"/>
      <c r="E2" s="433"/>
    </row>
    <row r="3" spans="1:5" ht="15.75">
      <c r="A3" s="389" t="s">
        <v>414</v>
      </c>
      <c r="B3" s="623"/>
      <c r="C3" s="623"/>
      <c r="D3" s="623"/>
      <c r="E3" s="623"/>
    </row>
    <row r="5" ht="14.25" thickBot="1">
      <c r="E5" s="412" t="s">
        <v>415</v>
      </c>
    </row>
    <row r="6" spans="1:5" ht="13.5" thickBot="1">
      <c r="A6" s="390" t="s">
        <v>416</v>
      </c>
      <c r="B6" s="391" t="s">
        <v>187</v>
      </c>
      <c r="C6" s="391" t="s">
        <v>351</v>
      </c>
      <c r="D6" s="391" t="s">
        <v>453</v>
      </c>
      <c r="E6" s="392" t="s">
        <v>37</v>
      </c>
    </row>
    <row r="7" spans="1:5" ht="12.75">
      <c r="A7" s="393" t="s">
        <v>417</v>
      </c>
      <c r="B7" s="394"/>
      <c r="C7" s="394"/>
      <c r="D7" s="394"/>
      <c r="E7" s="395">
        <f aca="true" t="shared" si="0" ref="E7:E13">SUM(B7:D7)</f>
        <v>0</v>
      </c>
    </row>
    <row r="8" spans="1:5" ht="12.75">
      <c r="A8" s="396" t="s">
        <v>418</v>
      </c>
      <c r="B8" s="397"/>
      <c r="C8" s="397"/>
      <c r="D8" s="397"/>
      <c r="E8" s="398">
        <f t="shared" si="0"/>
        <v>0</v>
      </c>
    </row>
    <row r="9" spans="1:5" ht="12.75">
      <c r="A9" s="399" t="s">
        <v>419</v>
      </c>
      <c r="B9" s="400"/>
      <c r="C9" s="400"/>
      <c r="D9" s="400"/>
      <c r="E9" s="401">
        <f t="shared" si="0"/>
        <v>0</v>
      </c>
    </row>
    <row r="10" spans="1:5" ht="12.75">
      <c r="A10" s="399" t="s">
        <v>420</v>
      </c>
      <c r="B10" s="400"/>
      <c r="C10" s="400"/>
      <c r="D10" s="400"/>
      <c r="E10" s="401">
        <f t="shared" si="0"/>
        <v>0</v>
      </c>
    </row>
    <row r="11" spans="1:5" ht="12.75">
      <c r="A11" s="399" t="s">
        <v>421</v>
      </c>
      <c r="B11" s="400"/>
      <c r="C11" s="400"/>
      <c r="D11" s="400"/>
      <c r="E11" s="401">
        <f t="shared" si="0"/>
        <v>0</v>
      </c>
    </row>
    <row r="12" spans="1:5" ht="12.75">
      <c r="A12" s="399" t="s">
        <v>422</v>
      </c>
      <c r="B12" s="400"/>
      <c r="C12" s="400"/>
      <c r="D12" s="400"/>
      <c r="E12" s="401">
        <f t="shared" si="0"/>
        <v>0</v>
      </c>
    </row>
    <row r="13" spans="1:5" ht="13.5" thickBot="1">
      <c r="A13" s="402"/>
      <c r="B13" s="403"/>
      <c r="C13" s="403"/>
      <c r="D13" s="403"/>
      <c r="E13" s="401">
        <f t="shared" si="0"/>
        <v>0</v>
      </c>
    </row>
    <row r="14" spans="1:5" ht="13.5" thickBot="1">
      <c r="A14" s="404" t="s">
        <v>423</v>
      </c>
      <c r="B14" s="405">
        <f>B7+SUM(B9:B13)</f>
        <v>0</v>
      </c>
      <c r="C14" s="405">
        <f>C7+SUM(C9:C13)</f>
        <v>0</v>
      </c>
      <c r="D14" s="405">
        <f>D7+SUM(D9:D13)</f>
        <v>0</v>
      </c>
      <c r="E14" s="406">
        <f>E7+SUM(E9:E13)</f>
        <v>0</v>
      </c>
    </row>
    <row r="15" spans="1:5" ht="13.5" thickBot="1">
      <c r="A15" s="84"/>
      <c r="B15" s="84"/>
      <c r="C15" s="84"/>
      <c r="D15" s="84"/>
      <c r="E15" s="84"/>
    </row>
    <row r="16" spans="1:5" ht="13.5" thickBot="1">
      <c r="A16" s="390" t="s">
        <v>424</v>
      </c>
      <c r="B16" s="391" t="s">
        <v>187</v>
      </c>
      <c r="C16" s="391" t="s">
        <v>351</v>
      </c>
      <c r="D16" s="391" t="s">
        <v>453</v>
      </c>
      <c r="E16" s="392" t="s">
        <v>37</v>
      </c>
    </row>
    <row r="17" spans="1:5" ht="12.75">
      <c r="A17" s="393" t="s">
        <v>425</v>
      </c>
      <c r="B17" s="394"/>
      <c r="C17" s="394"/>
      <c r="D17" s="394"/>
      <c r="E17" s="395">
        <f aca="true" t="shared" si="1" ref="E17:E23">SUM(B17:D17)</f>
        <v>0</v>
      </c>
    </row>
    <row r="18" spans="1:5" ht="12.75">
      <c r="A18" s="407" t="s">
        <v>426</v>
      </c>
      <c r="B18" s="400"/>
      <c r="C18" s="400"/>
      <c r="D18" s="400"/>
      <c r="E18" s="401">
        <f t="shared" si="1"/>
        <v>0</v>
      </c>
    </row>
    <row r="19" spans="1:5" ht="12.75">
      <c r="A19" s="399" t="s">
        <v>427</v>
      </c>
      <c r="B19" s="400"/>
      <c r="C19" s="400"/>
      <c r="D19" s="400"/>
      <c r="E19" s="401">
        <f t="shared" si="1"/>
        <v>0</v>
      </c>
    </row>
    <row r="20" spans="1:5" ht="12.75">
      <c r="A20" s="399" t="s">
        <v>428</v>
      </c>
      <c r="B20" s="400"/>
      <c r="C20" s="400"/>
      <c r="D20" s="400"/>
      <c r="E20" s="401">
        <f t="shared" si="1"/>
        <v>0</v>
      </c>
    </row>
    <row r="21" spans="1:5" ht="12.75">
      <c r="A21" s="408"/>
      <c r="B21" s="400"/>
      <c r="C21" s="400"/>
      <c r="D21" s="400"/>
      <c r="E21" s="401">
        <f t="shared" si="1"/>
        <v>0</v>
      </c>
    </row>
    <row r="22" spans="1:5" ht="12.75">
      <c r="A22" s="408"/>
      <c r="B22" s="400"/>
      <c r="C22" s="400"/>
      <c r="D22" s="400"/>
      <c r="E22" s="401">
        <f t="shared" si="1"/>
        <v>0</v>
      </c>
    </row>
    <row r="23" spans="1:5" ht="13.5" thickBot="1">
      <c r="A23" s="402"/>
      <c r="B23" s="403"/>
      <c r="C23" s="403"/>
      <c r="D23" s="403"/>
      <c r="E23" s="401">
        <f t="shared" si="1"/>
        <v>0</v>
      </c>
    </row>
    <row r="24" spans="1:5" ht="13.5" thickBot="1">
      <c r="A24" s="404" t="s">
        <v>41</v>
      </c>
      <c r="B24" s="405">
        <f>SUM(B17:B23)</f>
        <v>0</v>
      </c>
      <c r="C24" s="405">
        <f>SUM(C17:C23)</f>
        <v>0</v>
      </c>
      <c r="D24" s="405">
        <f>SUM(D17:D23)</f>
        <v>0</v>
      </c>
      <c r="E24" s="406">
        <f>SUM(E17:E23)</f>
        <v>0</v>
      </c>
    </row>
    <row r="26" spans="1:5" ht="15.75">
      <c r="A26" s="409" t="s">
        <v>414</v>
      </c>
      <c r="B26" s="410"/>
      <c r="C26" s="410"/>
      <c r="D26" s="410"/>
      <c r="E26" s="410"/>
    </row>
    <row r="27" spans="1:5" ht="14.25" thickBot="1">
      <c r="A27" s="411"/>
      <c r="B27" s="411"/>
      <c r="C27" s="411"/>
      <c r="E27" s="412" t="s">
        <v>415</v>
      </c>
    </row>
    <row r="28" spans="1:5" ht="13.5" thickBot="1">
      <c r="A28" s="390" t="s">
        <v>416</v>
      </c>
      <c r="B28" s="391" t="s">
        <v>187</v>
      </c>
      <c r="C28" s="391" t="s">
        <v>351</v>
      </c>
      <c r="D28" s="391" t="s">
        <v>453</v>
      </c>
      <c r="E28" s="392" t="s">
        <v>37</v>
      </c>
    </row>
    <row r="29" spans="1:5" ht="12.75">
      <c r="A29" s="393" t="s">
        <v>417</v>
      </c>
      <c r="B29" s="394"/>
      <c r="C29" s="394"/>
      <c r="D29" s="394"/>
      <c r="E29" s="395">
        <f aca="true" t="shared" si="2" ref="E29:E35">SUM(B29:D29)</f>
        <v>0</v>
      </c>
    </row>
    <row r="30" spans="1:5" ht="12.75">
      <c r="A30" s="396" t="s">
        <v>418</v>
      </c>
      <c r="B30" s="397"/>
      <c r="C30" s="397"/>
      <c r="D30" s="397"/>
      <c r="E30" s="398">
        <f t="shared" si="2"/>
        <v>0</v>
      </c>
    </row>
    <row r="31" spans="1:5" ht="12.75">
      <c r="A31" s="399" t="s">
        <v>419</v>
      </c>
      <c r="B31" s="400"/>
      <c r="C31" s="400"/>
      <c r="D31" s="400"/>
      <c r="E31" s="401">
        <f t="shared" si="2"/>
        <v>0</v>
      </c>
    </row>
    <row r="32" spans="1:5" ht="12.75">
      <c r="A32" s="399" t="s">
        <v>420</v>
      </c>
      <c r="B32" s="400"/>
      <c r="C32" s="400"/>
      <c r="D32" s="400"/>
      <c r="E32" s="401">
        <f t="shared" si="2"/>
        <v>0</v>
      </c>
    </row>
    <row r="33" spans="1:5" ht="12.75">
      <c r="A33" s="399" t="s">
        <v>421</v>
      </c>
      <c r="B33" s="400"/>
      <c r="C33" s="400"/>
      <c r="D33" s="400"/>
      <c r="E33" s="401">
        <f t="shared" si="2"/>
        <v>0</v>
      </c>
    </row>
    <row r="34" spans="1:5" ht="12.75">
      <c r="A34" s="399" t="s">
        <v>422</v>
      </c>
      <c r="B34" s="400"/>
      <c r="C34" s="400"/>
      <c r="D34" s="400"/>
      <c r="E34" s="401">
        <f t="shared" si="2"/>
        <v>0</v>
      </c>
    </row>
    <row r="35" spans="1:5" ht="13.5" thickBot="1">
      <c r="A35" s="402"/>
      <c r="B35" s="403"/>
      <c r="C35" s="403"/>
      <c r="D35" s="403"/>
      <c r="E35" s="401">
        <f t="shared" si="2"/>
        <v>0</v>
      </c>
    </row>
    <row r="36" spans="1:5" ht="13.5" thickBot="1">
      <c r="A36" s="404" t="s">
        <v>423</v>
      </c>
      <c r="B36" s="405">
        <f>B29+SUM(B31:B35)</f>
        <v>0</v>
      </c>
      <c r="C36" s="405">
        <f>C29+SUM(C31:C35)</f>
        <v>0</v>
      </c>
      <c r="D36" s="405">
        <f>D29+SUM(D31:D35)</f>
        <v>0</v>
      </c>
      <c r="E36" s="406">
        <f>E29+SUM(E31:E35)</f>
        <v>0</v>
      </c>
    </row>
    <row r="37" spans="1:5" ht="13.5" thickBot="1">
      <c r="A37" s="84"/>
      <c r="B37" s="84"/>
      <c r="C37" s="84"/>
      <c r="D37" s="84"/>
      <c r="E37" s="84"/>
    </row>
    <row r="38" spans="1:5" ht="13.5" thickBot="1">
      <c r="A38" s="390" t="s">
        <v>424</v>
      </c>
      <c r="B38" s="391" t="s">
        <v>187</v>
      </c>
      <c r="C38" s="391" t="s">
        <v>351</v>
      </c>
      <c r="D38" s="391" t="s">
        <v>453</v>
      </c>
      <c r="E38" s="392" t="s">
        <v>37</v>
      </c>
    </row>
    <row r="39" spans="1:5" ht="12.75">
      <c r="A39" s="393" t="s">
        <v>425</v>
      </c>
      <c r="B39" s="394"/>
      <c r="C39" s="394"/>
      <c r="D39" s="394"/>
      <c r="E39" s="395">
        <f aca="true" t="shared" si="3" ref="E39:E45">SUM(B39:D39)</f>
        <v>0</v>
      </c>
    </row>
    <row r="40" spans="1:5" ht="12.75">
      <c r="A40" s="407" t="s">
        <v>426</v>
      </c>
      <c r="B40" s="400"/>
      <c r="C40" s="400"/>
      <c r="D40" s="400"/>
      <c r="E40" s="401">
        <f t="shared" si="3"/>
        <v>0</v>
      </c>
    </row>
    <row r="41" spans="1:5" ht="12.75">
      <c r="A41" s="399" t="s">
        <v>427</v>
      </c>
      <c r="B41" s="400"/>
      <c r="C41" s="400"/>
      <c r="D41" s="400"/>
      <c r="E41" s="401">
        <f t="shared" si="3"/>
        <v>0</v>
      </c>
    </row>
    <row r="42" spans="1:5" ht="12.75">
      <c r="A42" s="399" t="s">
        <v>428</v>
      </c>
      <c r="B42" s="400"/>
      <c r="C42" s="400"/>
      <c r="D42" s="400"/>
      <c r="E42" s="401">
        <f t="shared" si="3"/>
        <v>0</v>
      </c>
    </row>
    <row r="43" spans="1:5" ht="12.75">
      <c r="A43" s="408"/>
      <c r="B43" s="400"/>
      <c r="C43" s="400"/>
      <c r="D43" s="400"/>
      <c r="E43" s="401">
        <f t="shared" si="3"/>
        <v>0</v>
      </c>
    </row>
    <row r="44" spans="1:5" ht="12.75">
      <c r="A44" s="408"/>
      <c r="B44" s="400"/>
      <c r="C44" s="400"/>
      <c r="D44" s="400"/>
      <c r="E44" s="401">
        <f t="shared" si="3"/>
        <v>0</v>
      </c>
    </row>
    <row r="45" spans="1:5" ht="13.5" thickBot="1">
      <c r="A45" s="402"/>
      <c r="B45" s="403"/>
      <c r="C45" s="403"/>
      <c r="D45" s="403"/>
      <c r="E45" s="401">
        <f t="shared" si="3"/>
        <v>0</v>
      </c>
    </row>
    <row r="46" spans="1:5" ht="13.5" thickBot="1">
      <c r="A46" s="404" t="s">
        <v>41</v>
      </c>
      <c r="B46" s="405">
        <f>SUM(B39:B45)</f>
        <v>0</v>
      </c>
      <c r="C46" s="405">
        <f>SUM(C39:C45)</f>
        <v>0</v>
      </c>
      <c r="D46" s="405">
        <f>SUM(D39:D45)</f>
        <v>0</v>
      </c>
      <c r="E46" s="406">
        <f>SUM(E39:E45)</f>
        <v>0</v>
      </c>
    </row>
    <row r="48" spans="1:5" ht="12.75">
      <c r="A48" s="434" t="s">
        <v>454</v>
      </c>
      <c r="B48" s="434"/>
      <c r="C48" s="434"/>
      <c r="D48" s="434"/>
      <c r="E48" s="434"/>
    </row>
    <row r="49" ht="13.5" thickBot="1"/>
    <row r="50" spans="1:5" ht="13.5" thickBot="1">
      <c r="A50" s="413" t="s">
        <v>429</v>
      </c>
      <c r="B50" s="414"/>
      <c r="C50" s="415"/>
      <c r="D50" s="416" t="s">
        <v>430</v>
      </c>
      <c r="E50" s="417"/>
    </row>
    <row r="51" spans="1:5" ht="12.75">
      <c r="A51" s="418"/>
      <c r="B51" s="419"/>
      <c r="C51" s="420"/>
      <c r="D51" s="421"/>
      <c r="E51" s="422"/>
    </row>
    <row r="52" spans="1:5" ht="13.5" thickBot="1">
      <c r="A52" s="423"/>
      <c r="B52" s="424"/>
      <c r="C52" s="425"/>
      <c r="D52" s="426"/>
      <c r="E52" s="427"/>
    </row>
    <row r="53" spans="1:5" ht="13.5" thickBot="1">
      <c r="A53" s="428" t="s">
        <v>41</v>
      </c>
      <c r="B53" s="429"/>
      <c r="C53" s="430"/>
      <c r="D53" s="431">
        <f>SUM(D51:E52)</f>
        <v>0</v>
      </c>
      <c r="E53" s="432"/>
    </row>
  </sheetData>
  <mergeCells count="2">
    <mergeCell ref="A1:E1"/>
    <mergeCell ref="B3:E3"/>
  </mergeCells>
  <conditionalFormatting sqref="E39:E46 B46:D46 D53:E53 E7:E14 B14:D14 B24:E24 E17:E23 E29:E36 B36:D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dőlt"9. melléklet a 6/2013. (IX.16.)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M8" sqref="M8"/>
    </sheetView>
  </sheetViews>
  <sheetFormatPr defaultColWidth="9.00390625" defaultRowHeight="12.75"/>
  <cols>
    <col min="1" max="1" width="6.875" style="67" customWidth="1"/>
    <col min="2" max="2" width="49.625" style="66" customWidth="1"/>
    <col min="3" max="8" width="12.875" style="66" customWidth="1"/>
    <col min="9" max="9" width="13.875" style="66" customWidth="1"/>
    <col min="10" max="16384" width="9.375" style="66" customWidth="1"/>
  </cols>
  <sheetData>
    <row r="1" ht="33.75" customHeight="1" thickBot="1">
      <c r="I1" s="92" t="s">
        <v>53</v>
      </c>
    </row>
    <row r="2" spans="1:9" s="93" customFormat="1" ht="26.25" customHeight="1">
      <c r="A2" s="631" t="s">
        <v>62</v>
      </c>
      <c r="B2" s="626" t="s">
        <v>81</v>
      </c>
      <c r="C2" s="631" t="s">
        <v>82</v>
      </c>
      <c r="D2" s="631" t="s">
        <v>455</v>
      </c>
      <c r="E2" s="628" t="s">
        <v>61</v>
      </c>
      <c r="F2" s="629"/>
      <c r="G2" s="629"/>
      <c r="H2" s="630"/>
      <c r="I2" s="626" t="s">
        <v>37</v>
      </c>
    </row>
    <row r="3" spans="1:9" s="94" customFormat="1" ht="32.25" customHeight="1" thickBot="1">
      <c r="A3" s="632"/>
      <c r="B3" s="627"/>
      <c r="C3" s="627"/>
      <c r="D3" s="632"/>
      <c r="E3" s="297" t="s">
        <v>187</v>
      </c>
      <c r="F3" s="298" t="s">
        <v>351</v>
      </c>
      <c r="G3" s="298" t="s">
        <v>456</v>
      </c>
      <c r="H3" s="299" t="s">
        <v>457</v>
      </c>
      <c r="I3" s="627"/>
    </row>
    <row r="4" spans="1:9" s="95" customFormat="1" ht="12.75" customHeight="1" thickBot="1">
      <c r="A4" s="300">
        <v>1</v>
      </c>
      <c r="B4" s="301">
        <v>2</v>
      </c>
      <c r="C4" s="302">
        <v>3</v>
      </c>
      <c r="D4" s="301">
        <v>4</v>
      </c>
      <c r="E4" s="300">
        <v>5</v>
      </c>
      <c r="F4" s="302">
        <v>6</v>
      </c>
      <c r="G4" s="302">
        <v>7</v>
      </c>
      <c r="H4" s="303">
        <v>8</v>
      </c>
      <c r="I4" s="304" t="s">
        <v>83</v>
      </c>
    </row>
    <row r="5" spans="1:9" ht="24.75" customHeight="1" thickBot="1">
      <c r="A5" s="305" t="s">
        <v>3</v>
      </c>
      <c r="B5" s="306" t="s">
        <v>370</v>
      </c>
      <c r="C5" s="314"/>
      <c r="D5" s="109"/>
      <c r="E5" s="110"/>
      <c r="F5" s="111"/>
      <c r="G5" s="111"/>
      <c r="H5" s="112"/>
      <c r="I5" s="96">
        <f aca="true" t="shared" si="0" ref="I5:I17">SUM(D5:H5)</f>
        <v>0</v>
      </c>
    </row>
    <row r="6" spans="1:9" ht="19.5" customHeight="1">
      <c r="A6" s="307" t="s">
        <v>4</v>
      </c>
      <c r="B6" s="100" t="s">
        <v>63</v>
      </c>
      <c r="C6" s="101"/>
      <c r="D6" s="102"/>
      <c r="E6" s="103"/>
      <c r="F6" s="41"/>
      <c r="G6" s="41"/>
      <c r="H6" s="36"/>
      <c r="I6" s="308">
        <f t="shared" si="0"/>
        <v>0</v>
      </c>
    </row>
    <row r="7" spans="1:9" ht="19.5" customHeight="1" thickBot="1">
      <c r="A7" s="307" t="s">
        <v>5</v>
      </c>
      <c r="B7" s="100" t="s">
        <v>63</v>
      </c>
      <c r="C7" s="101"/>
      <c r="D7" s="102"/>
      <c r="E7" s="103"/>
      <c r="F7" s="41"/>
      <c r="G7" s="41"/>
      <c r="H7" s="36"/>
      <c r="I7" s="308">
        <f t="shared" si="0"/>
        <v>0</v>
      </c>
    </row>
    <row r="8" spans="1:9" ht="25.5" customHeight="1" thickBot="1">
      <c r="A8" s="305" t="s">
        <v>6</v>
      </c>
      <c r="B8" s="306" t="s">
        <v>371</v>
      </c>
      <c r="C8" s="315"/>
      <c r="D8" s="109"/>
      <c r="E8" s="110"/>
      <c r="F8" s="111"/>
      <c r="G8" s="111"/>
      <c r="H8" s="112"/>
      <c r="I8" s="96">
        <f t="shared" si="0"/>
        <v>0</v>
      </c>
    </row>
    <row r="9" spans="1:9" ht="19.5" customHeight="1">
      <c r="A9" s="307" t="s">
        <v>7</v>
      </c>
      <c r="B9" s="100"/>
      <c r="C9" s="101"/>
      <c r="D9" s="102"/>
      <c r="E9" s="103"/>
      <c r="F9" s="41"/>
      <c r="G9" s="41"/>
      <c r="H9" s="36"/>
      <c r="I9" s="308">
        <f t="shared" si="0"/>
        <v>0</v>
      </c>
    </row>
    <row r="10" spans="1:9" ht="19.5" customHeight="1" thickBot="1">
      <c r="A10" s="307" t="s">
        <v>8</v>
      </c>
      <c r="B10" s="100"/>
      <c r="C10" s="101"/>
      <c r="D10" s="102"/>
      <c r="E10" s="103"/>
      <c r="F10" s="41"/>
      <c r="G10" s="41"/>
      <c r="H10" s="36"/>
      <c r="I10" s="308">
        <f t="shared" si="0"/>
        <v>0</v>
      </c>
    </row>
    <row r="11" spans="1:9" ht="19.5" customHeight="1" thickBot="1">
      <c r="A11" s="305" t="s">
        <v>9</v>
      </c>
      <c r="B11" s="306" t="s">
        <v>372</v>
      </c>
      <c r="C11" s="315"/>
      <c r="D11" s="109"/>
      <c r="E11" s="110"/>
      <c r="F11" s="111"/>
      <c r="G11" s="111"/>
      <c r="H11" s="112"/>
      <c r="I11" s="96">
        <f t="shared" si="0"/>
        <v>0</v>
      </c>
    </row>
    <row r="12" spans="1:9" ht="19.5" customHeight="1">
      <c r="A12" s="307" t="s">
        <v>10</v>
      </c>
      <c r="B12" s="100"/>
      <c r="C12" s="101"/>
      <c r="D12" s="102"/>
      <c r="E12" s="103"/>
      <c r="F12" s="41"/>
      <c r="G12" s="41"/>
      <c r="H12" s="36"/>
      <c r="I12" s="308"/>
    </row>
    <row r="13" spans="1:9" ht="19.5" customHeight="1" thickBot="1">
      <c r="A13" s="312" t="s">
        <v>11</v>
      </c>
      <c r="B13" s="435"/>
      <c r="C13" s="436"/>
      <c r="D13" s="115"/>
      <c r="E13" s="116"/>
      <c r="F13" s="117"/>
      <c r="G13" s="117"/>
      <c r="H13" s="37"/>
      <c r="I13" s="313"/>
    </row>
    <row r="14" spans="1:10" ht="19.5" customHeight="1" thickBot="1">
      <c r="A14" s="305" t="s">
        <v>12</v>
      </c>
      <c r="B14" s="306" t="s">
        <v>373</v>
      </c>
      <c r="C14" s="315"/>
      <c r="D14" s="109"/>
      <c r="E14" s="110"/>
      <c r="F14" s="111"/>
      <c r="G14" s="111"/>
      <c r="H14" s="112"/>
      <c r="I14" s="96">
        <f t="shared" si="0"/>
        <v>0</v>
      </c>
      <c r="J14" s="104"/>
    </row>
    <row r="15" spans="1:9" ht="19.5" customHeight="1" thickBot="1">
      <c r="A15" s="309" t="s">
        <v>13</v>
      </c>
      <c r="B15" s="105" t="s">
        <v>63</v>
      </c>
      <c r="C15" s="106"/>
      <c r="D15" s="107"/>
      <c r="E15" s="108"/>
      <c r="F15" s="42"/>
      <c r="G15" s="42"/>
      <c r="H15" s="38"/>
      <c r="I15" s="310">
        <f t="shared" si="0"/>
        <v>0</v>
      </c>
    </row>
    <row r="16" spans="1:9" ht="19.5" customHeight="1" thickBot="1">
      <c r="A16" s="305" t="s">
        <v>14</v>
      </c>
      <c r="B16" s="311" t="s">
        <v>374</v>
      </c>
      <c r="C16" s="315"/>
      <c r="D16" s="109"/>
      <c r="E16" s="110"/>
      <c r="F16" s="111"/>
      <c r="G16" s="111"/>
      <c r="H16" s="112"/>
      <c r="I16" s="96">
        <f t="shared" si="0"/>
        <v>0</v>
      </c>
    </row>
    <row r="17" spans="1:9" ht="19.5" customHeight="1" thickBot="1">
      <c r="A17" s="312" t="s">
        <v>15</v>
      </c>
      <c r="B17" s="113" t="s">
        <v>63</v>
      </c>
      <c r="C17" s="114"/>
      <c r="D17" s="115"/>
      <c r="E17" s="116"/>
      <c r="F17" s="117"/>
      <c r="G17" s="117"/>
      <c r="H17" s="37"/>
      <c r="I17" s="313">
        <f t="shared" si="0"/>
        <v>0</v>
      </c>
    </row>
    <row r="18" spans="1:9" ht="19.5" customHeight="1" thickBot="1">
      <c r="A18" s="624" t="s">
        <v>155</v>
      </c>
      <c r="B18" s="625"/>
      <c r="C18" s="163"/>
      <c r="D18" s="96">
        <f>D5+D8+D11+D14+D16</f>
        <v>0</v>
      </c>
      <c r="E18" s="97">
        <f>E5+E8+E11+E14+E16</f>
        <v>0</v>
      </c>
      <c r="F18" s="98">
        <f>F5+F8+F11+F14+F16</f>
        <v>0</v>
      </c>
      <c r="G18" s="98">
        <f>G5+G8+G11+G14+G16</f>
        <v>0</v>
      </c>
      <c r="H18" s="99">
        <f>H5+H8+H11+H14+H16</f>
        <v>0</v>
      </c>
      <c r="I18" s="96">
        <f>SUM(I5:I17)</f>
        <v>0</v>
      </c>
    </row>
  </sheetData>
  <sheetProtection/>
  <mergeCells count="7">
    <mergeCell ref="A18:B18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dőlt"1. számú tájékoztató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B24" sqref="B24"/>
    </sheetView>
  </sheetViews>
  <sheetFormatPr defaultColWidth="9.00390625" defaultRowHeight="12.75"/>
  <cols>
    <col min="1" max="1" width="5.875" style="131" customWidth="1"/>
    <col min="2" max="2" width="54.875" style="3" customWidth="1"/>
    <col min="3" max="4" width="17.625" style="3" customWidth="1"/>
    <col min="5" max="16384" width="9.375" style="3" customWidth="1"/>
  </cols>
  <sheetData>
    <row r="1" spans="1:4" s="119" customFormat="1" ht="15.75" thickBot="1">
      <c r="A1" s="118"/>
      <c r="D1" s="68" t="s">
        <v>53</v>
      </c>
    </row>
    <row r="2" spans="1:4" s="121" customFormat="1" ht="48" customHeight="1" thickBot="1">
      <c r="A2" s="120" t="s">
        <v>1</v>
      </c>
      <c r="B2" s="275" t="s">
        <v>2</v>
      </c>
      <c r="C2" s="275" t="s">
        <v>64</v>
      </c>
      <c r="D2" s="276" t="s">
        <v>65</v>
      </c>
    </row>
    <row r="3" spans="1:4" s="121" customFormat="1" ht="13.5" customHeight="1" thickBot="1">
      <c r="A3" s="55">
        <v>1</v>
      </c>
      <c r="B3" s="277">
        <v>2</v>
      </c>
      <c r="C3" s="277">
        <v>3</v>
      </c>
      <c r="D3" s="278">
        <v>4</v>
      </c>
    </row>
    <row r="4" spans="1:4" ht="18" customHeight="1">
      <c r="A4" s="200" t="s">
        <v>3</v>
      </c>
      <c r="B4" s="279" t="s">
        <v>183</v>
      </c>
      <c r="C4" s="198"/>
      <c r="D4" s="122"/>
    </row>
    <row r="5" spans="1:4" ht="18" customHeight="1">
      <c r="A5" s="123" t="s">
        <v>4</v>
      </c>
      <c r="B5" s="280" t="s">
        <v>184</v>
      </c>
      <c r="C5" s="199"/>
      <c r="D5" s="125">
        <v>0</v>
      </c>
    </row>
    <row r="6" spans="1:4" ht="18" customHeight="1">
      <c r="A6" s="123" t="s">
        <v>5</v>
      </c>
      <c r="B6" s="280" t="s">
        <v>135</v>
      </c>
      <c r="C6" s="199"/>
      <c r="D6" s="125">
        <v>0</v>
      </c>
    </row>
    <row r="7" spans="1:4" ht="18" customHeight="1">
      <c r="A7" s="123" t="s">
        <v>6</v>
      </c>
      <c r="B7" s="280" t="s">
        <v>136</v>
      </c>
      <c r="C7" s="199"/>
      <c r="D7" s="125">
        <v>0</v>
      </c>
    </row>
    <row r="8" spans="1:4" ht="18" customHeight="1">
      <c r="A8" s="123" t="s">
        <v>7</v>
      </c>
      <c r="B8" s="280" t="s">
        <v>175</v>
      </c>
      <c r="C8" s="199"/>
      <c r="D8" s="125">
        <v>0</v>
      </c>
    </row>
    <row r="9" spans="1:4" ht="18" customHeight="1">
      <c r="A9" s="123" t="s">
        <v>8</v>
      </c>
      <c r="B9" s="280" t="s">
        <v>176</v>
      </c>
      <c r="C9" s="199"/>
      <c r="D9" s="125"/>
    </row>
    <row r="10" spans="1:4" ht="18" customHeight="1">
      <c r="A10" s="123" t="s">
        <v>9</v>
      </c>
      <c r="B10" s="281" t="s">
        <v>177</v>
      </c>
      <c r="C10" s="199"/>
      <c r="D10" s="125"/>
    </row>
    <row r="11" spans="1:4" ht="18" customHeight="1">
      <c r="A11" s="123" t="s">
        <v>10</v>
      </c>
      <c r="B11" s="281" t="s">
        <v>178</v>
      </c>
      <c r="C11" s="199"/>
      <c r="D11" s="125"/>
    </row>
    <row r="12" spans="1:4" ht="18" customHeight="1">
      <c r="A12" s="123" t="s">
        <v>11</v>
      </c>
      <c r="B12" s="281" t="s">
        <v>179</v>
      </c>
      <c r="C12" s="199"/>
      <c r="D12" s="125"/>
    </row>
    <row r="13" spans="1:4" ht="18" customHeight="1">
      <c r="A13" s="123" t="s">
        <v>12</v>
      </c>
      <c r="B13" s="281" t="s">
        <v>180</v>
      </c>
      <c r="C13" s="199"/>
      <c r="D13" s="125"/>
    </row>
    <row r="14" spans="1:4" ht="18" customHeight="1">
      <c r="A14" s="123" t="s">
        <v>13</v>
      </c>
      <c r="B14" s="281" t="s">
        <v>181</v>
      </c>
      <c r="C14" s="199"/>
      <c r="D14" s="125"/>
    </row>
    <row r="15" spans="1:4" ht="22.5" customHeight="1">
      <c r="A15" s="123" t="s">
        <v>14</v>
      </c>
      <c r="B15" s="281" t="s">
        <v>182</v>
      </c>
      <c r="C15" s="199"/>
      <c r="D15" s="125"/>
    </row>
    <row r="16" spans="1:4" ht="18" customHeight="1">
      <c r="A16" s="123" t="s">
        <v>15</v>
      </c>
      <c r="B16" s="280" t="s">
        <v>137</v>
      </c>
      <c r="C16" s="199"/>
      <c r="D16" s="125"/>
    </row>
    <row r="17" spans="1:4" ht="18" customHeight="1">
      <c r="A17" s="123" t="s">
        <v>16</v>
      </c>
      <c r="B17" s="280" t="s">
        <v>138</v>
      </c>
      <c r="C17" s="199"/>
      <c r="D17" s="125"/>
    </row>
    <row r="18" spans="1:4" ht="18" customHeight="1">
      <c r="A18" s="123" t="s">
        <v>17</v>
      </c>
      <c r="B18" s="280" t="s">
        <v>139</v>
      </c>
      <c r="C18" s="199"/>
      <c r="D18" s="125"/>
    </row>
    <row r="19" spans="1:4" ht="18" customHeight="1">
      <c r="A19" s="123" t="s">
        <v>18</v>
      </c>
      <c r="B19" s="280" t="s">
        <v>140</v>
      </c>
      <c r="C19" s="199">
        <v>0</v>
      </c>
      <c r="D19" s="125"/>
    </row>
    <row r="20" spans="1:4" ht="18" customHeight="1">
      <c r="A20" s="123" t="s">
        <v>19</v>
      </c>
      <c r="B20" s="280" t="s">
        <v>141</v>
      </c>
      <c r="C20" s="199">
        <v>0</v>
      </c>
      <c r="D20" s="125"/>
    </row>
    <row r="21" spans="1:4" ht="18" customHeight="1">
      <c r="A21" s="123" t="s">
        <v>20</v>
      </c>
      <c r="B21" s="168"/>
      <c r="C21" s="124"/>
      <c r="D21" s="125"/>
    </row>
    <row r="22" spans="1:4" ht="18" customHeight="1">
      <c r="A22" s="123" t="s">
        <v>21</v>
      </c>
      <c r="B22" s="126"/>
      <c r="C22" s="124"/>
      <c r="D22" s="125"/>
    </row>
    <row r="23" spans="1:4" ht="18" customHeight="1">
      <c r="A23" s="123" t="s">
        <v>22</v>
      </c>
      <c r="B23" s="126"/>
      <c r="C23" s="124"/>
      <c r="D23" s="125"/>
    </row>
    <row r="24" spans="1:4" ht="18" customHeight="1">
      <c r="A24" s="123" t="s">
        <v>23</v>
      </c>
      <c r="B24" s="126"/>
      <c r="C24" s="124"/>
      <c r="D24" s="125"/>
    </row>
    <row r="25" spans="1:4" ht="18" customHeight="1">
      <c r="A25" s="123" t="s">
        <v>24</v>
      </c>
      <c r="B25" s="126"/>
      <c r="C25" s="124"/>
      <c r="D25" s="125"/>
    </row>
    <row r="26" spans="1:4" ht="18" customHeight="1">
      <c r="A26" s="123" t="s">
        <v>25</v>
      </c>
      <c r="B26" s="126"/>
      <c r="C26" s="124"/>
      <c r="D26" s="125"/>
    </row>
    <row r="27" spans="1:4" ht="18" customHeight="1">
      <c r="A27" s="123" t="s">
        <v>26</v>
      </c>
      <c r="B27" s="126"/>
      <c r="C27" s="124"/>
      <c r="D27" s="125"/>
    </row>
    <row r="28" spans="1:4" ht="18" customHeight="1">
      <c r="A28" s="123" t="s">
        <v>27</v>
      </c>
      <c r="B28" s="126"/>
      <c r="C28" s="124"/>
      <c r="D28" s="125"/>
    </row>
    <row r="29" spans="1:4" ht="18" customHeight="1" thickBot="1">
      <c r="A29" s="201" t="s">
        <v>28</v>
      </c>
      <c r="B29" s="127"/>
      <c r="C29" s="128"/>
      <c r="D29" s="129"/>
    </row>
    <row r="30" spans="1:4" ht="18" customHeight="1" thickBot="1">
      <c r="A30" s="56" t="s">
        <v>29</v>
      </c>
      <c r="B30" s="282" t="s">
        <v>41</v>
      </c>
      <c r="C30" s="283">
        <f>SUM(C4:C29)</f>
        <v>0</v>
      </c>
      <c r="D30" s="284">
        <f>SUM(D4:D29)</f>
        <v>0</v>
      </c>
    </row>
    <row r="31" spans="1:4" ht="8.25" customHeight="1">
      <c r="A31" s="130"/>
      <c r="B31" s="633"/>
      <c r="C31" s="633"/>
      <c r="D31" s="633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CE,Félkövér"&amp;11 &amp;"Times New Roman CE,Félkövér dőlt"2.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65"/>
  <sheetViews>
    <sheetView workbookViewId="0" topLeftCell="A4">
      <selection activeCell="P12" sqref="P11:P12"/>
    </sheetView>
  </sheetViews>
  <sheetFormatPr defaultColWidth="9.00390625" defaultRowHeight="12.75"/>
  <cols>
    <col min="1" max="1" width="15.625" style="0" customWidth="1"/>
    <col min="2" max="2" width="18.875" style="0" customWidth="1"/>
    <col min="4" max="4" width="12.875" style="0" customWidth="1"/>
    <col min="5" max="5" width="12.00390625" style="0" customWidth="1"/>
    <col min="6" max="6" width="11.00390625" style="0" customWidth="1"/>
    <col min="7" max="7" width="13.00390625" style="0" customWidth="1"/>
    <col min="8" max="8" width="14.375" style="0" customWidth="1"/>
    <col min="9" max="9" width="12.00390625" style="0" customWidth="1"/>
    <col min="10" max="11" width="9.625" style="0" customWidth="1"/>
    <col min="12" max="12" width="11.50390625" style="0" customWidth="1"/>
    <col min="13" max="13" width="17.625" style="0" customWidth="1"/>
  </cols>
  <sheetData>
    <row r="2" spans="1:13" ht="12.7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</row>
    <row r="3" spans="1:13" ht="12.75">
      <c r="A3" s="621" t="s">
        <v>504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</row>
    <row r="5" spans="12:14" ht="12.75">
      <c r="L5" s="634" t="s">
        <v>500</v>
      </c>
      <c r="M5" s="634"/>
      <c r="N5" s="634"/>
    </row>
    <row r="6" spans="1:13" ht="38.25">
      <c r="A6" s="577" t="s">
        <v>459</v>
      </c>
      <c r="B6" s="577"/>
      <c r="C6" s="577"/>
      <c r="D6" s="578" t="s">
        <v>55</v>
      </c>
      <c r="E6" s="578" t="s">
        <v>460</v>
      </c>
      <c r="F6" s="578" t="s">
        <v>57</v>
      </c>
      <c r="G6" s="578" t="s">
        <v>461</v>
      </c>
      <c r="H6" s="578" t="s">
        <v>462</v>
      </c>
      <c r="I6" s="578" t="s">
        <v>463</v>
      </c>
      <c r="J6" s="578" t="s">
        <v>464</v>
      </c>
      <c r="K6" s="578" t="s">
        <v>465</v>
      </c>
      <c r="L6" s="578" t="s">
        <v>521</v>
      </c>
      <c r="M6" s="579" t="s">
        <v>520</v>
      </c>
    </row>
    <row r="7" spans="6:12" ht="12.75">
      <c r="F7" s="566"/>
      <c r="L7" s="566"/>
    </row>
    <row r="9" spans="1:14" ht="12.75">
      <c r="A9" t="s">
        <v>466</v>
      </c>
      <c r="F9" s="566">
        <v>952</v>
      </c>
      <c r="L9" s="566">
        <f>SUM(F9:K9)</f>
        <v>952</v>
      </c>
      <c r="M9" s="566">
        <v>1083</v>
      </c>
      <c r="N9" s="568" t="s">
        <v>467</v>
      </c>
    </row>
    <row r="10" ht="12.75">
      <c r="N10" s="568"/>
    </row>
    <row r="11" spans="1:14" ht="12.75">
      <c r="A11" t="s">
        <v>468</v>
      </c>
      <c r="D11">
        <v>2087</v>
      </c>
      <c r="E11">
        <v>658</v>
      </c>
      <c r="F11" s="566">
        <v>1942</v>
      </c>
      <c r="G11">
        <v>5330</v>
      </c>
      <c r="L11" s="566">
        <f>SUM(D11:K11)</f>
        <v>10017</v>
      </c>
      <c r="M11" s="566">
        <v>10131</v>
      </c>
      <c r="N11" s="568" t="s">
        <v>467</v>
      </c>
    </row>
    <row r="12" spans="4:14" ht="12.75">
      <c r="D12">
        <v>626</v>
      </c>
      <c r="L12" s="566">
        <f>SUM(D12:K12)</f>
        <v>626</v>
      </c>
      <c r="M12" s="566">
        <f>SUM(E12:L12)</f>
        <v>626</v>
      </c>
      <c r="N12" s="568" t="s">
        <v>471</v>
      </c>
    </row>
    <row r="13" spans="1:14" ht="12.75">
      <c r="A13" t="s">
        <v>469</v>
      </c>
      <c r="D13" s="566">
        <v>1102</v>
      </c>
      <c r="E13">
        <v>298</v>
      </c>
      <c r="F13" s="566">
        <v>768</v>
      </c>
      <c r="L13" s="566">
        <f>SUM(D13:K13)</f>
        <v>2168</v>
      </c>
      <c r="M13" s="566">
        <v>1886</v>
      </c>
      <c r="N13" s="568" t="s">
        <v>467</v>
      </c>
    </row>
    <row r="14" spans="12:14" ht="12.75">
      <c r="L14" s="566"/>
      <c r="M14" s="566"/>
      <c r="N14" s="568"/>
    </row>
    <row r="15" spans="1:14" ht="12.75">
      <c r="A15" t="s">
        <v>470</v>
      </c>
      <c r="D15">
        <v>1026</v>
      </c>
      <c r="E15">
        <v>277</v>
      </c>
      <c r="F15" s="566">
        <v>1660</v>
      </c>
      <c r="J15">
        <v>3352</v>
      </c>
      <c r="L15" s="566">
        <f>SUM(D15:K15)</f>
        <v>6315</v>
      </c>
      <c r="M15" s="566">
        <v>6597</v>
      </c>
      <c r="N15" s="568" t="s">
        <v>467</v>
      </c>
    </row>
    <row r="16" spans="6:14" ht="12.75">
      <c r="F16" s="566"/>
      <c r="L16" s="566"/>
      <c r="M16" s="566"/>
      <c r="N16" s="568"/>
    </row>
    <row r="17" spans="1:14" ht="12.75">
      <c r="A17" t="s">
        <v>472</v>
      </c>
      <c r="F17" s="566">
        <v>1460</v>
      </c>
      <c r="L17" s="566">
        <f>SUM(D17:K17)</f>
        <v>1460</v>
      </c>
      <c r="M17" s="566">
        <v>1827</v>
      </c>
      <c r="N17" s="568" t="s">
        <v>467</v>
      </c>
    </row>
    <row r="18" spans="12:14" ht="12.75">
      <c r="L18" s="566"/>
      <c r="M18" s="566"/>
      <c r="N18" s="568"/>
    </row>
    <row r="19" spans="1:14" ht="12.75">
      <c r="A19" t="s">
        <v>473</v>
      </c>
      <c r="H19">
        <v>185</v>
      </c>
      <c r="L19" s="566">
        <f>SUM(D19:K19)</f>
        <v>185</v>
      </c>
      <c r="M19" s="566">
        <v>185</v>
      </c>
      <c r="N19" s="568" t="s">
        <v>471</v>
      </c>
    </row>
    <row r="20" spans="12:14" ht="12.75">
      <c r="L20" s="566"/>
      <c r="M20" s="566"/>
      <c r="N20" s="568"/>
    </row>
    <row r="21" spans="1:14" ht="12.75">
      <c r="A21" t="s">
        <v>474</v>
      </c>
      <c r="F21" s="566"/>
      <c r="I21">
        <v>165</v>
      </c>
      <c r="L21" s="566">
        <f>SUM(I21:K21)</f>
        <v>165</v>
      </c>
      <c r="M21" s="566">
        <v>152</v>
      </c>
      <c r="N21" s="568" t="s">
        <v>467</v>
      </c>
    </row>
    <row r="23" spans="1:14" ht="12.75">
      <c r="A23" t="s">
        <v>475</v>
      </c>
      <c r="I23">
        <v>80</v>
      </c>
      <c r="L23" s="566">
        <f>SUM(D23:K23)</f>
        <v>80</v>
      </c>
      <c r="M23" s="566">
        <v>80</v>
      </c>
      <c r="N23" s="568" t="s">
        <v>467</v>
      </c>
    </row>
    <row r="24" spans="12:14" ht="12.75">
      <c r="L24" s="566"/>
      <c r="M24" s="566"/>
      <c r="N24" s="568"/>
    </row>
    <row r="25" spans="1:14" ht="12.75">
      <c r="A25" t="s">
        <v>476</v>
      </c>
      <c r="I25">
        <v>60</v>
      </c>
      <c r="L25" s="566">
        <f>SUM(D25:K25)</f>
        <v>60</v>
      </c>
      <c r="M25" s="566">
        <v>60</v>
      </c>
      <c r="N25" s="568" t="s">
        <v>467</v>
      </c>
    </row>
    <row r="26" spans="12:14" ht="12.75">
      <c r="L26" s="566"/>
      <c r="M26" s="566"/>
      <c r="N26" s="568"/>
    </row>
    <row r="27" spans="1:14" ht="12.75">
      <c r="A27" t="s">
        <v>477</v>
      </c>
      <c r="D27">
        <v>204</v>
      </c>
      <c r="E27">
        <v>55</v>
      </c>
      <c r="F27">
        <v>147</v>
      </c>
      <c r="L27" s="566">
        <f>SUM(D27:K27)</f>
        <v>406</v>
      </c>
      <c r="M27" s="566">
        <v>536</v>
      </c>
      <c r="N27" s="568" t="s">
        <v>467</v>
      </c>
    </row>
    <row r="28" spans="12:14" ht="12.75">
      <c r="L28" s="566"/>
      <c r="M28" s="566"/>
      <c r="N28" s="568"/>
    </row>
    <row r="29" spans="1:14" ht="12.75">
      <c r="A29" t="s">
        <v>478</v>
      </c>
      <c r="F29">
        <v>357</v>
      </c>
      <c r="L29" s="566">
        <f>SUM(D29:K29)</f>
        <v>357</v>
      </c>
      <c r="M29" s="566">
        <v>357</v>
      </c>
      <c r="N29" s="568" t="s">
        <v>467</v>
      </c>
    </row>
    <row r="30" spans="12:14" ht="12.75">
      <c r="L30" s="566"/>
      <c r="M30" s="566"/>
      <c r="N30" s="568"/>
    </row>
    <row r="31" spans="1:14" ht="12.75">
      <c r="A31" t="s">
        <v>501</v>
      </c>
      <c r="F31">
        <v>864</v>
      </c>
      <c r="L31" s="566">
        <f>SUM(D31:K31)</f>
        <v>864</v>
      </c>
      <c r="M31" s="566">
        <v>864</v>
      </c>
      <c r="N31" s="568" t="s">
        <v>467</v>
      </c>
    </row>
    <row r="32" spans="12:14" ht="12.75">
      <c r="L32" s="566"/>
      <c r="M32" s="566"/>
      <c r="N32" s="568"/>
    </row>
    <row r="33" spans="1:14" ht="12.75">
      <c r="A33" t="s">
        <v>505</v>
      </c>
      <c r="D33">
        <v>227</v>
      </c>
      <c r="E33">
        <v>61</v>
      </c>
      <c r="F33" s="566"/>
      <c r="L33" s="566">
        <f>SUM(D33:K33)</f>
        <v>288</v>
      </c>
      <c r="M33" s="566">
        <v>604</v>
      </c>
      <c r="N33" s="568" t="s">
        <v>467</v>
      </c>
    </row>
    <row r="35" spans="12:14" ht="12.75">
      <c r="L35" s="566"/>
      <c r="M35" s="566"/>
      <c r="N35" s="568"/>
    </row>
    <row r="36" spans="1:14" ht="12.75">
      <c r="A36" t="s">
        <v>502</v>
      </c>
      <c r="F36">
        <v>129</v>
      </c>
      <c r="L36" s="566">
        <f>SUM(D36:K36)</f>
        <v>129</v>
      </c>
      <c r="M36" s="566">
        <v>129</v>
      </c>
      <c r="N36" s="568" t="s">
        <v>467</v>
      </c>
    </row>
    <row r="37" spans="12:14" ht="12.75">
      <c r="L37" s="566"/>
      <c r="M37" s="566"/>
      <c r="N37" s="568"/>
    </row>
    <row r="38" spans="1:14" ht="12.75">
      <c r="A38" t="s">
        <v>450</v>
      </c>
      <c r="F38">
        <v>971</v>
      </c>
      <c r="L38" s="566">
        <f>SUM(D38:K38)</f>
        <v>971</v>
      </c>
      <c r="M38" s="566">
        <v>1855</v>
      </c>
      <c r="N38" s="568" t="s">
        <v>467</v>
      </c>
    </row>
    <row r="39" spans="12:13" ht="12.75">
      <c r="L39" s="566"/>
      <c r="M39" s="566"/>
    </row>
    <row r="40" spans="1:14" ht="12.75">
      <c r="A40" t="s">
        <v>506</v>
      </c>
      <c r="F40">
        <v>800</v>
      </c>
      <c r="L40" s="566">
        <f>SUM(D40:K40)</f>
        <v>800</v>
      </c>
      <c r="M40" s="566">
        <v>800</v>
      </c>
      <c r="N40" s="568" t="s">
        <v>471</v>
      </c>
    </row>
    <row r="43" spans="10:13" ht="12.75">
      <c r="J43" s="569" t="s">
        <v>503</v>
      </c>
      <c r="K43" s="569"/>
      <c r="L43" s="570">
        <f>SUM(L9:L42)</f>
        <v>25843</v>
      </c>
      <c r="M43" s="570">
        <f>SUM(M9:M42)</f>
        <v>27772</v>
      </c>
    </row>
    <row r="48" ht="12.75">
      <c r="L48" s="566"/>
    </row>
    <row r="52" ht="12.75">
      <c r="L52" s="566"/>
    </row>
    <row r="58" spans="6:12" ht="12.75">
      <c r="F58" s="566"/>
      <c r="L58" s="566"/>
    </row>
    <row r="60" spans="7:12" ht="12.75">
      <c r="G60" s="566"/>
      <c r="L60" s="566"/>
    </row>
    <row r="62" spans="7:12" ht="12.75">
      <c r="G62" s="566"/>
      <c r="L62" s="566"/>
    </row>
    <row r="63" spans="7:12" ht="12.75">
      <c r="G63" s="566"/>
      <c r="L63" s="566"/>
    </row>
    <row r="65" spans="4:12" ht="12.75">
      <c r="D65" s="566"/>
      <c r="E65" s="566"/>
      <c r="F65" s="566"/>
      <c r="G65" s="566"/>
      <c r="L65" s="566"/>
    </row>
  </sheetData>
  <mergeCells count="3">
    <mergeCell ref="A2:M2"/>
    <mergeCell ref="A3:M3"/>
    <mergeCell ref="L5:N5"/>
  </mergeCells>
  <printOptions/>
  <pageMargins left="0.75" right="0.75" top="0.78" bottom="0.73" header="0.5" footer="0.5"/>
  <pageSetup horizontalDpi="600" verticalDpi="600" orientation="landscape" paperSize="9" scale="80" r:id="rId1"/>
  <headerFooter alignWithMargins="0">
    <oddHeader>&amp;R&amp;"Times New Roman CE,Félkövér"4. sz.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R23" sqref="R23"/>
    </sheetView>
  </sheetViews>
  <sheetFormatPr defaultColWidth="9.00390625" defaultRowHeight="12.75"/>
  <cols>
    <col min="1" max="1" width="4.875" style="137" customWidth="1"/>
    <col min="2" max="2" width="28.875" style="151" customWidth="1"/>
    <col min="3" max="4" width="9.00390625" style="151" customWidth="1"/>
    <col min="5" max="5" width="9.50390625" style="151" customWidth="1"/>
    <col min="6" max="6" width="8.875" style="151" customWidth="1"/>
    <col min="7" max="7" width="8.625" style="151" customWidth="1"/>
    <col min="8" max="8" width="8.875" style="151" customWidth="1"/>
    <col min="9" max="9" width="8.125" style="151" customWidth="1"/>
    <col min="10" max="14" width="9.50390625" style="151" customWidth="1"/>
    <col min="15" max="15" width="12.625" style="137" customWidth="1"/>
    <col min="16" max="16384" width="9.375" style="151" customWidth="1"/>
  </cols>
  <sheetData>
    <row r="1" spans="1:15" ht="31.5" customHeight="1">
      <c r="A1" s="639" t="s">
        <v>499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ht="16.5" thickBot="1">
      <c r="O2" s="4" t="s">
        <v>42</v>
      </c>
    </row>
    <row r="3" spans="1:15" s="137" customFormat="1" ht="33" customHeight="1" thickBot="1">
      <c r="A3" s="134" t="s">
        <v>1</v>
      </c>
      <c r="B3" s="135" t="s">
        <v>54</v>
      </c>
      <c r="C3" s="135" t="s">
        <v>66</v>
      </c>
      <c r="D3" s="135" t="s">
        <v>67</v>
      </c>
      <c r="E3" s="135" t="s">
        <v>68</v>
      </c>
      <c r="F3" s="135" t="s">
        <v>69</v>
      </c>
      <c r="G3" s="135" t="s">
        <v>70</v>
      </c>
      <c r="H3" s="135" t="s">
        <v>71</v>
      </c>
      <c r="I3" s="135" t="s">
        <v>72</v>
      </c>
      <c r="J3" s="135" t="s">
        <v>73</v>
      </c>
      <c r="K3" s="135" t="s">
        <v>74</v>
      </c>
      <c r="L3" s="135" t="s">
        <v>75</v>
      </c>
      <c r="M3" s="135" t="s">
        <v>76</v>
      </c>
      <c r="N3" s="135" t="s">
        <v>77</v>
      </c>
      <c r="O3" s="136" t="s">
        <v>41</v>
      </c>
    </row>
    <row r="4" spans="1:15" s="139" customFormat="1" ht="15" customHeight="1" thickBot="1">
      <c r="A4" s="138" t="s">
        <v>3</v>
      </c>
      <c r="B4" s="635" t="s">
        <v>43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7"/>
    </row>
    <row r="5" spans="1:15" s="139" customFormat="1" ht="15" customHeight="1">
      <c r="A5" s="140" t="s">
        <v>4</v>
      </c>
      <c r="B5" s="141" t="s">
        <v>206</v>
      </c>
      <c r="C5" s="142">
        <v>717</v>
      </c>
      <c r="D5" s="142">
        <v>716</v>
      </c>
      <c r="E5" s="142">
        <v>716</v>
      </c>
      <c r="F5" s="142">
        <v>716</v>
      </c>
      <c r="G5" s="142">
        <v>716</v>
      </c>
      <c r="H5" s="142">
        <v>716</v>
      </c>
      <c r="I5" s="142">
        <v>716</v>
      </c>
      <c r="J5" s="142">
        <v>716</v>
      </c>
      <c r="K5" s="142">
        <v>716</v>
      </c>
      <c r="L5" s="142">
        <v>716</v>
      </c>
      <c r="M5" s="142">
        <v>716</v>
      </c>
      <c r="N5" s="580">
        <v>716</v>
      </c>
      <c r="O5" s="561">
        <f>SUM(C5:N5)</f>
        <v>8593</v>
      </c>
    </row>
    <row r="6" spans="1:15" s="145" customFormat="1" ht="13.5" customHeight="1">
      <c r="A6" s="143" t="s">
        <v>5</v>
      </c>
      <c r="B6" s="316" t="s">
        <v>44</v>
      </c>
      <c r="C6" s="144">
        <v>24</v>
      </c>
      <c r="D6" s="144">
        <v>24</v>
      </c>
      <c r="E6" s="144">
        <v>24</v>
      </c>
      <c r="F6" s="144">
        <v>24</v>
      </c>
      <c r="G6" s="144">
        <v>23</v>
      </c>
      <c r="H6" s="144">
        <v>23</v>
      </c>
      <c r="I6" s="144">
        <v>23</v>
      </c>
      <c r="J6" s="144">
        <v>23</v>
      </c>
      <c r="K6" s="144">
        <v>23</v>
      </c>
      <c r="L6" s="144">
        <v>23</v>
      </c>
      <c r="M6" s="144">
        <v>23</v>
      </c>
      <c r="N6" s="560">
        <v>23</v>
      </c>
      <c r="O6" s="562">
        <f>SUM(C6:N6)</f>
        <v>280</v>
      </c>
    </row>
    <row r="7" spans="1:15" s="145" customFormat="1" ht="27" customHeight="1">
      <c r="A7" s="143" t="s">
        <v>6</v>
      </c>
      <c r="B7" s="317" t="s">
        <v>362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581"/>
      <c r="O7" s="562">
        <f>SUM(C7:N7)</f>
        <v>0</v>
      </c>
    </row>
    <row r="8" spans="1:15" s="145" customFormat="1" ht="13.5" customHeight="1">
      <c r="A8" s="143" t="s">
        <v>7</v>
      </c>
      <c r="B8" s="316" t="s">
        <v>123</v>
      </c>
      <c r="C8" s="144">
        <v>873</v>
      </c>
      <c r="D8" s="144">
        <v>872</v>
      </c>
      <c r="E8" s="144">
        <v>872</v>
      </c>
      <c r="F8" s="144">
        <v>872</v>
      </c>
      <c r="G8" s="144">
        <v>872</v>
      </c>
      <c r="H8" s="144">
        <v>872</v>
      </c>
      <c r="I8" s="144">
        <v>772</v>
      </c>
      <c r="J8" s="144">
        <v>773</v>
      </c>
      <c r="K8" s="144">
        <v>773</v>
      </c>
      <c r="L8" s="144">
        <v>773</v>
      </c>
      <c r="M8" s="144">
        <v>773</v>
      </c>
      <c r="N8" s="560">
        <v>772</v>
      </c>
      <c r="O8" s="562">
        <f>SUM(C8:N8)</f>
        <v>9869</v>
      </c>
    </row>
    <row r="9" spans="1:15" s="145" customFormat="1" ht="13.5" customHeight="1">
      <c r="A9" s="143" t="s">
        <v>8</v>
      </c>
      <c r="B9" s="316" t="s">
        <v>363</v>
      </c>
      <c r="C9" s="144"/>
      <c r="D9" s="144"/>
      <c r="E9" s="144"/>
      <c r="F9" s="144"/>
      <c r="G9" s="144">
        <v>131</v>
      </c>
      <c r="H9" s="144"/>
      <c r="I9" s="144"/>
      <c r="J9" s="144"/>
      <c r="K9" s="144"/>
      <c r="L9" s="144"/>
      <c r="M9" s="144"/>
      <c r="N9" s="560"/>
      <c r="O9" s="562">
        <v>131</v>
      </c>
    </row>
    <row r="10" spans="1:15" s="145" customFormat="1" ht="13.5" customHeight="1">
      <c r="A10" s="143" t="s">
        <v>9</v>
      </c>
      <c r="B10" s="316" t="s">
        <v>52</v>
      </c>
      <c r="C10" s="144"/>
      <c r="D10" s="144"/>
      <c r="E10" s="144">
        <v>80</v>
      </c>
      <c r="F10" s="144">
        <v>79</v>
      </c>
      <c r="G10" s="144">
        <v>79</v>
      </c>
      <c r="H10" s="144">
        <v>79</v>
      </c>
      <c r="I10" s="144"/>
      <c r="J10" s="144"/>
      <c r="K10" s="144"/>
      <c r="L10" s="144"/>
      <c r="M10" s="144"/>
      <c r="N10" s="560"/>
      <c r="O10" s="562">
        <v>317</v>
      </c>
    </row>
    <row r="11" spans="1:15" s="145" customFormat="1" ht="13.5" customHeight="1">
      <c r="A11" s="143" t="s">
        <v>10</v>
      </c>
      <c r="B11" s="316" t="s">
        <v>364</v>
      </c>
      <c r="C11" s="144">
        <v>4</v>
      </c>
      <c r="D11" s="144">
        <v>4</v>
      </c>
      <c r="E11" s="144">
        <v>4</v>
      </c>
      <c r="F11" s="144">
        <v>4</v>
      </c>
      <c r="G11" s="144">
        <v>4</v>
      </c>
      <c r="H11" s="144">
        <v>4</v>
      </c>
      <c r="I11" s="144">
        <v>4</v>
      </c>
      <c r="J11" s="144">
        <v>4</v>
      </c>
      <c r="K11" s="144">
        <v>4</v>
      </c>
      <c r="L11" s="144">
        <v>4</v>
      </c>
      <c r="M11" s="144">
        <v>4</v>
      </c>
      <c r="N11" s="560">
        <v>3</v>
      </c>
      <c r="O11" s="562">
        <f>SUM(C11:N11)</f>
        <v>47</v>
      </c>
    </row>
    <row r="12" spans="1:15" s="145" customFormat="1" ht="27" customHeight="1">
      <c r="A12" s="143" t="s">
        <v>11</v>
      </c>
      <c r="B12" s="318" t="s">
        <v>365</v>
      </c>
      <c r="C12" s="144"/>
      <c r="D12" s="144"/>
      <c r="E12" s="144">
        <v>1126</v>
      </c>
      <c r="F12" s="144"/>
      <c r="G12" s="144"/>
      <c r="H12" s="144">
        <v>1646</v>
      </c>
      <c r="I12" s="144"/>
      <c r="J12" s="144"/>
      <c r="K12" s="144">
        <v>2117</v>
      </c>
      <c r="L12" s="144"/>
      <c r="M12" s="144"/>
      <c r="N12" s="560">
        <v>2762</v>
      </c>
      <c r="O12" s="562">
        <f>SUM(C12:N12)</f>
        <v>7651</v>
      </c>
    </row>
    <row r="13" spans="1:15" s="145" customFormat="1" ht="13.5" customHeight="1" thickBot="1">
      <c r="A13" s="143" t="s">
        <v>12</v>
      </c>
      <c r="B13" s="316" t="s">
        <v>366</v>
      </c>
      <c r="C13" s="144"/>
      <c r="D13" s="144">
        <v>884</v>
      </c>
      <c r="E13" s="144"/>
      <c r="F13" s="144"/>
      <c r="G13" s="144"/>
      <c r="H13" s="144"/>
      <c r="I13" s="144"/>
      <c r="J13" s="144"/>
      <c r="K13" s="144"/>
      <c r="L13" s="144"/>
      <c r="M13" s="144"/>
      <c r="N13" s="560"/>
      <c r="O13" s="583">
        <v>884</v>
      </c>
    </row>
    <row r="14" spans="1:15" s="139" customFormat="1" ht="15.75" customHeight="1" thickBot="1">
      <c r="A14" s="138" t="s">
        <v>13</v>
      </c>
      <c r="B14" s="57" t="s">
        <v>120</v>
      </c>
      <c r="C14" s="147">
        <f>SUM(C5:C13)</f>
        <v>1618</v>
      </c>
      <c r="D14" s="147">
        <f aca="true" t="shared" si="0" ref="D14:N14">SUM(D5:D13)</f>
        <v>2500</v>
      </c>
      <c r="E14" s="147">
        <f t="shared" si="0"/>
        <v>2822</v>
      </c>
      <c r="F14" s="147">
        <f t="shared" si="0"/>
        <v>1695</v>
      </c>
      <c r="G14" s="147">
        <f t="shared" si="0"/>
        <v>1825</v>
      </c>
      <c r="H14" s="147">
        <f t="shared" si="0"/>
        <v>3340</v>
      </c>
      <c r="I14" s="147">
        <f t="shared" si="0"/>
        <v>1515</v>
      </c>
      <c r="J14" s="147">
        <f t="shared" si="0"/>
        <v>1516</v>
      </c>
      <c r="K14" s="147">
        <f t="shared" si="0"/>
        <v>3633</v>
      </c>
      <c r="L14" s="147">
        <f t="shared" si="0"/>
        <v>1516</v>
      </c>
      <c r="M14" s="147">
        <f t="shared" si="0"/>
        <v>1516</v>
      </c>
      <c r="N14" s="147">
        <f t="shared" si="0"/>
        <v>4276</v>
      </c>
      <c r="O14" s="582">
        <f>SUM(O5:O13)</f>
        <v>27772</v>
      </c>
    </row>
    <row r="15" spans="1:15" s="139" customFormat="1" ht="15" customHeight="1" thickBot="1">
      <c r="A15" s="138" t="s">
        <v>14</v>
      </c>
      <c r="B15" s="635" t="s">
        <v>49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8"/>
    </row>
    <row r="16" spans="1:15" s="145" customFormat="1" ht="13.5" customHeight="1">
      <c r="A16" s="148" t="s">
        <v>15</v>
      </c>
      <c r="B16" s="319" t="s">
        <v>55</v>
      </c>
      <c r="C16" s="146">
        <v>440</v>
      </c>
      <c r="D16" s="146">
        <v>440</v>
      </c>
      <c r="E16" s="146">
        <v>440</v>
      </c>
      <c r="F16" s="146">
        <v>440</v>
      </c>
      <c r="G16" s="146">
        <v>439</v>
      </c>
      <c r="H16" s="146">
        <v>439</v>
      </c>
      <c r="I16" s="146">
        <v>439</v>
      </c>
      <c r="J16" s="146">
        <v>439</v>
      </c>
      <c r="K16" s="146">
        <v>439</v>
      </c>
      <c r="L16" s="146">
        <v>439</v>
      </c>
      <c r="M16" s="146">
        <v>439</v>
      </c>
      <c r="N16" s="146">
        <v>439</v>
      </c>
      <c r="O16" s="561">
        <v>5554</v>
      </c>
    </row>
    <row r="17" spans="1:15" s="145" customFormat="1" ht="27" customHeight="1">
      <c r="A17" s="143" t="s">
        <v>16</v>
      </c>
      <c r="B17" s="318" t="s">
        <v>271</v>
      </c>
      <c r="C17" s="144">
        <v>113</v>
      </c>
      <c r="D17" s="144">
        <v>113</v>
      </c>
      <c r="E17" s="144">
        <v>113</v>
      </c>
      <c r="F17" s="144">
        <v>113</v>
      </c>
      <c r="G17" s="144">
        <v>113</v>
      </c>
      <c r="H17" s="144">
        <v>112</v>
      </c>
      <c r="I17" s="144">
        <v>112</v>
      </c>
      <c r="J17" s="144">
        <v>112</v>
      </c>
      <c r="K17" s="144">
        <v>112</v>
      </c>
      <c r="L17" s="144">
        <v>112</v>
      </c>
      <c r="M17" s="144">
        <v>112</v>
      </c>
      <c r="N17" s="144">
        <v>112</v>
      </c>
      <c r="O17" s="563">
        <v>1382</v>
      </c>
    </row>
    <row r="18" spans="1:15" s="145" customFormat="1" ht="13.5" customHeight="1">
      <c r="A18" s="143" t="s">
        <v>17</v>
      </c>
      <c r="B18" s="316" t="s">
        <v>57</v>
      </c>
      <c r="C18" s="144">
        <v>505</v>
      </c>
      <c r="D18" s="144">
        <v>484</v>
      </c>
      <c r="E18" s="144">
        <v>1481</v>
      </c>
      <c r="F18" s="144">
        <v>504</v>
      </c>
      <c r="G18" s="144">
        <v>504</v>
      </c>
      <c r="H18" s="144">
        <v>1350</v>
      </c>
      <c r="I18" s="144">
        <v>504</v>
      </c>
      <c r="J18" s="144">
        <v>416</v>
      </c>
      <c r="K18" s="144">
        <v>1567</v>
      </c>
      <c r="L18" s="144">
        <v>305</v>
      </c>
      <c r="M18" s="144">
        <v>415</v>
      </c>
      <c r="N18" s="144">
        <v>115</v>
      </c>
      <c r="O18" s="563">
        <v>8779</v>
      </c>
    </row>
    <row r="19" spans="1:15" s="145" customFormat="1" ht="13.5" customHeight="1">
      <c r="A19" s="143" t="s">
        <v>18</v>
      </c>
      <c r="B19" s="316" t="s">
        <v>35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560"/>
      <c r="O19" s="563">
        <f aca="true" t="shared" si="1" ref="O19:O26">SUM(C19:N19)</f>
        <v>0</v>
      </c>
    </row>
    <row r="20" spans="1:15" s="145" customFormat="1" ht="13.5" customHeight="1">
      <c r="A20" s="143" t="s">
        <v>19</v>
      </c>
      <c r="B20" s="316" t="s">
        <v>131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560"/>
      <c r="O20" s="563">
        <f t="shared" si="1"/>
        <v>0</v>
      </c>
    </row>
    <row r="21" spans="1:17" s="145" customFormat="1" ht="13.5" customHeight="1">
      <c r="A21" s="143" t="s">
        <v>20</v>
      </c>
      <c r="B21" s="316" t="s">
        <v>132</v>
      </c>
      <c r="C21" s="144">
        <v>460</v>
      </c>
      <c r="D21" s="144">
        <v>460</v>
      </c>
      <c r="E21" s="144">
        <v>460</v>
      </c>
      <c r="F21" s="144">
        <v>460</v>
      </c>
      <c r="G21" s="144">
        <v>460</v>
      </c>
      <c r="H21" s="144">
        <v>459</v>
      </c>
      <c r="I21" s="144">
        <v>460</v>
      </c>
      <c r="J21" s="144">
        <v>459</v>
      </c>
      <c r="K21" s="144">
        <v>459</v>
      </c>
      <c r="L21" s="144">
        <v>459</v>
      </c>
      <c r="M21" s="144">
        <v>460</v>
      </c>
      <c r="N21" s="144">
        <v>459</v>
      </c>
      <c r="O21" s="563">
        <v>5629</v>
      </c>
      <c r="Q21" s="565"/>
    </row>
    <row r="22" spans="1:15" s="145" customFormat="1" ht="27" customHeight="1">
      <c r="A22" s="143" t="s">
        <v>21</v>
      </c>
      <c r="B22" s="318" t="s">
        <v>369</v>
      </c>
      <c r="C22" s="144"/>
      <c r="D22" s="144">
        <v>20</v>
      </c>
      <c r="E22" s="144">
        <v>20</v>
      </c>
      <c r="F22" s="144"/>
      <c r="G22" s="144"/>
      <c r="H22" s="144"/>
      <c r="I22" s="144"/>
      <c r="J22" s="144">
        <v>90</v>
      </c>
      <c r="K22" s="144">
        <v>85</v>
      </c>
      <c r="L22" s="144"/>
      <c r="M22" s="144">
        <v>90</v>
      </c>
      <c r="N22" s="560"/>
      <c r="O22" s="563">
        <v>292</v>
      </c>
    </row>
    <row r="23" spans="1:15" s="145" customFormat="1" ht="13.5" customHeight="1">
      <c r="A23" s="143" t="s">
        <v>22</v>
      </c>
      <c r="B23" s="316" t="s">
        <v>36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>
        <v>201</v>
      </c>
      <c r="M23" s="144"/>
      <c r="N23" s="560">
        <v>3151</v>
      </c>
      <c r="O23" s="563">
        <v>3352</v>
      </c>
    </row>
    <row r="24" spans="1:15" s="145" customFormat="1" ht="13.5" customHeight="1">
      <c r="A24" s="143" t="s">
        <v>23</v>
      </c>
      <c r="B24" s="316" t="s">
        <v>84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560"/>
      <c r="O24" s="563">
        <f t="shared" si="1"/>
        <v>0</v>
      </c>
    </row>
    <row r="25" spans="1:15" s="145" customFormat="1" ht="13.5" customHeight="1">
      <c r="A25" s="143" t="s">
        <v>24</v>
      </c>
      <c r="B25" s="316" t="s">
        <v>367</v>
      </c>
      <c r="C25" s="144"/>
      <c r="D25" s="144">
        <v>884</v>
      </c>
      <c r="E25" s="144">
        <v>129</v>
      </c>
      <c r="F25" s="144"/>
      <c r="G25" s="144"/>
      <c r="H25" s="144">
        <v>800</v>
      </c>
      <c r="I25" s="144"/>
      <c r="J25" s="144"/>
      <c r="K25" s="144">
        <v>971</v>
      </c>
      <c r="L25" s="144"/>
      <c r="M25" s="144"/>
      <c r="N25" s="560"/>
      <c r="O25" s="563">
        <f>SUM(C25:N25)</f>
        <v>2784</v>
      </c>
    </row>
    <row r="26" spans="1:15" s="145" customFormat="1" ht="13.5" customHeight="1" thickBot="1">
      <c r="A26" s="143" t="s">
        <v>25</v>
      </c>
      <c r="B26" s="316" t="s">
        <v>368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560"/>
      <c r="O26" s="563">
        <f t="shared" si="1"/>
        <v>0</v>
      </c>
    </row>
    <row r="27" spans="1:15" s="139" customFormat="1" ht="15.75" customHeight="1" thickBot="1">
      <c r="A27" s="149" t="s">
        <v>26</v>
      </c>
      <c r="B27" s="57" t="s">
        <v>121</v>
      </c>
      <c r="C27" s="147">
        <f>SUM(C16:C26)</f>
        <v>1518</v>
      </c>
      <c r="D27" s="147">
        <f aca="true" t="shared" si="2" ref="D27:N27">SUM(D16:D26)</f>
        <v>2401</v>
      </c>
      <c r="E27" s="147">
        <f t="shared" si="2"/>
        <v>2643</v>
      </c>
      <c r="F27" s="147">
        <f t="shared" si="2"/>
        <v>1517</v>
      </c>
      <c r="G27" s="147">
        <f t="shared" si="2"/>
        <v>1516</v>
      </c>
      <c r="H27" s="147">
        <f t="shared" si="2"/>
        <v>3160</v>
      </c>
      <c r="I27" s="147">
        <f t="shared" si="2"/>
        <v>1515</v>
      </c>
      <c r="J27" s="147">
        <f t="shared" si="2"/>
        <v>1516</v>
      </c>
      <c r="K27" s="147">
        <f t="shared" si="2"/>
        <v>3633</v>
      </c>
      <c r="L27" s="147">
        <f t="shared" si="2"/>
        <v>1516</v>
      </c>
      <c r="M27" s="147">
        <f t="shared" si="2"/>
        <v>1516</v>
      </c>
      <c r="N27" s="147">
        <f t="shared" si="2"/>
        <v>4276</v>
      </c>
      <c r="O27" s="564">
        <f>SUM(O16:O26)</f>
        <v>27772</v>
      </c>
    </row>
    <row r="28" spans="1:15" ht="16.5" thickBot="1">
      <c r="A28" s="149" t="s">
        <v>27</v>
      </c>
      <c r="B28" s="320" t="s">
        <v>122</v>
      </c>
      <c r="C28" s="150">
        <f aca="true" t="shared" si="3" ref="C28:N28">C14-C27</f>
        <v>100</v>
      </c>
      <c r="D28" s="150">
        <f t="shared" si="3"/>
        <v>99</v>
      </c>
      <c r="E28" s="150">
        <f t="shared" si="3"/>
        <v>179</v>
      </c>
      <c r="F28" s="150">
        <f t="shared" si="3"/>
        <v>178</v>
      </c>
      <c r="G28" s="150">
        <f t="shared" si="3"/>
        <v>309</v>
      </c>
      <c r="H28" s="150">
        <f t="shared" si="3"/>
        <v>180</v>
      </c>
      <c r="I28" s="150">
        <f t="shared" si="3"/>
        <v>0</v>
      </c>
      <c r="J28" s="150">
        <f t="shared" si="3"/>
        <v>0</v>
      </c>
      <c r="K28" s="150">
        <f t="shared" si="3"/>
        <v>0</v>
      </c>
      <c r="L28" s="150">
        <f t="shared" si="3"/>
        <v>0</v>
      </c>
      <c r="M28" s="150">
        <f t="shared" si="3"/>
        <v>0</v>
      </c>
      <c r="N28" s="437">
        <f t="shared" si="3"/>
        <v>0</v>
      </c>
      <c r="O28" s="438"/>
    </row>
    <row r="29" ht="15.75">
      <c r="A29" s="152"/>
    </row>
    <row r="30" spans="2:4" ht="15.75">
      <c r="B30" s="153"/>
      <c r="C30" s="154"/>
      <c r="D30" s="15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50" zoomScaleNormal="150" zoomScaleSheetLayoutView="100" workbookViewId="0" topLeftCell="C1">
      <selection activeCell="G16" sqref="G16"/>
    </sheetView>
  </sheetViews>
  <sheetFormatPr defaultColWidth="9.00390625" defaultRowHeight="12.75"/>
  <cols>
    <col min="1" max="1" width="2.375" style="66" customWidth="1"/>
    <col min="2" max="2" width="52.50390625" style="67" customWidth="1"/>
    <col min="3" max="3" width="15.50390625" style="67" customWidth="1"/>
    <col min="4" max="4" width="12.625" style="66" customWidth="1"/>
    <col min="5" max="5" width="33.375" style="66" customWidth="1"/>
    <col min="6" max="6" width="16.125" style="66" customWidth="1"/>
    <col min="7" max="7" width="16.625" style="66" customWidth="1"/>
    <col min="8" max="16384" width="9.375" style="66" customWidth="1"/>
  </cols>
  <sheetData>
    <row r="1" spans="1:7" ht="12.75" customHeight="1">
      <c r="A1" s="594"/>
      <c r="B1" s="595"/>
      <c r="C1" s="595"/>
      <c r="D1" s="595"/>
      <c r="E1" s="595"/>
      <c r="F1" s="595"/>
      <c r="G1" s="595"/>
    </row>
    <row r="2" spans="1:7" ht="30" customHeight="1">
      <c r="A2" s="594"/>
      <c r="B2" s="325" t="s">
        <v>479</v>
      </c>
      <c r="C2" s="325"/>
      <c r="D2" s="65"/>
      <c r="E2" s="65"/>
      <c r="F2" s="65"/>
      <c r="G2" s="65"/>
    </row>
    <row r="3" spans="1:7" ht="14.25" thickBot="1">
      <c r="A3" s="594"/>
      <c r="G3" s="68" t="s">
        <v>431</v>
      </c>
    </row>
    <row r="4" spans="1:7" ht="18" customHeight="1" thickBot="1">
      <c r="A4" s="594"/>
      <c r="B4" s="69" t="s">
        <v>43</v>
      </c>
      <c r="C4" s="573"/>
      <c r="D4" s="70"/>
      <c r="E4" s="69" t="s">
        <v>49</v>
      </c>
      <c r="F4" s="575"/>
      <c r="G4" s="71"/>
    </row>
    <row r="5" spans="1:7" s="74" customFormat="1" ht="35.25" customHeight="1" thickBot="1">
      <c r="A5" s="594"/>
      <c r="B5" s="72" t="s">
        <v>54</v>
      </c>
      <c r="C5" s="73" t="s">
        <v>480</v>
      </c>
      <c r="D5" s="73" t="s">
        <v>511</v>
      </c>
      <c r="E5" s="72" t="s">
        <v>54</v>
      </c>
      <c r="F5" s="321" t="s">
        <v>451</v>
      </c>
      <c r="G5" s="321" t="s">
        <v>508</v>
      </c>
    </row>
    <row r="6" spans="1:7" s="181" customFormat="1" ht="12" customHeight="1" thickBot="1">
      <c r="A6" s="594"/>
      <c r="B6" s="465">
        <v>2</v>
      </c>
      <c r="C6" s="182" t="s">
        <v>5</v>
      </c>
      <c r="D6" s="182">
        <v>4</v>
      </c>
      <c r="E6" s="183">
        <v>5</v>
      </c>
      <c r="F6" s="185">
        <v>6</v>
      </c>
      <c r="G6" s="185">
        <v>7</v>
      </c>
    </row>
    <row r="7" spans="1:7" ht="12.75" customHeight="1">
      <c r="A7" s="594"/>
      <c r="B7" s="467" t="s">
        <v>332</v>
      </c>
      <c r="C7" s="213">
        <v>8861</v>
      </c>
      <c r="D7" s="213">
        <v>8861</v>
      </c>
      <c r="E7" s="464" t="s">
        <v>55</v>
      </c>
      <c r="F7" s="15">
        <v>5272</v>
      </c>
      <c r="G7" s="15">
        <v>5554</v>
      </c>
    </row>
    <row r="8" spans="1:7" ht="12.75" customHeight="1">
      <c r="A8" s="594"/>
      <c r="B8" s="76" t="s">
        <v>233</v>
      </c>
      <c r="C8" s="39"/>
      <c r="D8" s="39"/>
      <c r="E8" s="466" t="s">
        <v>56</v>
      </c>
      <c r="F8" s="9">
        <v>1349</v>
      </c>
      <c r="G8" s="9">
        <v>1382</v>
      </c>
    </row>
    <row r="9" spans="1:7" ht="12.75" customHeight="1">
      <c r="A9" s="594"/>
      <c r="B9" s="76" t="s">
        <v>206</v>
      </c>
      <c r="C9" s="36">
        <v>12</v>
      </c>
      <c r="D9" s="36">
        <v>12</v>
      </c>
      <c r="E9" s="466" t="s">
        <v>57</v>
      </c>
      <c r="F9" s="13">
        <v>8150</v>
      </c>
      <c r="G9" s="13">
        <v>8779</v>
      </c>
    </row>
    <row r="10" spans="1:7" ht="12.75" customHeight="1">
      <c r="A10" s="594"/>
      <c r="B10" s="166" t="s">
        <v>80</v>
      </c>
      <c r="C10" s="36">
        <v>9272</v>
      </c>
      <c r="D10" s="36">
        <v>10186</v>
      </c>
      <c r="E10" s="466" t="s">
        <v>273</v>
      </c>
      <c r="F10" s="13">
        <v>5515</v>
      </c>
      <c r="G10" s="13">
        <v>5629</v>
      </c>
    </row>
    <row r="11" spans="1:7" ht="12.75" customHeight="1">
      <c r="A11" s="594"/>
      <c r="B11" s="76" t="s">
        <v>123</v>
      </c>
      <c r="C11" s="36"/>
      <c r="D11" s="36"/>
      <c r="E11" s="466" t="s">
        <v>36</v>
      </c>
      <c r="F11" s="13">
        <v>3352</v>
      </c>
      <c r="G11" s="13">
        <v>3352</v>
      </c>
    </row>
    <row r="12" spans="1:7" ht="12.75" customHeight="1">
      <c r="A12" s="594"/>
      <c r="B12" s="76" t="s">
        <v>48</v>
      </c>
      <c r="C12" s="36"/>
      <c r="D12" s="36"/>
      <c r="E12" s="466"/>
      <c r="F12" s="36"/>
      <c r="G12" s="36"/>
    </row>
    <row r="13" spans="1:7" ht="12.75" customHeight="1">
      <c r="A13" s="594"/>
      <c r="B13" s="76" t="s">
        <v>133</v>
      </c>
      <c r="C13" s="36"/>
      <c r="D13" s="36"/>
      <c r="E13" s="466"/>
      <c r="F13" s="36"/>
      <c r="G13" s="36"/>
    </row>
    <row r="14" spans="1:7" ht="12.75" customHeight="1">
      <c r="A14" s="594"/>
      <c r="B14" s="76" t="s">
        <v>174</v>
      </c>
      <c r="C14" s="36">
        <v>47</v>
      </c>
      <c r="D14" s="36">
        <v>47</v>
      </c>
      <c r="E14" s="466"/>
      <c r="F14" s="36"/>
      <c r="G14" s="36"/>
    </row>
    <row r="15" spans="1:7" ht="12.75" customHeight="1">
      <c r="A15" s="594"/>
      <c r="B15" s="468"/>
      <c r="C15" s="36"/>
      <c r="D15" s="36"/>
      <c r="E15" s="466"/>
      <c r="F15" s="36"/>
      <c r="G15" s="36"/>
    </row>
    <row r="16" spans="1:7" ht="12.75" customHeight="1">
      <c r="A16" s="594"/>
      <c r="B16" s="76"/>
      <c r="C16" s="36"/>
      <c r="D16" s="36"/>
      <c r="E16" s="466"/>
      <c r="F16" s="36"/>
      <c r="G16" s="36"/>
    </row>
    <row r="17" spans="1:7" ht="12.75" customHeight="1">
      <c r="A17" s="594"/>
      <c r="B17" s="76"/>
      <c r="C17" s="36"/>
      <c r="D17" s="36"/>
      <c r="E17" s="466"/>
      <c r="F17" s="36"/>
      <c r="G17" s="36"/>
    </row>
    <row r="18" spans="1:7" ht="12.75" customHeight="1" thickBot="1">
      <c r="A18" s="594"/>
      <c r="B18" s="77"/>
      <c r="C18" s="348"/>
      <c r="D18" s="348"/>
      <c r="E18" s="466"/>
      <c r="F18" s="38"/>
      <c r="G18" s="38"/>
    </row>
    <row r="19" spans="1:7" ht="15.75" customHeight="1" thickBot="1">
      <c r="A19" s="594"/>
      <c r="B19" s="177" t="s">
        <v>158</v>
      </c>
      <c r="C19" s="189">
        <f>SUM(C7:C18)</f>
        <v>18192</v>
      </c>
      <c r="D19" s="189">
        <f>SUM(D7:D18)</f>
        <v>19106</v>
      </c>
      <c r="E19" s="186" t="s">
        <v>159</v>
      </c>
      <c r="F19" s="191">
        <f>SUM(F7:F18)</f>
        <v>23638</v>
      </c>
      <c r="G19" s="191">
        <f>SUM(G7:G18)</f>
        <v>24696</v>
      </c>
    </row>
    <row r="20" spans="1:7" ht="12.75" customHeight="1">
      <c r="A20" s="594"/>
      <c r="B20" s="194" t="s">
        <v>169</v>
      </c>
      <c r="C20" s="202">
        <v>6851</v>
      </c>
      <c r="D20" s="202">
        <v>6851</v>
      </c>
      <c r="E20" s="167" t="s">
        <v>297</v>
      </c>
      <c r="F20" s="206"/>
      <c r="G20" s="206"/>
    </row>
    <row r="21" spans="1:7" ht="12.75" customHeight="1">
      <c r="A21" s="594"/>
      <c r="B21" s="195" t="s">
        <v>333</v>
      </c>
      <c r="C21" s="203"/>
      <c r="D21" s="203"/>
      <c r="E21" s="167" t="s">
        <v>298</v>
      </c>
      <c r="F21" s="207"/>
      <c r="G21" s="207"/>
    </row>
    <row r="22" spans="1:7" ht="12.75" customHeight="1">
      <c r="A22" s="594"/>
      <c r="B22" s="167" t="s">
        <v>260</v>
      </c>
      <c r="C22" s="204"/>
      <c r="D22" s="204"/>
      <c r="E22" s="167" t="s">
        <v>336</v>
      </c>
      <c r="F22" s="207"/>
      <c r="G22" s="207"/>
    </row>
    <row r="23" spans="1:7" ht="12.75" customHeight="1">
      <c r="A23" s="594"/>
      <c r="B23" s="167" t="s">
        <v>261</v>
      </c>
      <c r="C23" s="204"/>
      <c r="D23" s="204"/>
      <c r="E23" s="167" t="s">
        <v>167</v>
      </c>
      <c r="F23" s="207"/>
      <c r="G23" s="207"/>
    </row>
    <row r="24" spans="1:7" ht="12.75" customHeight="1">
      <c r="A24" s="594"/>
      <c r="B24" s="167" t="s">
        <v>334</v>
      </c>
      <c r="C24" s="204"/>
      <c r="D24" s="204"/>
      <c r="E24" s="196" t="s">
        <v>299</v>
      </c>
      <c r="F24" s="207"/>
      <c r="G24" s="207"/>
    </row>
    <row r="25" spans="1:7" ht="12.75" customHeight="1">
      <c r="A25" s="594"/>
      <c r="B25" s="167" t="s">
        <v>335</v>
      </c>
      <c r="C25" s="204"/>
      <c r="D25" s="204"/>
      <c r="E25" s="167" t="s">
        <v>337</v>
      </c>
      <c r="F25" s="207"/>
      <c r="G25" s="207"/>
    </row>
    <row r="26" spans="1:7" ht="12.75" customHeight="1">
      <c r="A26" s="594"/>
      <c r="B26" s="196" t="s">
        <v>264</v>
      </c>
      <c r="C26" s="205"/>
      <c r="D26" s="205"/>
      <c r="E26" s="165" t="s">
        <v>300</v>
      </c>
      <c r="F26" s="206"/>
      <c r="G26" s="206"/>
    </row>
    <row r="27" spans="1:7" ht="12.75" customHeight="1">
      <c r="A27" s="594"/>
      <c r="B27" s="167" t="s">
        <v>265</v>
      </c>
      <c r="C27" s="204"/>
      <c r="D27" s="204"/>
      <c r="E27" s="76" t="s">
        <v>301</v>
      </c>
      <c r="F27" s="207"/>
      <c r="G27" s="207"/>
    </row>
    <row r="28" spans="1:7" ht="12.75" customHeight="1">
      <c r="A28" s="594"/>
      <c r="B28" s="165"/>
      <c r="C28" s="208"/>
      <c r="D28" s="208"/>
      <c r="E28" s="165" t="s">
        <v>142</v>
      </c>
      <c r="F28" s="209"/>
      <c r="G28" s="209"/>
    </row>
    <row r="29" spans="1:7" ht="12.75" customHeight="1" thickBot="1">
      <c r="A29" s="594"/>
      <c r="B29" s="91"/>
      <c r="C29" s="210"/>
      <c r="D29" s="210"/>
      <c r="E29" s="91"/>
      <c r="F29" s="211"/>
      <c r="G29" s="211"/>
    </row>
    <row r="30" spans="1:7" ht="12.75" customHeight="1" thickBot="1">
      <c r="A30" s="594"/>
      <c r="B30" s="177" t="s">
        <v>343</v>
      </c>
      <c r="C30" s="189">
        <f>SUM(C22:C29)</f>
        <v>0</v>
      </c>
      <c r="D30" s="189">
        <f>SUM(D22:D29)</f>
        <v>0</v>
      </c>
      <c r="E30" s="177" t="s">
        <v>344</v>
      </c>
      <c r="F30" s="191">
        <f>SUM(F20:F29)</f>
        <v>0</v>
      </c>
      <c r="G30" s="191">
        <f>SUM(G20:G29)</f>
        <v>0</v>
      </c>
    </row>
    <row r="31" spans="1:7" ht="15.75" customHeight="1" thickBot="1">
      <c r="A31" s="594"/>
      <c r="B31" s="58" t="s">
        <v>346</v>
      </c>
      <c r="C31" s="189">
        <f>+C19+C20+C21+C30</f>
        <v>25043</v>
      </c>
      <c r="D31" s="189">
        <f>+D19+D20+D21+D30</f>
        <v>25957</v>
      </c>
      <c r="E31" s="58" t="s">
        <v>345</v>
      </c>
      <c r="F31" s="191">
        <f>+F19+F30</f>
        <v>23638</v>
      </c>
      <c r="G31" s="191">
        <f>+G19+G30</f>
        <v>24696</v>
      </c>
    </row>
    <row r="32" spans="1:7" ht="18" customHeight="1" thickBot="1">
      <c r="A32" s="594"/>
      <c r="B32" s="228" t="s">
        <v>185</v>
      </c>
      <c r="C32" s="229">
        <f>IF(((F19-C19)&gt;0),F19-C19,"----")</f>
        <v>5446</v>
      </c>
      <c r="D32" s="229">
        <f>IF(((G19-D19)&gt;0),G19-D19,"----")</f>
        <v>5590</v>
      </c>
      <c r="E32" s="228" t="s">
        <v>186</v>
      </c>
      <c r="F32" s="576"/>
      <c r="G32" s="230" t="str">
        <f>IF(((D19-G19)&gt;0),D19-G19,"----")</f>
        <v>----</v>
      </c>
    </row>
    <row r="33" ht="18" customHeight="1" thickBot="1"/>
    <row r="34" spans="2:7" ht="13.5" thickBot="1">
      <c r="B34" s="294" t="s">
        <v>360</v>
      </c>
      <c r="C34" s="574"/>
      <c r="D34" s="295"/>
      <c r="E34" s="296"/>
      <c r="F34" s="556">
        <v>1</v>
      </c>
      <c r="G34" s="164">
        <v>1</v>
      </c>
    </row>
    <row r="35" spans="2:7" ht="13.5" thickBot="1">
      <c r="B35" s="294" t="s">
        <v>361</v>
      </c>
      <c r="C35" s="574"/>
      <c r="D35" s="295"/>
      <c r="E35" s="296"/>
      <c r="F35" s="556">
        <v>1</v>
      </c>
      <c r="G35" s="164">
        <v>1</v>
      </c>
    </row>
    <row r="36" spans="2:3" ht="15.75">
      <c r="B36" s="180"/>
      <c r="C36" s="180"/>
    </row>
  </sheetData>
  <sheetProtection/>
  <mergeCells count="2">
    <mergeCell ref="A1:A32"/>
    <mergeCell ref="B1:G1"/>
  </mergeCells>
  <printOptions horizontalCentered="1"/>
  <pageMargins left="0.33" right="0.48" top="0.61" bottom="0.5" header="0.37" footer="0.28"/>
  <pageSetup horizontalDpi="600" verticalDpi="600" orientation="landscape" paperSize="9" r:id="rId1"/>
  <headerFooter alignWithMargins="0">
    <oddHeader>&amp;C&amp;"Times New Roman CE,Félkövér"
&amp;R&amp;"Times New Roman CE,Félkövér dőlt"&amp;11 2.1. melléklet a 6/2013. (IX.16.)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15" workbookViewId="0" topLeftCell="A1">
      <selection activeCell="G10" sqref="G10"/>
    </sheetView>
  </sheetViews>
  <sheetFormatPr defaultColWidth="9.00390625" defaultRowHeight="12.75"/>
  <cols>
    <col min="1" max="1" width="5.50390625" style="66" customWidth="1"/>
    <col min="2" max="2" width="40.375" style="67" customWidth="1"/>
    <col min="3" max="3" width="12.375" style="67" customWidth="1"/>
    <col min="4" max="4" width="13.50390625" style="66" customWidth="1"/>
    <col min="5" max="5" width="49.875" style="66" customWidth="1"/>
    <col min="6" max="6" width="13.00390625" style="66" customWidth="1"/>
    <col min="7" max="7" width="13.875" style="66" customWidth="1"/>
    <col min="8" max="16384" width="9.375" style="66" customWidth="1"/>
  </cols>
  <sheetData>
    <row r="1" spans="2:8" ht="39.75" customHeight="1">
      <c r="B1" s="64" t="s">
        <v>481</v>
      </c>
      <c r="C1" s="64"/>
      <c r="D1" s="65"/>
      <c r="E1" s="65"/>
      <c r="F1" s="65"/>
      <c r="G1" s="65"/>
      <c r="H1" s="594" t="s">
        <v>382</v>
      </c>
    </row>
    <row r="2" spans="7:8" ht="14.25" thickBot="1">
      <c r="G2" s="68" t="s">
        <v>53</v>
      </c>
      <c r="H2" s="594"/>
    </row>
    <row r="3" spans="1:8" ht="24" customHeight="1" thickBot="1">
      <c r="A3" s="596" t="s">
        <v>62</v>
      </c>
      <c r="B3" s="69" t="s">
        <v>43</v>
      </c>
      <c r="C3" s="573"/>
      <c r="D3" s="70"/>
      <c r="E3" s="69" t="s">
        <v>49</v>
      </c>
      <c r="F3" s="575"/>
      <c r="G3" s="71"/>
      <c r="H3" s="594"/>
    </row>
    <row r="4" spans="1:8" s="74" customFormat="1" ht="35.25" customHeight="1" thickBot="1">
      <c r="A4" s="597"/>
      <c r="B4" s="72" t="s">
        <v>54</v>
      </c>
      <c r="C4" s="73" t="s">
        <v>480</v>
      </c>
      <c r="D4" s="73" t="s">
        <v>511</v>
      </c>
      <c r="E4" s="72" t="s">
        <v>54</v>
      </c>
      <c r="F4" s="321" t="s">
        <v>451</v>
      </c>
      <c r="G4" s="321" t="s">
        <v>508</v>
      </c>
      <c r="H4" s="594"/>
    </row>
    <row r="5" spans="1:8" s="74" customFormat="1" ht="12" customHeight="1" thickBot="1">
      <c r="A5" s="182">
        <v>1</v>
      </c>
      <c r="B5" s="183">
        <v>2</v>
      </c>
      <c r="C5" s="184">
        <v>3</v>
      </c>
      <c r="D5" s="184">
        <v>4</v>
      </c>
      <c r="E5" s="183">
        <v>5</v>
      </c>
      <c r="F5" s="185">
        <v>6</v>
      </c>
      <c r="G5" s="185">
        <v>7</v>
      </c>
      <c r="H5" s="594"/>
    </row>
    <row r="6" spans="1:8" ht="12.75" customHeight="1">
      <c r="A6" s="173" t="s">
        <v>3</v>
      </c>
      <c r="B6" s="165" t="s">
        <v>78</v>
      </c>
      <c r="C6" s="40"/>
      <c r="D6" s="40"/>
      <c r="E6" s="165" t="s">
        <v>276</v>
      </c>
      <c r="F6" s="39">
        <v>800</v>
      </c>
      <c r="G6" s="39">
        <v>800</v>
      </c>
      <c r="H6" s="594"/>
    </row>
    <row r="7" spans="1:8" ht="12.75" customHeight="1">
      <c r="A7" s="174" t="s">
        <v>4</v>
      </c>
      <c r="B7" s="76" t="s">
        <v>338</v>
      </c>
      <c r="C7" s="41"/>
      <c r="D7" s="41"/>
      <c r="E7" s="76" t="s">
        <v>277</v>
      </c>
      <c r="F7" s="36">
        <v>971</v>
      </c>
      <c r="G7" s="36">
        <v>1855</v>
      </c>
      <c r="H7" s="594"/>
    </row>
    <row r="8" spans="1:8" ht="12.75" customHeight="1">
      <c r="A8" s="174" t="s">
        <v>5</v>
      </c>
      <c r="B8" s="76" t="s">
        <v>161</v>
      </c>
      <c r="C8" s="41"/>
      <c r="D8" s="41"/>
      <c r="E8" s="76" t="s">
        <v>278</v>
      </c>
      <c r="F8" s="36"/>
      <c r="G8" s="36"/>
      <c r="H8" s="594"/>
    </row>
    <row r="9" spans="1:8" ht="12.75" customHeight="1">
      <c r="A9" s="174" t="s">
        <v>6</v>
      </c>
      <c r="B9" s="76" t="s">
        <v>218</v>
      </c>
      <c r="C9" s="41"/>
      <c r="D9" s="41"/>
      <c r="E9" s="76" t="s">
        <v>279</v>
      </c>
      <c r="F9" s="36"/>
      <c r="G9" s="36"/>
      <c r="H9" s="594"/>
    </row>
    <row r="10" spans="1:8" ht="28.5" customHeight="1">
      <c r="A10" s="174" t="s">
        <v>7</v>
      </c>
      <c r="B10" s="76" t="s">
        <v>47</v>
      </c>
      <c r="C10" s="41"/>
      <c r="D10" s="41">
        <v>131</v>
      </c>
      <c r="E10" s="76" t="s">
        <v>340</v>
      </c>
      <c r="F10" s="36"/>
      <c r="G10" s="36"/>
      <c r="H10" s="594"/>
    </row>
    <row r="11" spans="1:8" ht="27" customHeight="1">
      <c r="A11" s="174" t="s">
        <v>8</v>
      </c>
      <c r="B11" s="76" t="s">
        <v>154</v>
      </c>
      <c r="C11" s="75"/>
      <c r="D11" s="75"/>
      <c r="E11" s="76" t="s">
        <v>341</v>
      </c>
      <c r="F11" s="36"/>
      <c r="G11" s="36"/>
      <c r="H11" s="594"/>
    </row>
    <row r="12" spans="1:8" ht="12.75" customHeight="1">
      <c r="A12" s="174" t="s">
        <v>9</v>
      </c>
      <c r="B12" s="76" t="s">
        <v>123</v>
      </c>
      <c r="C12" s="41"/>
      <c r="D12" s="41"/>
      <c r="E12" s="76" t="s">
        <v>286</v>
      </c>
      <c r="F12" s="36">
        <v>129</v>
      </c>
      <c r="G12" s="36">
        <v>129</v>
      </c>
      <c r="H12" s="594"/>
    </row>
    <row r="13" spans="1:8" ht="12.75" customHeight="1">
      <c r="A13" s="174" t="s">
        <v>10</v>
      </c>
      <c r="B13" s="76" t="s">
        <v>339</v>
      </c>
      <c r="C13" s="41"/>
      <c r="D13" s="41">
        <v>884</v>
      </c>
      <c r="E13" s="167" t="s">
        <v>36</v>
      </c>
      <c r="F13" s="36"/>
      <c r="G13" s="36"/>
      <c r="H13" s="594"/>
    </row>
    <row r="14" spans="1:8" ht="12.75" customHeight="1">
      <c r="A14" s="174" t="s">
        <v>11</v>
      </c>
      <c r="B14" s="76" t="s">
        <v>160</v>
      </c>
      <c r="C14" s="75"/>
      <c r="D14" s="75"/>
      <c r="E14" s="76"/>
      <c r="F14" s="36"/>
      <c r="G14" s="36"/>
      <c r="H14" s="594"/>
    </row>
    <row r="15" spans="1:8" ht="12.75" customHeight="1" thickBot="1">
      <c r="A15" s="174" t="s">
        <v>12</v>
      </c>
      <c r="B15" s="76"/>
      <c r="C15" s="36"/>
      <c r="D15" s="36"/>
      <c r="E15" s="76"/>
      <c r="F15" s="36"/>
      <c r="G15" s="36"/>
      <c r="H15" s="594"/>
    </row>
    <row r="16" spans="1:8" ht="15.75" customHeight="1" thickBot="1">
      <c r="A16" s="176" t="s">
        <v>13</v>
      </c>
      <c r="B16" s="177" t="s">
        <v>158</v>
      </c>
      <c r="C16" s="189">
        <f>SUM(C6:C15)</f>
        <v>0</v>
      </c>
      <c r="D16" s="189">
        <f>SUM(D6:D15)</f>
        <v>1015</v>
      </c>
      <c r="E16" s="177" t="s">
        <v>159</v>
      </c>
      <c r="F16" s="191">
        <f>SUM(F6:F15)</f>
        <v>1900</v>
      </c>
      <c r="G16" s="191">
        <f>SUM(G6:G15)</f>
        <v>2784</v>
      </c>
      <c r="H16" s="594"/>
    </row>
    <row r="17" spans="1:8" ht="12.75" customHeight="1">
      <c r="A17" s="197" t="s">
        <v>14</v>
      </c>
      <c r="B17" s="194" t="s">
        <v>170</v>
      </c>
      <c r="C17" s="212">
        <v>800</v>
      </c>
      <c r="D17" s="212">
        <v>800</v>
      </c>
      <c r="E17" s="167" t="s">
        <v>297</v>
      </c>
      <c r="F17" s="209"/>
      <c r="G17" s="209"/>
      <c r="H17" s="594"/>
    </row>
    <row r="18" spans="1:8" ht="12.75" customHeight="1">
      <c r="A18" s="174" t="s">
        <v>15</v>
      </c>
      <c r="B18" s="167" t="s">
        <v>260</v>
      </c>
      <c r="C18" s="204"/>
      <c r="D18" s="204"/>
      <c r="E18" s="167" t="s">
        <v>303</v>
      </c>
      <c r="F18" s="207"/>
      <c r="G18" s="207"/>
      <c r="H18" s="594"/>
    </row>
    <row r="19" spans="1:8" ht="12.75" customHeight="1">
      <c r="A19" s="174" t="s">
        <v>16</v>
      </c>
      <c r="B19" s="167" t="s">
        <v>162</v>
      </c>
      <c r="C19" s="204"/>
      <c r="D19" s="204"/>
      <c r="E19" s="167" t="s">
        <v>166</v>
      </c>
      <c r="F19" s="207"/>
      <c r="G19" s="207"/>
      <c r="H19" s="594"/>
    </row>
    <row r="20" spans="1:8" ht="12.75" customHeight="1">
      <c r="A20" s="174" t="s">
        <v>17</v>
      </c>
      <c r="B20" s="167" t="s">
        <v>163</v>
      </c>
      <c r="C20" s="204"/>
      <c r="D20" s="204"/>
      <c r="E20" s="167" t="s">
        <v>167</v>
      </c>
      <c r="F20" s="207"/>
      <c r="G20" s="207"/>
      <c r="H20" s="594"/>
    </row>
    <row r="21" spans="1:8" ht="12.75" customHeight="1">
      <c r="A21" s="174" t="s">
        <v>18</v>
      </c>
      <c r="B21" s="167" t="s">
        <v>262</v>
      </c>
      <c r="C21" s="204"/>
      <c r="D21" s="204"/>
      <c r="E21" s="196" t="s">
        <v>299</v>
      </c>
      <c r="F21" s="207"/>
      <c r="G21" s="207"/>
      <c r="H21" s="594"/>
    </row>
    <row r="22" spans="1:8" ht="24.75" customHeight="1">
      <c r="A22" s="174" t="s">
        <v>19</v>
      </c>
      <c r="B22" s="196" t="s">
        <v>342</v>
      </c>
      <c r="C22" s="204"/>
      <c r="D22" s="204"/>
      <c r="E22" s="167" t="s">
        <v>304</v>
      </c>
      <c r="F22" s="207"/>
      <c r="G22" s="207"/>
      <c r="H22" s="594"/>
    </row>
    <row r="23" spans="1:8" ht="12.75" customHeight="1">
      <c r="A23" s="174" t="s">
        <v>20</v>
      </c>
      <c r="B23" s="167" t="s">
        <v>264</v>
      </c>
      <c r="C23" s="204"/>
      <c r="D23" s="204"/>
      <c r="E23" s="165" t="s">
        <v>301</v>
      </c>
      <c r="F23" s="207"/>
      <c r="G23" s="207"/>
      <c r="H23" s="594"/>
    </row>
    <row r="24" spans="1:8" ht="12.75" customHeight="1">
      <c r="A24" s="174" t="s">
        <v>21</v>
      </c>
      <c r="B24" s="165" t="s">
        <v>269</v>
      </c>
      <c r="C24" s="204"/>
      <c r="D24" s="204"/>
      <c r="E24" s="76" t="s">
        <v>305</v>
      </c>
      <c r="F24" s="207"/>
      <c r="G24" s="207"/>
      <c r="H24" s="594"/>
    </row>
    <row r="25" spans="1:8" ht="12.75" customHeight="1">
      <c r="A25" s="174" t="s">
        <v>22</v>
      </c>
      <c r="B25" s="91"/>
      <c r="C25" s="204"/>
      <c r="D25" s="204"/>
      <c r="E25" s="165"/>
      <c r="F25" s="207"/>
      <c r="G25" s="207"/>
      <c r="H25" s="594"/>
    </row>
    <row r="26" spans="1:8" ht="12.75" customHeight="1" thickBot="1">
      <c r="A26" s="175" t="s">
        <v>23</v>
      </c>
      <c r="B26" s="77"/>
      <c r="C26" s="210"/>
      <c r="D26" s="210"/>
      <c r="E26" s="91"/>
      <c r="F26" s="211"/>
      <c r="G26" s="211"/>
      <c r="H26" s="594"/>
    </row>
    <row r="27" spans="1:8" ht="15.75" customHeight="1" thickBot="1">
      <c r="A27" s="176" t="s">
        <v>24</v>
      </c>
      <c r="B27" s="177" t="s">
        <v>378</v>
      </c>
      <c r="C27" s="189"/>
      <c r="D27" s="189"/>
      <c r="E27" s="177" t="s">
        <v>173</v>
      </c>
      <c r="F27" s="99">
        <f>SUM(F17:F26)</f>
        <v>0</v>
      </c>
      <c r="G27" s="99">
        <f>SUM(G17:G26)</f>
        <v>0</v>
      </c>
      <c r="H27" s="594"/>
    </row>
    <row r="28" spans="1:8" ht="18" customHeight="1" thickBot="1">
      <c r="A28" s="176" t="s">
        <v>25</v>
      </c>
      <c r="B28" s="58" t="s">
        <v>171</v>
      </c>
      <c r="C28" s="192">
        <f>+C16+C17+C27</f>
        <v>800</v>
      </c>
      <c r="D28" s="192">
        <f>+D16+D17+D27</f>
        <v>1815</v>
      </c>
      <c r="E28" s="58" t="s">
        <v>172</v>
      </c>
      <c r="F28" s="193">
        <f>+F16+F27</f>
        <v>1900</v>
      </c>
      <c r="G28" s="193">
        <f>+G16+G27</f>
        <v>2784</v>
      </c>
      <c r="H28" s="594"/>
    </row>
    <row r="29" spans="1:8" ht="18" customHeight="1" thickBot="1">
      <c r="A29" s="176" t="s">
        <v>26</v>
      </c>
      <c r="B29" s="59" t="s">
        <v>185</v>
      </c>
      <c r="C29" s="190"/>
      <c r="D29" s="190"/>
      <c r="E29" s="59" t="s">
        <v>186</v>
      </c>
      <c r="F29" s="322" t="str">
        <f>IF(((C16-F16)&gt;0),C16-F16,"----")</f>
        <v>----</v>
      </c>
      <c r="G29" s="322" t="str">
        <f>IF(((D16-G16)&gt;0),D16-G16,"----")</f>
        <v>----</v>
      </c>
      <c r="H29" s="594"/>
    </row>
    <row r="30" ht="12.75">
      <c r="H30" s="231"/>
    </row>
    <row r="31" ht="12.75">
      <c r="H31" s="231"/>
    </row>
    <row r="32" spans="2:8" ht="15.75">
      <c r="B32" s="180"/>
      <c r="C32" s="180"/>
      <c r="H32" s="231"/>
    </row>
  </sheetData>
  <sheetProtection/>
  <mergeCells count="2">
    <mergeCell ref="A3:A4"/>
    <mergeCell ref="H1:H29"/>
  </mergeCells>
  <printOptions horizontalCentered="1"/>
  <pageMargins left="0.61" right="0.71" top="0.81" bottom="0.984251968503937" header="0.55" footer="0.7874015748031497"/>
  <pageSetup horizontalDpi="600" verticalDpi="600" orientation="landscape" paperSize="9" scale="93" r:id="rId1"/>
  <headerFooter alignWithMargins="0">
    <oddHeader>&amp;R&amp;"Times New Roman CE,Dőlt"2.2. melléklet  a 6/2013. (IX.16..) 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zoomScale="120" zoomScaleNormal="120" workbookViewId="0" topLeftCell="A1">
      <selection activeCell="D20" sqref="D20"/>
    </sheetView>
  </sheetViews>
  <sheetFormatPr defaultColWidth="9.00390625" defaultRowHeight="12.75"/>
  <cols>
    <col min="1" max="1" width="5.625" style="232" customWidth="1"/>
    <col min="2" max="2" width="30.125" style="232" customWidth="1"/>
    <col min="3" max="6" width="11.625" style="232" customWidth="1"/>
    <col min="7" max="7" width="15.125" style="232" customWidth="1"/>
    <col min="8" max="16384" width="9.375" style="232" customWidth="1"/>
  </cols>
  <sheetData>
    <row r="1" ht="33" customHeight="1"/>
    <row r="2" spans="1:8" ht="30.75" customHeight="1">
      <c r="A2" s="598" t="s">
        <v>482</v>
      </c>
      <c r="B2" s="598"/>
      <c r="C2" s="598"/>
      <c r="D2" s="598"/>
      <c r="E2" s="598"/>
      <c r="F2" s="598"/>
      <c r="G2" s="598"/>
      <c r="H2" s="239"/>
    </row>
    <row r="3" spans="1:7" ht="21" customHeight="1">
      <c r="A3" s="233"/>
      <c r="B3" s="233"/>
      <c r="C3" s="233"/>
      <c r="D3" s="599"/>
      <c r="E3" s="599"/>
      <c r="F3" s="607" t="s">
        <v>432</v>
      </c>
      <c r="G3" s="607"/>
    </row>
    <row r="4" ht="15.75" thickBot="1"/>
    <row r="5" spans="1:7" ht="15">
      <c r="A5" s="602" t="s">
        <v>1</v>
      </c>
      <c r="B5" s="604" t="s">
        <v>349</v>
      </c>
      <c r="C5" s="604" t="s">
        <v>350</v>
      </c>
      <c r="D5" s="604"/>
      <c r="E5" s="604"/>
      <c r="F5" s="606"/>
      <c r="G5" s="600" t="s">
        <v>352</v>
      </c>
    </row>
    <row r="6" spans="1:7" ht="15.75" thickBot="1">
      <c r="A6" s="603"/>
      <c r="B6" s="605"/>
      <c r="C6" s="235" t="s">
        <v>187</v>
      </c>
      <c r="D6" s="235" t="s">
        <v>351</v>
      </c>
      <c r="E6" s="235" t="s">
        <v>456</v>
      </c>
      <c r="F6" s="503" t="s">
        <v>483</v>
      </c>
      <c r="G6" s="601"/>
    </row>
    <row r="7" spans="1:7" ht="15.75" thickBot="1">
      <c r="A7" s="237">
        <v>1</v>
      </c>
      <c r="B7" s="238">
        <v>2</v>
      </c>
      <c r="C7" s="238">
        <v>3</v>
      </c>
      <c r="D7" s="238">
        <v>4</v>
      </c>
      <c r="E7" s="238">
        <v>5</v>
      </c>
      <c r="F7" s="504">
        <v>6</v>
      </c>
      <c r="G7" s="509">
        <v>7</v>
      </c>
    </row>
    <row r="8" spans="1:7" ht="15">
      <c r="A8" s="236" t="s">
        <v>3</v>
      </c>
      <c r="B8" s="244"/>
      <c r="C8" s="245"/>
      <c r="D8" s="245"/>
      <c r="E8" s="245"/>
      <c r="F8" s="505"/>
      <c r="G8" s="510"/>
    </row>
    <row r="9" spans="1:7" ht="15">
      <c r="A9" s="234" t="s">
        <v>4</v>
      </c>
      <c r="B9" s="502"/>
      <c r="C9" s="502"/>
      <c r="D9" s="502"/>
      <c r="E9" s="502"/>
      <c r="F9" s="506"/>
      <c r="G9" s="511"/>
    </row>
    <row r="10" spans="1:7" ht="15">
      <c r="A10" s="234" t="s">
        <v>5</v>
      </c>
      <c r="B10" s="244"/>
      <c r="C10" s="245"/>
      <c r="D10" s="245"/>
      <c r="E10" s="245"/>
      <c r="F10" s="505"/>
      <c r="G10" s="510">
        <f>SUM(C10:F10)</f>
        <v>0</v>
      </c>
    </row>
    <row r="11" spans="1:7" ht="15">
      <c r="A11" s="234" t="s">
        <v>6</v>
      </c>
      <c r="B11" s="244"/>
      <c r="C11" s="245"/>
      <c r="D11" s="245"/>
      <c r="E11" s="245"/>
      <c r="F11" s="505"/>
      <c r="G11" s="510">
        <f>SUM(C11:F11)</f>
        <v>0</v>
      </c>
    </row>
    <row r="12" spans="1:7" ht="15.75" thickBot="1">
      <c r="A12" s="240" t="s">
        <v>7</v>
      </c>
      <c r="B12" s="246"/>
      <c r="C12" s="247"/>
      <c r="D12" s="247"/>
      <c r="E12" s="247"/>
      <c r="F12" s="507"/>
      <c r="G12" s="510">
        <f>SUM(C12:F12)</f>
        <v>0</v>
      </c>
    </row>
    <row r="13" spans="1:7" ht="15.75" thickBot="1">
      <c r="A13" s="237" t="s">
        <v>8</v>
      </c>
      <c r="B13" s="241" t="s">
        <v>353</v>
      </c>
      <c r="C13" s="242">
        <f>SUM(C8:C12)</f>
        <v>0</v>
      </c>
      <c r="D13" s="242">
        <f>SUM(D8:D12)</f>
        <v>0</v>
      </c>
      <c r="E13" s="242">
        <f>SUM(E8:E12)</f>
        <v>0</v>
      </c>
      <c r="F13" s="508">
        <f>SUM(F8:F12)</f>
        <v>0</v>
      </c>
      <c r="G13" s="512">
        <f>SUM(G8:G12)</f>
        <v>0</v>
      </c>
    </row>
  </sheetData>
  <sheetProtection/>
  <mergeCells count="7">
    <mergeCell ref="A2:G2"/>
    <mergeCell ref="D3:E3"/>
    <mergeCell ref="G5:G6"/>
    <mergeCell ref="A5:A6"/>
    <mergeCell ref="B5:B6"/>
    <mergeCell ref="C5:F5"/>
    <mergeCell ref="F3:G3"/>
  </mergeCells>
  <printOptions horizontalCentered="1"/>
  <pageMargins left="0.41" right="0.45" top="1.3779527559055118" bottom="0.984251968503937" header="0.7874015748031497" footer="0.7874015748031497"/>
  <pageSetup horizontalDpi="600" verticalDpi="600" orientation="portrait" paperSize="9" r:id="rId1"/>
  <headerFooter alignWithMargins="0">
    <oddHeader>&amp;R&amp;"Times New Roman CE,Félkövér dőlt"&amp;11 5. melléklet a 6/2013. (IX.16.)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5.625" style="232" customWidth="1"/>
    <col min="2" max="2" width="66.00390625" style="232" customWidth="1"/>
    <col min="3" max="3" width="17.875" style="232" customWidth="1"/>
    <col min="4" max="16384" width="9.375" style="232" customWidth="1"/>
  </cols>
  <sheetData>
    <row r="1" ht="43.5" customHeight="1"/>
    <row r="2" spans="1:3" ht="36" customHeight="1">
      <c r="A2" s="598" t="s">
        <v>484</v>
      </c>
      <c r="B2" s="598"/>
      <c r="C2" s="598"/>
    </row>
    <row r="3" spans="1:4" ht="25.5" customHeight="1" thickBot="1">
      <c r="A3" s="233"/>
      <c r="B3" s="233"/>
      <c r="C3" s="243" t="s">
        <v>42</v>
      </c>
      <c r="D3" s="239"/>
    </row>
    <row r="4" spans="1:3" ht="26.25" customHeight="1" thickBot="1">
      <c r="A4" s="248" t="s">
        <v>1</v>
      </c>
      <c r="B4" s="249" t="s">
        <v>347</v>
      </c>
      <c r="C4" s="250" t="s">
        <v>451</v>
      </c>
    </row>
    <row r="5" spans="1:3" ht="15.75" thickBot="1">
      <c r="A5" s="251">
        <v>1</v>
      </c>
      <c r="B5" s="252">
        <v>2</v>
      </c>
      <c r="C5" s="253">
        <v>3</v>
      </c>
    </row>
    <row r="6" spans="1:3" ht="15">
      <c r="A6" s="254" t="s">
        <v>3</v>
      </c>
      <c r="B6" s="255" t="s">
        <v>45</v>
      </c>
      <c r="C6" s="262">
        <v>8521</v>
      </c>
    </row>
    <row r="7" spans="1:3" ht="15">
      <c r="A7" s="256" t="s">
        <v>4</v>
      </c>
      <c r="B7" s="257" t="s">
        <v>354</v>
      </c>
      <c r="C7" s="263"/>
    </row>
    <row r="8" spans="1:3" ht="15">
      <c r="A8" s="256" t="s">
        <v>5</v>
      </c>
      <c r="B8" s="257" t="s">
        <v>355</v>
      </c>
      <c r="C8" s="263">
        <v>60</v>
      </c>
    </row>
    <row r="9" spans="1:3" ht="23.25">
      <c r="A9" s="256" t="s">
        <v>6</v>
      </c>
      <c r="B9" s="258" t="s">
        <v>358</v>
      </c>
      <c r="C9" s="263"/>
    </row>
    <row r="10" spans="1:3" ht="15">
      <c r="A10" s="259" t="s">
        <v>7</v>
      </c>
      <c r="B10" s="260" t="s">
        <v>356</v>
      </c>
      <c r="C10" s="264"/>
    </row>
    <row r="11" spans="1:3" ht="15">
      <c r="A11" s="256" t="s">
        <v>8</v>
      </c>
      <c r="B11" s="257" t="s">
        <v>357</v>
      </c>
      <c r="C11" s="263"/>
    </row>
    <row r="12" spans="1:3" ht="15.75" thickBot="1">
      <c r="A12" s="259" t="s">
        <v>9</v>
      </c>
      <c r="B12" s="260" t="s">
        <v>348</v>
      </c>
      <c r="C12" s="264"/>
    </row>
    <row r="13" spans="1:3" ht="15.75" thickBot="1">
      <c r="A13" s="608" t="s">
        <v>507</v>
      </c>
      <c r="B13" s="609"/>
      <c r="C13" s="261">
        <f>SUM(C6:C12)</f>
        <v>8581</v>
      </c>
    </row>
    <row r="14" spans="1:3" ht="23.25" customHeight="1">
      <c r="A14" s="610"/>
      <c r="B14" s="610"/>
      <c r="C14" s="610"/>
    </row>
  </sheetData>
  <sheetProtection/>
  <mergeCells count="3">
    <mergeCell ref="A2:C2"/>
    <mergeCell ref="A13:B13"/>
    <mergeCell ref="A14:C14"/>
  </mergeCells>
  <printOptions horizontalCentered="1"/>
  <pageMargins left="0.7874015748031497" right="0.7874015748031497" top="0.77" bottom="0.984251968503937" header="0.93" footer="0.7874015748031497"/>
  <pageSetup horizontalDpi="600" verticalDpi="600" orientation="portrait" paperSize="9" r:id="rId1"/>
  <headerFooter alignWithMargins="0">
    <oddHeader>&amp;R&amp;"Times New Roman CE,Félkövér dőlt"&amp;11 6.melléklet a 6/2013. (IX.16.)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workbookViewId="0" topLeftCell="A1">
      <selection activeCell="E23" sqref="E23"/>
    </sheetView>
  </sheetViews>
  <sheetFormatPr defaultColWidth="9.00390625" defaultRowHeight="12.75"/>
  <cols>
    <col min="1" max="1" width="64.125" style="78" customWidth="1"/>
    <col min="2" max="2" width="15.875" style="78" customWidth="1"/>
    <col min="3" max="4" width="20.875" style="78" customWidth="1"/>
    <col min="5" max="5" width="21.875" style="78" customWidth="1"/>
    <col min="6" max="16384" width="9.375" style="78" customWidth="1"/>
  </cols>
  <sheetData>
    <row r="2" spans="1:4" ht="47.25" customHeight="1">
      <c r="A2" s="613" t="s">
        <v>486</v>
      </c>
      <c r="B2" s="613"/>
      <c r="C2" s="613"/>
      <c r="D2" s="613"/>
    </row>
    <row r="3" spans="1:4" ht="47.25" customHeight="1" thickBot="1">
      <c r="A3" s="614" t="s">
        <v>449</v>
      </c>
      <c r="B3" s="614"/>
      <c r="C3" s="614"/>
      <c r="D3" s="614"/>
    </row>
    <row r="4" spans="1:4" ht="47.25" customHeight="1" hidden="1" thickBot="1">
      <c r="A4" s="265"/>
      <c r="B4" s="266"/>
      <c r="C4" s="266"/>
      <c r="D4" s="266"/>
    </row>
    <row r="5" spans="1:4" ht="47.25" customHeight="1" hidden="1" thickBot="1">
      <c r="A5" s="265"/>
      <c r="B5" s="266"/>
      <c r="C5" s="266"/>
      <c r="D5" s="266"/>
    </row>
    <row r="6" spans="1:4" ht="47.25" customHeight="1" hidden="1" thickBot="1">
      <c r="A6" s="265"/>
      <c r="B6" s="266"/>
      <c r="C6" s="266"/>
      <c r="D6" s="266"/>
    </row>
    <row r="7" spans="1:5" s="79" customFormat="1" ht="24" customHeight="1">
      <c r="A7" s="584" t="s">
        <v>38</v>
      </c>
      <c r="B7" s="615" t="s">
        <v>85</v>
      </c>
      <c r="C7" s="615" t="s">
        <v>86</v>
      </c>
      <c r="D7" s="611" t="s">
        <v>512</v>
      </c>
      <c r="E7" s="611" t="s">
        <v>513</v>
      </c>
    </row>
    <row r="8" spans="1:5" s="80" customFormat="1" ht="16.5" customHeight="1">
      <c r="A8" s="585"/>
      <c r="B8" s="586"/>
      <c r="C8" s="586"/>
      <c r="D8" s="612"/>
      <c r="E8" s="612"/>
    </row>
    <row r="9" spans="1:5" s="81" customFormat="1" ht="12.75">
      <c r="A9" s="585"/>
      <c r="B9" s="586"/>
      <c r="C9" s="586"/>
      <c r="D9" s="612"/>
      <c r="E9" s="612"/>
    </row>
    <row r="10" spans="1:5" s="80" customFormat="1" ht="16.5" customHeight="1" thickBot="1">
      <c r="A10" s="616"/>
      <c r="B10" s="267" t="s">
        <v>40</v>
      </c>
      <c r="C10" s="267" t="s">
        <v>39</v>
      </c>
      <c r="D10" s="268" t="s">
        <v>383</v>
      </c>
      <c r="E10" s="268" t="s">
        <v>383</v>
      </c>
    </row>
    <row r="11" spans="1:5" s="82" customFormat="1" ht="13.5" thickBot="1">
      <c r="A11" s="269">
        <v>1</v>
      </c>
      <c r="B11" s="270">
        <v>2</v>
      </c>
      <c r="C11" s="270">
        <v>3</v>
      </c>
      <c r="D11" s="271">
        <v>4</v>
      </c>
      <c r="E11" s="271">
        <v>5</v>
      </c>
    </row>
    <row r="12" spans="1:5" ht="12.75">
      <c r="A12" s="155" t="s">
        <v>379</v>
      </c>
      <c r="B12" s="156">
        <v>14811</v>
      </c>
      <c r="C12" s="156">
        <v>370</v>
      </c>
      <c r="D12" s="157">
        <v>5480256</v>
      </c>
      <c r="E12" s="157">
        <v>5480256</v>
      </c>
    </row>
    <row r="13" spans="1:5" ht="12.75" customHeight="1">
      <c r="A13" s="158" t="s">
        <v>380</v>
      </c>
      <c r="B13" s="159">
        <v>8108</v>
      </c>
      <c r="C13" s="159">
        <v>370</v>
      </c>
      <c r="D13" s="157">
        <v>3000000</v>
      </c>
      <c r="E13" s="157">
        <v>3000000</v>
      </c>
    </row>
    <row r="14" spans="1:5" ht="12.75">
      <c r="A14" s="158" t="s">
        <v>381</v>
      </c>
      <c r="B14" s="159">
        <v>1000</v>
      </c>
      <c r="C14" s="159">
        <v>370</v>
      </c>
      <c r="D14" s="157">
        <f>B14*C14</f>
        <v>370000</v>
      </c>
      <c r="E14" s="157">
        <v>370000</v>
      </c>
    </row>
    <row r="15" spans="1:5" ht="12.75">
      <c r="A15" s="158" t="s">
        <v>485</v>
      </c>
      <c r="B15" s="159">
        <v>1140</v>
      </c>
      <c r="C15" s="159">
        <v>370</v>
      </c>
      <c r="D15" s="157">
        <f>B15*C15</f>
        <v>421800</v>
      </c>
      <c r="E15" s="157">
        <v>421800</v>
      </c>
    </row>
    <row r="16" spans="1:5" ht="12.75">
      <c r="A16" s="158" t="s">
        <v>514</v>
      </c>
      <c r="B16" s="159"/>
      <c r="C16" s="159"/>
      <c r="D16" s="157">
        <f aca="true" t="shared" si="0" ref="D16:E31">B16*C16</f>
        <v>0</v>
      </c>
      <c r="E16" s="157">
        <v>366498</v>
      </c>
    </row>
    <row r="17" spans="1:5" ht="12.75">
      <c r="A17" s="158" t="s">
        <v>515</v>
      </c>
      <c r="B17" s="159"/>
      <c r="C17" s="159"/>
      <c r="D17" s="157">
        <f t="shared" si="0"/>
        <v>0</v>
      </c>
      <c r="E17" s="157">
        <v>129592</v>
      </c>
    </row>
    <row r="18" spans="1:5" ht="12.75">
      <c r="A18" s="158" t="s">
        <v>517</v>
      </c>
      <c r="B18" s="159"/>
      <c r="C18" s="159"/>
      <c r="D18" s="157">
        <f t="shared" si="0"/>
        <v>0</v>
      </c>
      <c r="E18" s="157">
        <v>101139</v>
      </c>
    </row>
    <row r="19" spans="1:5" ht="12.75">
      <c r="A19" s="158"/>
      <c r="B19" s="159"/>
      <c r="C19" s="159"/>
      <c r="D19" s="157">
        <f t="shared" si="0"/>
        <v>0</v>
      </c>
      <c r="E19" s="157">
        <f t="shared" si="0"/>
        <v>0</v>
      </c>
    </row>
    <row r="20" spans="1:5" ht="12.75">
      <c r="A20" s="158"/>
      <c r="B20" s="159"/>
      <c r="C20" s="159"/>
      <c r="D20" s="157">
        <f t="shared" si="0"/>
        <v>0</v>
      </c>
      <c r="E20" s="157">
        <f t="shared" si="0"/>
        <v>0</v>
      </c>
    </row>
    <row r="21" spans="1:5" ht="12.75">
      <c r="A21" s="158"/>
      <c r="B21" s="159"/>
      <c r="C21" s="159"/>
      <c r="D21" s="157">
        <f t="shared" si="0"/>
        <v>0</v>
      </c>
      <c r="E21" s="157">
        <f t="shared" si="0"/>
        <v>0</v>
      </c>
    </row>
    <row r="22" spans="1:5" ht="12.75">
      <c r="A22" s="158"/>
      <c r="B22" s="159"/>
      <c r="C22" s="159"/>
      <c r="D22" s="157">
        <f t="shared" si="0"/>
        <v>0</v>
      </c>
      <c r="E22" s="157">
        <f t="shared" si="0"/>
        <v>0</v>
      </c>
    </row>
    <row r="23" spans="1:5" ht="12.75">
      <c r="A23" s="158"/>
      <c r="B23" s="159"/>
      <c r="C23" s="159"/>
      <c r="D23" s="157">
        <f t="shared" si="0"/>
        <v>0</v>
      </c>
      <c r="E23" s="157">
        <f t="shared" si="0"/>
        <v>0</v>
      </c>
    </row>
    <row r="24" spans="1:5" ht="12.75">
      <c r="A24" s="158"/>
      <c r="B24" s="159"/>
      <c r="C24" s="159"/>
      <c r="D24" s="157">
        <f t="shared" si="0"/>
        <v>0</v>
      </c>
      <c r="E24" s="157">
        <f t="shared" si="0"/>
        <v>0</v>
      </c>
    </row>
    <row r="25" spans="1:5" ht="12.75">
      <c r="A25" s="158"/>
      <c r="B25" s="159"/>
      <c r="C25" s="159"/>
      <c r="D25" s="157">
        <f t="shared" si="0"/>
        <v>0</v>
      </c>
      <c r="E25" s="157">
        <f t="shared" si="0"/>
        <v>0</v>
      </c>
    </row>
    <row r="26" spans="1:5" ht="12.75">
      <c r="A26" s="158"/>
      <c r="B26" s="159"/>
      <c r="C26" s="159"/>
      <c r="D26" s="157">
        <f t="shared" si="0"/>
        <v>0</v>
      </c>
      <c r="E26" s="157">
        <f t="shared" si="0"/>
        <v>0</v>
      </c>
    </row>
    <row r="27" spans="1:5" ht="12.75">
      <c r="A27" s="158"/>
      <c r="B27" s="159"/>
      <c r="C27" s="159"/>
      <c r="D27" s="157">
        <f t="shared" si="0"/>
        <v>0</v>
      </c>
      <c r="E27" s="157">
        <f t="shared" si="0"/>
        <v>0</v>
      </c>
    </row>
    <row r="28" spans="1:5" ht="12.75">
      <c r="A28" s="158"/>
      <c r="B28" s="159"/>
      <c r="C28" s="159"/>
      <c r="D28" s="157">
        <f t="shared" si="0"/>
        <v>0</v>
      </c>
      <c r="E28" s="157">
        <f t="shared" si="0"/>
        <v>0</v>
      </c>
    </row>
    <row r="29" spans="1:5" ht="12.75">
      <c r="A29" s="158"/>
      <c r="B29" s="159"/>
      <c r="C29" s="159"/>
      <c r="D29" s="157">
        <f t="shared" si="0"/>
        <v>0</v>
      </c>
      <c r="E29" s="157">
        <f t="shared" si="0"/>
        <v>0</v>
      </c>
    </row>
    <row r="30" spans="1:5" ht="12.75">
      <c r="A30" s="158"/>
      <c r="B30" s="159"/>
      <c r="C30" s="159"/>
      <c r="D30" s="157">
        <f t="shared" si="0"/>
        <v>0</v>
      </c>
      <c r="E30" s="157">
        <f t="shared" si="0"/>
        <v>0</v>
      </c>
    </row>
    <row r="31" spans="1:5" ht="13.5" thickBot="1">
      <c r="A31" s="160"/>
      <c r="B31" s="161"/>
      <c r="C31" s="161"/>
      <c r="D31" s="157">
        <f t="shared" si="0"/>
        <v>0</v>
      </c>
      <c r="E31" s="157">
        <f t="shared" si="0"/>
        <v>0</v>
      </c>
    </row>
    <row r="32" spans="1:5" s="84" customFormat="1" ht="19.5" customHeight="1" thickBot="1">
      <c r="A32" s="54" t="s">
        <v>41</v>
      </c>
      <c r="B32" s="162"/>
      <c r="C32" s="162"/>
      <c r="D32" s="83">
        <f>SUM(D12:D31)</f>
        <v>9272056</v>
      </c>
      <c r="E32" s="83">
        <f>SUM(E12:E31)</f>
        <v>9869285</v>
      </c>
    </row>
  </sheetData>
  <sheetProtection/>
  <mergeCells count="7">
    <mergeCell ref="E7:E9"/>
    <mergeCell ref="A2:D2"/>
    <mergeCell ref="A3:D3"/>
    <mergeCell ref="B7:B9"/>
    <mergeCell ref="A7:A10"/>
    <mergeCell ref="C7:C9"/>
    <mergeCell ref="D7:D9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7" r:id="rId1"/>
  <headerFooter alignWithMargins="0">
    <oddHeader xml:space="preserve">&amp;R&amp;"Times New Roman CE,Félkövér dőlt"&amp;11 3. melléklet a 6/2013. (IX.16.)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E3" sqref="E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">
      <c r="A1" s="285"/>
      <c r="B1" s="285"/>
      <c r="C1" s="617"/>
      <c r="D1" s="617"/>
    </row>
    <row r="2" spans="1:4" ht="42.75" customHeight="1">
      <c r="A2" s="598" t="s">
        <v>487</v>
      </c>
      <c r="B2" s="598"/>
      <c r="C2" s="598"/>
      <c r="D2" s="598"/>
    </row>
    <row r="3" spans="1:4" ht="35.25" customHeight="1" thickBot="1">
      <c r="A3" s="618"/>
      <c r="B3" s="618"/>
      <c r="C3" s="618"/>
      <c r="D3" s="618"/>
    </row>
    <row r="4" spans="1:4" ht="45" customHeight="1" thickBot="1">
      <c r="A4" s="286" t="s">
        <v>62</v>
      </c>
      <c r="B4" s="287" t="s">
        <v>143</v>
      </c>
      <c r="C4" s="287" t="s">
        <v>144</v>
      </c>
      <c r="D4" s="288" t="s">
        <v>145</v>
      </c>
    </row>
    <row r="5" spans="1:4" ht="15.75" customHeight="1">
      <c r="A5" s="289" t="s">
        <v>3</v>
      </c>
      <c r="B5" s="45" t="s">
        <v>488</v>
      </c>
      <c r="C5" s="45" t="s">
        <v>489</v>
      </c>
      <c r="D5" s="46">
        <v>180</v>
      </c>
    </row>
    <row r="6" spans="1:4" ht="15.75" customHeight="1">
      <c r="A6" s="290" t="s">
        <v>4</v>
      </c>
      <c r="B6" s="47" t="s">
        <v>490</v>
      </c>
      <c r="C6" s="47" t="s">
        <v>491</v>
      </c>
      <c r="D6" s="48">
        <v>5</v>
      </c>
    </row>
    <row r="7" spans="1:4" ht="15.75" customHeight="1">
      <c r="A7" s="290" t="s">
        <v>5</v>
      </c>
      <c r="B7" s="47"/>
      <c r="C7" s="47"/>
      <c r="D7" s="48"/>
    </row>
    <row r="8" spans="1:4" ht="15.75" customHeight="1">
      <c r="A8" s="290" t="s">
        <v>6</v>
      </c>
      <c r="B8" s="47"/>
      <c r="C8" s="47"/>
      <c r="D8" s="48"/>
    </row>
    <row r="9" spans="1:4" ht="15.75" customHeight="1">
      <c r="A9" s="290" t="s">
        <v>7</v>
      </c>
      <c r="B9" s="47"/>
      <c r="C9" s="47"/>
      <c r="D9" s="48"/>
    </row>
    <row r="10" spans="1:4" ht="15.75" customHeight="1">
      <c r="A10" s="290" t="s">
        <v>8</v>
      </c>
      <c r="B10" s="47"/>
      <c r="C10" s="47"/>
      <c r="D10" s="48"/>
    </row>
    <row r="11" spans="1:4" ht="15.75" customHeight="1">
      <c r="A11" s="290" t="s">
        <v>9</v>
      </c>
      <c r="B11" s="47"/>
      <c r="C11" s="47"/>
      <c r="D11" s="48"/>
    </row>
    <row r="12" spans="1:4" ht="15.75" customHeight="1">
      <c r="A12" s="290" t="s">
        <v>10</v>
      </c>
      <c r="B12" s="47"/>
      <c r="C12" s="47"/>
      <c r="D12" s="48"/>
    </row>
    <row r="13" spans="1:4" ht="15.75" customHeight="1">
      <c r="A13" s="290" t="s">
        <v>11</v>
      </c>
      <c r="B13" s="47"/>
      <c r="C13" s="47"/>
      <c r="D13" s="48"/>
    </row>
    <row r="14" spans="1:4" ht="15.75" customHeight="1">
      <c r="A14" s="290" t="s">
        <v>12</v>
      </c>
      <c r="B14" s="47"/>
      <c r="C14" s="47"/>
      <c r="D14" s="48"/>
    </row>
    <row r="15" spans="1:4" ht="15.75" customHeight="1">
      <c r="A15" s="290" t="s">
        <v>13</v>
      </c>
      <c r="B15" s="47"/>
      <c r="C15" s="47"/>
      <c r="D15" s="48"/>
    </row>
    <row r="16" spans="1:4" ht="15.75" customHeight="1">
      <c r="A16" s="290" t="s">
        <v>14</v>
      </c>
      <c r="B16" s="47"/>
      <c r="C16" s="47"/>
      <c r="D16" s="48"/>
    </row>
    <row r="17" spans="1:4" ht="15.75" customHeight="1">
      <c r="A17" s="290" t="s">
        <v>15</v>
      </c>
      <c r="B17" s="47"/>
      <c r="C17" s="47"/>
      <c r="D17" s="48"/>
    </row>
    <row r="18" spans="1:4" ht="15.75" customHeight="1">
      <c r="A18" s="290" t="s">
        <v>16</v>
      </c>
      <c r="B18" s="47"/>
      <c r="C18" s="47"/>
      <c r="D18" s="48"/>
    </row>
    <row r="19" spans="1:4" ht="15.75" customHeight="1">
      <c r="A19" s="290" t="s">
        <v>17</v>
      </c>
      <c r="B19" s="47"/>
      <c r="C19" s="47"/>
      <c r="D19" s="48"/>
    </row>
    <row r="20" spans="1:4" ht="15.75" customHeight="1">
      <c r="A20" s="290" t="s">
        <v>18</v>
      </c>
      <c r="B20" s="47"/>
      <c r="C20" s="47"/>
      <c r="D20" s="48"/>
    </row>
    <row r="21" spans="1:4" ht="15.75" customHeight="1">
      <c r="A21" s="290" t="s">
        <v>19</v>
      </c>
      <c r="B21" s="47"/>
      <c r="C21" s="47"/>
      <c r="D21" s="48"/>
    </row>
    <row r="22" spans="1:4" ht="15.75" customHeight="1">
      <c r="A22" s="290" t="s">
        <v>20</v>
      </c>
      <c r="B22" s="47"/>
      <c r="C22" s="47"/>
      <c r="D22" s="48"/>
    </row>
    <row r="23" spans="1:4" ht="15.75" customHeight="1">
      <c r="A23" s="290" t="s">
        <v>21</v>
      </c>
      <c r="B23" s="47"/>
      <c r="C23" s="47"/>
      <c r="D23" s="48"/>
    </row>
    <row r="24" spans="1:4" ht="15.75" customHeight="1">
      <c r="A24" s="290" t="s">
        <v>22</v>
      </c>
      <c r="B24" s="47"/>
      <c r="C24" s="47"/>
      <c r="D24" s="48"/>
    </row>
    <row r="25" spans="1:4" ht="15.75" customHeight="1">
      <c r="A25" s="290" t="s">
        <v>23</v>
      </c>
      <c r="B25" s="47"/>
      <c r="C25" s="47"/>
      <c r="D25" s="48"/>
    </row>
    <row r="26" spans="1:4" ht="15.75" customHeight="1">
      <c r="A26" s="290" t="s">
        <v>24</v>
      </c>
      <c r="B26" s="47"/>
      <c r="C26" s="47"/>
      <c r="D26" s="48"/>
    </row>
    <row r="27" spans="1:4" ht="15.75" customHeight="1">
      <c r="A27" s="290" t="s">
        <v>25</v>
      </c>
      <c r="B27" s="47"/>
      <c r="C27" s="47"/>
      <c r="D27" s="48"/>
    </row>
    <row r="28" spans="1:4" ht="15.75" customHeight="1">
      <c r="A28" s="290" t="s">
        <v>26</v>
      </c>
      <c r="B28" s="47"/>
      <c r="C28" s="47"/>
      <c r="D28" s="48"/>
    </row>
    <row r="29" spans="1:4" ht="15.75" customHeight="1">
      <c r="A29" s="290" t="s">
        <v>27</v>
      </c>
      <c r="B29" s="47"/>
      <c r="C29" s="47"/>
      <c r="D29" s="48"/>
    </row>
    <row r="30" spans="1:4" ht="15.75" customHeight="1">
      <c r="A30" s="290" t="s">
        <v>28</v>
      </c>
      <c r="B30" s="47"/>
      <c r="C30" s="47"/>
      <c r="D30" s="48"/>
    </row>
    <row r="31" spans="1:4" ht="15.75" customHeight="1">
      <c r="A31" s="290" t="s">
        <v>29</v>
      </c>
      <c r="B31" s="47"/>
      <c r="C31" s="47"/>
      <c r="D31" s="48"/>
    </row>
    <row r="32" spans="1:4" ht="15.75" customHeight="1">
      <c r="A32" s="290" t="s">
        <v>30</v>
      </c>
      <c r="B32" s="47"/>
      <c r="C32" s="47"/>
      <c r="D32" s="48"/>
    </row>
    <row r="33" spans="1:4" ht="15.75" customHeight="1">
      <c r="A33" s="290" t="s">
        <v>31</v>
      </c>
      <c r="B33" s="47"/>
      <c r="C33" s="47"/>
      <c r="D33" s="48"/>
    </row>
    <row r="34" spans="1:4" ht="15.75" customHeight="1">
      <c r="A34" s="290" t="s">
        <v>146</v>
      </c>
      <c r="B34" s="47"/>
      <c r="C34" s="47"/>
      <c r="D34" s="132"/>
    </row>
    <row r="35" spans="1:4" ht="15.75" customHeight="1">
      <c r="A35" s="290" t="s">
        <v>147</v>
      </c>
      <c r="B35" s="47"/>
      <c r="C35" s="47"/>
      <c r="D35" s="132"/>
    </row>
    <row r="36" spans="1:4" ht="15.75" customHeight="1">
      <c r="A36" s="290" t="s">
        <v>148</v>
      </c>
      <c r="B36" s="47"/>
      <c r="C36" s="47"/>
      <c r="D36" s="132"/>
    </row>
    <row r="37" spans="1:4" ht="13.5" thickBot="1">
      <c r="A37" s="291" t="s">
        <v>149</v>
      </c>
      <c r="B37" s="49"/>
      <c r="C37" s="49"/>
      <c r="D37" s="133"/>
    </row>
    <row r="38" spans="1:4" ht="13.5" thickBot="1">
      <c r="A38" s="323" t="s">
        <v>41</v>
      </c>
      <c r="B38" s="324"/>
      <c r="C38" s="292"/>
      <c r="D38" s="293">
        <f>SUM(D5:D37)</f>
        <v>185</v>
      </c>
    </row>
    <row r="39" ht="12.75">
      <c r="A39" t="s">
        <v>359</v>
      </c>
    </row>
  </sheetData>
  <sheetProtection/>
  <mergeCells count="3">
    <mergeCell ref="C1:D1"/>
    <mergeCell ref="A2:D2"/>
    <mergeCell ref="A3:D3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13" bottom="0.984251968503937" header="0.82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CE,Dőlt"7. melléklet a 6/2013. (IX.16.)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6"/>
  <sheetViews>
    <sheetView zoomScale="200" zoomScaleNormal="200" workbookViewId="0" topLeftCell="B1">
      <selection activeCell="E76" sqref="E76"/>
    </sheetView>
  </sheetViews>
  <sheetFormatPr defaultColWidth="9.00390625" defaultRowHeight="12.75"/>
  <cols>
    <col min="1" max="1" width="6.00390625" style="0" customWidth="1"/>
    <col min="2" max="2" width="7.625" style="0" customWidth="1"/>
    <col min="3" max="3" width="55.50390625" style="0" customWidth="1"/>
    <col min="4" max="4" width="14.625" style="0" customWidth="1"/>
    <col min="5" max="5" width="14.875" style="0" customWidth="1"/>
  </cols>
  <sheetData>
    <row r="1" spans="1:4" ht="12.75">
      <c r="A1" s="621" t="s">
        <v>492</v>
      </c>
      <c r="B1" s="622"/>
      <c r="C1" s="622"/>
      <c r="D1" s="622"/>
    </row>
    <row r="2" spans="1:4" ht="15.75">
      <c r="A2" s="326"/>
      <c r="B2" s="327"/>
      <c r="C2" s="328"/>
      <c r="D2" s="329"/>
    </row>
    <row r="3" spans="1:4" ht="12.75">
      <c r="A3" s="469"/>
      <c r="B3" s="469"/>
      <c r="C3" s="470" t="s">
        <v>442</v>
      </c>
      <c r="D3" s="471"/>
    </row>
    <row r="4" spans="1:4" ht="12.75">
      <c r="A4" s="472"/>
      <c r="B4" s="472"/>
      <c r="C4" s="470"/>
      <c r="D4" s="470"/>
    </row>
    <row r="5" spans="1:5" ht="14.25" thickBot="1">
      <c r="A5" s="330"/>
      <c r="B5" s="330"/>
      <c r="C5" s="330"/>
      <c r="D5" s="463" t="s">
        <v>440</v>
      </c>
      <c r="E5" s="463"/>
    </row>
    <row r="6" spans="1:5" ht="37.5" customHeight="1" thickBot="1">
      <c r="A6" s="619" t="s">
        <v>384</v>
      </c>
      <c r="B6" s="620"/>
      <c r="C6" s="513" t="s">
        <v>385</v>
      </c>
      <c r="D6" s="533" t="s">
        <v>451</v>
      </c>
      <c r="E6" s="533" t="s">
        <v>508</v>
      </c>
    </row>
    <row r="7" spans="1:5" ht="13.5" thickBot="1">
      <c r="A7" s="331">
        <v>1</v>
      </c>
      <c r="B7" s="277">
        <v>2</v>
      </c>
      <c r="C7" s="514">
        <v>3</v>
      </c>
      <c r="D7" s="534">
        <v>4</v>
      </c>
      <c r="E7" s="534">
        <v>5</v>
      </c>
    </row>
    <row r="8" spans="1:5" ht="13.5" thickBot="1">
      <c r="A8" s="332"/>
      <c r="B8" s="333"/>
      <c r="C8" s="333" t="s">
        <v>43</v>
      </c>
      <c r="D8" s="535"/>
      <c r="E8" s="535"/>
    </row>
    <row r="9" spans="1:5" ht="18.75" customHeight="1" thickBot="1">
      <c r="A9" s="331" t="s">
        <v>3</v>
      </c>
      <c r="B9" s="334"/>
      <c r="C9" s="515" t="s">
        <v>386</v>
      </c>
      <c r="D9" s="536">
        <f>+D10+D17</f>
        <v>8861</v>
      </c>
      <c r="E9" s="536">
        <f>+E10+E17</f>
        <v>8861</v>
      </c>
    </row>
    <row r="10" spans="1:5" ht="22.5" customHeight="1" thickBot="1">
      <c r="A10" s="331" t="s">
        <v>4</v>
      </c>
      <c r="B10" s="334"/>
      <c r="C10" s="515" t="s">
        <v>387</v>
      </c>
      <c r="D10" s="536">
        <f>SUM(D11:D16)</f>
        <v>8581</v>
      </c>
      <c r="E10" s="536">
        <f>SUM(E11:E16)</f>
        <v>8581</v>
      </c>
    </row>
    <row r="11" spans="1:5" ht="12.75">
      <c r="A11" s="335"/>
      <c r="B11" s="336" t="s">
        <v>115</v>
      </c>
      <c r="C11" s="516" t="s">
        <v>45</v>
      </c>
      <c r="D11" s="102">
        <v>5321</v>
      </c>
      <c r="E11" s="102">
        <v>5321</v>
      </c>
    </row>
    <row r="12" spans="1:5" ht="12.75">
      <c r="A12" s="335"/>
      <c r="B12" s="336" t="s">
        <v>116</v>
      </c>
      <c r="C12" s="516" t="s">
        <v>79</v>
      </c>
      <c r="D12" s="102"/>
      <c r="E12" s="102"/>
    </row>
    <row r="13" spans="1:5" ht="12.75">
      <c r="A13" s="335"/>
      <c r="B13" s="336" t="s">
        <v>117</v>
      </c>
      <c r="C13" s="516" t="s">
        <v>46</v>
      </c>
      <c r="D13" s="102">
        <v>3200</v>
      </c>
      <c r="E13" s="102">
        <v>3200</v>
      </c>
    </row>
    <row r="14" spans="1:5" ht="12.75">
      <c r="A14" s="335"/>
      <c r="B14" s="336" t="s">
        <v>118</v>
      </c>
      <c r="C14" s="516" t="s">
        <v>407</v>
      </c>
      <c r="D14" s="102">
        <v>60</v>
      </c>
      <c r="E14" s="102">
        <v>60</v>
      </c>
    </row>
    <row r="15" spans="1:5" ht="12" customHeight="1">
      <c r="A15" s="335"/>
      <c r="B15" s="336" t="s">
        <v>119</v>
      </c>
      <c r="C15" s="516" t="s">
        <v>348</v>
      </c>
      <c r="D15" s="102"/>
      <c r="E15" s="102"/>
    </row>
    <row r="16" spans="1:5" ht="18.75" customHeight="1" thickBot="1">
      <c r="A16" s="335"/>
      <c r="B16" s="336" t="s">
        <v>129</v>
      </c>
      <c r="C16" s="516" t="s">
        <v>192</v>
      </c>
      <c r="D16" s="102"/>
      <c r="E16" s="102"/>
    </row>
    <row r="17" spans="1:5" ht="19.5" customHeight="1" thickBot="1">
      <c r="A17" s="331" t="s">
        <v>5</v>
      </c>
      <c r="B17" s="334"/>
      <c r="C17" s="515" t="s">
        <v>193</v>
      </c>
      <c r="D17" s="536">
        <f>SUM(D18:D25)</f>
        <v>280</v>
      </c>
      <c r="E17" s="536">
        <f>SUM(E18:E25)</f>
        <v>280</v>
      </c>
    </row>
    <row r="18" spans="1:5" ht="12.75">
      <c r="A18" s="337"/>
      <c r="B18" s="336" t="s">
        <v>87</v>
      </c>
      <c r="C18" s="517" t="s">
        <v>198</v>
      </c>
      <c r="D18" s="537"/>
      <c r="E18" s="537"/>
    </row>
    <row r="19" spans="1:5" ht="12.75">
      <c r="A19" s="335"/>
      <c r="B19" s="336" t="s">
        <v>88</v>
      </c>
      <c r="C19" s="518" t="s">
        <v>199</v>
      </c>
      <c r="D19" s="102"/>
      <c r="E19" s="102"/>
    </row>
    <row r="20" spans="1:5" ht="12.75">
      <c r="A20" s="335"/>
      <c r="B20" s="336" t="s">
        <v>89</v>
      </c>
      <c r="C20" s="518" t="s">
        <v>200</v>
      </c>
      <c r="D20" s="102">
        <v>250</v>
      </c>
      <c r="E20" s="102">
        <v>250</v>
      </c>
    </row>
    <row r="21" spans="1:5" ht="12.75">
      <c r="A21" s="335"/>
      <c r="B21" s="336" t="s">
        <v>90</v>
      </c>
      <c r="C21" s="518" t="s">
        <v>201</v>
      </c>
      <c r="D21" s="102"/>
      <c r="E21" s="102"/>
    </row>
    <row r="22" spans="1:5" ht="12.75">
      <c r="A22" s="335"/>
      <c r="B22" s="336" t="s">
        <v>194</v>
      </c>
      <c r="C22" s="519" t="s">
        <v>202</v>
      </c>
      <c r="D22" s="102"/>
      <c r="E22" s="102"/>
    </row>
    <row r="23" spans="1:5" ht="12.75">
      <c r="A23" s="338"/>
      <c r="B23" s="336" t="s">
        <v>195</v>
      </c>
      <c r="C23" s="518" t="s">
        <v>203</v>
      </c>
      <c r="D23" s="115"/>
      <c r="E23" s="115"/>
    </row>
    <row r="24" spans="1:5" ht="12.75">
      <c r="A24" s="335"/>
      <c r="B24" s="336" t="s">
        <v>196</v>
      </c>
      <c r="C24" s="518" t="s">
        <v>204</v>
      </c>
      <c r="D24" s="102">
        <v>30</v>
      </c>
      <c r="E24" s="102">
        <v>30</v>
      </c>
    </row>
    <row r="25" spans="1:5" ht="13.5" thickBot="1">
      <c r="A25" s="339"/>
      <c r="B25" s="340" t="s">
        <v>197</v>
      </c>
      <c r="C25" s="519" t="s">
        <v>205</v>
      </c>
      <c r="D25" s="107"/>
      <c r="E25" s="107"/>
    </row>
    <row r="26" spans="1:5" ht="14.25" customHeight="1" thickBot="1">
      <c r="A26" s="331" t="s">
        <v>6</v>
      </c>
      <c r="B26" s="341"/>
      <c r="C26" s="515" t="s">
        <v>207</v>
      </c>
      <c r="D26" s="538">
        <v>12</v>
      </c>
      <c r="E26" s="538">
        <v>12</v>
      </c>
    </row>
    <row r="27" spans="1:5" ht="15" customHeight="1" thickBot="1">
      <c r="A27" s="331" t="s">
        <v>7</v>
      </c>
      <c r="B27" s="334"/>
      <c r="C27" s="515" t="s">
        <v>388</v>
      </c>
      <c r="D27" s="536">
        <f>SUM(D28:D35)</f>
        <v>9272</v>
      </c>
      <c r="E27" s="536">
        <f>SUM(E28:E35)</f>
        <v>9869</v>
      </c>
    </row>
    <row r="28" spans="1:5" ht="12.75">
      <c r="A28" s="335"/>
      <c r="B28" s="336" t="s">
        <v>93</v>
      </c>
      <c r="C28" s="520" t="s">
        <v>214</v>
      </c>
      <c r="D28" s="539">
        <v>9272</v>
      </c>
      <c r="E28" s="539">
        <v>9638</v>
      </c>
    </row>
    <row r="29" spans="1:5" ht="15" customHeight="1">
      <c r="A29" s="335"/>
      <c r="B29" s="336" t="s">
        <v>94</v>
      </c>
      <c r="C29" s="518" t="s">
        <v>215</v>
      </c>
      <c r="D29" s="539"/>
      <c r="E29" s="539">
        <v>101</v>
      </c>
    </row>
    <row r="30" spans="1:5" ht="12.75">
      <c r="A30" s="335"/>
      <c r="B30" s="336" t="s">
        <v>95</v>
      </c>
      <c r="C30" s="518" t="s">
        <v>216</v>
      </c>
      <c r="D30" s="539"/>
      <c r="E30" s="539">
        <v>130</v>
      </c>
    </row>
    <row r="31" spans="1:5" ht="12.75">
      <c r="A31" s="335"/>
      <c r="B31" s="336" t="s">
        <v>209</v>
      </c>
      <c r="C31" s="518" t="s">
        <v>98</v>
      </c>
      <c r="D31" s="539"/>
      <c r="E31" s="539"/>
    </row>
    <row r="32" spans="1:5" ht="12.75">
      <c r="A32" s="335"/>
      <c r="B32" s="336" t="s">
        <v>210</v>
      </c>
      <c r="C32" s="518" t="s">
        <v>436</v>
      </c>
      <c r="D32" s="539"/>
      <c r="E32" s="539"/>
    </row>
    <row r="33" spans="1:5" ht="12.75">
      <c r="A33" s="335"/>
      <c r="B33" s="336" t="s">
        <v>211</v>
      </c>
      <c r="C33" s="518" t="s">
        <v>218</v>
      </c>
      <c r="D33" s="539"/>
      <c r="E33" s="539"/>
    </row>
    <row r="34" spans="1:5" ht="12.75">
      <c r="A34" s="335"/>
      <c r="B34" s="336" t="s">
        <v>212</v>
      </c>
      <c r="C34" s="518" t="s">
        <v>219</v>
      </c>
      <c r="D34" s="539"/>
      <c r="E34" s="539"/>
    </row>
    <row r="35" spans="1:5" ht="13.5" thickBot="1">
      <c r="A35" s="339"/>
      <c r="B35" s="340" t="s">
        <v>213</v>
      </c>
      <c r="C35" s="521" t="s">
        <v>389</v>
      </c>
      <c r="D35" s="540"/>
      <c r="E35" s="540"/>
    </row>
    <row r="36" spans="1:5" ht="16.5" customHeight="1" thickBot="1">
      <c r="A36" s="342" t="s">
        <v>8</v>
      </c>
      <c r="B36" s="171"/>
      <c r="C36" s="522" t="s">
        <v>390</v>
      </c>
      <c r="D36" s="536">
        <f>SUM(D37,D43)</f>
        <v>47</v>
      </c>
      <c r="E36" s="536">
        <f>SUM(E37+E39+E45)</f>
        <v>495</v>
      </c>
    </row>
    <row r="37" spans="1:5" ht="15.75" customHeight="1">
      <c r="A37" s="337"/>
      <c r="B37" s="343" t="s">
        <v>96</v>
      </c>
      <c r="C37" s="523" t="s">
        <v>223</v>
      </c>
      <c r="D37" s="541">
        <v>47</v>
      </c>
      <c r="E37" s="541">
        <v>47</v>
      </c>
    </row>
    <row r="38" spans="1:5" ht="14.25" customHeight="1">
      <c r="A38" s="335"/>
      <c r="B38" s="344" t="s">
        <v>99</v>
      </c>
      <c r="C38" s="524" t="s">
        <v>224</v>
      </c>
      <c r="D38" s="102"/>
      <c r="E38" s="102"/>
    </row>
    <row r="39" spans="1:5" ht="14.25" customHeight="1">
      <c r="A39" s="335"/>
      <c r="B39" s="344" t="s">
        <v>100</v>
      </c>
      <c r="C39" s="524" t="s">
        <v>516</v>
      </c>
      <c r="D39" s="102"/>
      <c r="E39" s="102">
        <v>317</v>
      </c>
    </row>
    <row r="40" spans="1:5" ht="13.5" customHeight="1">
      <c r="A40" s="335"/>
      <c r="B40" s="344" t="s">
        <v>101</v>
      </c>
      <c r="C40" s="524" t="s">
        <v>433</v>
      </c>
      <c r="D40" s="102"/>
      <c r="E40" s="102"/>
    </row>
    <row r="41" spans="1:5" ht="12.75">
      <c r="A41" s="335"/>
      <c r="B41" s="344" t="s">
        <v>102</v>
      </c>
      <c r="C41" s="524" t="s">
        <v>48</v>
      </c>
      <c r="D41" s="102"/>
      <c r="E41" s="102"/>
    </row>
    <row r="42" spans="1:5" ht="12.75">
      <c r="A42" s="335"/>
      <c r="B42" s="344" t="s">
        <v>221</v>
      </c>
      <c r="C42" s="524" t="s">
        <v>227</v>
      </c>
      <c r="D42" s="102">
        <v>47</v>
      </c>
      <c r="E42" s="102">
        <v>47</v>
      </c>
    </row>
    <row r="43" spans="1:5" ht="15" customHeight="1">
      <c r="A43" s="335"/>
      <c r="B43" s="344" t="s">
        <v>97</v>
      </c>
      <c r="C43" s="525" t="s">
        <v>228</v>
      </c>
      <c r="D43" s="308"/>
      <c r="E43" s="308"/>
    </row>
    <row r="44" spans="1:5" ht="17.25" customHeight="1">
      <c r="A44" s="335"/>
      <c r="B44" s="344" t="s">
        <v>105</v>
      </c>
      <c r="C44" s="524" t="s">
        <v>224</v>
      </c>
      <c r="D44" s="102"/>
      <c r="E44" s="102"/>
    </row>
    <row r="45" spans="1:5" ht="12.75">
      <c r="A45" s="335"/>
      <c r="B45" s="344" t="s">
        <v>106</v>
      </c>
      <c r="C45" s="524" t="s">
        <v>510</v>
      </c>
      <c r="D45" s="102"/>
      <c r="E45" s="102">
        <v>131</v>
      </c>
    </row>
    <row r="46" spans="1:5" ht="16.5" customHeight="1">
      <c r="A46" s="335"/>
      <c r="B46" s="344" t="s">
        <v>107</v>
      </c>
      <c r="C46" s="524" t="s">
        <v>434</v>
      </c>
      <c r="D46" s="102"/>
      <c r="E46" s="102"/>
    </row>
    <row r="47" spans="1:5" ht="12.75">
      <c r="A47" s="335"/>
      <c r="B47" s="344" t="s">
        <v>108</v>
      </c>
      <c r="C47" s="524" t="s">
        <v>48</v>
      </c>
      <c r="D47" s="102"/>
      <c r="E47" s="102"/>
    </row>
    <row r="48" spans="1:5" ht="18.75" customHeight="1" thickBot="1">
      <c r="A48" s="346"/>
      <c r="B48" s="347" t="s">
        <v>222</v>
      </c>
      <c r="C48" s="526" t="s">
        <v>375</v>
      </c>
      <c r="D48" s="542"/>
      <c r="E48" s="542"/>
    </row>
    <row r="49" spans="1:5" ht="18.75" customHeight="1" thickBot="1">
      <c r="A49" s="342" t="s">
        <v>9</v>
      </c>
      <c r="B49" s="334"/>
      <c r="C49" s="522" t="s">
        <v>391</v>
      </c>
      <c r="D49" s="536">
        <f>SUM(D50:D52)</f>
        <v>0</v>
      </c>
      <c r="E49" s="536">
        <f>SUM(E50:E52)</f>
        <v>884</v>
      </c>
    </row>
    <row r="50" spans="1:5" ht="15.75" customHeight="1">
      <c r="A50" s="335"/>
      <c r="B50" s="344" t="s">
        <v>103</v>
      </c>
      <c r="C50" s="520" t="s">
        <v>437</v>
      </c>
      <c r="D50" s="102"/>
      <c r="E50" s="102"/>
    </row>
    <row r="51" spans="1:5" ht="12.75">
      <c r="A51" s="335"/>
      <c r="B51" s="344" t="s">
        <v>104</v>
      </c>
      <c r="C51" s="518" t="s">
        <v>438</v>
      </c>
      <c r="D51" s="102"/>
      <c r="E51" s="102"/>
    </row>
    <row r="52" spans="1:5" ht="13.5" thickBot="1">
      <c r="A52" s="335"/>
      <c r="B52" s="344" t="s">
        <v>231</v>
      </c>
      <c r="C52" s="12" t="s">
        <v>161</v>
      </c>
      <c r="D52" s="102"/>
      <c r="E52" s="102">
        <v>884</v>
      </c>
    </row>
    <row r="53" spans="1:5" ht="15" customHeight="1" thickBot="1">
      <c r="A53" s="331" t="s">
        <v>10</v>
      </c>
      <c r="B53" s="334"/>
      <c r="C53" s="522" t="s">
        <v>392</v>
      </c>
      <c r="D53" s="536">
        <f>SUM(D54:D55)</f>
        <v>0</v>
      </c>
      <c r="E53" s="536">
        <f>SUM(E54:E55)</f>
        <v>0</v>
      </c>
    </row>
    <row r="54" spans="1:5" ht="13.5" customHeight="1">
      <c r="A54" s="349"/>
      <c r="B54" s="344" t="s">
        <v>235</v>
      </c>
      <c r="C54" s="518" t="s">
        <v>152</v>
      </c>
      <c r="D54" s="543"/>
      <c r="E54" s="543"/>
    </row>
    <row r="55" spans="1:5" ht="13.5" thickBot="1">
      <c r="A55" s="335"/>
      <c r="B55" s="344" t="s">
        <v>236</v>
      </c>
      <c r="C55" s="518" t="s">
        <v>435</v>
      </c>
      <c r="D55" s="102"/>
      <c r="E55" s="102"/>
    </row>
    <row r="56" spans="1:5" ht="20.25" customHeight="1" thickBot="1">
      <c r="A56" s="342" t="s">
        <v>11</v>
      </c>
      <c r="B56" s="350"/>
      <c r="C56" s="527" t="s">
        <v>393</v>
      </c>
      <c r="D56" s="538"/>
      <c r="E56" s="538"/>
    </row>
    <row r="57" spans="1:5" ht="15.75" customHeight="1" thickBot="1">
      <c r="A57" s="351" t="s">
        <v>12</v>
      </c>
      <c r="B57" s="352"/>
      <c r="C57" s="528" t="s">
        <v>394</v>
      </c>
      <c r="D57" s="544">
        <f>+D10+D17+D26+D27+D36+D49+D53+D56</f>
        <v>18192</v>
      </c>
      <c r="E57" s="544">
        <f>+E10+E17+E26+E27+E36+E49+E53+E56</f>
        <v>20121</v>
      </c>
    </row>
    <row r="58" spans="1:5" ht="16.5" customHeight="1" thickBot="1">
      <c r="A58" s="331" t="s">
        <v>13</v>
      </c>
      <c r="B58" s="353"/>
      <c r="C58" s="522" t="s">
        <v>395</v>
      </c>
      <c r="D58" s="536">
        <f>+D59+D60</f>
        <v>7651</v>
      </c>
      <c r="E58" s="536">
        <f>+E59+E60</f>
        <v>7651</v>
      </c>
    </row>
    <row r="59" spans="1:5" ht="17.25" customHeight="1">
      <c r="A59" s="337"/>
      <c r="B59" s="343" t="s">
        <v>156</v>
      </c>
      <c r="C59" s="529" t="s">
        <v>241</v>
      </c>
      <c r="D59" s="545">
        <v>6851</v>
      </c>
      <c r="E59" s="545">
        <v>6851</v>
      </c>
    </row>
    <row r="60" spans="1:5" ht="18.75" customHeight="1" thickBot="1">
      <c r="A60" s="346"/>
      <c r="B60" s="347" t="s">
        <v>157</v>
      </c>
      <c r="C60" s="530" t="s">
        <v>439</v>
      </c>
      <c r="D60" s="546">
        <v>800</v>
      </c>
      <c r="E60" s="546">
        <v>800</v>
      </c>
    </row>
    <row r="61" spans="1:5" ht="18" customHeight="1" thickBot="1">
      <c r="A61" s="354" t="s">
        <v>14</v>
      </c>
      <c r="B61" s="355"/>
      <c r="C61" s="522" t="s">
        <v>396</v>
      </c>
      <c r="D61" s="536">
        <f>+D62+D63</f>
        <v>0</v>
      </c>
      <c r="E61" s="536">
        <f>+E62+E63</f>
        <v>0</v>
      </c>
    </row>
    <row r="62" spans="1:5" ht="18.75" customHeight="1">
      <c r="A62" s="356"/>
      <c r="B62" s="357" t="s">
        <v>243</v>
      </c>
      <c r="C62" s="516" t="s">
        <v>397</v>
      </c>
      <c r="D62" s="547"/>
      <c r="E62" s="547"/>
    </row>
    <row r="63" spans="1:5" ht="18.75" customHeight="1" thickBot="1">
      <c r="A63" s="358"/>
      <c r="B63" s="359" t="s">
        <v>249</v>
      </c>
      <c r="C63" s="531" t="s">
        <v>398</v>
      </c>
      <c r="D63" s="540"/>
      <c r="E63" s="540"/>
    </row>
    <row r="64" spans="1:5" ht="15" customHeight="1" thickBot="1">
      <c r="A64" s="354" t="s">
        <v>15</v>
      </c>
      <c r="B64" s="360"/>
      <c r="C64" s="532" t="s">
        <v>399</v>
      </c>
      <c r="D64" s="548">
        <f>+D57+D58+D61</f>
        <v>25843</v>
      </c>
      <c r="E64" s="548">
        <f>+E57+E58+E61</f>
        <v>27772</v>
      </c>
    </row>
    <row r="65" spans="1:5" ht="12.75">
      <c r="A65" s="361"/>
      <c r="B65" s="361"/>
      <c r="C65" s="362"/>
      <c r="D65" s="363"/>
      <c r="E65" s="363"/>
    </row>
    <row r="66" spans="1:5" ht="13.5" thickBot="1">
      <c r="A66" s="364"/>
      <c r="B66" s="365"/>
      <c r="C66" s="365"/>
      <c r="D66" s="365"/>
      <c r="E66" s="365"/>
    </row>
    <row r="67" spans="1:5" ht="13.5" thickBot="1">
      <c r="A67" s="366"/>
      <c r="B67" s="367"/>
      <c r="C67" s="368" t="s">
        <v>49</v>
      </c>
      <c r="D67" s="301"/>
      <c r="E67" s="301"/>
    </row>
    <row r="68" spans="1:5" ht="16.5" customHeight="1" thickBot="1">
      <c r="A68" s="342" t="s">
        <v>3</v>
      </c>
      <c r="B68" s="27"/>
      <c r="C68" s="549" t="s">
        <v>270</v>
      </c>
      <c r="D68" s="536">
        <f>SUM(D69:D73)</f>
        <v>20591</v>
      </c>
      <c r="E68" s="536">
        <f>SUM(E69:E73)</f>
        <v>21636</v>
      </c>
    </row>
    <row r="69" spans="1:5" ht="14.25" customHeight="1">
      <c r="A69" s="369"/>
      <c r="B69" s="370" t="s">
        <v>109</v>
      </c>
      <c r="C69" s="520" t="s">
        <v>34</v>
      </c>
      <c r="D69" s="543">
        <v>5272</v>
      </c>
      <c r="E69" s="543">
        <v>5554</v>
      </c>
    </row>
    <row r="70" spans="1:5" ht="14.25" customHeight="1">
      <c r="A70" s="371"/>
      <c r="B70" s="344" t="s">
        <v>110</v>
      </c>
      <c r="C70" s="518" t="s">
        <v>271</v>
      </c>
      <c r="D70" s="539">
        <v>1349</v>
      </c>
      <c r="E70" s="539">
        <v>1382</v>
      </c>
    </row>
    <row r="71" spans="1:5" ht="13.5" customHeight="1">
      <c r="A71" s="371"/>
      <c r="B71" s="344" t="s">
        <v>111</v>
      </c>
      <c r="C71" s="518" t="s">
        <v>151</v>
      </c>
      <c r="D71" s="102">
        <v>8150</v>
      </c>
      <c r="E71" s="102">
        <v>8779</v>
      </c>
    </row>
    <row r="72" spans="1:5" ht="13.5" customHeight="1">
      <c r="A72" s="371"/>
      <c r="B72" s="344" t="s">
        <v>112</v>
      </c>
      <c r="C72" s="518" t="s">
        <v>272</v>
      </c>
      <c r="D72" s="102"/>
      <c r="E72" s="102"/>
    </row>
    <row r="73" spans="1:5" ht="13.5" customHeight="1">
      <c r="A73" s="371"/>
      <c r="B73" s="344" t="s">
        <v>124</v>
      </c>
      <c r="C73" s="518" t="s">
        <v>273</v>
      </c>
      <c r="D73" s="102">
        <v>5820</v>
      </c>
      <c r="E73" s="102">
        <v>5921</v>
      </c>
    </row>
    <row r="74" spans="1:5" ht="15.75" customHeight="1">
      <c r="A74" s="371"/>
      <c r="B74" s="344" t="s">
        <v>113</v>
      </c>
      <c r="C74" s="518" t="s">
        <v>324</v>
      </c>
      <c r="D74" s="539"/>
      <c r="E74" s="539"/>
    </row>
    <row r="75" spans="1:5" ht="12.75">
      <c r="A75" s="371"/>
      <c r="B75" s="344" t="s">
        <v>114</v>
      </c>
      <c r="C75" s="550" t="s">
        <v>325</v>
      </c>
      <c r="D75" s="102">
        <v>305</v>
      </c>
      <c r="E75" s="102">
        <v>292</v>
      </c>
    </row>
    <row r="76" spans="1:5" ht="12.75">
      <c r="A76" s="371"/>
      <c r="B76" s="344" t="s">
        <v>125</v>
      </c>
      <c r="C76" s="550" t="s">
        <v>326</v>
      </c>
      <c r="D76" s="102"/>
      <c r="E76" s="102"/>
    </row>
    <row r="77" spans="1:5" ht="16.5" customHeight="1">
      <c r="A77" s="371"/>
      <c r="B77" s="344" t="s">
        <v>126</v>
      </c>
      <c r="C77" s="551" t="s">
        <v>443</v>
      </c>
      <c r="D77" s="102">
        <v>185</v>
      </c>
      <c r="E77" s="102">
        <v>185</v>
      </c>
    </row>
    <row r="78" spans="1:5" ht="14.25" customHeight="1">
      <c r="A78" s="371"/>
      <c r="B78" s="344" t="s">
        <v>127</v>
      </c>
      <c r="C78" s="551" t="s">
        <v>328</v>
      </c>
      <c r="D78" s="102">
        <v>5330</v>
      </c>
      <c r="E78" s="102">
        <v>5444</v>
      </c>
    </row>
    <row r="79" spans="1:5" ht="12.75" customHeight="1">
      <c r="A79" s="371"/>
      <c r="B79" s="344" t="s">
        <v>128</v>
      </c>
      <c r="C79" s="551" t="s">
        <v>329</v>
      </c>
      <c r="D79" s="102"/>
      <c r="E79" s="102"/>
    </row>
    <row r="80" spans="1:5" ht="13.5" customHeight="1">
      <c r="A80" s="371"/>
      <c r="B80" s="344" t="s">
        <v>130</v>
      </c>
      <c r="C80" s="551" t="s">
        <v>330</v>
      </c>
      <c r="D80" s="102"/>
      <c r="E80" s="102"/>
    </row>
    <row r="81" spans="1:5" ht="13.5" customHeight="1" thickBot="1">
      <c r="A81" s="372"/>
      <c r="B81" s="359" t="s">
        <v>274</v>
      </c>
      <c r="C81" s="552" t="s">
        <v>331</v>
      </c>
      <c r="D81" s="107"/>
      <c r="E81" s="107"/>
    </row>
    <row r="82" spans="1:5" ht="16.5" customHeight="1" thickBot="1">
      <c r="A82" s="342" t="s">
        <v>4</v>
      </c>
      <c r="B82" s="27"/>
      <c r="C82" s="549" t="s">
        <v>275</v>
      </c>
      <c r="D82" s="536">
        <f>SUM(D83:D89)</f>
        <v>1900</v>
      </c>
      <c r="E82" s="536">
        <f>SUM(E83:E89)</f>
        <v>2784</v>
      </c>
    </row>
    <row r="83" spans="1:5" ht="12.75">
      <c r="A83" s="369"/>
      <c r="B83" s="370" t="s">
        <v>115</v>
      </c>
      <c r="C83" s="520" t="s">
        <v>276</v>
      </c>
      <c r="D83" s="547">
        <v>800</v>
      </c>
      <c r="E83" s="547">
        <v>800</v>
      </c>
    </row>
    <row r="84" spans="1:5" ht="12.75">
      <c r="A84" s="371"/>
      <c r="B84" s="344" t="s">
        <v>116</v>
      </c>
      <c r="C84" s="518" t="s">
        <v>277</v>
      </c>
      <c r="D84" s="539">
        <v>971</v>
      </c>
      <c r="E84" s="539">
        <v>1855</v>
      </c>
    </row>
    <row r="85" spans="1:5" ht="12.75">
      <c r="A85" s="371"/>
      <c r="B85" s="344" t="s">
        <v>117</v>
      </c>
      <c r="C85" s="518" t="s">
        <v>278</v>
      </c>
      <c r="D85" s="539"/>
      <c r="E85" s="539"/>
    </row>
    <row r="86" spans="1:5" ht="12.75">
      <c r="A86" s="371"/>
      <c r="B86" s="344" t="s">
        <v>118</v>
      </c>
      <c r="C86" s="518" t="s">
        <v>279</v>
      </c>
      <c r="D86" s="539"/>
      <c r="E86" s="539"/>
    </row>
    <row r="87" spans="1:5" ht="18.75" customHeight="1">
      <c r="A87" s="371"/>
      <c r="B87" s="344" t="s">
        <v>119</v>
      </c>
      <c r="C87" s="518" t="s">
        <v>445</v>
      </c>
      <c r="D87" s="539"/>
      <c r="E87" s="539"/>
    </row>
    <row r="88" spans="1:5" ht="14.25" customHeight="1">
      <c r="A88" s="371"/>
      <c r="B88" s="344" t="s">
        <v>129</v>
      </c>
      <c r="C88" s="518" t="s">
        <v>444</v>
      </c>
      <c r="D88" s="539"/>
      <c r="E88" s="539"/>
    </row>
    <row r="89" spans="1:5" ht="15" customHeight="1">
      <c r="A89" s="371"/>
      <c r="B89" s="344" t="s">
        <v>134</v>
      </c>
      <c r="C89" s="518" t="s">
        <v>286</v>
      </c>
      <c r="D89" s="539">
        <v>129</v>
      </c>
      <c r="E89" s="539">
        <v>129</v>
      </c>
    </row>
    <row r="90" spans="1:5" ht="15.75" customHeight="1">
      <c r="A90" s="371"/>
      <c r="B90" s="344" t="s">
        <v>280</v>
      </c>
      <c r="C90" s="518" t="s">
        <v>320</v>
      </c>
      <c r="D90" s="539"/>
      <c r="E90" s="539"/>
    </row>
    <row r="91" spans="1:5" ht="12.75">
      <c r="A91" s="371"/>
      <c r="B91" s="344" t="s">
        <v>281</v>
      </c>
      <c r="C91" s="550" t="s">
        <v>441</v>
      </c>
      <c r="D91" s="539"/>
      <c r="E91" s="539"/>
    </row>
    <row r="92" spans="1:5" ht="12.75">
      <c r="A92" s="371"/>
      <c r="B92" s="344" t="s">
        <v>282</v>
      </c>
      <c r="C92" s="550" t="s">
        <v>322</v>
      </c>
      <c r="D92" s="539">
        <v>129</v>
      </c>
      <c r="E92" s="539">
        <v>129</v>
      </c>
    </row>
    <row r="93" spans="1:5" ht="13.5" thickBot="1">
      <c r="A93" s="372"/>
      <c r="B93" s="359" t="s">
        <v>283</v>
      </c>
      <c r="C93" s="553" t="s">
        <v>323</v>
      </c>
      <c r="D93" s="540"/>
      <c r="E93" s="540"/>
    </row>
    <row r="94" spans="1:5" ht="18" customHeight="1" thickBot="1">
      <c r="A94" s="342" t="s">
        <v>5</v>
      </c>
      <c r="B94" s="27"/>
      <c r="C94" s="549" t="s">
        <v>287</v>
      </c>
      <c r="D94" s="538"/>
      <c r="E94" s="538"/>
    </row>
    <row r="95" spans="1:5" ht="15" customHeight="1" thickBot="1">
      <c r="A95" s="342" t="s">
        <v>6</v>
      </c>
      <c r="B95" s="27"/>
      <c r="C95" s="549" t="s">
        <v>288</v>
      </c>
      <c r="D95" s="536">
        <f>+D96+D97</f>
        <v>3352</v>
      </c>
      <c r="E95" s="536">
        <f>+E96+E97</f>
        <v>3352</v>
      </c>
    </row>
    <row r="96" spans="1:5" ht="12.75">
      <c r="A96" s="369"/>
      <c r="B96" s="370" t="s">
        <v>91</v>
      </c>
      <c r="C96" s="520" t="s">
        <v>50</v>
      </c>
      <c r="D96" s="543">
        <v>3352</v>
      </c>
      <c r="E96" s="543">
        <v>3352</v>
      </c>
    </row>
    <row r="97" spans="1:5" ht="13.5" thickBot="1">
      <c r="A97" s="372"/>
      <c r="B97" s="359" t="s">
        <v>92</v>
      </c>
      <c r="C97" s="521" t="s">
        <v>51</v>
      </c>
      <c r="D97" s="107"/>
      <c r="E97" s="107"/>
    </row>
    <row r="98" spans="1:5" ht="13.5" thickBot="1">
      <c r="A98" s="342" t="s">
        <v>7</v>
      </c>
      <c r="B98" s="373"/>
      <c r="C98" s="549" t="s">
        <v>400</v>
      </c>
      <c r="D98" s="538"/>
      <c r="E98" s="538"/>
    </row>
    <row r="99" spans="1:5" ht="20.25" customHeight="1" thickBot="1">
      <c r="A99" s="342" t="s">
        <v>8</v>
      </c>
      <c r="B99" s="27"/>
      <c r="C99" s="554" t="s">
        <v>401</v>
      </c>
      <c r="D99" s="557">
        <f>SUM(D68+D82+D94+D95+D98)</f>
        <v>25843</v>
      </c>
      <c r="E99" s="557">
        <f>SUM(E68+E82+E94+E95+E98)</f>
        <v>27772</v>
      </c>
    </row>
    <row r="100" spans="1:5" ht="21" customHeight="1" thickBot="1">
      <c r="A100" s="342" t="s">
        <v>9</v>
      </c>
      <c r="B100" s="27"/>
      <c r="C100" s="549" t="s">
        <v>402</v>
      </c>
      <c r="D100" s="536">
        <f>+D101+D102</f>
        <v>0</v>
      </c>
      <c r="E100" s="536">
        <f>+E101+E102</f>
        <v>0</v>
      </c>
    </row>
    <row r="101" spans="1:5" ht="15.75" customHeight="1">
      <c r="A101" s="369"/>
      <c r="B101" s="344" t="s">
        <v>403</v>
      </c>
      <c r="C101" s="520" t="s">
        <v>404</v>
      </c>
      <c r="D101" s="543"/>
      <c r="E101" s="543"/>
    </row>
    <row r="102" spans="1:5" ht="15.75" customHeight="1" thickBot="1">
      <c r="A102" s="372"/>
      <c r="B102" s="359" t="s">
        <v>104</v>
      </c>
      <c r="C102" s="521" t="s">
        <v>405</v>
      </c>
      <c r="D102" s="107">
        <v>0</v>
      </c>
      <c r="E102" s="107">
        <v>0</v>
      </c>
    </row>
    <row r="103" spans="1:5" ht="15.75" customHeight="1" thickBot="1">
      <c r="A103" s="342" t="s">
        <v>10</v>
      </c>
      <c r="B103" s="350"/>
      <c r="C103" s="555" t="s">
        <v>406</v>
      </c>
      <c r="D103" s="548">
        <f>SUM(D99+D100)</f>
        <v>25843</v>
      </c>
      <c r="E103" s="548">
        <f>SUM(E99+E100)</f>
        <v>27772</v>
      </c>
    </row>
    <row r="104" spans="1:5" ht="13.5" thickBot="1">
      <c r="A104" s="375"/>
      <c r="B104" s="376"/>
      <c r="C104" s="376"/>
      <c r="D104" s="558"/>
      <c r="E104" s="558"/>
    </row>
    <row r="105" spans="1:5" ht="13.5" thickBot="1">
      <c r="A105" s="294" t="s">
        <v>360</v>
      </c>
      <c r="B105" s="295"/>
      <c r="C105" s="556"/>
      <c r="D105" s="559">
        <v>1</v>
      </c>
      <c r="E105" s="559">
        <v>1</v>
      </c>
    </row>
    <row r="106" spans="1:5" ht="13.5" thickBot="1">
      <c r="A106" s="294" t="s">
        <v>361</v>
      </c>
      <c r="B106" s="295"/>
      <c r="C106" s="556"/>
      <c r="D106" s="559">
        <v>1</v>
      </c>
      <c r="E106" s="559">
        <v>1</v>
      </c>
    </row>
  </sheetData>
  <mergeCells count="2">
    <mergeCell ref="A6:B6"/>
    <mergeCell ref="A1:D1"/>
  </mergeCells>
  <printOptions/>
  <pageMargins left="0.55" right="0.75" top="0.72" bottom="1" header="0.33" footer="0.5"/>
  <pageSetup horizontalDpi="600" verticalDpi="600" orientation="portrait" paperSize="9" scale="90" r:id="rId1"/>
  <headerFooter alignWithMargins="0">
    <oddHeader>&amp;R&amp;"Times New Roman CE,Dőlt"8.melléklet a 6/2013. (IX.16.)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1">
      <selection activeCell="F18" sqref="F18"/>
    </sheetView>
  </sheetViews>
  <sheetFormatPr defaultColWidth="9.00390625" defaultRowHeight="12.75"/>
  <cols>
    <col min="1" max="1" width="37.00390625" style="0" customWidth="1"/>
    <col min="2" max="2" width="15.125" style="0" customWidth="1"/>
    <col min="3" max="3" width="19.125" style="0" customWidth="1"/>
    <col min="4" max="4" width="17.625" style="0" customWidth="1"/>
    <col min="5" max="6" width="14.375" style="0" customWidth="1"/>
    <col min="7" max="7" width="18.50390625" style="0" customWidth="1"/>
  </cols>
  <sheetData>
    <row r="5" spans="1:7" ht="12.75">
      <c r="A5" s="621" t="s">
        <v>493</v>
      </c>
      <c r="B5" s="621"/>
      <c r="C5" s="621"/>
      <c r="D5" s="621"/>
      <c r="E5" s="621"/>
      <c r="F5" s="621"/>
      <c r="G5" s="621"/>
    </row>
    <row r="7" spans="1:7" ht="12.75">
      <c r="A7" s="621" t="s">
        <v>494</v>
      </c>
      <c r="B7" s="621"/>
      <c r="C7" s="621"/>
      <c r="D7" s="621"/>
      <c r="E7" s="621"/>
      <c r="F7" s="621"/>
      <c r="G7" s="621"/>
    </row>
    <row r="9" spans="1:7" ht="14.25" thickBot="1">
      <c r="A9" s="377"/>
      <c r="B9" s="90"/>
      <c r="C9" s="90"/>
      <c r="D9" s="90"/>
      <c r="E9" s="90"/>
      <c r="F9" s="90"/>
      <c r="G9" s="85" t="s">
        <v>53</v>
      </c>
    </row>
    <row r="10" spans="1:7" ht="48.75" thickBot="1">
      <c r="A10" s="272" t="s">
        <v>409</v>
      </c>
      <c r="B10" s="273" t="s">
        <v>59</v>
      </c>
      <c r="C10" s="273" t="s">
        <v>60</v>
      </c>
      <c r="D10" s="273" t="s">
        <v>496</v>
      </c>
      <c r="E10" s="273" t="s">
        <v>451</v>
      </c>
      <c r="F10" s="273" t="s">
        <v>518</v>
      </c>
      <c r="G10" s="86" t="s">
        <v>452</v>
      </c>
    </row>
    <row r="11" spans="1:7" ht="13.5" thickBot="1">
      <c r="A11" s="87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9" t="s">
        <v>519</v>
      </c>
    </row>
    <row r="12" spans="1:7" ht="12.75">
      <c r="A12" s="76" t="s">
        <v>495</v>
      </c>
      <c r="B12" s="41"/>
      <c r="C12" s="378"/>
      <c r="D12" s="41"/>
      <c r="E12" s="41">
        <v>800</v>
      </c>
      <c r="F12" s="41">
        <v>800</v>
      </c>
      <c r="G12" s="345"/>
    </row>
    <row r="13" spans="1:7" ht="12.75">
      <c r="A13" s="76" t="s">
        <v>450</v>
      </c>
      <c r="B13" s="41"/>
      <c r="C13" s="378"/>
      <c r="D13" s="41"/>
      <c r="E13" s="41">
        <v>971</v>
      </c>
      <c r="F13" s="41">
        <v>1855</v>
      </c>
      <c r="G13" s="345"/>
    </row>
    <row r="14" spans="1:7" ht="12.75">
      <c r="A14" s="76" t="s">
        <v>497</v>
      </c>
      <c r="B14" s="41"/>
      <c r="C14" s="378"/>
      <c r="D14" s="41"/>
      <c r="E14" s="41">
        <v>129</v>
      </c>
      <c r="F14" s="41">
        <v>129</v>
      </c>
      <c r="G14" s="345"/>
    </row>
    <row r="15" spans="1:7" ht="12.75">
      <c r="A15" s="379"/>
      <c r="B15" s="41"/>
      <c r="C15" s="378"/>
      <c r="D15" s="41"/>
      <c r="E15" s="41"/>
      <c r="F15" s="41"/>
      <c r="G15" s="345">
        <f aca="true" t="shared" si="0" ref="G15:G30">B15-D15-E15</f>
        <v>0</v>
      </c>
    </row>
    <row r="16" spans="1:7" ht="12.75">
      <c r="A16" s="76"/>
      <c r="B16" s="41"/>
      <c r="C16" s="378"/>
      <c r="D16" s="41"/>
      <c r="E16" s="41"/>
      <c r="F16" s="41"/>
      <c r="G16" s="345">
        <f t="shared" si="0"/>
        <v>0</v>
      </c>
    </row>
    <row r="17" spans="1:7" ht="12.75">
      <c r="A17" s="379"/>
      <c r="B17" s="41"/>
      <c r="C17" s="378"/>
      <c r="D17" s="41"/>
      <c r="E17" s="41"/>
      <c r="F17" s="41"/>
      <c r="G17" s="345">
        <f t="shared" si="0"/>
        <v>0</v>
      </c>
    </row>
    <row r="18" spans="1:7" ht="12.75">
      <c r="A18" s="76"/>
      <c r="B18" s="41"/>
      <c r="C18" s="378"/>
      <c r="D18" s="41"/>
      <c r="E18" s="41"/>
      <c r="F18" s="41"/>
      <c r="G18" s="345">
        <f t="shared" si="0"/>
        <v>0</v>
      </c>
    </row>
    <row r="19" spans="1:7" ht="12.75">
      <c r="A19" s="76"/>
      <c r="B19" s="41"/>
      <c r="C19" s="378"/>
      <c r="D19" s="41"/>
      <c r="E19" s="41"/>
      <c r="F19" s="41"/>
      <c r="G19" s="345">
        <f t="shared" si="0"/>
        <v>0</v>
      </c>
    </row>
    <row r="20" spans="1:7" ht="12.75">
      <c r="A20" s="76"/>
      <c r="B20" s="41"/>
      <c r="C20" s="378"/>
      <c r="D20" s="41"/>
      <c r="E20" s="41"/>
      <c r="F20" s="41"/>
      <c r="G20" s="345">
        <f t="shared" si="0"/>
        <v>0</v>
      </c>
    </row>
    <row r="21" spans="1:7" ht="12.75">
      <c r="A21" s="76"/>
      <c r="B21" s="41"/>
      <c r="C21" s="378"/>
      <c r="D21" s="41"/>
      <c r="E21" s="41"/>
      <c r="F21" s="41"/>
      <c r="G21" s="345">
        <f t="shared" si="0"/>
        <v>0</v>
      </c>
    </row>
    <row r="22" spans="1:7" ht="12.75">
      <c r="A22" s="76"/>
      <c r="B22" s="41"/>
      <c r="C22" s="378"/>
      <c r="D22" s="41"/>
      <c r="E22" s="41"/>
      <c r="F22" s="41"/>
      <c r="G22" s="345">
        <f t="shared" si="0"/>
        <v>0</v>
      </c>
    </row>
    <row r="23" spans="1:7" ht="12.75">
      <c r="A23" s="76"/>
      <c r="B23" s="41"/>
      <c r="C23" s="378"/>
      <c r="D23" s="41"/>
      <c r="E23" s="41"/>
      <c r="F23" s="41"/>
      <c r="G23" s="345">
        <f t="shared" si="0"/>
        <v>0</v>
      </c>
    </row>
    <row r="24" spans="1:7" ht="12.75">
      <c r="A24" s="76"/>
      <c r="B24" s="41"/>
      <c r="C24" s="378"/>
      <c r="D24" s="41"/>
      <c r="E24" s="41"/>
      <c r="F24" s="41"/>
      <c r="G24" s="345">
        <f t="shared" si="0"/>
        <v>0</v>
      </c>
    </row>
    <row r="25" spans="1:7" ht="12.75">
      <c r="A25" s="76"/>
      <c r="B25" s="41"/>
      <c r="C25" s="378"/>
      <c r="D25" s="41"/>
      <c r="E25" s="41"/>
      <c r="F25" s="41"/>
      <c r="G25" s="345">
        <f t="shared" si="0"/>
        <v>0</v>
      </c>
    </row>
    <row r="26" spans="1:7" ht="12.75">
      <c r="A26" s="76"/>
      <c r="B26" s="41"/>
      <c r="C26" s="378"/>
      <c r="D26" s="41"/>
      <c r="E26" s="41"/>
      <c r="F26" s="41"/>
      <c r="G26" s="345">
        <f t="shared" si="0"/>
        <v>0</v>
      </c>
    </row>
    <row r="27" spans="1:7" ht="12.75">
      <c r="A27" s="76"/>
      <c r="B27" s="41"/>
      <c r="C27" s="378"/>
      <c r="D27" s="41"/>
      <c r="E27" s="41"/>
      <c r="F27" s="41"/>
      <c r="G27" s="345">
        <f t="shared" si="0"/>
        <v>0</v>
      </c>
    </row>
    <row r="28" spans="1:7" ht="12.75">
      <c r="A28" s="76"/>
      <c r="B28" s="41"/>
      <c r="C28" s="378"/>
      <c r="D28" s="41"/>
      <c r="E28" s="41"/>
      <c r="F28" s="41"/>
      <c r="G28" s="345">
        <f t="shared" si="0"/>
        <v>0</v>
      </c>
    </row>
    <row r="29" spans="1:7" ht="12.75">
      <c r="A29" s="76"/>
      <c r="B29" s="41"/>
      <c r="C29" s="378"/>
      <c r="D29" s="41"/>
      <c r="E29" s="41"/>
      <c r="F29" s="41"/>
      <c r="G29" s="345">
        <f t="shared" si="0"/>
        <v>0</v>
      </c>
    </row>
    <row r="30" spans="1:7" ht="13.5" thickBot="1">
      <c r="A30" s="91"/>
      <c r="B30" s="42"/>
      <c r="C30" s="380"/>
      <c r="D30" s="42"/>
      <c r="E30" s="42"/>
      <c r="F30" s="42"/>
      <c r="G30" s="381">
        <f t="shared" si="0"/>
        <v>0</v>
      </c>
    </row>
    <row r="31" spans="1:7" ht="13.5" thickBot="1">
      <c r="A31" s="274" t="s">
        <v>58</v>
      </c>
      <c r="B31" s="382">
        <f>SUM(B12:B30)</f>
        <v>0</v>
      </c>
      <c r="C31" s="383"/>
      <c r="D31" s="382">
        <f>SUM(D12:D30)</f>
        <v>0</v>
      </c>
      <c r="E31" s="382">
        <f>SUM(E12:E30)</f>
        <v>1900</v>
      </c>
      <c r="F31" s="382">
        <f>SUM(F12:F30)</f>
        <v>2784</v>
      </c>
      <c r="G31" s="374">
        <f>SUM(G12:G30)</f>
        <v>0</v>
      </c>
    </row>
  </sheetData>
  <mergeCells count="2">
    <mergeCell ref="A7:G7"/>
    <mergeCell ref="A5:G5"/>
  </mergeCells>
  <printOptions/>
  <pageMargins left="0.75" right="0.75" top="0.23" bottom="1" header="0.38" footer="0.5"/>
  <pageSetup horizontalDpi="600" verticalDpi="600" orientation="landscape" paperSize="9" r:id="rId1"/>
  <headerFooter alignWithMargins="0">
    <oddHeader>&amp;C&amp;"Times New Roman CE,Félkövér"
&amp;R&amp;"Times New Roman CE,Félkövér dőlt"4. melléklet a 6/2013. 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Gabi</cp:lastModifiedBy>
  <cp:lastPrinted>2013-09-03T12:30:38Z</cp:lastPrinted>
  <dcterms:created xsi:type="dcterms:W3CDTF">1999-10-30T10:30:45Z</dcterms:created>
  <dcterms:modified xsi:type="dcterms:W3CDTF">2013-10-07T11:39:31Z</dcterms:modified>
  <cp:category/>
  <cp:version/>
  <cp:contentType/>
  <cp:contentStatus/>
</cp:coreProperties>
</file>