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firstSheet="7" activeTab="10"/>
  </bookViews>
  <sheets>
    <sheet name="1.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'1.Címrend'!$A$1:$C$40</definedName>
    <definedName name="_xlnm.Print_Area" localSheetId="4">'5.Bev. forrásonként'!$A$1:$I$119</definedName>
  </definedNames>
  <calcPr fullCalcOnLoad="1"/>
</workbook>
</file>

<file path=xl/sharedStrings.xml><?xml version="1.0" encoding="utf-8"?>
<sst xmlns="http://schemas.openxmlformats.org/spreadsheetml/2006/main" count="800" uniqueCount="626">
  <si>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</si>
  <si>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</si>
  <si>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</si>
  <si>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</si>
  <si>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</si>
  <si>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</si>
  <si>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</si>
  <si>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</si>
  <si>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</si>
  <si>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</si>
  <si>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</si>
  <si>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</si>
  <si>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</si>
  <si>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</si>
  <si>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</si>
  <si>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</si>
  <si>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</si>
  <si>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</si>
  <si>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</si>
  <si>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</si>
  <si>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</si>
  <si>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</si>
  <si>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</si>
  <si>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</si>
  <si>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</si>
  <si>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</si>
  <si>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</si>
  <si>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</si>
  <si>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</si>
  <si>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</si>
  <si>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</si>
  <si>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</si>
  <si>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</si>
  <si>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</si>
  <si>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</si>
  <si>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</si>
  <si>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</si>
  <si>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</si>
  <si>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</si>
  <si>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</si>
  <si>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</si>
  <si>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</si>
  <si>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</si>
  <si>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</si>
  <si>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</si>
  <si>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</si>
  <si>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</si>
  <si>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</si>
  <si>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</si>
  <si>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</si>
  <si>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</si>
  <si>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</si>
  <si>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</si>
  <si>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</si>
  <si>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</si>
  <si>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</si>
  <si>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</si>
  <si>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</si>
  <si>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</si>
  <si>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</si>
  <si>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</si>
  <si>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</si>
  <si>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</si>
  <si>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</si>
  <si>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</si>
  <si>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</si>
  <si>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</si>
  <si>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</si>
  <si>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</si>
  <si>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</si>
  <si>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</si>
  <si>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</si>
  <si>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</si>
  <si>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</si>
  <si>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</si>
  <si>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</si>
  <si>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</si>
  <si>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</si>
  <si>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</si>
  <si>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</si>
  <si>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</si>
  <si>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</si>
  <si>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</si>
  <si>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</si>
  <si>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</si>
  <si>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</si>
  <si>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</si>
  <si>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</si>
  <si>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</si>
  <si>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</si>
  <si>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</si>
  <si>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</si>
  <si>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</si>
  <si>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</si>
  <si>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</si>
  <si>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</si>
  <si>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</si>
  <si>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</si>
  <si>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</si>
  <si>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</si>
  <si>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</si>
  <si>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</si>
  <si>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</si>
  <si>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</si>
  <si>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</si>
  <si>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</si>
  <si>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</si>
  <si>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</si>
  <si>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</si>
  <si>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</si>
  <si>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</si>
  <si>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</si>
  <si>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</si>
  <si>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</si>
  <si>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</si>
  <si>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</si>
  <si>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</si>
  <si>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</si>
  <si>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</si>
  <si>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</si>
  <si>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</si>
  <si>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</si>
  <si>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</si>
  <si>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</si>
  <si>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</si>
  <si>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</si>
  <si>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</si>
  <si>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</si>
  <si>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</si>
  <si>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</si>
  <si>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</si>
  <si>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</si>
  <si>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</si>
  <si>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</si>
  <si>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</si>
  <si>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</si>
  <si>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</si>
  <si>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</si>
  <si>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</si>
  <si>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</si>
  <si>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</si>
  <si>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</si>
  <si>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</si>
  <si>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</si>
  <si>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</si>
  <si>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</si>
  <si>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</si>
  <si>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</si>
  <si>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</si>
  <si>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</si>
  <si>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</si>
  <si>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</si>
  <si>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</si>
  <si>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</si>
  <si>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</si>
  <si>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</si>
  <si>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</si>
  <si>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</si>
  <si>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</si>
  <si>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</si>
  <si>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</si>
  <si>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</si>
  <si>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</si>
  <si>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</si>
  <si>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</si>
  <si>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</si>
  <si>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</si>
  <si>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</si>
  <si>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</si>
  <si>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</si>
  <si>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</si>
  <si>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</si>
  <si>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</si>
  <si>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</si>
  <si>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</si>
  <si>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</si>
  <si>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</si>
  <si>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</si>
  <si>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</si>
  <si>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</si>
  <si>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</si>
  <si>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</si>
  <si>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</si>
  <si>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</si>
  <si>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</si>
  <si>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</si>
  <si>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</si>
  <si>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</si>
  <si>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</si>
  <si>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</si>
  <si>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</si>
  <si>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</si>
  <si>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</si>
  <si>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</si>
  <si>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</si>
  <si>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</si>
  <si>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</si>
  <si>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</si>
  <si>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</si>
  <si>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</si>
  <si>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</si>
  <si>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</si>
  <si>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</si>
  <si>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</si>
  <si>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</si>
  <si>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</si>
  <si>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</si>
  <si>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</si>
  <si>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</si>
  <si>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</si>
  <si>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</si>
  <si>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</si>
  <si>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</si>
  <si>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</si>
  <si>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</si>
  <si>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</si>
  <si>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</si>
  <si>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</si>
  <si>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</si>
  <si>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</si>
  <si>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</si>
  <si>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</si>
  <si>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</si>
  <si>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</si>
  <si>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</si>
  <si>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</si>
  <si>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</si>
  <si>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</si>
  <si>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</si>
  <si>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</si>
  <si>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</si>
  <si>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</si>
  <si>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</si>
  <si>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</si>
  <si>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</si>
  <si>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</si>
  <si>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</si>
  <si>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</si>
  <si>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</si>
  <si>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</si>
  <si>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</si>
  <si>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</si>
  <si>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</si>
  <si>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</si>
  <si>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</si>
  <si>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</si>
  <si>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</si>
  <si>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</si>
  <si>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</si>
  <si>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</si>
  <si>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</si>
  <si>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</si>
  <si>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</si>
  <si>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</si>
  <si>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</si>
  <si>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</si>
  <si>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</si>
  <si>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</si>
  <si>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</si>
  <si>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</si>
  <si>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</si>
  <si>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</si>
  <si>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</si>
  <si>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</si>
  <si>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</si>
  <si>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</si>
  <si>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</si>
  <si>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</si>
  <si>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</si>
  <si>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</si>
  <si>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</si>
  <si>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</si>
  <si>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</si>
  <si>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</si>
  <si>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</si>
  <si>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</si>
  <si>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</si>
  <si>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</si>
  <si>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</si>
  <si>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</si>
  <si>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</si>
  <si>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</si>
  <si>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</si>
  <si>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</si>
  <si>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</si>
  <si>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</si>
  <si>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</si>
  <si>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</si>
  <si>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</si>
  <si>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</si>
  <si>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</si>
  <si>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</si>
  <si>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</si>
  <si>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</si>
  <si>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</si>
  <si>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</si>
  <si>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</si>
  <si>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</si>
  <si>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</si>
  <si>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</si>
  <si>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</si>
  <si>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</si>
  <si>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</si>
  <si>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</si>
  <si>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</si>
  <si>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</si>
  <si>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</si>
  <si>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</si>
  <si>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</si>
  <si>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</si>
  <si>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</si>
  <si>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</si>
  <si>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</si>
  <si>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</si>
  <si>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</si>
  <si>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</si>
  <si>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</si>
  <si>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</si>
  <si>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</si>
  <si>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</si>
  <si>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</si>
  <si>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</si>
  <si>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</si>
  <si>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</si>
  <si>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</si>
  <si>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</si>
  <si>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</si>
  <si>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</si>
  <si>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</si>
  <si>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</si>
  <si>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</si>
  <si>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</si>
  <si>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</si>
  <si>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</si>
  <si>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</si>
  <si>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</si>
  <si>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</si>
  <si>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</si>
  <si>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</si>
  <si>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</si>
  <si>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</si>
  <si>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</si>
  <si>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</si>
  <si>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</si>
  <si>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</si>
  <si>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</si>
  <si>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</si>
  <si>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</si>
  <si>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</si>
  <si>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</si>
  <si>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</si>
  <si>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</si>
  <si>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</si>
  <si>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</si>
  <si>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</si>
  <si>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</si>
  <si>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</si>
  <si>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</si>
  <si>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</si>
  <si>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</si>
  <si>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</si>
  <si>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</si>
  <si>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</si>
  <si>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</si>
  <si>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</si>
  <si>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</si>
  <si>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</si>
  <si>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</si>
  <si>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</si>
  <si>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</si>
  <si>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</si>
  <si>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</si>
  <si>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</si>
  <si>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</si>
  <si>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</si>
  <si>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</si>
  <si>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</si>
  <si>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</si>
  <si>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</si>
  <si>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</si>
  <si>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</si>
  <si>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</si>
  <si>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</si>
  <si>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</si>
  <si>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</si>
  <si>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</si>
  <si>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</si>
  <si>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</si>
  <si>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</si>
  <si>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</si>
  <si>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</si>
  <si>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</si>
  <si>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</si>
  <si>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</si>
  <si>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</si>
  <si>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</si>
  <si>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</si>
  <si>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</si>
  <si>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</si>
  <si>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</si>
  <si>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</si>
  <si>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</si>
  <si>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</si>
  <si>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</si>
  <si>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</si>
  <si>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</si>
  <si>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</si>
  <si>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</si>
  <si>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</si>
  <si>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</si>
  <si>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</si>
  <si>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</si>
  <si>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</si>
  <si>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</si>
  <si>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</si>
  <si>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</si>
  <si>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</si>
  <si>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</si>
  <si>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</si>
  <si>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</si>
  <si>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</si>
  <si>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</si>
  <si>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</si>
  <si>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</si>
  <si>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</si>
  <si>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</si>
  <si>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</si>
  <si>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</si>
  <si>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</si>
  <si>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</si>
  <si>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</si>
  <si>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</si>
  <si>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</si>
  <si>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</si>
  <si>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</si>
  <si>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</si>
  <si>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</si>
  <si>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</si>
  <si>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</si>
  <si>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</si>
  <si>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</si>
  <si>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</si>
  <si>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</si>
  <si>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</si>
  <si>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</si>
  <si>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</si>
  <si>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</si>
  <si>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</si>
  <si>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</si>
  <si>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</si>
  <si>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</si>
  <si>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</si>
  <si>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</si>
  <si>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</si>
  <si>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</si>
  <si>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</si>
  <si>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</si>
  <si>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</si>
  <si>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</si>
  <si>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</si>
  <si>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</si>
  <si>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</si>
  <si>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</si>
  <si>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</si>
  <si>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</si>
  <si>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</si>
  <si>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</si>
  <si>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</si>
  <si>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</si>
  <si>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</si>
  <si>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</si>
  <si>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</si>
  <si>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</si>
  <si>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</si>
  <si>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</si>
  <si>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</si>
  <si>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</si>
  <si>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</si>
  <si>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</si>
  <si>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</si>
  <si>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</si>
  <si>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</si>
  <si>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</si>
  <si>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</si>
  <si>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</si>
  <si>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</si>
  <si>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</si>
  <si>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</si>
  <si>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</si>
  <si>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</si>
  <si>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</si>
  <si>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</si>
  <si>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</si>
  <si>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</si>
  <si>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</si>
  <si>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</si>
  <si>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</si>
  <si>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</si>
  <si>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</si>
  <si>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</si>
  <si>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</si>
  <si>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</si>
  <si>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</si>
  <si>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</si>
  <si>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</si>
  <si>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</si>
  <si>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</si>
  <si>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</si>
  <si>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</si>
  <si>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</si>
  <si>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</si>
  <si>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</si>
  <si>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</si>
  <si>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</si>
  <si>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</si>
  <si>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</si>
  <si>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</si>
  <si>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104037 - szünidei gyermekétk.</t>
  </si>
  <si>
    <t>III. Lekötött betét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</si>
  <si>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</si>
  <si>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</si>
  <si>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</si>
  <si>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</si>
  <si>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</si>
  <si>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</si>
  <si>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</si>
  <si>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összesen:</t>
  </si>
  <si>
    <t xml:space="preserve"> - TÖOSZ tagdíj</t>
  </si>
  <si>
    <t xml:space="preserve"> - Kaposmenti Hull.gaz.Önk.Társulási tagdíj</t>
  </si>
  <si>
    <t>Zselici Lámpások</t>
  </si>
  <si>
    <t>Áht belüli megelőlegezések</t>
  </si>
  <si>
    <t xml:space="preserve"> -  Védőnői szolgálat Szentbalázs</t>
  </si>
  <si>
    <t xml:space="preserve"> - Tagdíj Kaposvári Belső Ellenőrzési Társulás</t>
  </si>
  <si>
    <t xml:space="preserve"> -  Szociális Társulás tagdíj</t>
  </si>
  <si>
    <t xml:space="preserve"> - NEFELA jégesőelhárítás tagjdíj</t>
  </si>
  <si>
    <t>061020  Lakóépület építése</t>
  </si>
  <si>
    <t>A költségvetési hiány belső finanszírozására szolgáló előző évek maradványa</t>
  </si>
  <si>
    <t>Kaposgyarmat</t>
  </si>
  <si>
    <t>1- ből Polgármesteri illetmény támogatás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</si>
  <si>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</si>
  <si>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</si>
  <si>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</si>
  <si>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</si>
  <si>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</si>
  <si>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</si>
  <si>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Ravatalozó felújítás (Léder pályázat)</t>
  </si>
  <si>
    <t>Polgármesteri hivatal TOP-3.2.1-16-SO1-2017-00006 pályázat</t>
  </si>
  <si>
    <t>TOP-3.2.1-16-SO1 - Önkormányzati épületek energetikai korszerűsítése</t>
  </si>
  <si>
    <t>TOP-5.3.1-16-SO1 - A helyi identitás és kohézió erősítése</t>
  </si>
  <si>
    <t>074031 - Védőnői szolg.</t>
  </si>
  <si>
    <t>Tárgyi eszközök, immateriális javak, vagyoni értékű jog értékestése és hasznosítása, vagyonhasznosításból származó bevétel</t>
  </si>
  <si>
    <t>S.M. Katasztrófavéd.</t>
  </si>
  <si>
    <t>Bursa</t>
  </si>
  <si>
    <t>Kaposvölgyi Vizitársulat</t>
  </si>
  <si>
    <t>Magya Falu program (falubusz)</t>
  </si>
  <si>
    <t>Mobil barázs</t>
  </si>
  <si>
    <t xml:space="preserve"> - Zselici Naturpark egyesület</t>
  </si>
  <si>
    <t>3. melléklet a(z)    2/2020. (II.12.)  önkormányzati rendelethez</t>
  </si>
  <si>
    <t>7.  melléklet a(z)    2/2020. (II.12.)  önkormányzati rendelethez</t>
  </si>
  <si>
    <t>11. melléklet a(z)     2/2020. (II.12.)  önkormányzati rendelethez</t>
  </si>
  <si>
    <t>12. melléklet a(z)    2/2020. (II.12.)  önkormányzati rendelethez</t>
  </si>
  <si>
    <t>14. melléklet a(z)    2/2020. (II.12.) önkormányzati rendelethez</t>
  </si>
  <si>
    <t>15. melléklet a(z)   2/2020. (II.12.)  önkormányzati rendelethez</t>
  </si>
  <si>
    <t>17. melléklet a(z)    2/2020. (II.12.)  önkormányzati rendelethez</t>
  </si>
  <si>
    <t>011130  Önkormányzatok és önk. Hivatalok jogalkotó és ált. ig.tev</t>
  </si>
  <si>
    <t>013320  Köztemető fenntartás és működtetés</t>
  </si>
  <si>
    <t>013350  Az önkormányzati vagyonnal való gazdálkodással kapcs. feladatok</t>
  </si>
  <si>
    <t>041231  Rövid időtartamú közfoglalkoztatás</t>
  </si>
  <si>
    <t>041232  Start munkaprogram téli közfoglalkoztatás</t>
  </si>
  <si>
    <t>041233  Hosszabb időtartamú közfoglalkoztatás</t>
  </si>
  <si>
    <t>041237  Közfoglalkoztatási Mintaprogramok</t>
  </si>
  <si>
    <t>042130  Növénytermesztés, állattenyésztés és kapcsolódó szolgáltatások</t>
  </si>
  <si>
    <t>045120  Út, autópálya építése</t>
  </si>
  <si>
    <t>045160  Közutak, hidak üzemeltetése, fenntartása</t>
  </si>
  <si>
    <t>062020 Településfejlesztési projektek és támogatásuk</t>
  </si>
  <si>
    <t>063020  Víztermelés- kezelés, ellátás</t>
  </si>
  <si>
    <t>064010  Közvilágítás</t>
  </si>
  <si>
    <t>066020  Város-községgazdálkodási egyéb szolgáltatások</t>
  </si>
  <si>
    <t>072111  Háziorvosi alapellátás</t>
  </si>
  <si>
    <t>074031 Család és nővédelmi egészségügyi gondozás</t>
  </si>
  <si>
    <t>074032  Ifjúság-egészségügyi gondozás</t>
  </si>
  <si>
    <t>081030  Sportlétesítmények működtetése</t>
  </si>
  <si>
    <t>081045  Szabadidősport, rekreációs sporttevékenység támogatása</t>
  </si>
  <si>
    <t>081071  Üdülői szálláshely-szolgáltatás és étkeztetés</t>
  </si>
  <si>
    <t>082044  Könyvtári szolgáltatás</t>
  </si>
  <si>
    <t>082091  Közművelődés-közösségi és társadalmi részvétel fejlesztése</t>
  </si>
  <si>
    <t>082092  Közművelődés, hagyományos közösségi, kulturális értékek gondozása</t>
  </si>
  <si>
    <t>091140  Óvodai nevelés, ellátás, működtetési feladatok</t>
  </si>
  <si>
    <t>091220  Köznevelési intézmény 1-4. évf.tanulók nevelésével, okt. fel.</t>
  </si>
  <si>
    <t>096015  Gyermekétkeztetés köznevelési intézményben</t>
  </si>
  <si>
    <t>104037  Intézményen kívüli gyermekétkeztetés</t>
  </si>
  <si>
    <t>106020  Lakásfenntartással, lakhatással összefüggő ellátások</t>
  </si>
  <si>
    <t>107051  Szociális étkeztetés</t>
  </si>
  <si>
    <t>074040 Fertőző megbetegedések megelőzése, járványügyi ellátás</t>
  </si>
  <si>
    <t>1. melléklet a(z) 3/2020. (VI.2.) önk. rendelettel mód. 2/2020. (II.12.) rendelethez</t>
  </si>
  <si>
    <t>mód.</t>
  </si>
  <si>
    <t>2. melléklet a(z)  3/2020. (VI.2.)    önk. rendelettel mód. 2/2020. (II.12.) rendelethez</t>
  </si>
  <si>
    <t>módosított</t>
  </si>
  <si>
    <t>eredeti</t>
  </si>
  <si>
    <t>D.</t>
  </si>
  <si>
    <t>4. melléklet a(z)    3/2020. (VI.2.)   önk. rendelettel mód. 2/2020. (II.12.) rendelethez</t>
  </si>
  <si>
    <t>Módosított előirányzat</t>
  </si>
  <si>
    <t>I.</t>
  </si>
  <si>
    <t xml:space="preserve">5. melléklet a 3/2020. (VI.2.) önk. rendelettel mód. 2/2020. (II.12.) rendeletethez: Az önkormányzat  bevételei összesítve  </t>
  </si>
  <si>
    <t>018030 - Támogatási célú finansz.műveletek</t>
  </si>
  <si>
    <t>018010 Önk.elszámolasai a közp-i költségvetéssel</t>
  </si>
  <si>
    <t>J.</t>
  </si>
  <si>
    <t>H.</t>
  </si>
  <si>
    <t>G.</t>
  </si>
  <si>
    <t>Mód.</t>
  </si>
  <si>
    <t xml:space="preserve">            Feladatok vállalása </t>
  </si>
  <si>
    <t>6.  melléklet a(z)  3/2020. (VI.2.) önk. rendelettel mód. 2/2020. (II.12.) rendelethez</t>
  </si>
  <si>
    <t>8. melléklet a(z)  3/2020. (VI.2.) önk. rendelettel mód. 2/2020. (II.12.) rendelethez</t>
  </si>
  <si>
    <t>9. melléklet a(z)  3/2020. (VI.2.) önk. rendelettel mód. 2/2020. (II.12.) rendelethez</t>
  </si>
  <si>
    <t>10. melléklet a(z)  3/2020. (VI.2.) önk. rendelettel mód. 2/2020. (II.12.) rendelethez</t>
  </si>
  <si>
    <t>2024.</t>
  </si>
  <si>
    <t>2023.</t>
  </si>
  <si>
    <t>2022.</t>
  </si>
  <si>
    <t>2021.</t>
  </si>
  <si>
    <t>2020.</t>
  </si>
  <si>
    <t>13. melléklet a(z)   3/2020. (VI.2.) önk. rendelettel mód. 2/2020. (II.12.) rendelethez</t>
  </si>
  <si>
    <t xml:space="preserve">Állami támogatásból működési hiányra  </t>
  </si>
  <si>
    <t>16. melléklet a(z) 3/2020. (VI.2.) önk. rendelettel mód. 2/2020. (II.12.) rendelethez</t>
  </si>
  <si>
    <t xml:space="preserve"> - Magyar Államkincstár </t>
  </si>
  <si>
    <t xml:space="preserve"> - S.M.Kormányhivatal (közfogl.)</t>
  </si>
  <si>
    <t>18. melléklet a  3/2020. (VI.2.) önk. rendelettel mód. 2/2020. (II.12.)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</si>
</sst>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1" xfId="57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1" xfId="57" applyFont="1" applyBorder="1" applyAlignment="1">
      <alignment/>
    </xf>
    <xf numFmtId="0" fontId="0" fillId="0" borderId="17" xfId="0" applyBorder="1" applyAlignment="1">
      <alignment/>
    </xf>
    <xf numFmtId="0" fontId="0" fillId="0" borderId="12" xfId="57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3" xfId="55" applyFont="1" applyBorder="1" applyAlignment="1">
      <alignment horizontal="center" vertical="center"/>
      <protection/>
    </xf>
    <xf numFmtId="0" fontId="2" fillId="0" borderId="13" xfId="55" applyFont="1" applyBorder="1">
      <alignment/>
      <protection/>
    </xf>
    <xf numFmtId="0" fontId="10" fillId="0" borderId="13" xfId="55" applyFont="1" applyBorder="1">
      <alignment/>
      <protection/>
    </xf>
    <xf numFmtId="0" fontId="11" fillId="0" borderId="13" xfId="55" applyFont="1" applyBorder="1">
      <alignment/>
      <protection/>
    </xf>
    <xf numFmtId="0" fontId="0" fillId="0" borderId="13" xfId="56" applyFont="1" applyBorder="1">
      <alignment/>
      <protection/>
    </xf>
    <xf numFmtId="0" fontId="0" fillId="0" borderId="13" xfId="56" applyFont="1" applyBorder="1" applyAlignment="1">
      <alignment horizontal="left"/>
      <protection/>
    </xf>
    <xf numFmtId="0" fontId="12" fillId="0" borderId="13" xfId="55" applyFont="1" applyBorder="1">
      <alignment/>
      <protection/>
    </xf>
    <xf numFmtId="0" fontId="18" fillId="0" borderId="13" xfId="55" applyFont="1" applyBorder="1">
      <alignment/>
      <protection/>
    </xf>
    <xf numFmtId="0" fontId="4" fillId="0" borderId="13" xfId="55" applyFont="1" applyBorder="1" applyAlignment="1">
      <alignment wrapText="1"/>
      <protection/>
    </xf>
    <xf numFmtId="0" fontId="4" fillId="0" borderId="13" xfId="55" applyFont="1" applyBorder="1">
      <alignment/>
      <protection/>
    </xf>
    <xf numFmtId="0" fontId="0" fillId="0" borderId="18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3" xfId="57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3" xfId="57" applyBorder="1" applyAlignment="1">
      <alignment/>
    </xf>
    <xf numFmtId="0" fontId="3" fillId="0" borderId="13" xfId="57" applyFont="1" applyBorder="1" applyAlignment="1">
      <alignment/>
    </xf>
    <xf numFmtId="0" fontId="0" fillId="0" borderId="22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3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 horizontal="justify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justify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0" fontId="1" fillId="0" borderId="12" xfId="57" applyFont="1" applyBorder="1" applyAlignment="1">
      <alignment horizontal="left"/>
    </xf>
    <xf numFmtId="0" fontId="0" fillId="0" borderId="51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3" fontId="5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6" fillId="0" borderId="12" xfId="55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2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1" xfId="55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0" fillId="0" borderId="10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10" xfId="42" applyNumberFormat="1" applyFont="1" applyBorder="1" applyAlignment="1">
      <alignment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1" fillId="0" borderId="13" xfId="42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8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168" fontId="1" fillId="0" borderId="54" xfId="42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31" xfId="42" applyNumberFormat="1" applyFont="1" applyBorder="1" applyAlignment="1">
      <alignment/>
    </xf>
    <xf numFmtId="0" fontId="0" fillId="0" borderId="58" xfId="42" applyNumberFormat="1" applyFont="1" applyBorder="1" applyAlignment="1">
      <alignment/>
    </xf>
    <xf numFmtId="0" fontId="0" fillId="0" borderId="21" xfId="42" applyNumberFormat="1" applyFont="1" applyBorder="1" applyAlignment="1">
      <alignment/>
    </xf>
    <xf numFmtId="0" fontId="0" fillId="0" borderId="19" xfId="42" applyNumberFormat="1" applyFont="1" applyBorder="1" applyAlignment="1">
      <alignment/>
    </xf>
    <xf numFmtId="0" fontId="0" fillId="0" borderId="18" xfId="42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0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2" max="2" width="68.7109375" style="0" bestFit="1" customWidth="1"/>
  </cols>
  <sheetData>
    <row r="1" ht="12.75">
      <c r="B1" s="1" t="s">
        <v>594</v>
      </c>
    </row>
    <row r="2" ht="12.75">
      <c r="B2" t="s">
        <v>537</v>
      </c>
    </row>
    <row r="3" ht="12.75">
      <c r="B3" s="2" t="s">
        <v>75</v>
      </c>
    </row>
    <row r="4" spans="1:2" ht="12.75">
      <c r="A4" s="6" t="s">
        <v>115</v>
      </c>
      <c r="B4" s="6"/>
    </row>
    <row r="5" spans="1:2" ht="12.75">
      <c r="A5" s="6" t="s">
        <v>118</v>
      </c>
      <c r="B5" s="6" t="s">
        <v>117</v>
      </c>
    </row>
    <row r="6" spans="1:4" ht="12.75">
      <c r="A6">
        <v>1</v>
      </c>
      <c r="B6" s="136" t="s">
        <v>0</v>
      </c>
      <c r="C6" s="136"/>
      <c r="D6" s="136"/>
    </row>
    <row r="7" ht="12.75">
      <c r="B7" s="2" t="s">
        <v>111</v>
      </c>
    </row>
    <row r="8" spans="1:2" ht="12.75">
      <c r="A8" s="75"/>
      <c r="B8" s="2"/>
    </row>
    <row r="9" spans="1:2" ht="12.75">
      <c r="A9" s="74"/>
      <c r="B9" s="134" t="s">
        <v>229</v>
      </c>
    </row>
    <row r="10" spans="1:2" ht="12.75">
      <c r="A10" s="6">
        <v>2</v>
      </c>
      <c r="B10" s="6" t="s">
        <v>564</v>
      </c>
    </row>
    <row r="11" spans="1:2" ht="12.75">
      <c r="A11" s="6">
        <v>3</v>
      </c>
      <c r="B11" s="6" t="s">
        <v>565</v>
      </c>
    </row>
    <row r="12" spans="1:2" ht="12.75">
      <c r="A12" s="6">
        <v>4</v>
      </c>
      <c r="B12" s="6" t="s">
        <v>566</v>
      </c>
    </row>
    <row r="13" spans="1:2" ht="12.75">
      <c r="A13" s="6">
        <v>5</v>
      </c>
      <c r="B13" s="6" t="s">
        <v>567</v>
      </c>
    </row>
    <row r="14" spans="1:2" ht="12.75">
      <c r="A14" s="6">
        <v>6</v>
      </c>
      <c r="B14" s="6" t="s">
        <v>568</v>
      </c>
    </row>
    <row r="15" spans="1:2" ht="12.75">
      <c r="A15" s="6">
        <v>7</v>
      </c>
      <c r="B15" s="6" t="s">
        <v>569</v>
      </c>
    </row>
    <row r="16" spans="1:2" ht="12.75">
      <c r="A16" s="6">
        <v>8</v>
      </c>
      <c r="B16" s="6" t="s">
        <v>570</v>
      </c>
    </row>
    <row r="17" spans="1:2" ht="12.75">
      <c r="A17" s="6">
        <v>9</v>
      </c>
      <c r="B17" s="6" t="s">
        <v>571</v>
      </c>
    </row>
    <row r="18" spans="1:2" ht="12.75">
      <c r="A18" s="6">
        <v>10</v>
      </c>
      <c r="B18" s="6" t="s">
        <v>572</v>
      </c>
    </row>
    <row r="19" spans="1:2" ht="12.75">
      <c r="A19" s="6">
        <v>11</v>
      </c>
      <c r="B19" s="6" t="s">
        <v>573</v>
      </c>
    </row>
    <row r="20" spans="1:2" ht="12.75">
      <c r="A20" s="6">
        <v>12</v>
      </c>
      <c r="B20" s="6" t="s">
        <v>535</v>
      </c>
    </row>
    <row r="21" spans="1:2" ht="12.75">
      <c r="A21" s="6">
        <v>13</v>
      </c>
      <c r="B21" s="6" t="s">
        <v>574</v>
      </c>
    </row>
    <row r="22" spans="1:2" ht="12.75">
      <c r="A22" s="6">
        <v>14</v>
      </c>
      <c r="B22" s="6" t="s">
        <v>575</v>
      </c>
    </row>
    <row r="23" spans="1:2" ht="12.75">
      <c r="A23" s="6">
        <v>15</v>
      </c>
      <c r="B23" s="6" t="s">
        <v>576</v>
      </c>
    </row>
    <row r="24" spans="1:2" ht="12.75">
      <c r="A24" s="6">
        <v>16</v>
      </c>
      <c r="B24" s="6" t="s">
        <v>577</v>
      </c>
    </row>
    <row r="25" spans="1:2" ht="12.75">
      <c r="A25" s="6">
        <v>17</v>
      </c>
      <c r="B25" s="6" t="s">
        <v>578</v>
      </c>
    </row>
    <row r="26" spans="1:2" ht="12.75">
      <c r="A26" s="6">
        <v>18</v>
      </c>
      <c r="B26" s="6" t="s">
        <v>579</v>
      </c>
    </row>
    <row r="27" spans="1:2" ht="12.75">
      <c r="A27" s="6">
        <v>19</v>
      </c>
      <c r="B27" s="6" t="s">
        <v>580</v>
      </c>
    </row>
    <row r="28" spans="1:2" ht="12.75">
      <c r="A28" s="6">
        <v>20</v>
      </c>
      <c r="B28" s="6" t="s">
        <v>593</v>
      </c>
    </row>
    <row r="29" spans="1:2" ht="12.75">
      <c r="A29" s="6">
        <v>21</v>
      </c>
      <c r="B29" s="6" t="s">
        <v>581</v>
      </c>
    </row>
    <row r="30" spans="1:2" ht="12.75">
      <c r="A30" s="6">
        <v>22</v>
      </c>
      <c r="B30" s="6" t="s">
        <v>582</v>
      </c>
    </row>
    <row r="31" spans="1:2" ht="12.75">
      <c r="A31" s="6">
        <v>23</v>
      </c>
      <c r="B31" s="6" t="s">
        <v>583</v>
      </c>
    </row>
    <row r="32" spans="1:2" ht="12.75">
      <c r="A32" s="6">
        <v>24</v>
      </c>
      <c r="B32" s="6" t="s">
        <v>584</v>
      </c>
    </row>
    <row r="33" spans="1:2" ht="12.75">
      <c r="A33" s="6">
        <v>25</v>
      </c>
      <c r="B33" s="6" t="s">
        <v>585</v>
      </c>
    </row>
    <row r="34" spans="1:2" ht="12.75">
      <c r="A34" s="6">
        <v>26</v>
      </c>
      <c r="B34" s="6" t="s">
        <v>586</v>
      </c>
    </row>
    <row r="35" spans="1:2" ht="12.75">
      <c r="A35" s="6">
        <v>27</v>
      </c>
      <c r="B35" s="6" t="s">
        <v>587</v>
      </c>
    </row>
    <row r="36" spans="1:2" ht="12.75">
      <c r="A36" s="6">
        <v>28</v>
      </c>
      <c r="B36" s="6" t="s">
        <v>588</v>
      </c>
    </row>
    <row r="37" spans="1:2" ht="12.75">
      <c r="A37" s="6">
        <v>29</v>
      </c>
      <c r="B37" s="6" t="s">
        <v>589</v>
      </c>
    </row>
    <row r="38" spans="1:2" ht="12.75">
      <c r="A38" s="6">
        <v>30</v>
      </c>
      <c r="B38" s="6" t="s">
        <v>590</v>
      </c>
    </row>
    <row r="39" spans="1:2" ht="12.75">
      <c r="A39" s="6">
        <v>31</v>
      </c>
      <c r="B39" s="6" t="s">
        <v>591</v>
      </c>
    </row>
    <row r="40" spans="1:2" ht="12.75">
      <c r="A40" s="6">
        <v>32</v>
      </c>
      <c r="B40" s="6" t="s">
        <v>592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B1">
      <selection activeCell="Q22" sqref="Q22"/>
    </sheetView>
  </sheetViews>
  <sheetFormatPr defaultColWidth="9.140625" defaultRowHeight="12.75"/>
  <cols>
    <col min="2" max="2" width="41.140625" style="0" customWidth="1"/>
    <col min="3" max="3" width="23.140625" style="0" customWidth="1"/>
    <col min="5" max="5" width="12.00390625" style="0" customWidth="1"/>
    <col min="6" max="6" width="16.28125" style="0" bestFit="1" customWidth="1"/>
    <col min="7" max="7" width="12.57421875" style="0" customWidth="1"/>
    <col min="8" max="8" width="39.00390625" style="0" customWidth="1"/>
  </cols>
  <sheetData>
    <row r="1" ht="12.75">
      <c r="C1" s="1" t="s">
        <v>614</v>
      </c>
    </row>
    <row r="3" spans="2:8" ht="12.75">
      <c r="B3" s="2" t="s">
        <v>87</v>
      </c>
      <c r="G3" s="1" t="s">
        <v>537</v>
      </c>
      <c r="H3" s="82" t="s">
        <v>424</v>
      </c>
    </row>
    <row r="5" spans="2:8" ht="12.75">
      <c r="B5" t="s">
        <v>80</v>
      </c>
      <c r="C5" t="s">
        <v>166</v>
      </c>
      <c r="D5" t="s">
        <v>124</v>
      </c>
      <c r="E5" t="s">
        <v>125</v>
      </c>
      <c r="F5" t="s">
        <v>169</v>
      </c>
      <c r="G5" t="s">
        <v>170</v>
      </c>
      <c r="H5" t="s">
        <v>171</v>
      </c>
    </row>
    <row r="6" spans="1:8" ht="12.75">
      <c r="A6" s="145" t="s">
        <v>407</v>
      </c>
      <c r="B6" s="145" t="s">
        <v>3</v>
      </c>
      <c r="C6" s="147" t="s">
        <v>206</v>
      </c>
      <c r="D6" s="145" t="s">
        <v>431</v>
      </c>
      <c r="E6" s="142" t="s">
        <v>207</v>
      </c>
      <c r="F6" s="143"/>
      <c r="G6" s="144"/>
      <c r="H6" s="145" t="s">
        <v>432</v>
      </c>
    </row>
    <row r="7" spans="1:8" ht="12.75">
      <c r="A7" s="146"/>
      <c r="B7" s="146"/>
      <c r="C7" s="148"/>
      <c r="D7" s="146"/>
      <c r="E7" s="83" t="s">
        <v>143</v>
      </c>
      <c r="F7" s="83" t="s">
        <v>144</v>
      </c>
      <c r="G7" s="83" t="s">
        <v>145</v>
      </c>
      <c r="H7" s="148"/>
    </row>
    <row r="8" spans="1:8" ht="12.75">
      <c r="A8" s="6">
        <v>1</v>
      </c>
      <c r="B8" s="7" t="s">
        <v>4</v>
      </c>
      <c r="C8" s="6"/>
      <c r="D8" s="6"/>
      <c r="E8" s="6"/>
      <c r="F8" s="6"/>
      <c r="G8" s="6"/>
      <c r="H8" s="6"/>
    </row>
    <row r="9" spans="1:8" ht="25.5">
      <c r="A9" s="6"/>
      <c r="B9" s="132" t="s">
        <v>548</v>
      </c>
      <c r="C9" s="160">
        <v>274095</v>
      </c>
      <c r="D9" s="6"/>
      <c r="E9" s="6"/>
      <c r="F9" s="6"/>
      <c r="G9" s="6"/>
      <c r="H9" s="6"/>
    </row>
    <row r="10" spans="1:8" ht="25.5">
      <c r="A10" s="6">
        <v>2</v>
      </c>
      <c r="B10" s="131" t="s">
        <v>547</v>
      </c>
      <c r="C10" s="160">
        <v>29000000</v>
      </c>
      <c r="D10" s="6"/>
      <c r="E10" s="6"/>
      <c r="F10" s="6"/>
      <c r="G10" s="6"/>
      <c r="H10" s="6"/>
    </row>
    <row r="11" spans="1:8" ht="12.75">
      <c r="A11" s="6">
        <v>3</v>
      </c>
      <c r="B11" s="6" t="s">
        <v>91</v>
      </c>
      <c r="C11" s="160">
        <f>SUM(C8:C10)</f>
        <v>29274095</v>
      </c>
      <c r="D11" s="6">
        <f>SUM(D8:D10)</f>
        <v>0</v>
      </c>
      <c r="E11" s="6">
        <f>SUM(E8:E10)</f>
        <v>0</v>
      </c>
      <c r="F11" s="6">
        <f>SUM(F8:F10)</f>
        <v>0</v>
      </c>
      <c r="G11" s="6">
        <f>SUM(G8:G10)</f>
        <v>0</v>
      </c>
      <c r="H11" s="6">
        <f>SUM(H8:H10)</f>
        <v>0</v>
      </c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6">
        <v>4</v>
      </c>
      <c r="B13" s="7" t="s">
        <v>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25.5">
      <c r="A14" s="6"/>
      <c r="B14" s="183" t="s">
        <v>548</v>
      </c>
      <c r="C14" s="6"/>
      <c r="D14" s="6"/>
      <c r="E14" s="160">
        <v>274095</v>
      </c>
      <c r="F14" s="160"/>
      <c r="G14" s="6"/>
      <c r="H14" s="6"/>
    </row>
    <row r="15" spans="1:8" ht="25.5">
      <c r="A15" s="6">
        <v>5</v>
      </c>
      <c r="B15" s="10" t="s">
        <v>547</v>
      </c>
      <c r="C15" s="6"/>
      <c r="D15" s="6"/>
      <c r="E15" s="160"/>
      <c r="F15" s="160">
        <v>36000000</v>
      </c>
      <c r="G15" s="6"/>
      <c r="H15" s="6"/>
    </row>
    <row r="16" spans="1:8" ht="12.75">
      <c r="A16" s="6">
        <v>6</v>
      </c>
      <c r="B16" s="6" t="s">
        <v>91</v>
      </c>
      <c r="C16" s="6">
        <f>SUM(C13:C15)</f>
        <v>0</v>
      </c>
      <c r="D16" s="6">
        <f>SUM(D13:D15)</f>
        <v>0</v>
      </c>
      <c r="E16" s="160">
        <f>SUM(E13:E15)</f>
        <v>274095</v>
      </c>
      <c r="F16" s="160">
        <f>SUM(F13:F15)</f>
        <v>36000000</v>
      </c>
      <c r="G16" s="6">
        <f>SUM(G13:G15)</f>
        <v>0</v>
      </c>
      <c r="H16" s="6">
        <f>SUM(H13:H15)</f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559</v>
      </c>
    </row>
    <row r="2" ht="12.75">
      <c r="B2" t="s">
        <v>537</v>
      </c>
    </row>
    <row r="3" ht="12.75">
      <c r="B3" s="2" t="s">
        <v>84</v>
      </c>
    </row>
    <row r="4" spans="1:3" ht="12.75">
      <c r="A4" t="s">
        <v>225</v>
      </c>
      <c r="B4" s="2" t="s">
        <v>80</v>
      </c>
      <c r="C4" t="s">
        <v>166</v>
      </c>
    </row>
    <row r="5" spans="1:4" ht="12.75">
      <c r="A5" s="6">
        <v>1</v>
      </c>
      <c r="B5" s="7" t="s">
        <v>3</v>
      </c>
      <c r="C5" s="7" t="s">
        <v>85</v>
      </c>
      <c r="D5" s="2"/>
    </row>
    <row r="6" spans="1:3" ht="12.75">
      <c r="A6" s="6"/>
      <c r="B6" s="6"/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104</v>
      </c>
      <c r="C8" s="6"/>
    </row>
    <row r="9" spans="1:3" ht="12.75">
      <c r="A9" s="6">
        <v>3</v>
      </c>
      <c r="B9" s="6" t="s">
        <v>105</v>
      </c>
      <c r="C9" s="6"/>
    </row>
    <row r="10" spans="1:3" ht="12.75">
      <c r="A10" s="6">
        <v>4</v>
      </c>
      <c r="B10" s="6" t="s">
        <v>220</v>
      </c>
      <c r="C10" s="6">
        <v>0</v>
      </c>
    </row>
    <row r="11" spans="1:3" ht="12.75">
      <c r="A11" s="6">
        <v>5</v>
      </c>
      <c r="B11" s="6" t="s">
        <v>218</v>
      </c>
      <c r="C11" s="6">
        <v>1</v>
      </c>
    </row>
    <row r="12" spans="1:3" ht="12.75">
      <c r="A12" s="6">
        <v>6</v>
      </c>
      <c r="B12" s="6" t="s">
        <v>107</v>
      </c>
      <c r="C12" s="6"/>
    </row>
    <row r="13" spans="1:3" ht="12.75">
      <c r="A13" s="6">
        <v>7</v>
      </c>
      <c r="B13" s="7" t="s">
        <v>74</v>
      </c>
      <c r="C13" s="7">
        <f>SUM(C9:C12)</f>
        <v>1</v>
      </c>
    </row>
    <row r="14" spans="1:3" ht="12.75">
      <c r="A14" s="6"/>
      <c r="B14" s="6"/>
      <c r="C14" s="6"/>
    </row>
    <row r="15" spans="1:3" ht="12.75">
      <c r="A15" s="6">
        <v>8</v>
      </c>
      <c r="B15" s="7" t="s">
        <v>106</v>
      </c>
      <c r="C15" s="7">
        <f>C13</f>
        <v>1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560</v>
      </c>
    </row>
    <row r="2" ht="12.75">
      <c r="C2" t="s">
        <v>537</v>
      </c>
    </row>
    <row r="3" ht="12.75">
      <c r="B3" s="2" t="s">
        <v>86</v>
      </c>
    </row>
    <row r="4" spans="1:5" ht="12.75">
      <c r="A4" t="s">
        <v>226</v>
      </c>
      <c r="B4" t="s">
        <v>80</v>
      </c>
      <c r="C4" t="s">
        <v>166</v>
      </c>
      <c r="D4" t="s">
        <v>124</v>
      </c>
      <c r="E4" t="s">
        <v>125</v>
      </c>
    </row>
    <row r="5" spans="1:5" ht="12.75">
      <c r="A5" s="6">
        <v>1</v>
      </c>
      <c r="B5" s="7" t="s">
        <v>212</v>
      </c>
      <c r="C5" s="7" t="s">
        <v>85</v>
      </c>
      <c r="D5" s="7" t="s">
        <v>149</v>
      </c>
      <c r="E5" s="7" t="s">
        <v>213</v>
      </c>
    </row>
    <row r="6" spans="1:5" ht="12.75">
      <c r="A6" s="6">
        <v>2</v>
      </c>
      <c r="B6" s="7" t="s">
        <v>205</v>
      </c>
      <c r="C6" s="7"/>
      <c r="D6" s="7"/>
      <c r="E6" s="7" t="s">
        <v>433</v>
      </c>
    </row>
    <row r="7" spans="1:5" ht="12.75">
      <c r="A7" s="6">
        <v>3</v>
      </c>
      <c r="B7" s="127" t="s">
        <v>414</v>
      </c>
      <c r="C7" s="6">
        <v>0</v>
      </c>
      <c r="D7" s="6">
        <v>0</v>
      </c>
      <c r="E7" s="76">
        <f>C7*D7/12</f>
        <v>0</v>
      </c>
    </row>
    <row r="8" spans="1:5" ht="12.75">
      <c r="A8" s="6">
        <v>4</v>
      </c>
      <c r="B8" s="127" t="s">
        <v>414</v>
      </c>
      <c r="C8" s="6">
        <v>0</v>
      </c>
      <c r="D8" s="6">
        <v>0</v>
      </c>
      <c r="E8" s="76">
        <f>C8*D8/12</f>
        <v>0</v>
      </c>
    </row>
    <row r="9" spans="1:5" ht="12.75">
      <c r="A9" s="6">
        <v>5</v>
      </c>
      <c r="B9" s="8" t="s">
        <v>526</v>
      </c>
      <c r="C9" s="6">
        <f>C7</f>
        <v>0</v>
      </c>
      <c r="D9" s="6">
        <f>D7</f>
        <v>0</v>
      </c>
      <c r="E9" s="76">
        <f>C9*D9/12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60" zoomScalePageLayoutView="0" workbookViewId="0" topLeftCell="B1">
      <selection activeCell="Q22" sqref="Q22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620</v>
      </c>
    </row>
    <row r="3" spans="2:3" ht="12.75">
      <c r="B3" t="s">
        <v>537</v>
      </c>
      <c r="C3" s="1" t="s">
        <v>424</v>
      </c>
    </row>
    <row r="4" spans="2:12" ht="27.75" customHeight="1">
      <c r="B4" s="152" t="s">
        <v>434</v>
      </c>
      <c r="C4" s="152"/>
      <c r="D4" s="152"/>
      <c r="E4" s="152"/>
      <c r="F4" s="152"/>
      <c r="L4" s="182"/>
    </row>
    <row r="5" spans="2:3" ht="13.5" thickBot="1">
      <c r="B5" t="s">
        <v>80</v>
      </c>
      <c r="C5" t="s">
        <v>166</v>
      </c>
    </row>
    <row r="6" spans="1:3" ht="13.5" thickBot="1">
      <c r="A6" s="87">
        <v>1</v>
      </c>
      <c r="B6" s="33" t="s">
        <v>182</v>
      </c>
      <c r="C6" s="193" t="s">
        <v>619</v>
      </c>
    </row>
    <row r="7" spans="1:3" ht="12.75">
      <c r="A7" s="88">
        <v>2</v>
      </c>
      <c r="B7" s="57" t="s">
        <v>157</v>
      </c>
      <c r="C7" s="192">
        <v>3487956</v>
      </c>
    </row>
    <row r="8" spans="1:3" ht="12.75">
      <c r="A8" s="88">
        <v>3</v>
      </c>
      <c r="B8" s="58" t="s">
        <v>156</v>
      </c>
      <c r="C8" s="191"/>
    </row>
    <row r="9" spans="1:3" ht="12.75">
      <c r="A9" s="88">
        <v>4</v>
      </c>
      <c r="B9" s="58" t="s">
        <v>155</v>
      </c>
      <c r="C9" s="191">
        <f>'5.Bev. forrásonként'!H54</f>
        <v>5000</v>
      </c>
    </row>
    <row r="10" spans="1:3" ht="38.25">
      <c r="A10" s="88">
        <v>5</v>
      </c>
      <c r="B10" s="58" t="s">
        <v>550</v>
      </c>
      <c r="C10" s="191">
        <f>'5.Bev. forrásonként'!H61</f>
        <v>339000</v>
      </c>
    </row>
    <row r="11" spans="1:3" ht="12.75">
      <c r="A11" s="88">
        <v>6</v>
      </c>
      <c r="B11" s="58" t="s">
        <v>436</v>
      </c>
      <c r="C11" s="191">
        <f>'5.Bev. forrásonként'!H73</f>
        <v>0</v>
      </c>
    </row>
    <row r="12" spans="1:3" ht="12.75" customHeight="1">
      <c r="A12" s="88">
        <v>7</v>
      </c>
      <c r="B12" s="59" t="s">
        <v>158</v>
      </c>
      <c r="C12" s="191">
        <v>0</v>
      </c>
    </row>
    <row r="13" spans="1:3" ht="13.5" thickBot="1">
      <c r="A13" s="89">
        <v>8</v>
      </c>
      <c r="B13" s="60" t="s">
        <v>435</v>
      </c>
      <c r="C13" s="190">
        <v>0</v>
      </c>
    </row>
    <row r="14" spans="1:3" ht="13.5" thickBot="1">
      <c r="A14" s="90">
        <v>9</v>
      </c>
      <c r="B14" s="2" t="s">
        <v>159</v>
      </c>
      <c r="C14" s="189">
        <f>SUM(C7:C13)</f>
        <v>3831956</v>
      </c>
    </row>
    <row r="15" spans="1:3" ht="13.5" thickBot="1">
      <c r="A15" s="91">
        <v>10</v>
      </c>
      <c r="B15" s="92" t="s">
        <v>160</v>
      </c>
      <c r="C15" s="188">
        <f>C14/2</f>
        <v>1915978</v>
      </c>
    </row>
    <row r="16" ht="12.75">
      <c r="B16" s="2"/>
    </row>
    <row r="17" ht="12.75">
      <c r="B17" s="2"/>
    </row>
    <row r="18" ht="12.75">
      <c r="B18" s="2"/>
    </row>
    <row r="19" spans="2:7" ht="13.5" thickBot="1">
      <c r="B19" s="36" t="s">
        <v>80</v>
      </c>
      <c r="C19" t="s">
        <v>166</v>
      </c>
      <c r="D19" t="s">
        <v>124</v>
      </c>
      <c r="E19" t="s">
        <v>125</v>
      </c>
      <c r="F19" t="s">
        <v>169</v>
      </c>
      <c r="G19" t="s">
        <v>170</v>
      </c>
    </row>
    <row r="20" spans="1:7" ht="13.5" thickBot="1">
      <c r="A20" s="96">
        <v>11</v>
      </c>
      <c r="B20" s="61" t="s">
        <v>437</v>
      </c>
      <c r="C20" s="187" t="s">
        <v>619</v>
      </c>
      <c r="D20" s="186" t="s">
        <v>618</v>
      </c>
      <c r="E20" s="186" t="s">
        <v>617</v>
      </c>
      <c r="F20" s="185" t="s">
        <v>616</v>
      </c>
      <c r="G20" s="185" t="s">
        <v>615</v>
      </c>
    </row>
    <row r="21" spans="1:7" ht="12.75">
      <c r="A21" s="87">
        <v>12</v>
      </c>
      <c r="B21" s="58" t="s">
        <v>162</v>
      </c>
      <c r="C21" s="24"/>
      <c r="D21" s="6"/>
      <c r="E21" s="6"/>
      <c r="F21" s="6"/>
      <c r="G21" s="34"/>
    </row>
    <row r="22" spans="1:7" ht="12.75">
      <c r="A22" s="88">
        <v>13</v>
      </c>
      <c r="B22" s="58" t="s">
        <v>150</v>
      </c>
      <c r="C22" s="24"/>
      <c r="D22" s="6"/>
      <c r="E22" s="6"/>
      <c r="F22" s="6"/>
      <c r="G22" s="34"/>
    </row>
    <row r="23" spans="1:7" ht="12.75">
      <c r="A23" s="88">
        <v>14</v>
      </c>
      <c r="B23" s="58" t="s">
        <v>151</v>
      </c>
      <c r="C23" s="24"/>
      <c r="D23" s="6"/>
      <c r="E23" s="6"/>
      <c r="F23" s="6"/>
      <c r="G23" s="34"/>
    </row>
    <row r="24" spans="1:7" ht="12.75">
      <c r="A24" s="88">
        <v>15</v>
      </c>
      <c r="B24" s="58" t="s">
        <v>438</v>
      </c>
      <c r="C24" s="24"/>
      <c r="D24" s="6"/>
      <c r="E24" s="6"/>
      <c r="F24" s="6"/>
      <c r="G24" s="34"/>
    </row>
    <row r="25" spans="1:7" ht="25.5" customHeight="1">
      <c r="A25" s="88">
        <v>16</v>
      </c>
      <c r="B25" s="58" t="s">
        <v>152</v>
      </c>
      <c r="C25" s="24"/>
      <c r="D25" s="6"/>
      <c r="E25" s="6"/>
      <c r="F25" s="6"/>
      <c r="G25" s="34"/>
    </row>
    <row r="26" spans="1:7" ht="40.5" customHeight="1">
      <c r="A26" s="88">
        <v>17</v>
      </c>
      <c r="B26" s="58" t="s">
        <v>153</v>
      </c>
      <c r="C26" s="24"/>
      <c r="D26" s="6"/>
      <c r="E26" s="6"/>
      <c r="F26" s="6"/>
      <c r="G26" s="34"/>
    </row>
    <row r="27" spans="1:7" ht="43.5" customHeight="1" thickBot="1">
      <c r="A27" s="102">
        <v>18</v>
      </c>
      <c r="B27" s="103" t="s">
        <v>154</v>
      </c>
      <c r="C27" s="104"/>
      <c r="D27" s="84"/>
      <c r="E27" s="84"/>
      <c r="F27" s="84"/>
      <c r="G27" s="105"/>
    </row>
    <row r="28" spans="1:7" ht="12.75">
      <c r="A28" s="99">
        <v>19</v>
      </c>
      <c r="B28" s="113" t="s">
        <v>91</v>
      </c>
      <c r="C28" s="112"/>
      <c r="D28" s="110"/>
      <c r="E28" s="110"/>
      <c r="F28" s="110"/>
      <c r="G28" s="111"/>
    </row>
    <row r="29" spans="1:7" ht="13.5" thickBot="1">
      <c r="A29" s="101">
        <v>20</v>
      </c>
      <c r="B29" s="114" t="s">
        <v>161</v>
      </c>
      <c r="C29" s="95">
        <v>0</v>
      </c>
      <c r="D29" s="93">
        <v>0</v>
      </c>
      <c r="E29" s="93">
        <v>0</v>
      </c>
      <c r="F29" s="93">
        <v>0</v>
      </c>
      <c r="G29" s="94">
        <v>0</v>
      </c>
    </row>
    <row r="30" spans="1:7" ht="26.25" thickBot="1">
      <c r="A30" s="106">
        <v>21</v>
      </c>
      <c r="B30" s="107" t="s">
        <v>439</v>
      </c>
      <c r="C30" s="184">
        <f>C15-C29</f>
        <v>1915978</v>
      </c>
      <c r="D30" s="108"/>
      <c r="E30" s="108"/>
      <c r="F30" s="108"/>
      <c r="G30" s="109"/>
    </row>
    <row r="33" spans="2:6" ht="13.5" thickBot="1">
      <c r="B33" t="s">
        <v>80</v>
      </c>
      <c r="C33" t="s">
        <v>166</v>
      </c>
      <c r="D33" t="s">
        <v>124</v>
      </c>
      <c r="E33" t="s">
        <v>125</v>
      </c>
      <c r="F33" t="s">
        <v>169</v>
      </c>
    </row>
    <row r="34" spans="1:6" ht="27" customHeight="1">
      <c r="A34" s="99">
        <v>22</v>
      </c>
      <c r="B34" s="149" t="s">
        <v>440</v>
      </c>
      <c r="C34" s="150"/>
      <c r="D34" s="150"/>
      <c r="E34" s="150"/>
      <c r="F34" s="151"/>
    </row>
    <row r="35" spans="1:6" ht="12.75">
      <c r="A35" s="100">
        <v>23</v>
      </c>
      <c r="B35" s="85" t="s">
        <v>163</v>
      </c>
      <c r="C35" s="6" t="s">
        <v>164</v>
      </c>
      <c r="D35" s="6"/>
      <c r="E35" s="6"/>
      <c r="F35" s="34"/>
    </row>
    <row r="36" spans="1:6" ht="12.75">
      <c r="A36" s="100">
        <v>24</v>
      </c>
      <c r="B36" s="85" t="s">
        <v>214</v>
      </c>
      <c r="C36" s="6"/>
      <c r="D36" s="6"/>
      <c r="E36" s="6"/>
      <c r="F36" s="34"/>
    </row>
    <row r="37" spans="1:6" ht="12.75">
      <c r="A37" s="100">
        <v>25</v>
      </c>
      <c r="B37" s="85" t="s">
        <v>181</v>
      </c>
      <c r="C37" s="6"/>
      <c r="D37" s="6"/>
      <c r="E37" s="6"/>
      <c r="F37" s="34"/>
    </row>
    <row r="38" spans="1:6" ht="13.5" thickBot="1">
      <c r="A38" s="101">
        <v>26</v>
      </c>
      <c r="B38" s="86" t="s">
        <v>91</v>
      </c>
      <c r="C38" s="97"/>
      <c r="D38" s="97"/>
      <c r="E38" s="97"/>
      <c r="F38" s="98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561</v>
      </c>
    </row>
    <row r="2" ht="12.75">
      <c r="B2" t="s">
        <v>537</v>
      </c>
    </row>
    <row r="5" spans="1:3" ht="12.75">
      <c r="A5" s="6"/>
      <c r="B5" s="7" t="s">
        <v>88</v>
      </c>
      <c r="C5" s="8" t="s">
        <v>424</v>
      </c>
    </row>
    <row r="6" spans="1:3" ht="12.75">
      <c r="A6" s="6"/>
      <c r="B6" s="6" t="s">
        <v>80</v>
      </c>
      <c r="C6" s="6" t="s">
        <v>166</v>
      </c>
    </row>
    <row r="7" spans="1:3" ht="12.75">
      <c r="A7" s="6"/>
      <c r="B7" s="7" t="s">
        <v>1</v>
      </c>
      <c r="C7" s="7" t="s">
        <v>2</v>
      </c>
    </row>
    <row r="8" spans="1:3" ht="12.75">
      <c r="A8" s="6">
        <v>1</v>
      </c>
      <c r="B8" s="6" t="s">
        <v>110</v>
      </c>
      <c r="C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562</v>
      </c>
    </row>
    <row r="2" ht="12.75">
      <c r="B2" t="s">
        <v>537</v>
      </c>
    </row>
    <row r="4" spans="2:5" ht="12.75">
      <c r="B4" s="2" t="s">
        <v>89</v>
      </c>
      <c r="E4" t="s">
        <v>424</v>
      </c>
    </row>
    <row r="5" spans="1:7" ht="12.75">
      <c r="A5" t="s">
        <v>225</v>
      </c>
      <c r="B5" t="s">
        <v>80</v>
      </c>
      <c r="C5" t="s">
        <v>166</v>
      </c>
      <c r="D5" t="s">
        <v>124</v>
      </c>
      <c r="E5" t="s">
        <v>125</v>
      </c>
      <c r="F5" t="s">
        <v>174</v>
      </c>
      <c r="G5" t="s">
        <v>175</v>
      </c>
    </row>
    <row r="6" spans="1:7" ht="12.75">
      <c r="A6" s="6">
        <v>1</v>
      </c>
      <c r="B6" s="7" t="s">
        <v>108</v>
      </c>
      <c r="C6" s="153" t="s">
        <v>90</v>
      </c>
      <c r="D6" s="154"/>
      <c r="E6" s="154"/>
      <c r="F6" s="154"/>
      <c r="G6" s="155"/>
    </row>
    <row r="7" spans="1:7" ht="12.75">
      <c r="A7" s="6">
        <v>2</v>
      </c>
      <c r="B7" s="6"/>
      <c r="C7" s="6">
        <v>2020</v>
      </c>
      <c r="D7" s="6">
        <v>2021</v>
      </c>
      <c r="E7" s="6">
        <v>2022</v>
      </c>
      <c r="F7" s="6">
        <v>2023</v>
      </c>
      <c r="G7" s="6">
        <v>2024</v>
      </c>
    </row>
    <row r="8" spans="1:7" ht="12.75">
      <c r="A8" s="6">
        <v>3</v>
      </c>
      <c r="B8" s="6" t="s">
        <v>6</v>
      </c>
      <c r="C8" s="6"/>
      <c r="D8" s="6"/>
      <c r="E8" s="6"/>
      <c r="F8" s="6"/>
      <c r="G8" s="6"/>
    </row>
    <row r="9" spans="1:7" ht="25.5">
      <c r="A9" s="6">
        <v>4</v>
      </c>
      <c r="B9" s="10" t="s">
        <v>10</v>
      </c>
      <c r="C9" s="6"/>
      <c r="D9" s="6"/>
      <c r="E9" s="6"/>
      <c r="F9" s="6"/>
      <c r="G9" s="6"/>
    </row>
    <row r="10" spans="1:7" ht="25.5">
      <c r="A10" s="6">
        <v>5</v>
      </c>
      <c r="B10" s="10" t="s">
        <v>11</v>
      </c>
      <c r="C10" s="6"/>
      <c r="D10" s="6"/>
      <c r="E10" s="6"/>
      <c r="F10" s="6"/>
      <c r="G10" s="6"/>
    </row>
    <row r="11" spans="1:7" ht="12.75">
      <c r="A11" s="6">
        <v>6</v>
      </c>
      <c r="B11" s="6" t="s">
        <v>7</v>
      </c>
      <c r="C11" s="6"/>
      <c r="D11" s="6"/>
      <c r="E11" s="6"/>
      <c r="F11" s="6"/>
      <c r="G11" s="6"/>
    </row>
    <row r="12" spans="1:7" ht="12.75">
      <c r="A12" s="6">
        <v>7</v>
      </c>
      <c r="B12" s="6" t="s">
        <v>8</v>
      </c>
      <c r="C12" s="6"/>
      <c r="D12" s="6"/>
      <c r="E12" s="6"/>
      <c r="F12" s="6"/>
      <c r="G12" s="6"/>
    </row>
    <row r="13" spans="1:7" ht="12.75">
      <c r="A13" s="6">
        <v>8</v>
      </c>
      <c r="B13" s="6" t="s">
        <v>9</v>
      </c>
      <c r="C13" s="6"/>
      <c r="D13" s="6"/>
      <c r="E13" s="6"/>
      <c r="F13" s="6"/>
      <c r="G13" s="6"/>
    </row>
    <row r="14" spans="1:7" ht="12.75">
      <c r="A14" s="6">
        <v>9</v>
      </c>
      <c r="B14" s="7" t="s">
        <v>91</v>
      </c>
      <c r="C14" s="7">
        <f>SUM(C8:C13)</f>
        <v>0</v>
      </c>
      <c r="D14" s="7">
        <f>SUM(D8:D13)</f>
        <v>0</v>
      </c>
      <c r="E14" s="7">
        <f>SUM(E8:E13)</f>
        <v>0</v>
      </c>
      <c r="F14" s="7">
        <f>SUM(F8:F13)</f>
        <v>0</v>
      </c>
      <c r="G14" s="7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622</v>
      </c>
    </row>
    <row r="2" ht="12.75">
      <c r="B2" s="1"/>
    </row>
    <row r="3" ht="12.75">
      <c r="D3" t="s">
        <v>537</v>
      </c>
    </row>
    <row r="4" spans="2:15" ht="12.75">
      <c r="B4" s="2" t="s">
        <v>92</v>
      </c>
      <c r="C4" s="1"/>
      <c r="D4" s="1"/>
      <c r="E4" s="1"/>
      <c r="F4" s="1"/>
      <c r="G4" s="1"/>
      <c r="H4" s="1"/>
      <c r="I4" s="1"/>
      <c r="J4" s="1"/>
      <c r="K4" s="1"/>
      <c r="O4" s="80" t="s">
        <v>424</v>
      </c>
    </row>
    <row r="5" spans="1:15" ht="12.75">
      <c r="A5" s="6"/>
      <c r="B5" s="6" t="s">
        <v>80</v>
      </c>
      <c r="C5" s="6" t="s">
        <v>166</v>
      </c>
      <c r="D5" s="6" t="s">
        <v>124</v>
      </c>
      <c r="E5" s="6" t="s">
        <v>125</v>
      </c>
      <c r="F5" s="6" t="s">
        <v>169</v>
      </c>
      <c r="G5" s="6" t="s">
        <v>170</v>
      </c>
      <c r="H5" s="6" t="s">
        <v>171</v>
      </c>
      <c r="I5" s="6" t="s">
        <v>173</v>
      </c>
      <c r="J5" s="6" t="s">
        <v>82</v>
      </c>
      <c r="K5" s="6" t="s">
        <v>176</v>
      </c>
      <c r="L5" s="6" t="s">
        <v>177</v>
      </c>
      <c r="M5" s="6" t="s">
        <v>178</v>
      </c>
      <c r="N5" s="6" t="s">
        <v>179</v>
      </c>
      <c r="O5" s="6" t="s">
        <v>180</v>
      </c>
    </row>
    <row r="6" spans="1:15" ht="12.75">
      <c r="A6" s="6">
        <v>1</v>
      </c>
      <c r="B6" s="7" t="s">
        <v>104</v>
      </c>
      <c r="C6" s="7" t="s">
        <v>61</v>
      </c>
      <c r="D6" s="7" t="s">
        <v>62</v>
      </c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68</v>
      </c>
      <c r="K6" s="7" t="s">
        <v>69</v>
      </c>
      <c r="L6" s="7" t="s">
        <v>70</v>
      </c>
      <c r="M6" s="7" t="s">
        <v>71</v>
      </c>
      <c r="N6" s="7" t="s">
        <v>72</v>
      </c>
      <c r="O6" s="7" t="s">
        <v>135</v>
      </c>
    </row>
    <row r="7" spans="1:15" ht="12.75">
      <c r="A7" s="41">
        <v>2</v>
      </c>
      <c r="B7" s="137" t="s">
        <v>28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2.75">
      <c r="A8" s="6">
        <v>3</v>
      </c>
      <c r="B8" s="62" t="s">
        <v>217</v>
      </c>
      <c r="C8" s="8">
        <v>1357363</v>
      </c>
      <c r="D8" s="8">
        <v>1357363</v>
      </c>
      <c r="E8" s="8">
        <v>1357363</v>
      </c>
      <c r="F8" s="8">
        <v>1357363</v>
      </c>
      <c r="G8" s="8">
        <v>1357363</v>
      </c>
      <c r="H8" s="8">
        <v>1357363</v>
      </c>
      <c r="I8" s="8">
        <v>1357363</v>
      </c>
      <c r="J8" s="8">
        <v>1357363</v>
      </c>
      <c r="K8" s="8">
        <v>1357363</v>
      </c>
      <c r="L8" s="8">
        <v>1357363</v>
      </c>
      <c r="M8" s="8">
        <v>1357363</v>
      </c>
      <c r="N8" s="8">
        <v>1357371</v>
      </c>
      <c r="O8" s="8">
        <f>SUM(C8:N8)</f>
        <v>16288364</v>
      </c>
    </row>
    <row r="9" spans="1:15" ht="12.75">
      <c r="A9" s="6">
        <v>4</v>
      </c>
      <c r="B9" s="63" t="s">
        <v>146</v>
      </c>
      <c r="C9" s="8">
        <v>137047</v>
      </c>
      <c r="D9" s="8">
        <v>137047</v>
      </c>
      <c r="E9" s="8">
        <v>137047</v>
      </c>
      <c r="F9" s="8">
        <v>137047</v>
      </c>
      <c r="G9" s="8">
        <v>137047</v>
      </c>
      <c r="H9" s="8">
        <v>137047</v>
      </c>
      <c r="I9" s="8">
        <v>137047</v>
      </c>
      <c r="J9" s="8">
        <v>137047</v>
      </c>
      <c r="K9" s="8">
        <v>137047</v>
      </c>
      <c r="L9" s="8">
        <v>137047</v>
      </c>
      <c r="M9" s="8">
        <v>137047</v>
      </c>
      <c r="N9" s="8">
        <v>137053</v>
      </c>
      <c r="O9" s="8">
        <f>SUM(C9:N9)</f>
        <v>1644570</v>
      </c>
    </row>
    <row r="10" spans="1:15" ht="12.75">
      <c r="A10" s="6">
        <v>5</v>
      </c>
      <c r="B10" s="62" t="s">
        <v>81</v>
      </c>
      <c r="C10" s="8">
        <v>291079</v>
      </c>
      <c r="D10" s="8">
        <v>291079</v>
      </c>
      <c r="E10" s="8">
        <v>291079</v>
      </c>
      <c r="F10" s="8">
        <v>291079</v>
      </c>
      <c r="G10" s="8">
        <v>291079</v>
      </c>
      <c r="H10" s="8">
        <v>291079</v>
      </c>
      <c r="I10" s="8">
        <v>291079</v>
      </c>
      <c r="J10" s="8">
        <v>291079</v>
      </c>
      <c r="K10" s="8">
        <v>291079</v>
      </c>
      <c r="L10" s="8">
        <v>291079</v>
      </c>
      <c r="M10" s="8">
        <v>291079</v>
      </c>
      <c r="N10" s="8">
        <v>291087</v>
      </c>
      <c r="O10" s="8">
        <f>SUM(C10:N10)</f>
        <v>3492956</v>
      </c>
    </row>
    <row r="11" spans="1:15" ht="12.75">
      <c r="A11" s="6">
        <v>6</v>
      </c>
      <c r="B11" s="62" t="s">
        <v>520</v>
      </c>
      <c r="C11" s="8">
        <v>95416</v>
      </c>
      <c r="D11" s="8">
        <v>95416</v>
      </c>
      <c r="E11" s="8">
        <v>95416</v>
      </c>
      <c r="F11" s="8">
        <v>95416</v>
      </c>
      <c r="G11" s="8">
        <v>95416</v>
      </c>
      <c r="H11" s="8">
        <v>95416</v>
      </c>
      <c r="I11" s="8">
        <v>95416</v>
      </c>
      <c r="J11" s="8">
        <v>95416</v>
      </c>
      <c r="K11" s="8">
        <v>95416</v>
      </c>
      <c r="L11" s="8">
        <v>95416</v>
      </c>
      <c r="M11" s="8">
        <v>95416</v>
      </c>
      <c r="N11" s="8">
        <v>95424</v>
      </c>
      <c r="O11" s="8">
        <f>SUM(C11:N11)</f>
        <v>1145000</v>
      </c>
    </row>
    <row r="12" spans="1:15" ht="12.75">
      <c r="A12" s="6">
        <v>7</v>
      </c>
      <c r="B12" s="62" t="s">
        <v>208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6">
        <v>8</v>
      </c>
      <c r="B13" s="62" t="s">
        <v>83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>SUM(C13:N13)</f>
        <v>0</v>
      </c>
    </row>
    <row r="14" spans="1:15" ht="12.75">
      <c r="A14" s="6">
        <v>9</v>
      </c>
      <c r="B14" s="115" t="s">
        <v>209</v>
      </c>
      <c r="C14" s="8">
        <v>325436</v>
      </c>
      <c r="D14" s="8">
        <v>325436</v>
      </c>
      <c r="E14" s="8">
        <v>325436</v>
      </c>
      <c r="F14" s="8">
        <v>325436</v>
      </c>
      <c r="G14" s="8">
        <v>325436</v>
      </c>
      <c r="H14" s="8">
        <v>325436</v>
      </c>
      <c r="I14" s="8">
        <v>325436</v>
      </c>
      <c r="J14" s="8">
        <v>325436</v>
      </c>
      <c r="K14" s="8">
        <v>325436</v>
      </c>
      <c r="L14" s="8">
        <v>325436</v>
      </c>
      <c r="M14" s="8">
        <v>325436</v>
      </c>
      <c r="N14" s="8">
        <v>325430</v>
      </c>
      <c r="O14" s="8">
        <f>SUM(C14:N14)</f>
        <v>3905226</v>
      </c>
    </row>
    <row r="15" spans="1:15" ht="12.75">
      <c r="A15" s="6">
        <v>10</v>
      </c>
      <c r="B15" s="64" t="s">
        <v>210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SUM(E15:N15)</f>
        <v>0</v>
      </c>
    </row>
    <row r="16" spans="1:15" ht="27.75" customHeight="1">
      <c r="A16" s="6">
        <v>11</v>
      </c>
      <c r="B16" s="62" t="s">
        <v>134</v>
      </c>
      <c r="C16" s="8">
        <v>4267769</v>
      </c>
      <c r="D16" s="8">
        <v>4267774</v>
      </c>
      <c r="E16" s="8">
        <v>4267774</v>
      </c>
      <c r="F16" s="8">
        <v>4267774</v>
      </c>
      <c r="G16" s="8">
        <v>4267774</v>
      </c>
      <c r="H16" s="8">
        <v>4267774</v>
      </c>
      <c r="I16" s="8">
        <v>4267774</v>
      </c>
      <c r="J16" s="8">
        <v>4267774</v>
      </c>
      <c r="K16" s="8">
        <v>4267774</v>
      </c>
      <c r="L16" s="8">
        <v>4267774</v>
      </c>
      <c r="M16" s="8">
        <v>4267774</v>
      </c>
      <c r="N16" s="8">
        <v>4267800</v>
      </c>
      <c r="O16" s="8">
        <f>SUM(C16:N16)</f>
        <v>51213309</v>
      </c>
    </row>
    <row r="17" spans="1:15" ht="12.75">
      <c r="A17" s="6">
        <v>12</v>
      </c>
      <c r="B17" s="62" t="s">
        <v>147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C17+D17+E17+F17+G17+H17+I17+J17+K17+L17+M17+N17</f>
        <v>0</v>
      </c>
    </row>
    <row r="18" spans="1:15" ht="12.75">
      <c r="A18" s="6">
        <v>13</v>
      </c>
      <c r="B18" s="62" t="s">
        <v>621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SUM(K18:N18)</f>
        <v>0</v>
      </c>
    </row>
    <row r="19" spans="1:15" ht="12.75">
      <c r="A19" s="6">
        <v>14</v>
      </c>
      <c r="B19" s="65" t="s">
        <v>73</v>
      </c>
      <c r="C19" s="7">
        <f>SUM(C8:C17)</f>
        <v>6474110</v>
      </c>
      <c r="D19" s="7">
        <f>SUM(D8:D17)</f>
        <v>6474115</v>
      </c>
      <c r="E19" s="7">
        <f>SUM(E8:E17)</f>
        <v>6474115</v>
      </c>
      <c r="F19" s="7">
        <f>SUM(F8:F17)</f>
        <v>6474115</v>
      </c>
      <c r="G19" s="7">
        <f>SUM(G8:G17)</f>
        <v>6474115</v>
      </c>
      <c r="H19" s="7">
        <f>SUM(H8:H17)</f>
        <v>6474115</v>
      </c>
      <c r="I19" s="7">
        <f>SUM(I8:I17)</f>
        <v>6474115</v>
      </c>
      <c r="J19" s="7">
        <f>SUM(J8:J17)</f>
        <v>6474115</v>
      </c>
      <c r="K19" s="7">
        <f>SUM(K8:K17)</f>
        <v>6474115</v>
      </c>
      <c r="L19" s="7">
        <f>SUM(L8:L17)</f>
        <v>6474115</v>
      </c>
      <c r="M19" s="7">
        <f>SUM(M8:M17)</f>
        <v>6474115</v>
      </c>
      <c r="N19" s="7">
        <f>SUM(N8:N17)</f>
        <v>6474165</v>
      </c>
      <c r="O19" s="7">
        <f>SUM(O8:O17)</f>
        <v>77689425</v>
      </c>
    </row>
    <row r="20" spans="2:15" ht="12.75">
      <c r="B20" s="2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37" t="s">
        <v>29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1:15" ht="12.75">
      <c r="A22" s="6">
        <v>16</v>
      </c>
      <c r="B22" s="66" t="s">
        <v>408</v>
      </c>
      <c r="C22" s="8">
        <v>920019</v>
      </c>
      <c r="D22" s="8">
        <v>920019</v>
      </c>
      <c r="E22" s="8">
        <v>920019</v>
      </c>
      <c r="F22" s="8">
        <v>920019</v>
      </c>
      <c r="G22" s="8">
        <v>920019</v>
      </c>
      <c r="H22" s="8">
        <v>920019</v>
      </c>
      <c r="I22" s="8">
        <v>920019</v>
      </c>
      <c r="J22" s="8">
        <v>920019</v>
      </c>
      <c r="K22" s="8">
        <v>920019</v>
      </c>
      <c r="L22" s="8">
        <v>920019</v>
      </c>
      <c r="M22" s="8">
        <v>920019</v>
      </c>
      <c r="N22" s="8">
        <v>920026</v>
      </c>
      <c r="O22" s="117">
        <f>SUM(C22:N22)</f>
        <v>11040235</v>
      </c>
    </row>
    <row r="23" spans="1:15" ht="12.75">
      <c r="A23" s="6">
        <v>18</v>
      </c>
      <c r="B23" s="66" t="s">
        <v>93</v>
      </c>
      <c r="C23" s="8">
        <v>645992</v>
      </c>
      <c r="D23" s="8">
        <v>645992</v>
      </c>
      <c r="E23" s="8">
        <v>645992</v>
      </c>
      <c r="F23" s="8">
        <v>645992</v>
      </c>
      <c r="G23" s="8">
        <v>645992</v>
      </c>
      <c r="H23" s="8">
        <v>645992</v>
      </c>
      <c r="I23" s="8">
        <v>645992</v>
      </c>
      <c r="J23" s="8">
        <v>645992</v>
      </c>
      <c r="K23" s="8">
        <v>645992</v>
      </c>
      <c r="L23" s="8">
        <v>645992</v>
      </c>
      <c r="M23" s="8">
        <v>645992</v>
      </c>
      <c r="N23" s="8">
        <v>645992</v>
      </c>
      <c r="O23" s="117">
        <f>SUM(C23:N23)</f>
        <v>7751904</v>
      </c>
    </row>
    <row r="24" spans="1:15" ht="12.75">
      <c r="A24" s="6">
        <v>19</v>
      </c>
      <c r="B24" s="66" t="s">
        <v>219</v>
      </c>
      <c r="C24" s="8">
        <v>31280</v>
      </c>
      <c r="D24" s="8">
        <v>31280</v>
      </c>
      <c r="E24" s="8">
        <v>31280</v>
      </c>
      <c r="F24" s="8">
        <v>31280</v>
      </c>
      <c r="G24" s="8">
        <v>31280</v>
      </c>
      <c r="H24" s="8">
        <v>31280</v>
      </c>
      <c r="I24" s="8">
        <v>31280</v>
      </c>
      <c r="J24" s="8">
        <v>31280</v>
      </c>
      <c r="K24" s="8">
        <v>31280</v>
      </c>
      <c r="L24" s="8">
        <v>31280</v>
      </c>
      <c r="M24" s="8">
        <v>31280</v>
      </c>
      <c r="N24" s="8">
        <v>31289</v>
      </c>
      <c r="O24" s="117">
        <f>SUM(C24:N24)</f>
        <v>375369</v>
      </c>
    </row>
    <row r="25" spans="1:15" ht="12.75">
      <c r="A25" s="6">
        <v>20</v>
      </c>
      <c r="B25" s="66" t="s">
        <v>450</v>
      </c>
      <c r="C25" s="8">
        <v>172949</v>
      </c>
      <c r="D25" s="8">
        <v>172949</v>
      </c>
      <c r="E25" s="8">
        <v>172949</v>
      </c>
      <c r="F25" s="8">
        <v>172949</v>
      </c>
      <c r="G25" s="8">
        <v>172949</v>
      </c>
      <c r="H25" s="8">
        <v>172949</v>
      </c>
      <c r="I25" s="8">
        <v>172949</v>
      </c>
      <c r="J25" s="8">
        <v>172949</v>
      </c>
      <c r="K25" s="8">
        <v>172949</v>
      </c>
      <c r="L25" s="8">
        <v>172949</v>
      </c>
      <c r="M25" s="8">
        <v>172949</v>
      </c>
      <c r="N25" s="8">
        <v>172959</v>
      </c>
      <c r="O25" s="117">
        <f>SUM(C25:N25)</f>
        <v>2075398</v>
      </c>
    </row>
    <row r="26" spans="1:15" ht="12.75">
      <c r="A26" s="6">
        <v>21</v>
      </c>
      <c r="B26" s="66" t="s">
        <v>94</v>
      </c>
      <c r="C26" s="8">
        <v>108391</v>
      </c>
      <c r="D26" s="8">
        <v>108391</v>
      </c>
      <c r="E26" s="8">
        <v>108391</v>
      </c>
      <c r="F26" s="8">
        <v>108391</v>
      </c>
      <c r="G26" s="8">
        <v>108391</v>
      </c>
      <c r="H26" s="8">
        <v>108391</v>
      </c>
      <c r="I26" s="8">
        <v>108391</v>
      </c>
      <c r="J26" s="8">
        <v>108391</v>
      </c>
      <c r="K26" s="8">
        <v>108391</v>
      </c>
      <c r="L26" s="8">
        <v>108391</v>
      </c>
      <c r="M26" s="8">
        <v>108391</v>
      </c>
      <c r="N26" s="8">
        <v>108399</v>
      </c>
      <c r="O26" s="117">
        <f>SUM(C26:N26)</f>
        <v>1300700</v>
      </c>
    </row>
    <row r="27" spans="1:15" ht="12.75">
      <c r="A27" s="6">
        <v>22</v>
      </c>
      <c r="B27" s="66" t="s">
        <v>34</v>
      </c>
      <c r="C27" s="8">
        <v>3325435</v>
      </c>
      <c r="D27" s="8">
        <v>3325435</v>
      </c>
      <c r="E27" s="8">
        <v>3325435</v>
      </c>
      <c r="F27" s="8">
        <v>3325435</v>
      </c>
      <c r="G27" s="8">
        <v>3325435</v>
      </c>
      <c r="H27" s="8">
        <v>3325435</v>
      </c>
      <c r="I27" s="8">
        <v>3325435</v>
      </c>
      <c r="J27" s="8">
        <v>3325435</v>
      </c>
      <c r="K27" s="8">
        <v>3325435</v>
      </c>
      <c r="L27" s="8">
        <v>3325435</v>
      </c>
      <c r="M27" s="8">
        <v>3325435</v>
      </c>
      <c r="N27" s="8">
        <v>3325441</v>
      </c>
      <c r="O27" s="117">
        <f>SUM(C27:N27)</f>
        <v>39905226</v>
      </c>
    </row>
    <row r="28" spans="1:15" ht="12.75">
      <c r="A28" s="6">
        <v>23</v>
      </c>
      <c r="B28" s="66" t="s">
        <v>22</v>
      </c>
      <c r="C28" s="194">
        <v>1216082</v>
      </c>
      <c r="D28" s="194">
        <v>1216082</v>
      </c>
      <c r="E28" s="194">
        <v>1216082</v>
      </c>
      <c r="F28" s="194">
        <v>1216082</v>
      </c>
      <c r="G28" s="194">
        <v>1216082</v>
      </c>
      <c r="H28" s="194">
        <v>1216082</v>
      </c>
      <c r="I28" s="194">
        <v>1216082</v>
      </c>
      <c r="J28" s="194">
        <v>1216082</v>
      </c>
      <c r="K28" s="194">
        <v>1216082</v>
      </c>
      <c r="L28" s="194">
        <v>1216082</v>
      </c>
      <c r="M28" s="194">
        <v>1216082</v>
      </c>
      <c r="N28" s="194">
        <v>1216092</v>
      </c>
      <c r="O28" s="117">
        <f>SUM(C28:N28)</f>
        <v>14592994</v>
      </c>
    </row>
    <row r="29" spans="1:15" ht="12.75">
      <c r="A29" s="6">
        <v>24</v>
      </c>
      <c r="B29" s="66" t="s">
        <v>521</v>
      </c>
      <c r="C29" s="8">
        <v>53962</v>
      </c>
      <c r="D29" s="8">
        <v>53967</v>
      </c>
      <c r="E29" s="8">
        <v>53967</v>
      </c>
      <c r="F29" s="8">
        <v>53967</v>
      </c>
      <c r="G29" s="8">
        <v>53967</v>
      </c>
      <c r="H29" s="8">
        <v>53967</v>
      </c>
      <c r="I29" s="8">
        <v>53967</v>
      </c>
      <c r="J29" s="8">
        <v>53967</v>
      </c>
      <c r="K29" s="8">
        <v>53967</v>
      </c>
      <c r="L29" s="8">
        <v>53967</v>
      </c>
      <c r="M29" s="8">
        <v>53967</v>
      </c>
      <c r="N29" s="8">
        <v>53967</v>
      </c>
      <c r="O29" s="117">
        <f>SUM(C29:N29)</f>
        <v>647599</v>
      </c>
    </row>
    <row r="30" spans="1:15" ht="12.75">
      <c r="A30" s="6">
        <v>25</v>
      </c>
      <c r="B30" s="67" t="s">
        <v>441</v>
      </c>
      <c r="C30" s="116">
        <f>SUM(C22:C29)</f>
        <v>6474110</v>
      </c>
      <c r="D30" s="116">
        <f>SUM(D22:D29)</f>
        <v>6474115</v>
      </c>
      <c r="E30" s="116">
        <f>SUM(E22:E29)</f>
        <v>6474115</v>
      </c>
      <c r="F30" s="116">
        <f>SUM(F22:F29)</f>
        <v>6474115</v>
      </c>
      <c r="G30" s="116">
        <f>SUM(G22:G29)</f>
        <v>6474115</v>
      </c>
      <c r="H30" s="116">
        <f>SUM(H22:H29)</f>
        <v>6474115</v>
      </c>
      <c r="I30" s="116">
        <f>SUM(I22:I29)</f>
        <v>6474115</v>
      </c>
      <c r="J30" s="116">
        <f>SUM(J22:J29)</f>
        <v>6474115</v>
      </c>
      <c r="K30" s="116">
        <f>SUM(K22:K29)</f>
        <v>6474115</v>
      </c>
      <c r="L30" s="116">
        <f>SUM(L22:L29)</f>
        <v>6474115</v>
      </c>
      <c r="M30" s="116">
        <f>SUM(M22:M29)</f>
        <v>6474115</v>
      </c>
      <c r="N30" s="116">
        <f>SUM(N22:N29)</f>
        <v>6474165</v>
      </c>
      <c r="O30" s="116">
        <f>SUM(O22:O29)</f>
        <v>77689425</v>
      </c>
    </row>
    <row r="32" spans="3:14" ht="12.75"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60" zoomScalePageLayoutView="0" workbookViewId="0" topLeftCell="A1">
      <selection activeCell="F23" sqref="F23"/>
    </sheetView>
  </sheetViews>
  <sheetFormatPr defaultColWidth="9.140625" defaultRowHeight="12.75"/>
  <cols>
    <col min="2" max="2" width="89.421875" style="0" customWidth="1"/>
  </cols>
  <sheetData>
    <row r="1" ht="12.75">
      <c r="B1" s="1" t="s">
        <v>563</v>
      </c>
    </row>
    <row r="2" ht="12.75">
      <c r="B2" t="s">
        <v>537</v>
      </c>
    </row>
    <row r="3" ht="12.75">
      <c r="B3" s="2" t="s">
        <v>443</v>
      </c>
    </row>
    <row r="4" spans="2:4" ht="12.75">
      <c r="B4" s="2" t="s">
        <v>80</v>
      </c>
      <c r="C4" t="s">
        <v>166</v>
      </c>
      <c r="D4" t="s">
        <v>124</v>
      </c>
    </row>
    <row r="6" spans="1:4" ht="12.75">
      <c r="A6" s="6" t="s">
        <v>442</v>
      </c>
      <c r="B6" s="6" t="s">
        <v>3</v>
      </c>
      <c r="C6" s="6" t="s">
        <v>215</v>
      </c>
      <c r="D6" s="6" t="s">
        <v>85</v>
      </c>
    </row>
    <row r="7" spans="1:4" ht="12.75">
      <c r="A7" s="6">
        <v>1</v>
      </c>
      <c r="B7" s="6" t="s">
        <v>16</v>
      </c>
      <c r="C7" s="6"/>
      <c r="D7" s="6"/>
    </row>
    <row r="8" spans="1:4" ht="12.75">
      <c r="A8" s="6">
        <v>2</v>
      </c>
      <c r="B8" s="6" t="s">
        <v>13</v>
      </c>
      <c r="C8" s="6"/>
      <c r="D8" s="6"/>
    </row>
    <row r="9" spans="1:4" ht="12.75">
      <c r="A9" s="6">
        <v>3</v>
      </c>
      <c r="B9" s="6" t="s">
        <v>14</v>
      </c>
      <c r="C9" s="6"/>
      <c r="D9" s="6"/>
    </row>
    <row r="10" spans="1:4" ht="12.75">
      <c r="A10" s="6">
        <v>4</v>
      </c>
      <c r="B10" s="6" t="s">
        <v>112</v>
      </c>
      <c r="C10" s="127"/>
      <c r="D10" s="127"/>
    </row>
    <row r="11" spans="1:4" ht="12.75">
      <c r="A11" s="6">
        <v>5</v>
      </c>
      <c r="B11" s="6" t="s">
        <v>15</v>
      </c>
      <c r="C11" s="6"/>
      <c r="D11" s="6"/>
    </row>
    <row r="12" spans="1:4" ht="12.75">
      <c r="A12" s="6">
        <v>6</v>
      </c>
      <c r="B12" s="6" t="s">
        <v>216</v>
      </c>
      <c r="C12" s="6"/>
      <c r="D12" s="6"/>
    </row>
    <row r="13" spans="1:4" ht="12.75">
      <c r="A13" s="6">
        <v>7</v>
      </c>
      <c r="B13" s="6" t="s">
        <v>12</v>
      </c>
      <c r="C13" s="6"/>
      <c r="D13" s="6"/>
    </row>
    <row r="14" spans="1:4" ht="12.75">
      <c r="A14" s="6">
        <v>8</v>
      </c>
      <c r="B14" s="7" t="s">
        <v>74</v>
      </c>
      <c r="C14" s="7"/>
      <c r="D14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625</v>
      </c>
    </row>
    <row r="2" ht="12.75">
      <c r="B2" t="s">
        <v>537</v>
      </c>
    </row>
    <row r="4" spans="2:3" ht="12.75">
      <c r="B4" s="2" t="s">
        <v>148</v>
      </c>
      <c r="C4" s="80" t="s">
        <v>444</v>
      </c>
    </row>
    <row r="5" spans="1:3" ht="12.75">
      <c r="A5" s="6" t="s">
        <v>225</v>
      </c>
      <c r="B5" s="6" t="s">
        <v>80</v>
      </c>
      <c r="C5" s="6" t="s">
        <v>166</v>
      </c>
    </row>
    <row r="6" spans="1:3" ht="12.75">
      <c r="A6" s="6">
        <v>1</v>
      </c>
      <c r="B6" s="7" t="s">
        <v>3</v>
      </c>
      <c r="C6" s="6"/>
    </row>
    <row r="7" spans="1:3" ht="12.75">
      <c r="A7" s="6"/>
      <c r="B7" s="6"/>
      <c r="C7" s="6"/>
    </row>
    <row r="8" spans="1:3" ht="12.75">
      <c r="A8" s="6">
        <v>2</v>
      </c>
      <c r="B8" s="7" t="s">
        <v>508</v>
      </c>
      <c r="C8" s="7" t="s">
        <v>165</v>
      </c>
    </row>
    <row r="9" spans="1:3" ht="12.75">
      <c r="A9" s="6">
        <v>3</v>
      </c>
      <c r="B9" s="7" t="s">
        <v>445</v>
      </c>
      <c r="C9" s="160"/>
    </row>
    <row r="10" spans="1:3" ht="12.75">
      <c r="A10" s="6">
        <v>4</v>
      </c>
      <c r="B10" s="8" t="s">
        <v>531</v>
      </c>
      <c r="C10" s="160">
        <v>107183</v>
      </c>
    </row>
    <row r="11" spans="1:3" ht="12.75">
      <c r="A11" s="6">
        <v>5</v>
      </c>
      <c r="B11" s="8" t="s">
        <v>532</v>
      </c>
      <c r="C11" s="160">
        <v>22428</v>
      </c>
    </row>
    <row r="12" spans="1:3" ht="12.75">
      <c r="A12" s="6">
        <v>6</v>
      </c>
      <c r="B12" s="8" t="s">
        <v>528</v>
      </c>
      <c r="C12" s="160">
        <v>5060</v>
      </c>
    </row>
    <row r="13" spans="1:3" ht="12.75">
      <c r="A13" s="6">
        <v>7</v>
      </c>
      <c r="B13" s="8" t="s">
        <v>624</v>
      </c>
      <c r="C13" s="160">
        <v>178958</v>
      </c>
    </row>
    <row r="14" spans="1:3" ht="12.75">
      <c r="A14" s="6">
        <v>8</v>
      </c>
      <c r="B14" s="8" t="s">
        <v>623</v>
      </c>
      <c r="C14" s="160">
        <v>12000</v>
      </c>
    </row>
    <row r="15" spans="1:3" ht="12.75">
      <c r="A15" s="6">
        <v>9</v>
      </c>
      <c r="B15" s="8" t="s">
        <v>533</v>
      </c>
      <c r="C15" s="160"/>
    </row>
    <row r="16" spans="1:3" ht="12.75">
      <c r="A16" s="6">
        <v>10</v>
      </c>
      <c r="B16" s="8"/>
      <c r="C16" s="160"/>
    </row>
    <row r="17" spans="1:3" ht="12.75">
      <c r="A17" s="6">
        <v>11</v>
      </c>
      <c r="B17" s="8"/>
      <c r="C17" s="6"/>
    </row>
    <row r="18" spans="1:3" ht="12.75">
      <c r="A18" s="6">
        <v>12</v>
      </c>
      <c r="B18" s="8"/>
      <c r="C18" s="6"/>
    </row>
    <row r="19" spans="1:3" ht="12.75">
      <c r="A19" s="6">
        <v>13</v>
      </c>
      <c r="B19" s="8"/>
      <c r="C19" s="6"/>
    </row>
    <row r="20" spans="1:3" ht="12.75">
      <c r="A20" s="6">
        <v>14</v>
      </c>
      <c r="B20" s="6"/>
      <c r="C20" s="160"/>
    </row>
    <row r="21" spans="1:3" ht="12.75">
      <c r="A21" s="6">
        <v>15</v>
      </c>
      <c r="B21" s="7" t="s">
        <v>91</v>
      </c>
      <c r="C21" s="158">
        <f>SUM(C10:C20)</f>
        <v>325629</v>
      </c>
    </row>
    <row r="22" spans="1:3" ht="12.75">
      <c r="A22" s="6"/>
      <c r="B22" s="6"/>
      <c r="C22" s="160"/>
    </row>
    <row r="23" spans="1:3" ht="12.75">
      <c r="A23" s="6">
        <v>16</v>
      </c>
      <c r="B23" s="7" t="s">
        <v>446</v>
      </c>
      <c r="C23" s="160"/>
    </row>
    <row r="24" spans="1:3" ht="12.75">
      <c r="A24" s="6"/>
      <c r="B24" s="7"/>
      <c r="C24" s="160"/>
    </row>
    <row r="25" spans="1:3" ht="12.75">
      <c r="A25" s="6">
        <v>17</v>
      </c>
      <c r="B25" s="129" t="s">
        <v>529</v>
      </c>
      <c r="C25" s="160">
        <v>6440</v>
      </c>
    </row>
    <row r="26" spans="1:3" ht="12.75">
      <c r="A26" s="6">
        <v>18</v>
      </c>
      <c r="B26" s="8" t="s">
        <v>527</v>
      </c>
      <c r="C26" s="160">
        <v>2300</v>
      </c>
    </row>
    <row r="27" spans="1:3" ht="12.75">
      <c r="A27" s="6">
        <v>19</v>
      </c>
      <c r="B27" s="8" t="s">
        <v>534</v>
      </c>
      <c r="C27" s="160">
        <v>5000</v>
      </c>
    </row>
    <row r="28" spans="1:3" ht="12.75">
      <c r="A28" s="6">
        <v>20</v>
      </c>
      <c r="B28" s="8" t="s">
        <v>553</v>
      </c>
      <c r="C28" s="160">
        <v>0</v>
      </c>
    </row>
    <row r="29" spans="1:3" ht="12.75">
      <c r="A29" s="6">
        <v>21</v>
      </c>
      <c r="B29" s="128" t="s">
        <v>556</v>
      </c>
      <c r="C29" s="160">
        <v>30000</v>
      </c>
    </row>
    <row r="30" spans="1:3" ht="12.75">
      <c r="A30" s="6">
        <v>22</v>
      </c>
      <c r="B30" s="128" t="s">
        <v>551</v>
      </c>
      <c r="C30" s="160">
        <v>6000</v>
      </c>
    </row>
    <row r="31" spans="1:3" ht="12.75">
      <c r="A31" s="6">
        <v>23</v>
      </c>
      <c r="B31" s="128" t="s">
        <v>552</v>
      </c>
      <c r="C31" s="160">
        <v>0</v>
      </c>
    </row>
    <row r="32" spans="1:3" ht="12.75">
      <c r="A32" s="6">
        <v>24</v>
      </c>
      <c r="B32" s="128"/>
      <c r="C32" s="160"/>
    </row>
    <row r="33" spans="1:3" ht="12.75">
      <c r="A33" s="6">
        <v>25</v>
      </c>
      <c r="B33" s="7" t="s">
        <v>91</v>
      </c>
      <c r="C33" s="158">
        <f>SUM(C25:C32)</f>
        <v>49740</v>
      </c>
    </row>
    <row r="34" spans="1:3" ht="12.75">
      <c r="A34" s="6">
        <v>26</v>
      </c>
      <c r="B34" s="7" t="s">
        <v>114</v>
      </c>
      <c r="C34" s="158">
        <f>C21+C33</f>
        <v>375369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14.8515625" style="0" customWidth="1"/>
  </cols>
  <sheetData>
    <row r="1" ht="12.75">
      <c r="B1" s="1" t="s">
        <v>596</v>
      </c>
    </row>
    <row r="2" ht="12.75">
      <c r="B2" t="s">
        <v>537</v>
      </c>
    </row>
    <row r="4" spans="1:3" ht="12.75">
      <c r="A4" s="2"/>
      <c r="B4" s="137" t="s">
        <v>536</v>
      </c>
      <c r="C4" s="137"/>
    </row>
    <row r="5" spans="2:3" ht="12.75">
      <c r="B5" s="2" t="s">
        <v>115</v>
      </c>
      <c r="C5" t="s">
        <v>116</v>
      </c>
    </row>
    <row r="6" spans="2:4" ht="12.75">
      <c r="B6" s="6" t="s">
        <v>3</v>
      </c>
      <c r="C6" s="73" t="s">
        <v>422</v>
      </c>
      <c r="D6" s="73" t="s">
        <v>595</v>
      </c>
    </row>
    <row r="7" spans="1:4" ht="12.75">
      <c r="A7" s="6">
        <v>1</v>
      </c>
      <c r="B7" s="6" t="s">
        <v>539</v>
      </c>
      <c r="C7" s="160">
        <v>3430401</v>
      </c>
      <c r="D7" s="160">
        <v>620315</v>
      </c>
    </row>
    <row r="8" spans="1:4" ht="12.75">
      <c r="A8" s="6">
        <v>2</v>
      </c>
      <c r="B8" s="6" t="s">
        <v>540</v>
      </c>
      <c r="C8" s="160">
        <v>3430401</v>
      </c>
      <c r="D8" s="6">
        <v>620315</v>
      </c>
    </row>
    <row r="9" spans="1:4" ht="12.75">
      <c r="A9" s="6">
        <v>4</v>
      </c>
      <c r="B9" s="6" t="s">
        <v>77</v>
      </c>
      <c r="C9" s="160"/>
      <c r="D9" s="6"/>
    </row>
    <row r="10" spans="1:4" ht="12.75">
      <c r="A10" s="6">
        <v>5</v>
      </c>
      <c r="B10" s="6" t="s">
        <v>74</v>
      </c>
      <c r="C10" s="158">
        <f>C7</f>
        <v>3430401</v>
      </c>
      <c r="D10" s="157">
        <f>D7</f>
        <v>620315</v>
      </c>
    </row>
    <row r="11" spans="1:4" ht="12.75">
      <c r="A11" s="6"/>
      <c r="B11" s="6"/>
      <c r="C11" s="160"/>
      <c r="D11" s="6"/>
    </row>
    <row r="12" spans="1:4" ht="12.75">
      <c r="A12" s="6">
        <v>6</v>
      </c>
      <c r="B12" s="6" t="s">
        <v>541</v>
      </c>
      <c r="C12" s="160">
        <v>45535340</v>
      </c>
      <c r="D12" s="161">
        <v>50592994</v>
      </c>
    </row>
    <row r="13" spans="1:4" ht="12.75">
      <c r="A13" s="6">
        <v>7</v>
      </c>
      <c r="B13" s="6" t="s">
        <v>542</v>
      </c>
      <c r="C13" s="160">
        <v>45535340</v>
      </c>
      <c r="D13" s="159">
        <v>50592994</v>
      </c>
    </row>
    <row r="14" spans="1:4" ht="12.75">
      <c r="A14" s="6">
        <v>8</v>
      </c>
      <c r="B14" s="6" t="s">
        <v>78</v>
      </c>
      <c r="C14" s="160">
        <v>0</v>
      </c>
      <c r="D14" s="159"/>
    </row>
    <row r="15" spans="1:4" ht="12.75">
      <c r="A15" s="6">
        <v>9</v>
      </c>
      <c r="B15" s="6" t="s">
        <v>74</v>
      </c>
      <c r="C15" s="158">
        <f>C12</f>
        <v>45535340</v>
      </c>
      <c r="D15" s="157">
        <f>D12</f>
        <v>50592994</v>
      </c>
    </row>
    <row r="16" spans="1:4" ht="12.75">
      <c r="A16" s="6"/>
      <c r="B16" s="7"/>
      <c r="C16" s="158"/>
      <c r="D16" s="159"/>
    </row>
    <row r="17" spans="1:4" ht="12.75">
      <c r="A17" s="6">
        <v>10</v>
      </c>
      <c r="B17" s="7" t="s">
        <v>114</v>
      </c>
      <c r="C17" s="158">
        <f>C10+C15</f>
        <v>48965741</v>
      </c>
      <c r="D17" s="157">
        <f>D10+D15</f>
        <v>51213309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557</v>
      </c>
    </row>
    <row r="2" ht="12.75">
      <c r="B2" t="s">
        <v>537</v>
      </c>
    </row>
    <row r="4" spans="2:5" ht="30" customHeight="1">
      <c r="B4" s="138" t="s">
        <v>60</v>
      </c>
      <c r="C4" s="138"/>
      <c r="D4" s="138"/>
      <c r="E4" s="138"/>
    </row>
    <row r="5" ht="12.75">
      <c r="B5" s="3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6"/>
      <c r="B7" s="6"/>
      <c r="C7" s="73" t="s">
        <v>26</v>
      </c>
      <c r="D7" s="73" t="s">
        <v>27</v>
      </c>
      <c r="E7" s="73" t="s">
        <v>135</v>
      </c>
    </row>
    <row r="8" spans="1:5" ht="12.75">
      <c r="A8" s="6">
        <v>1</v>
      </c>
      <c r="B8" s="7" t="s">
        <v>4</v>
      </c>
      <c r="C8" s="73" t="s">
        <v>423</v>
      </c>
      <c r="D8" s="73" t="s">
        <v>423</v>
      </c>
      <c r="E8" s="73" t="s">
        <v>423</v>
      </c>
    </row>
    <row r="9" spans="1:5" ht="12.75">
      <c r="A9" s="6">
        <v>2</v>
      </c>
      <c r="B9" s="6" t="s">
        <v>183</v>
      </c>
      <c r="C9" s="6">
        <v>0</v>
      </c>
      <c r="D9" s="6">
        <v>0</v>
      </c>
      <c r="E9" s="6">
        <f>C9+D9</f>
        <v>0</v>
      </c>
    </row>
    <row r="10" spans="1:5" ht="12.75">
      <c r="A10" s="6">
        <v>3</v>
      </c>
      <c r="B10" s="6" t="s">
        <v>119</v>
      </c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>
        <v>4</v>
      </c>
      <c r="B12" s="7" t="s">
        <v>5</v>
      </c>
      <c r="C12" s="6"/>
      <c r="D12" s="6"/>
      <c r="E12" s="6"/>
    </row>
    <row r="13" spans="1:5" ht="12.75">
      <c r="A13" s="6">
        <v>5</v>
      </c>
      <c r="B13" s="6" t="s">
        <v>79</v>
      </c>
      <c r="C13" s="6"/>
      <c r="D13" s="6"/>
      <c r="E13" s="6"/>
    </row>
    <row r="14" spans="1:5" ht="12.75">
      <c r="A14" s="6">
        <v>6</v>
      </c>
      <c r="B14" s="8" t="s">
        <v>530</v>
      </c>
      <c r="C14" s="6">
        <v>647599</v>
      </c>
      <c r="D14" s="6"/>
      <c r="E14" s="6"/>
    </row>
    <row r="15" spans="1:5" ht="12.75">
      <c r="A15" s="6">
        <v>7</v>
      </c>
      <c r="B15" s="6" t="s">
        <v>91</v>
      </c>
      <c r="C15" s="6">
        <f>C13+C14</f>
        <v>647599</v>
      </c>
      <c r="D15" s="6">
        <f>D13+D14</f>
        <v>0</v>
      </c>
      <c r="E15" s="6">
        <f>C15+D15</f>
        <v>647599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5.28125" style="0" customWidth="1"/>
    <col min="5" max="5" width="57.421875" style="0" customWidth="1"/>
    <col min="6" max="7" width="15.28125" style="0" customWidth="1"/>
  </cols>
  <sheetData>
    <row r="1" ht="12.75">
      <c r="B1" s="1" t="s">
        <v>600</v>
      </c>
    </row>
    <row r="3" ht="12.75">
      <c r="B3" t="s">
        <v>537</v>
      </c>
    </row>
    <row r="4" ht="15.75">
      <c r="B4" s="4" t="s">
        <v>223</v>
      </c>
    </row>
    <row r="5" spans="3:10" ht="12.75">
      <c r="C5" s="80" t="s">
        <v>424</v>
      </c>
      <c r="D5" s="80"/>
      <c r="F5" s="80" t="s">
        <v>424</v>
      </c>
      <c r="I5" s="1"/>
      <c r="J5" s="1"/>
    </row>
    <row r="6" spans="1:10" ht="12.75">
      <c r="A6" s="6"/>
      <c r="B6" s="24" t="s">
        <v>115</v>
      </c>
      <c r="C6" s="6" t="s">
        <v>116</v>
      </c>
      <c r="D6" s="6" t="s">
        <v>167</v>
      </c>
      <c r="E6" s="6" t="s">
        <v>599</v>
      </c>
      <c r="F6" s="6" t="s">
        <v>168</v>
      </c>
      <c r="G6" s="6" t="s">
        <v>175</v>
      </c>
      <c r="I6" s="1"/>
      <c r="J6" s="1"/>
    </row>
    <row r="7" spans="1:7" ht="18">
      <c r="A7" s="6"/>
      <c r="B7" s="139" t="s">
        <v>28</v>
      </c>
      <c r="C7" s="140"/>
      <c r="D7" s="135"/>
      <c r="E7" s="141" t="s">
        <v>29</v>
      </c>
      <c r="F7" s="140"/>
      <c r="G7" s="6"/>
    </row>
    <row r="8" spans="1:7" ht="12.75">
      <c r="A8" s="6"/>
      <c r="B8" s="47" t="s">
        <v>3</v>
      </c>
      <c r="C8" s="165" t="s">
        <v>76</v>
      </c>
      <c r="D8" s="164"/>
      <c r="E8" s="11" t="s">
        <v>3</v>
      </c>
      <c r="F8" s="165" t="s">
        <v>76</v>
      </c>
      <c r="G8" s="164"/>
    </row>
    <row r="9" spans="1:7" ht="12.75">
      <c r="A9" s="6"/>
      <c r="B9" s="47"/>
      <c r="C9" s="163" t="s">
        <v>598</v>
      </c>
      <c r="D9" s="162" t="s">
        <v>597</v>
      </c>
      <c r="E9" s="11"/>
      <c r="F9" s="163" t="s">
        <v>598</v>
      </c>
      <c r="G9" s="162" t="s">
        <v>597</v>
      </c>
    </row>
    <row r="10" spans="1:7" ht="18">
      <c r="A10" s="6">
        <v>1</v>
      </c>
      <c r="B10" s="48" t="s">
        <v>54</v>
      </c>
      <c r="C10" s="13"/>
      <c r="D10" s="13"/>
      <c r="E10" s="12" t="s">
        <v>30</v>
      </c>
      <c r="F10" s="13"/>
      <c r="G10" s="6"/>
    </row>
    <row r="11" spans="1:7" ht="16.5">
      <c r="A11" s="6">
        <v>2</v>
      </c>
      <c r="B11" s="49" t="s">
        <v>31</v>
      </c>
      <c r="C11" s="15"/>
      <c r="D11" s="15"/>
      <c r="E11" s="14" t="s">
        <v>32</v>
      </c>
      <c r="F11" s="15"/>
      <c r="G11" s="6"/>
    </row>
    <row r="12" spans="1:7" ht="15.75">
      <c r="A12" s="6">
        <v>3</v>
      </c>
      <c r="B12" s="50" t="s">
        <v>18</v>
      </c>
      <c r="C12" s="17"/>
      <c r="D12" s="17"/>
      <c r="E12" s="16" t="s">
        <v>18</v>
      </c>
      <c r="F12" s="17"/>
      <c r="G12" s="6"/>
    </row>
    <row r="13" spans="1:7" ht="12.75">
      <c r="A13" s="6">
        <v>4</v>
      </c>
      <c r="B13" s="51" t="s">
        <v>211</v>
      </c>
      <c r="C13" s="19">
        <f>'5.Bev. forrásonként'!H23</f>
        <v>16189979</v>
      </c>
      <c r="D13" s="19">
        <f>'5.Bev. forrásonként'!I23</f>
        <v>16288364</v>
      </c>
      <c r="E13" s="18" t="s">
        <v>21</v>
      </c>
      <c r="F13" s="19">
        <v>8959813</v>
      </c>
      <c r="G13" s="19">
        <f>'6. Kiadások'!G11</f>
        <v>9127629</v>
      </c>
    </row>
    <row r="14" spans="1:7" ht="12.75">
      <c r="A14" s="6">
        <v>5</v>
      </c>
      <c r="B14" s="52" t="s">
        <v>126</v>
      </c>
      <c r="C14" s="19">
        <f>'5.Bev. forrásonként'!H33</f>
        <v>1746059</v>
      </c>
      <c r="D14" s="19">
        <f>'5.Bev. forrásonként'!I33</f>
        <v>1644570</v>
      </c>
      <c r="E14" s="18" t="s">
        <v>127</v>
      </c>
      <c r="F14" s="19">
        <v>1887299</v>
      </c>
      <c r="G14" s="19">
        <f>'6. Kiadások'!G12</f>
        <v>1912606</v>
      </c>
    </row>
    <row r="15" spans="1:7" ht="12.75">
      <c r="A15" s="6">
        <v>6</v>
      </c>
      <c r="B15" s="52" t="s">
        <v>409</v>
      </c>
      <c r="C15" s="19">
        <f>'5.Bev. forrásonként'!H57</f>
        <v>3938645</v>
      </c>
      <c r="D15" s="19">
        <f>'5.Bev. forrásonként'!I57</f>
        <v>3492956</v>
      </c>
      <c r="E15" s="18" t="s">
        <v>93</v>
      </c>
      <c r="F15" s="19">
        <f>'6. Kiadások'!F13</f>
        <v>7639904</v>
      </c>
      <c r="G15" s="19">
        <f>'6. Kiadások'!G13</f>
        <v>7751904</v>
      </c>
    </row>
    <row r="16" spans="1:7" ht="12.75">
      <c r="A16" s="6">
        <v>7</v>
      </c>
      <c r="B16" s="52" t="s">
        <v>471</v>
      </c>
      <c r="C16" s="19">
        <f>'5.Bev. forrásonként'!H69</f>
        <v>1145000</v>
      </c>
      <c r="D16" s="19">
        <f>'5.Bev. forrásonként'!I69</f>
        <v>1145000</v>
      </c>
      <c r="E16" s="18" t="s">
        <v>33</v>
      </c>
      <c r="F16" s="19">
        <f>'6. Kiadások'!F14</f>
        <v>2075398</v>
      </c>
      <c r="G16" s="19">
        <f>'6. Kiadások'!G14</f>
        <v>2075398</v>
      </c>
    </row>
    <row r="17" spans="1:7" ht="12.75">
      <c r="A17" s="6">
        <v>8</v>
      </c>
      <c r="B17" s="52" t="s">
        <v>483</v>
      </c>
      <c r="C17" s="19">
        <f>'5.Bev. forrásonként'!H81</f>
        <v>0</v>
      </c>
      <c r="D17" s="19">
        <f>'5.Bev. forrásonként'!I81</f>
        <v>0</v>
      </c>
      <c r="E17" s="18" t="s">
        <v>128</v>
      </c>
      <c r="F17" s="19">
        <f>'6. Kiadások'!F15</f>
        <v>77228</v>
      </c>
      <c r="G17" s="19">
        <f>'6. Kiadások'!G15</f>
        <v>375369</v>
      </c>
    </row>
    <row r="18" spans="1:7" ht="14.25">
      <c r="A18" s="6">
        <v>9</v>
      </c>
      <c r="B18" s="81" t="s">
        <v>74</v>
      </c>
      <c r="C18" s="19">
        <f>SUM(C13:C17)</f>
        <v>23019683</v>
      </c>
      <c r="D18" s="19">
        <f>SUM(D13:D17)</f>
        <v>22570890</v>
      </c>
      <c r="E18" s="79" t="s">
        <v>74</v>
      </c>
      <c r="F18" s="19">
        <f>SUM(F13:F17)</f>
        <v>20639642</v>
      </c>
      <c r="G18" s="19">
        <f>'6. Kiadások'!G16</f>
        <v>21242906</v>
      </c>
    </row>
    <row r="19" spans="1:7" ht="12.75">
      <c r="A19" s="6"/>
      <c r="B19" s="51"/>
      <c r="C19" s="19"/>
      <c r="D19" s="19"/>
      <c r="E19" s="18"/>
      <c r="F19" s="19"/>
      <c r="G19" s="6"/>
    </row>
    <row r="20" spans="1:7" ht="15.75">
      <c r="A20" s="6">
        <v>11</v>
      </c>
      <c r="B20" s="50" t="s">
        <v>19</v>
      </c>
      <c r="C20" s="17"/>
      <c r="D20" s="17"/>
      <c r="E20" s="16" t="s">
        <v>55</v>
      </c>
      <c r="F20" s="17"/>
      <c r="G20" s="6"/>
    </row>
    <row r="21" spans="1:7" ht="12.75">
      <c r="A21" s="6">
        <v>12</v>
      </c>
      <c r="B21" s="51" t="s">
        <v>83</v>
      </c>
      <c r="C21" s="19">
        <f>'5.Bev. forrásonként'!H75</f>
        <v>0</v>
      </c>
      <c r="D21" s="19"/>
      <c r="E21" s="18" t="s">
        <v>131</v>
      </c>
      <c r="F21" s="19">
        <f>'6. Kiadások'!F20</f>
        <v>14259032</v>
      </c>
      <c r="G21" s="19">
        <f>'6. Kiadások'!G20</f>
        <v>14592994</v>
      </c>
    </row>
    <row r="22" spans="1:7" ht="12.75">
      <c r="A22" s="6">
        <v>13</v>
      </c>
      <c r="B22" s="51" t="s">
        <v>129</v>
      </c>
      <c r="C22" s="19">
        <f>'5.Bev. forrásonként'!H40</f>
        <v>3905226</v>
      </c>
      <c r="D22" s="19">
        <f>'5.Bev. forrásonként'!I40</f>
        <v>3905226</v>
      </c>
      <c r="E22" s="18" t="s">
        <v>34</v>
      </c>
      <c r="F22" s="19">
        <f>'6. Kiadások'!F21</f>
        <v>34881534</v>
      </c>
      <c r="G22" s="19">
        <f>'6. Kiadások'!G21</f>
        <v>39905226</v>
      </c>
    </row>
    <row r="23" spans="1:7" ht="12.75">
      <c r="A23" s="6">
        <v>14</v>
      </c>
      <c r="B23" s="51" t="s">
        <v>130</v>
      </c>
      <c r="C23" s="19">
        <f>'5.Bev. forrásonként'!H87</f>
        <v>0</v>
      </c>
      <c r="D23" s="19"/>
      <c r="E23" s="18" t="s">
        <v>132</v>
      </c>
      <c r="F23" s="19">
        <v>0</v>
      </c>
      <c r="G23" s="6"/>
    </row>
    <row r="24" spans="1:7" ht="12.75">
      <c r="A24" s="6">
        <v>15</v>
      </c>
      <c r="B24" s="24"/>
      <c r="C24" s="6"/>
      <c r="D24" s="6"/>
      <c r="E24" s="18" t="s">
        <v>24</v>
      </c>
      <c r="F24" s="19">
        <f>'6. Kiadások'!F22</f>
        <v>0</v>
      </c>
      <c r="G24" s="6"/>
    </row>
    <row r="25" spans="1:7" ht="12.75">
      <c r="A25" s="6">
        <v>16</v>
      </c>
      <c r="B25" s="24"/>
      <c r="C25" s="6"/>
      <c r="D25" s="6"/>
      <c r="E25" s="18" t="s">
        <v>25</v>
      </c>
      <c r="F25" s="19">
        <f>'6. Kiadások'!F23</f>
        <v>0</v>
      </c>
      <c r="G25" s="6"/>
    </row>
    <row r="26" spans="1:7" ht="14.25">
      <c r="A26" s="6">
        <v>17</v>
      </c>
      <c r="B26" s="53"/>
      <c r="C26" s="19"/>
      <c r="D26" s="19"/>
      <c r="E26" s="18" t="s">
        <v>133</v>
      </c>
      <c r="F26" s="19">
        <f>'6. Kiadások'!F24</f>
        <v>0</v>
      </c>
      <c r="G26" s="6"/>
    </row>
    <row r="27" spans="1:7" ht="14.25">
      <c r="A27" s="6">
        <v>18</v>
      </c>
      <c r="B27" s="81" t="s">
        <v>74</v>
      </c>
      <c r="C27" s="19">
        <f>SUM(C21:C26)</f>
        <v>3905226</v>
      </c>
      <c r="D27" s="19">
        <f>SUM(D21:D26)</f>
        <v>3905226</v>
      </c>
      <c r="E27" s="79" t="s">
        <v>74</v>
      </c>
      <c r="F27" s="19">
        <f>SUM(F21:F26)</f>
        <v>49140566</v>
      </c>
      <c r="G27" s="19">
        <f>SUM(G21:G26)</f>
        <v>54498220</v>
      </c>
    </row>
    <row r="28" spans="1:7" ht="16.5">
      <c r="A28" s="6">
        <v>19</v>
      </c>
      <c r="B28" s="54"/>
      <c r="C28" s="19"/>
      <c r="D28" s="19"/>
      <c r="E28" s="14" t="s">
        <v>109</v>
      </c>
      <c r="F28" s="15"/>
      <c r="G28" s="6"/>
    </row>
    <row r="29" spans="1:7" ht="15.75">
      <c r="A29" s="6">
        <v>20</v>
      </c>
      <c r="B29" s="50"/>
      <c r="C29" s="19"/>
      <c r="D29" s="19"/>
      <c r="E29" s="16" t="s">
        <v>35</v>
      </c>
      <c r="F29" s="17"/>
      <c r="G29" s="6"/>
    </row>
    <row r="30" spans="1:7" ht="15.75">
      <c r="A30" s="6">
        <v>21</v>
      </c>
      <c r="B30" s="50"/>
      <c r="C30" s="19"/>
      <c r="D30" s="19"/>
      <c r="E30" s="27" t="s">
        <v>17</v>
      </c>
      <c r="F30" s="19">
        <v>5162843</v>
      </c>
      <c r="G30" s="19">
        <v>1300700</v>
      </c>
    </row>
    <row r="31" spans="1:7" ht="14.25">
      <c r="A31" s="6">
        <v>22</v>
      </c>
      <c r="B31" s="53"/>
      <c r="C31" s="19"/>
      <c r="D31" s="19"/>
      <c r="E31" s="18" t="s">
        <v>36</v>
      </c>
      <c r="F31" s="19">
        <f>'6. Kiadások'!F29</f>
        <v>0</v>
      </c>
      <c r="G31" s="6"/>
    </row>
    <row r="32" spans="1:7" ht="14.25">
      <c r="A32" s="6">
        <v>23</v>
      </c>
      <c r="B32" s="53"/>
      <c r="C32" s="19"/>
      <c r="D32" s="19"/>
      <c r="E32" s="79" t="s">
        <v>74</v>
      </c>
      <c r="F32" s="19">
        <f>SUM(F30:F31)</f>
        <v>5162843</v>
      </c>
      <c r="G32" s="19">
        <v>1300700</v>
      </c>
    </row>
    <row r="33" spans="1:7" ht="15.75">
      <c r="A33" s="6">
        <v>24</v>
      </c>
      <c r="B33" s="50"/>
      <c r="C33" s="19"/>
      <c r="D33" s="19"/>
      <c r="E33" s="16" t="s">
        <v>37</v>
      </c>
      <c r="F33" s="17"/>
      <c r="G33" s="6"/>
    </row>
    <row r="34" spans="1:7" ht="14.25">
      <c r="A34" s="6">
        <v>25</v>
      </c>
      <c r="B34" s="53"/>
      <c r="C34" s="19"/>
      <c r="D34" s="19"/>
      <c r="E34" s="18" t="s">
        <v>38</v>
      </c>
      <c r="F34" s="19">
        <v>0</v>
      </c>
      <c r="G34" s="6"/>
    </row>
    <row r="35" spans="1:7" ht="18">
      <c r="A35" s="6">
        <v>26</v>
      </c>
      <c r="B35" s="48"/>
      <c r="C35" s="19"/>
      <c r="D35" s="19"/>
      <c r="E35" s="12" t="s">
        <v>39</v>
      </c>
      <c r="F35" s="13"/>
      <c r="G35" s="6"/>
    </row>
    <row r="36" spans="1:7" ht="14.25">
      <c r="A36" s="6">
        <v>27</v>
      </c>
      <c r="B36" s="53"/>
      <c r="C36" s="19"/>
      <c r="D36" s="19"/>
      <c r="E36" s="18" t="s">
        <v>40</v>
      </c>
      <c r="F36" s="19">
        <v>0</v>
      </c>
      <c r="G36" s="6"/>
    </row>
    <row r="37" spans="1:7" ht="14.25">
      <c r="A37" s="6">
        <v>28</v>
      </c>
      <c r="B37" s="53"/>
      <c r="C37" s="19"/>
      <c r="D37" s="19"/>
      <c r="E37" s="18" t="s">
        <v>41</v>
      </c>
      <c r="F37" s="19">
        <v>0</v>
      </c>
      <c r="G37" s="6"/>
    </row>
    <row r="38" spans="1:7" ht="14.25">
      <c r="A38" s="6">
        <v>29</v>
      </c>
      <c r="B38" s="53"/>
      <c r="C38" s="19"/>
      <c r="D38" s="19"/>
      <c r="E38" s="79" t="s">
        <v>74</v>
      </c>
      <c r="F38" s="19">
        <f>SUM(F36:F37)</f>
        <v>0</v>
      </c>
      <c r="G38" s="6"/>
    </row>
    <row r="39" spans="1:7" ht="14.25">
      <c r="A39" s="6">
        <v>30</v>
      </c>
      <c r="B39" s="53"/>
      <c r="C39" s="19"/>
      <c r="D39" s="19"/>
      <c r="E39" s="18"/>
      <c r="F39" s="19"/>
      <c r="G39" s="6"/>
    </row>
    <row r="40" spans="1:7" ht="18">
      <c r="A40" s="6">
        <v>31</v>
      </c>
      <c r="B40" s="48"/>
      <c r="C40" s="19"/>
      <c r="D40" s="19"/>
      <c r="E40" s="12" t="s">
        <v>42</v>
      </c>
      <c r="F40" s="13"/>
      <c r="G40" s="6"/>
    </row>
    <row r="41" spans="1:7" ht="14.25">
      <c r="A41" s="6">
        <v>32</v>
      </c>
      <c r="B41" s="53"/>
      <c r="C41" s="19"/>
      <c r="D41" s="19"/>
      <c r="E41" s="18" t="s">
        <v>519</v>
      </c>
      <c r="F41" s="19">
        <f>'6. Kiadások'!F35</f>
        <v>647599</v>
      </c>
      <c r="G41" s="6">
        <v>647599</v>
      </c>
    </row>
    <row r="42" spans="1:7" ht="14.25">
      <c r="A42" s="6">
        <v>33</v>
      </c>
      <c r="B42" s="53"/>
      <c r="C42" s="19"/>
      <c r="D42" s="19"/>
      <c r="E42" s="18" t="s">
        <v>43</v>
      </c>
      <c r="F42" s="19">
        <v>0</v>
      </c>
      <c r="G42" s="6"/>
    </row>
    <row r="43" spans="1:7" ht="48">
      <c r="A43" s="6">
        <v>34</v>
      </c>
      <c r="B43" s="55" t="s">
        <v>56</v>
      </c>
      <c r="C43" s="17">
        <f>C18+C27</f>
        <v>26924909</v>
      </c>
      <c r="D43" s="17">
        <f>D18+D27</f>
        <v>26476116</v>
      </c>
      <c r="E43" s="12" t="s">
        <v>44</v>
      </c>
      <c r="F43" s="17">
        <f>F18+F27+F32+F41</f>
        <v>75590650</v>
      </c>
      <c r="G43" s="17">
        <f>G18+G27+G32+G41</f>
        <v>77689425</v>
      </c>
    </row>
    <row r="44" spans="1:7" ht="18">
      <c r="A44" s="6">
        <v>35</v>
      </c>
      <c r="B44" s="56"/>
      <c r="C44" s="19"/>
      <c r="D44" s="19"/>
      <c r="E44" s="12" t="s">
        <v>45</v>
      </c>
      <c r="F44" s="13"/>
      <c r="G44" s="6"/>
    </row>
    <row r="45" spans="1:7" ht="14.25">
      <c r="A45" s="6">
        <v>36</v>
      </c>
      <c r="B45" s="53"/>
      <c r="C45" s="19"/>
      <c r="D45" s="19"/>
      <c r="E45" s="18" t="s">
        <v>40</v>
      </c>
      <c r="F45" s="19">
        <v>0</v>
      </c>
      <c r="G45" s="6"/>
    </row>
    <row r="46" spans="1:7" ht="14.25">
      <c r="A46" s="6">
        <v>37</v>
      </c>
      <c r="B46" s="53"/>
      <c r="C46" s="19"/>
      <c r="D46" s="19"/>
      <c r="E46" s="18" t="s">
        <v>41</v>
      </c>
      <c r="F46" s="19">
        <v>0</v>
      </c>
      <c r="G46" s="6"/>
    </row>
    <row r="47" spans="1:7" ht="18">
      <c r="A47" s="6">
        <v>38</v>
      </c>
      <c r="B47" s="48" t="s">
        <v>46</v>
      </c>
      <c r="C47" s="13"/>
      <c r="D47" s="13"/>
      <c r="E47" s="12"/>
      <c r="F47" s="20"/>
      <c r="G47" s="6"/>
    </row>
    <row r="48" spans="1:7" ht="18">
      <c r="A48" s="6">
        <v>39</v>
      </c>
      <c r="B48" s="50" t="s">
        <v>47</v>
      </c>
      <c r="C48" s="17"/>
      <c r="D48" s="17"/>
      <c r="E48" s="21"/>
      <c r="F48" s="20"/>
      <c r="G48" s="6"/>
    </row>
    <row r="49" spans="1:7" ht="18">
      <c r="A49" s="6">
        <v>40</v>
      </c>
      <c r="B49" s="53" t="s">
        <v>57</v>
      </c>
      <c r="C49" s="19">
        <f>'2. Maradvány'!C8</f>
        <v>3430401</v>
      </c>
      <c r="D49" s="19">
        <v>620315</v>
      </c>
      <c r="E49" s="18"/>
      <c r="F49" s="20"/>
      <c r="G49" s="6"/>
    </row>
    <row r="50" spans="1:7" ht="18">
      <c r="A50" s="6">
        <v>41</v>
      </c>
      <c r="B50" s="53" t="s">
        <v>58</v>
      </c>
      <c r="C50" s="19">
        <f>'2. Maradvány'!C13</f>
        <v>45535340</v>
      </c>
      <c r="D50" s="19">
        <v>50592994</v>
      </c>
      <c r="E50" s="18"/>
      <c r="F50" s="20"/>
      <c r="G50" s="6"/>
    </row>
    <row r="51" spans="1:7" ht="18">
      <c r="A51" s="6"/>
      <c r="B51" s="53" t="s">
        <v>518</v>
      </c>
      <c r="C51" s="19">
        <v>0</v>
      </c>
      <c r="D51" s="19"/>
      <c r="E51" s="18"/>
      <c r="F51" s="20"/>
      <c r="G51" s="6"/>
    </row>
    <row r="52" spans="1:7" ht="18">
      <c r="A52" s="6">
        <v>42</v>
      </c>
      <c r="B52" s="50" t="s">
        <v>48</v>
      </c>
      <c r="C52" s="17"/>
      <c r="D52" s="17"/>
      <c r="E52" s="21"/>
      <c r="F52" s="20"/>
      <c r="G52" s="6"/>
    </row>
    <row r="53" spans="1:7" ht="18">
      <c r="A53" s="6">
        <v>43</v>
      </c>
      <c r="B53" s="53" t="s">
        <v>410</v>
      </c>
      <c r="C53" s="19">
        <v>0</v>
      </c>
      <c r="D53" s="19"/>
      <c r="E53" s="18"/>
      <c r="F53" s="20"/>
      <c r="G53" s="6"/>
    </row>
    <row r="54" spans="1:7" ht="18">
      <c r="A54" s="6">
        <v>44</v>
      </c>
      <c r="B54" s="53" t="s">
        <v>49</v>
      </c>
      <c r="C54" s="19">
        <v>0</v>
      </c>
      <c r="D54" s="19"/>
      <c r="E54" s="18"/>
      <c r="F54" s="20"/>
      <c r="G54" s="6"/>
    </row>
    <row r="55" spans="1:7" ht="18">
      <c r="A55" s="6">
        <v>45</v>
      </c>
      <c r="B55" s="48" t="s">
        <v>20</v>
      </c>
      <c r="C55" s="13">
        <f>C43+C50+C53+C49+C54+C51</f>
        <v>75890650</v>
      </c>
      <c r="D55" s="13">
        <f>D43+D50+D53+D49+D54+D51</f>
        <v>77689425</v>
      </c>
      <c r="E55" s="12" t="s">
        <v>50</v>
      </c>
      <c r="F55" s="13">
        <f>F18+F27+F32+F41</f>
        <v>75590650</v>
      </c>
      <c r="G55" s="13">
        <f>G18+G27+G32+G41</f>
        <v>77689425</v>
      </c>
    </row>
    <row r="56" spans="1:7" ht="14.25">
      <c r="A56" s="6">
        <v>46</v>
      </c>
      <c r="B56" s="53" t="s">
        <v>51</v>
      </c>
      <c r="C56" s="19">
        <f>C18+C53+C49</f>
        <v>26450084</v>
      </c>
      <c r="D56" s="19">
        <f>D18+D53+D49</f>
        <v>23191205</v>
      </c>
      <c r="E56" s="18" t="s">
        <v>52</v>
      </c>
      <c r="F56" s="19">
        <f>F18+F32+F41</f>
        <v>26450084</v>
      </c>
      <c r="G56" s="19">
        <f>G18+G32+G41</f>
        <v>23191205</v>
      </c>
    </row>
    <row r="57" spans="1:7" ht="14.25">
      <c r="A57" s="6">
        <v>47</v>
      </c>
      <c r="B57" s="53" t="s">
        <v>53</v>
      </c>
      <c r="C57" s="19">
        <f>C27+C50+C51</f>
        <v>49440566</v>
      </c>
      <c r="D57" s="19">
        <f>D27+D50+D51</f>
        <v>54498220</v>
      </c>
      <c r="E57" s="18" t="s">
        <v>59</v>
      </c>
      <c r="F57" s="19">
        <f>F27</f>
        <v>49140566</v>
      </c>
      <c r="G57" s="19">
        <f>G27</f>
        <v>54498220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8"/>
  <sheetViews>
    <sheetView view="pageBreakPreview" zoomScale="60" zoomScalePageLayoutView="0" workbookViewId="0" topLeftCell="A94">
      <selection activeCell="Q22" sqref="Q22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3.8515625" style="0" bestFit="1" customWidth="1"/>
    <col min="6" max="6" width="12.7109375" style="0" bestFit="1" customWidth="1"/>
    <col min="7" max="7" width="11.28125" style="0" customWidth="1"/>
    <col min="8" max="8" width="13.8515625" style="0" bestFit="1" customWidth="1"/>
    <col min="9" max="9" width="13.421875" style="0" customWidth="1"/>
  </cols>
  <sheetData>
    <row r="1" ht="12.75">
      <c r="A1" t="s">
        <v>603</v>
      </c>
    </row>
    <row r="2" spans="1:8" ht="15">
      <c r="A2" s="1" t="s">
        <v>425</v>
      </c>
      <c r="C2" s="5"/>
      <c r="E2" s="5"/>
      <c r="F2" s="5"/>
      <c r="G2" s="5"/>
      <c r="H2" s="5"/>
    </row>
    <row r="3" spans="1:9" ht="12.75">
      <c r="A3" s="6" t="s">
        <v>230</v>
      </c>
      <c r="B3" s="8" t="s">
        <v>231</v>
      </c>
      <c r="C3" s="6" t="s">
        <v>232</v>
      </c>
      <c r="D3" s="6" t="s">
        <v>233</v>
      </c>
      <c r="E3" s="6" t="s">
        <v>234</v>
      </c>
      <c r="F3" s="7" t="s">
        <v>170</v>
      </c>
      <c r="G3" s="6" t="s">
        <v>171</v>
      </c>
      <c r="H3" s="6" t="s">
        <v>173</v>
      </c>
      <c r="I3" s="173" t="s">
        <v>602</v>
      </c>
    </row>
    <row r="4" spans="1:9" ht="25.5">
      <c r="A4" s="10" t="s">
        <v>235</v>
      </c>
      <c r="B4" s="26" t="s">
        <v>236</v>
      </c>
      <c r="C4" s="9" t="s">
        <v>237</v>
      </c>
      <c r="D4" s="171" t="s">
        <v>238</v>
      </c>
      <c r="E4" s="172" t="s">
        <v>239</v>
      </c>
      <c r="F4" s="172" t="s">
        <v>240</v>
      </c>
      <c r="G4" s="171" t="s">
        <v>241</v>
      </c>
      <c r="H4" s="170" t="s">
        <v>242</v>
      </c>
      <c r="I4" s="170" t="s">
        <v>601</v>
      </c>
    </row>
    <row r="5" spans="1:9" ht="15.75">
      <c r="A5" s="6">
        <v>1</v>
      </c>
      <c r="B5" s="26">
        <v>1</v>
      </c>
      <c r="C5" s="39" t="s">
        <v>243</v>
      </c>
      <c r="D5" s="6" t="s">
        <v>244</v>
      </c>
      <c r="E5" s="166"/>
      <c r="F5" s="160"/>
      <c r="G5" s="158"/>
      <c r="H5" s="166"/>
      <c r="I5" s="6"/>
    </row>
    <row r="6" spans="1:9" ht="12.75">
      <c r="A6" s="6">
        <v>2</v>
      </c>
      <c r="B6" s="68" t="s">
        <v>245</v>
      </c>
      <c r="C6" s="38" t="s">
        <v>246</v>
      </c>
      <c r="D6" s="6"/>
      <c r="E6" s="166">
        <v>519120</v>
      </c>
      <c r="F6" s="160"/>
      <c r="G6" s="167"/>
      <c r="H6" s="166">
        <f>E6+F6+G6</f>
        <v>519120</v>
      </c>
      <c r="I6" s="6">
        <v>519120</v>
      </c>
    </row>
    <row r="7" spans="1:9" ht="12.75">
      <c r="A7" s="6">
        <v>3</v>
      </c>
      <c r="B7" s="26" t="s">
        <v>247</v>
      </c>
      <c r="C7" s="22" t="s">
        <v>248</v>
      </c>
      <c r="D7" s="6"/>
      <c r="E7" s="160">
        <v>256000</v>
      </c>
      <c r="F7" s="160"/>
      <c r="G7" s="168"/>
      <c r="H7" s="166">
        <f>E7+F7+G7</f>
        <v>256000</v>
      </c>
      <c r="I7" s="6">
        <v>256000</v>
      </c>
    </row>
    <row r="8" spans="1:9" ht="12.75">
      <c r="A8" s="6">
        <v>4</v>
      </c>
      <c r="B8" s="26" t="s">
        <v>249</v>
      </c>
      <c r="C8" s="22" t="s">
        <v>250</v>
      </c>
      <c r="D8" s="6"/>
      <c r="E8" s="160">
        <v>100000</v>
      </c>
      <c r="F8" s="160"/>
      <c r="G8" s="168"/>
      <c r="H8" s="166">
        <f>E8+F8+G8</f>
        <v>100000</v>
      </c>
      <c r="I8" s="6">
        <v>100000</v>
      </c>
    </row>
    <row r="9" spans="1:9" ht="12.75">
      <c r="A9" s="6">
        <v>5</v>
      </c>
      <c r="B9" s="26" t="s">
        <v>251</v>
      </c>
      <c r="C9" s="22" t="s">
        <v>252</v>
      </c>
      <c r="D9" s="6"/>
      <c r="E9" s="160">
        <v>279210</v>
      </c>
      <c r="F9" s="160"/>
      <c r="G9" s="168"/>
      <c r="H9" s="166">
        <f>E9+F9+G9</f>
        <v>279210</v>
      </c>
      <c r="I9" s="6">
        <v>279210</v>
      </c>
    </row>
    <row r="10" spans="1:9" ht="12.75">
      <c r="A10" s="6">
        <v>6</v>
      </c>
      <c r="B10" s="26" t="s">
        <v>253</v>
      </c>
      <c r="C10" s="6" t="s">
        <v>254</v>
      </c>
      <c r="D10" s="6"/>
      <c r="E10" s="160">
        <v>4772151</v>
      </c>
      <c r="F10" s="160"/>
      <c r="G10" s="168"/>
      <c r="H10" s="166">
        <f>E10+F10+G10</f>
        <v>4772151</v>
      </c>
      <c r="I10" s="6">
        <v>4772151</v>
      </c>
    </row>
    <row r="11" spans="1:9" ht="12.75">
      <c r="A11" s="6">
        <v>7</v>
      </c>
      <c r="B11" s="26" t="s">
        <v>454</v>
      </c>
      <c r="C11" s="8" t="s">
        <v>426</v>
      </c>
      <c r="D11" s="6"/>
      <c r="E11" s="160">
        <v>12750</v>
      </c>
      <c r="F11" s="160"/>
      <c r="G11" s="168"/>
      <c r="H11" s="166">
        <f>E11+F11+G11</f>
        <v>12750</v>
      </c>
      <c r="I11" s="6">
        <v>12750</v>
      </c>
    </row>
    <row r="12" spans="1:9" ht="12.75">
      <c r="A12" s="6"/>
      <c r="B12" s="26"/>
      <c r="C12" s="8" t="s">
        <v>522</v>
      </c>
      <c r="D12" s="6"/>
      <c r="E12" s="160">
        <v>191450</v>
      </c>
      <c r="F12" s="160"/>
      <c r="G12" s="168"/>
      <c r="H12" s="166">
        <f>E12+F12+G12</f>
        <v>191450</v>
      </c>
      <c r="I12" s="6">
        <v>68922</v>
      </c>
    </row>
    <row r="13" spans="1:9" ht="12.75">
      <c r="A13" s="6">
        <v>8</v>
      </c>
      <c r="B13" s="26" t="s">
        <v>455</v>
      </c>
      <c r="C13" s="6" t="s">
        <v>538</v>
      </c>
      <c r="D13" s="6"/>
      <c r="E13" s="160">
        <v>1908900</v>
      </c>
      <c r="F13" s="160"/>
      <c r="G13" s="168"/>
      <c r="H13" s="166">
        <f>E13+F13+G13</f>
        <v>1908900</v>
      </c>
      <c r="I13" s="6">
        <v>1908900</v>
      </c>
    </row>
    <row r="14" spans="1:9" ht="12.75">
      <c r="A14" s="6">
        <v>9</v>
      </c>
      <c r="B14" s="26">
        <v>2</v>
      </c>
      <c r="C14" s="6" t="s">
        <v>255</v>
      </c>
      <c r="D14" s="6" t="s">
        <v>256</v>
      </c>
      <c r="E14" s="160"/>
      <c r="F14" s="160"/>
      <c r="G14" s="168"/>
      <c r="H14" s="166">
        <f>E14+F14+G14</f>
        <v>0</v>
      </c>
      <c r="I14" s="6"/>
    </row>
    <row r="15" spans="1:9" ht="12.75">
      <c r="A15" s="6">
        <v>10</v>
      </c>
      <c r="B15" s="26">
        <v>3</v>
      </c>
      <c r="C15" s="8" t="s">
        <v>456</v>
      </c>
      <c r="D15" s="6" t="s">
        <v>257</v>
      </c>
      <c r="E15" s="160"/>
      <c r="F15" s="160"/>
      <c r="G15" s="168"/>
      <c r="H15" s="166">
        <f>E15+F15+G15</f>
        <v>0</v>
      </c>
      <c r="I15" s="6"/>
    </row>
    <row r="16" spans="1:9" ht="12.75">
      <c r="A16" s="6">
        <v>11</v>
      </c>
      <c r="B16" s="26" t="s">
        <v>245</v>
      </c>
      <c r="C16" s="8" t="s">
        <v>415</v>
      </c>
      <c r="D16" s="6"/>
      <c r="E16" s="160">
        <v>2100398</v>
      </c>
      <c r="F16" s="160"/>
      <c r="G16" s="168"/>
      <c r="H16" s="166">
        <f>E16+F16+G16</f>
        <v>2100398</v>
      </c>
      <c r="I16" s="6">
        <v>2100398</v>
      </c>
    </row>
    <row r="17" spans="1:9" ht="12.75">
      <c r="A17" s="6">
        <v>12</v>
      </c>
      <c r="B17" s="26" t="s">
        <v>247</v>
      </c>
      <c r="C17" s="8" t="s">
        <v>416</v>
      </c>
      <c r="D17" s="6"/>
      <c r="E17" s="160">
        <v>4250000</v>
      </c>
      <c r="F17" s="160"/>
      <c r="G17" s="168"/>
      <c r="H17" s="166">
        <f>E17+F17+G17</f>
        <v>4250000</v>
      </c>
      <c r="I17" s="6">
        <v>4250000</v>
      </c>
    </row>
    <row r="18" spans="1:9" ht="12.75">
      <c r="A18" s="6">
        <v>13</v>
      </c>
      <c r="B18" s="26" t="s">
        <v>249</v>
      </c>
      <c r="C18" s="8" t="s">
        <v>523</v>
      </c>
      <c r="D18" s="6"/>
      <c r="E18" s="160">
        <v>0</v>
      </c>
      <c r="F18" s="160"/>
      <c r="G18" s="168"/>
      <c r="H18" s="166">
        <f>E18+F18+G18</f>
        <v>0</v>
      </c>
      <c r="I18" s="6"/>
    </row>
    <row r="19" spans="1:9" ht="12.75">
      <c r="A19" s="6"/>
      <c r="B19" s="26"/>
      <c r="C19" s="8" t="s">
        <v>524</v>
      </c>
      <c r="D19" s="6"/>
      <c r="E19" s="160">
        <v>0</v>
      </c>
      <c r="F19" s="160"/>
      <c r="G19" s="168"/>
      <c r="H19" s="166">
        <f>E19+F19+G19</f>
        <v>0</v>
      </c>
      <c r="I19" s="6">
        <v>220913</v>
      </c>
    </row>
    <row r="20" spans="1:9" ht="12.75">
      <c r="A20" s="6">
        <v>14</v>
      </c>
      <c r="B20" s="26">
        <v>4</v>
      </c>
      <c r="C20" s="6" t="s">
        <v>258</v>
      </c>
      <c r="D20" s="6" t="s">
        <v>259</v>
      </c>
      <c r="E20" s="160">
        <v>1800000</v>
      </c>
      <c r="F20" s="160"/>
      <c r="G20" s="168"/>
      <c r="H20" s="166">
        <f>E20+F20+G20</f>
        <v>1800000</v>
      </c>
      <c r="I20" s="6">
        <v>1800000</v>
      </c>
    </row>
    <row r="21" spans="1:9" ht="12.75">
      <c r="A21" s="6">
        <v>15</v>
      </c>
      <c r="B21" s="26">
        <v>5</v>
      </c>
      <c r="C21" s="6" t="s">
        <v>457</v>
      </c>
      <c r="D21" s="6" t="s">
        <v>260</v>
      </c>
      <c r="E21" s="160">
        <v>0</v>
      </c>
      <c r="F21" s="160"/>
      <c r="G21" s="168"/>
      <c r="H21" s="166">
        <f>E21+F21+G21</f>
        <v>0</v>
      </c>
      <c r="I21" s="6"/>
    </row>
    <row r="22" spans="1:9" ht="12.75">
      <c r="A22" s="6">
        <v>16</v>
      </c>
      <c r="B22" s="26">
        <v>6</v>
      </c>
      <c r="C22" s="6" t="s">
        <v>458</v>
      </c>
      <c r="D22" s="6" t="s">
        <v>261</v>
      </c>
      <c r="E22" s="160">
        <v>0</v>
      </c>
      <c r="F22" s="160"/>
      <c r="G22" s="168"/>
      <c r="H22" s="166">
        <f>E22+F22+G22</f>
        <v>0</v>
      </c>
      <c r="I22" s="6"/>
    </row>
    <row r="23" spans="1:9" ht="12.75">
      <c r="A23" s="6">
        <v>17</v>
      </c>
      <c r="B23" s="26" t="s">
        <v>82</v>
      </c>
      <c r="C23" s="7" t="s">
        <v>262</v>
      </c>
      <c r="D23" s="6" t="s">
        <v>263</v>
      </c>
      <c r="E23" s="158">
        <f>SUM(E6:E22)</f>
        <v>16189979</v>
      </c>
      <c r="F23" s="158">
        <f>SUM(F6:F22)</f>
        <v>0</v>
      </c>
      <c r="G23" s="158">
        <f>SUM(G6:G22)</f>
        <v>0</v>
      </c>
      <c r="H23" s="158">
        <f>SUM(H6:H22)</f>
        <v>16189979</v>
      </c>
      <c r="I23" s="157">
        <f>SUM(I6:I22)</f>
        <v>16288364</v>
      </c>
    </row>
    <row r="24" spans="1:9" ht="12.75">
      <c r="A24" s="6">
        <v>18</v>
      </c>
      <c r="B24" s="26">
        <v>1</v>
      </c>
      <c r="C24" s="8" t="s">
        <v>264</v>
      </c>
      <c r="D24" s="6" t="s">
        <v>265</v>
      </c>
      <c r="E24" s="160"/>
      <c r="F24" s="160"/>
      <c r="G24" s="168"/>
      <c r="H24" s="160">
        <v>0</v>
      </c>
      <c r="I24" s="6"/>
    </row>
    <row r="25" spans="1:9" ht="12.75">
      <c r="A25" s="6">
        <v>19</v>
      </c>
      <c r="B25" s="26">
        <v>2</v>
      </c>
      <c r="C25" s="8" t="s">
        <v>266</v>
      </c>
      <c r="D25" s="6" t="s">
        <v>267</v>
      </c>
      <c r="E25" s="160"/>
      <c r="F25" s="160"/>
      <c r="G25" s="168"/>
      <c r="H25" s="160">
        <v>0</v>
      </c>
      <c r="I25" s="6"/>
    </row>
    <row r="26" spans="1:9" ht="12.75">
      <c r="A26" s="6">
        <v>20</v>
      </c>
      <c r="B26" s="26">
        <v>3</v>
      </c>
      <c r="C26" s="8" t="s">
        <v>268</v>
      </c>
      <c r="D26" s="6" t="s">
        <v>269</v>
      </c>
      <c r="E26" s="160"/>
      <c r="F26" s="160"/>
      <c r="G26" s="168"/>
      <c r="H26" s="160">
        <v>0</v>
      </c>
      <c r="I26" s="6"/>
    </row>
    <row r="27" spans="1:9" ht="12.75">
      <c r="A27" s="6">
        <v>21</v>
      </c>
      <c r="B27" s="26">
        <v>4</v>
      </c>
      <c r="C27" s="8" t="s">
        <v>270</v>
      </c>
      <c r="D27" s="8" t="s">
        <v>271</v>
      </c>
      <c r="E27" s="158"/>
      <c r="F27" s="158"/>
      <c r="G27" s="169"/>
      <c r="H27" s="160">
        <v>0</v>
      </c>
      <c r="I27" s="6"/>
    </row>
    <row r="28" spans="1:9" ht="12.75">
      <c r="A28" s="6">
        <v>22</v>
      </c>
      <c r="B28" s="26">
        <v>5</v>
      </c>
      <c r="C28" s="6" t="s">
        <v>272</v>
      </c>
      <c r="D28" s="6" t="s">
        <v>273</v>
      </c>
      <c r="E28" s="160">
        <v>1746059</v>
      </c>
      <c r="F28" s="160"/>
      <c r="G28" s="168"/>
      <c r="H28" s="160">
        <f>E28</f>
        <v>1746059</v>
      </c>
      <c r="I28" s="6">
        <v>1644570</v>
      </c>
    </row>
    <row r="29" spans="1:9" ht="12.75">
      <c r="A29" s="6">
        <v>23</v>
      </c>
      <c r="B29" s="26" t="s">
        <v>245</v>
      </c>
      <c r="C29" s="22" t="s">
        <v>417</v>
      </c>
      <c r="D29" s="6"/>
      <c r="E29" s="160">
        <v>0</v>
      </c>
      <c r="F29" s="160"/>
      <c r="G29" s="168"/>
      <c r="H29" s="160">
        <f>E29+F29+G29</f>
        <v>0</v>
      </c>
      <c r="I29" s="6"/>
    </row>
    <row r="30" spans="1:9" ht="12.75">
      <c r="A30" s="6">
        <v>24</v>
      </c>
      <c r="B30" s="26" t="s">
        <v>247</v>
      </c>
      <c r="C30" s="22" t="s">
        <v>418</v>
      </c>
      <c r="D30" s="6"/>
      <c r="E30" s="160">
        <v>0</v>
      </c>
      <c r="F30" s="160"/>
      <c r="G30" s="168"/>
      <c r="H30" s="160">
        <f>E30+F30+G30</f>
        <v>0</v>
      </c>
      <c r="I30" s="6"/>
    </row>
    <row r="31" spans="1:9" ht="12.75">
      <c r="A31" s="6">
        <v>25</v>
      </c>
      <c r="B31" s="26" t="s">
        <v>249</v>
      </c>
      <c r="C31" s="22" t="s">
        <v>419</v>
      </c>
      <c r="D31" s="6"/>
      <c r="E31" s="160">
        <v>0</v>
      </c>
      <c r="F31" s="160"/>
      <c r="G31" s="168"/>
      <c r="H31" s="160">
        <f>E31+F31+G31</f>
        <v>0</v>
      </c>
      <c r="I31" s="6"/>
    </row>
    <row r="32" spans="1:9" ht="12.75">
      <c r="A32" s="6">
        <v>26</v>
      </c>
      <c r="B32" s="26" t="s">
        <v>251</v>
      </c>
      <c r="C32" s="22" t="s">
        <v>420</v>
      </c>
      <c r="D32" s="6"/>
      <c r="E32" s="160">
        <v>0</v>
      </c>
      <c r="F32" s="160"/>
      <c r="G32" s="168"/>
      <c r="H32" s="160">
        <f>E32+F32+G32</f>
        <v>0</v>
      </c>
      <c r="I32" s="6"/>
    </row>
    <row r="33" spans="1:9" ht="12.75">
      <c r="A33" s="6">
        <v>27</v>
      </c>
      <c r="B33" s="26" t="s">
        <v>274</v>
      </c>
      <c r="C33" s="29" t="s">
        <v>459</v>
      </c>
      <c r="D33" s="6" t="s">
        <v>275</v>
      </c>
      <c r="E33" s="158">
        <f>SUM(E24:E32)</f>
        <v>1746059</v>
      </c>
      <c r="F33" s="158">
        <f>SUM(F24:F32)</f>
        <v>0</v>
      </c>
      <c r="G33" s="158">
        <f>SUM(G24:G32)</f>
        <v>0</v>
      </c>
      <c r="H33" s="158">
        <f>SUM(H24:H32)</f>
        <v>1746059</v>
      </c>
      <c r="I33" s="157">
        <f>SUM(I24:I32)</f>
        <v>1644570</v>
      </c>
    </row>
    <row r="34" spans="1:9" ht="12.75">
      <c r="A34" s="6">
        <v>28</v>
      </c>
      <c r="B34" s="26">
        <v>1</v>
      </c>
      <c r="C34" s="22" t="s">
        <v>276</v>
      </c>
      <c r="D34" s="6" t="s">
        <v>277</v>
      </c>
      <c r="E34" s="160">
        <v>0</v>
      </c>
      <c r="F34" s="160"/>
      <c r="G34" s="168"/>
      <c r="H34" s="160">
        <f>SUM(E34:G34)</f>
        <v>0</v>
      </c>
      <c r="I34" s="6"/>
    </row>
    <row r="35" spans="1:9" ht="12.75">
      <c r="A35" s="6">
        <v>29</v>
      </c>
      <c r="B35" s="26">
        <v>2</v>
      </c>
      <c r="C35" s="35" t="s">
        <v>278</v>
      </c>
      <c r="D35" s="8" t="s">
        <v>279</v>
      </c>
      <c r="E35" s="158"/>
      <c r="F35" s="158"/>
      <c r="G35" s="169"/>
      <c r="H35" s="160">
        <f>SUM(E35:G35)</f>
        <v>0</v>
      </c>
      <c r="I35" s="6"/>
    </row>
    <row r="36" spans="1:9" ht="12.75">
      <c r="A36" s="6">
        <v>30</v>
      </c>
      <c r="B36" s="26">
        <v>3</v>
      </c>
      <c r="C36" s="22" t="s">
        <v>280</v>
      </c>
      <c r="D36" s="6" t="s">
        <v>281</v>
      </c>
      <c r="E36" s="160"/>
      <c r="F36" s="160"/>
      <c r="G36" s="168"/>
      <c r="H36" s="160">
        <f>SUM(E36:G36)</f>
        <v>0</v>
      </c>
      <c r="I36" s="6"/>
    </row>
    <row r="37" spans="1:9" ht="12.75">
      <c r="A37" s="6">
        <v>31</v>
      </c>
      <c r="B37" s="26">
        <v>4</v>
      </c>
      <c r="C37" s="22" t="s">
        <v>282</v>
      </c>
      <c r="D37" s="6" t="s">
        <v>283</v>
      </c>
      <c r="E37" s="160"/>
      <c r="F37" s="160"/>
      <c r="G37" s="168"/>
      <c r="H37" s="160">
        <f>SUM(E37:G37)</f>
        <v>0</v>
      </c>
      <c r="I37" s="6"/>
    </row>
    <row r="38" spans="1:9" ht="12.75">
      <c r="A38" s="6">
        <v>32</v>
      </c>
      <c r="B38" s="69">
        <v>5</v>
      </c>
      <c r="C38" s="35" t="s">
        <v>284</v>
      </c>
      <c r="D38" s="6" t="s">
        <v>285</v>
      </c>
      <c r="E38" s="160">
        <v>3905226</v>
      </c>
      <c r="F38" s="160">
        <f>F39</f>
        <v>0</v>
      </c>
      <c r="G38" s="160">
        <f>G39</f>
        <v>0</v>
      </c>
      <c r="H38" s="160">
        <f>SUM(E38:G38)</f>
        <v>3905226</v>
      </c>
      <c r="I38" s="6">
        <v>3905226</v>
      </c>
    </row>
    <row r="39" spans="1:9" ht="12.75">
      <c r="A39" s="6">
        <v>33</v>
      </c>
      <c r="B39" s="26" t="s">
        <v>245</v>
      </c>
      <c r="C39" s="35" t="s">
        <v>461</v>
      </c>
      <c r="D39" s="6"/>
      <c r="E39" s="160">
        <v>0</v>
      </c>
      <c r="F39" s="160"/>
      <c r="G39" s="168"/>
      <c r="H39" s="160">
        <f>SUM(E39:G39)</f>
        <v>0</v>
      </c>
      <c r="I39" s="6"/>
    </row>
    <row r="40" spans="1:9" ht="12.75">
      <c r="A40" s="6">
        <v>34</v>
      </c>
      <c r="B40" s="26" t="s">
        <v>460</v>
      </c>
      <c r="C40" s="29" t="s">
        <v>286</v>
      </c>
      <c r="D40" s="6" t="s">
        <v>287</v>
      </c>
      <c r="E40" s="158">
        <f>SUM(E34:E38)</f>
        <v>3905226</v>
      </c>
      <c r="F40" s="158">
        <f>SUM(F34:F38)</f>
        <v>0</v>
      </c>
      <c r="G40" s="158">
        <f>SUM(G34:G38)</f>
        <v>0</v>
      </c>
      <c r="H40" s="158">
        <f>SUM(H34:H38)</f>
        <v>3905226</v>
      </c>
      <c r="I40" s="157">
        <f>SUM(I34:I38)</f>
        <v>3905226</v>
      </c>
    </row>
    <row r="41" spans="1:9" ht="12.75">
      <c r="A41" s="6">
        <v>35</v>
      </c>
      <c r="B41" s="26">
        <v>1</v>
      </c>
      <c r="C41" s="22" t="s">
        <v>288</v>
      </c>
      <c r="D41" s="6" t="s">
        <v>289</v>
      </c>
      <c r="E41" s="160"/>
      <c r="F41" s="160"/>
      <c r="G41" s="168"/>
      <c r="H41" s="160">
        <f>E41+F41+G41</f>
        <v>0</v>
      </c>
      <c r="I41" s="6"/>
    </row>
    <row r="42" spans="1:9" ht="12.75">
      <c r="A42" s="6">
        <v>36</v>
      </c>
      <c r="B42" s="8">
        <v>2</v>
      </c>
      <c r="C42" s="6" t="s">
        <v>290</v>
      </c>
      <c r="D42" s="6" t="s">
        <v>291</v>
      </c>
      <c r="E42" s="160"/>
      <c r="F42" s="160"/>
      <c r="G42" s="168"/>
      <c r="H42" s="160">
        <f>E42+F42+G42</f>
        <v>0</v>
      </c>
      <c r="I42" s="6"/>
    </row>
    <row r="43" spans="1:9" ht="12.75">
      <c r="A43" s="6">
        <v>37</v>
      </c>
      <c r="B43" s="45" t="s">
        <v>292</v>
      </c>
      <c r="C43" s="7" t="s">
        <v>462</v>
      </c>
      <c r="D43" s="6" t="s">
        <v>293</v>
      </c>
      <c r="E43" s="166">
        <f>SUM(E41:E42)</f>
        <v>0</v>
      </c>
      <c r="F43" s="166">
        <f>SUM(F41:F42)</f>
        <v>0</v>
      </c>
      <c r="G43" s="166">
        <f>SUM(G41:G42)</f>
        <v>0</v>
      </c>
      <c r="H43" s="166">
        <f>SUM(H41:H42)</f>
        <v>0</v>
      </c>
      <c r="I43" s="6"/>
    </row>
    <row r="44" spans="1:9" ht="12.75">
      <c r="A44" s="6">
        <v>38</v>
      </c>
      <c r="B44" s="26">
        <v>1</v>
      </c>
      <c r="C44" s="22" t="s">
        <v>294</v>
      </c>
      <c r="D44" s="6" t="s">
        <v>295</v>
      </c>
      <c r="E44" s="160"/>
      <c r="F44" s="160"/>
      <c r="G44" s="168"/>
      <c r="H44" s="166">
        <f>SUM(E44:G44)</f>
        <v>0</v>
      </c>
      <c r="I44" s="6"/>
    </row>
    <row r="45" spans="1:9" ht="12.75">
      <c r="A45" s="6">
        <v>39</v>
      </c>
      <c r="B45" s="26">
        <v>2</v>
      </c>
      <c r="C45" s="37" t="s">
        <v>296</v>
      </c>
      <c r="D45" s="6" t="s">
        <v>297</v>
      </c>
      <c r="E45" s="160"/>
      <c r="F45" s="160"/>
      <c r="G45" s="168"/>
      <c r="H45" s="166">
        <f>SUM(E45:G45)</f>
        <v>0</v>
      </c>
      <c r="I45" s="6"/>
    </row>
    <row r="46" spans="1:9" ht="12.75">
      <c r="A46" s="6">
        <v>40</v>
      </c>
      <c r="B46" s="26">
        <v>3</v>
      </c>
      <c r="C46" s="6" t="s">
        <v>298</v>
      </c>
      <c r="D46" s="6" t="s">
        <v>299</v>
      </c>
      <c r="E46" s="160"/>
      <c r="F46" s="160">
        <v>272000</v>
      </c>
      <c r="G46" s="168"/>
      <c r="H46" s="166">
        <f>SUM(E46:G46)</f>
        <v>272000</v>
      </c>
      <c r="I46" s="6">
        <v>272000</v>
      </c>
    </row>
    <row r="47" spans="1:9" ht="12.75">
      <c r="A47" s="6">
        <v>41</v>
      </c>
      <c r="B47" s="26">
        <v>4</v>
      </c>
      <c r="C47" s="6" t="s">
        <v>412</v>
      </c>
      <c r="D47" s="6" t="s">
        <v>299</v>
      </c>
      <c r="E47" s="160"/>
      <c r="F47" s="160">
        <v>0</v>
      </c>
      <c r="G47" s="168"/>
      <c r="H47" s="166">
        <f>SUM(E47:G47)</f>
        <v>0</v>
      </c>
      <c r="I47" s="6"/>
    </row>
    <row r="48" spans="1:9" ht="12.75">
      <c r="A48" s="6">
        <v>42</v>
      </c>
      <c r="B48" s="26">
        <v>5</v>
      </c>
      <c r="C48" s="6" t="s">
        <v>300</v>
      </c>
      <c r="D48" s="6" t="s">
        <v>301</v>
      </c>
      <c r="E48" s="160"/>
      <c r="F48" s="160">
        <v>3212456</v>
      </c>
      <c r="G48" s="168"/>
      <c r="H48" s="166">
        <f>SUM(E48:G48)</f>
        <v>3212456</v>
      </c>
      <c r="I48" s="6">
        <v>3212456</v>
      </c>
    </row>
    <row r="49" spans="1:9" ht="12.75">
      <c r="A49" s="6">
        <v>43</v>
      </c>
      <c r="B49" s="26">
        <v>6</v>
      </c>
      <c r="C49" s="8" t="s">
        <v>525</v>
      </c>
      <c r="D49" s="6" t="s">
        <v>302</v>
      </c>
      <c r="E49" s="160"/>
      <c r="F49" s="160">
        <v>191450</v>
      </c>
      <c r="G49" s="168"/>
      <c r="H49" s="166">
        <f>SUM(E49:G49)</f>
        <v>191450</v>
      </c>
      <c r="I49" s="6"/>
    </row>
    <row r="50" spans="1:9" ht="12.75">
      <c r="A50" s="6">
        <v>44</v>
      </c>
      <c r="B50" s="26">
        <v>7</v>
      </c>
      <c r="C50" s="22" t="s">
        <v>303</v>
      </c>
      <c r="D50" s="6" t="s">
        <v>304</v>
      </c>
      <c r="E50" s="160"/>
      <c r="F50" s="160"/>
      <c r="G50" s="168"/>
      <c r="H50" s="166">
        <f>SUM(E50:G50)</f>
        <v>0</v>
      </c>
      <c r="I50" s="6"/>
    </row>
    <row r="51" spans="1:9" ht="12.75">
      <c r="A51" s="6">
        <v>45</v>
      </c>
      <c r="B51" s="26">
        <v>8</v>
      </c>
      <c r="C51" s="35" t="s">
        <v>305</v>
      </c>
      <c r="D51" s="6" t="s">
        <v>306</v>
      </c>
      <c r="E51" s="166">
        <v>257739</v>
      </c>
      <c r="F51" s="160"/>
      <c r="G51" s="167"/>
      <c r="H51" s="166">
        <f>SUM(E51:G51)</f>
        <v>257739</v>
      </c>
      <c r="I51" s="6">
        <v>0</v>
      </c>
    </row>
    <row r="52" spans="1:9" ht="12.75">
      <c r="A52" s="6">
        <v>46</v>
      </c>
      <c r="B52" s="26">
        <v>9</v>
      </c>
      <c r="C52" s="35" t="s">
        <v>307</v>
      </c>
      <c r="D52" s="8" t="s">
        <v>308</v>
      </c>
      <c r="E52" s="158"/>
      <c r="F52" s="158"/>
      <c r="G52" s="169"/>
      <c r="H52" s="166">
        <f>SUM(E52:G52)</f>
        <v>0</v>
      </c>
      <c r="I52" s="6">
        <v>3500</v>
      </c>
    </row>
    <row r="53" spans="1:9" ht="12.75">
      <c r="A53" s="6">
        <v>47</v>
      </c>
      <c r="B53" s="42" t="s">
        <v>463</v>
      </c>
      <c r="C53" s="29" t="s">
        <v>464</v>
      </c>
      <c r="D53" s="6" t="s">
        <v>309</v>
      </c>
      <c r="E53" s="158">
        <f>SUM(E44:E52)</f>
        <v>257739</v>
      </c>
      <c r="F53" s="158">
        <f>SUM(F44:F52)</f>
        <v>3675906</v>
      </c>
      <c r="G53" s="158">
        <f>SUM(G44:G52)</f>
        <v>0</v>
      </c>
      <c r="H53" s="158">
        <f>SUM(H44:H52)</f>
        <v>3933645</v>
      </c>
      <c r="I53" s="157">
        <f>SUM(I44:I52)</f>
        <v>3487956</v>
      </c>
    </row>
    <row r="54" spans="1:9" ht="12.75">
      <c r="A54" s="6">
        <v>48</v>
      </c>
      <c r="B54" s="32">
        <v>1</v>
      </c>
      <c r="C54" s="29" t="s">
        <v>465</v>
      </c>
      <c r="D54" s="6" t="s">
        <v>310</v>
      </c>
      <c r="E54" s="158">
        <f>SUM(E55:E56)</f>
        <v>0</v>
      </c>
      <c r="F54" s="158">
        <v>5000</v>
      </c>
      <c r="G54" s="158">
        <f>SUM(G55:G56)</f>
        <v>0</v>
      </c>
      <c r="H54" s="158">
        <f>SUM(H55:H56)</f>
        <v>5000</v>
      </c>
      <c r="I54" s="157">
        <f>SUM(I55:I56)</f>
        <v>5000</v>
      </c>
    </row>
    <row r="55" spans="1:9" ht="12.75">
      <c r="A55" s="6">
        <v>49</v>
      </c>
      <c r="B55" s="26" t="s">
        <v>245</v>
      </c>
      <c r="C55" s="35" t="s">
        <v>404</v>
      </c>
      <c r="D55" s="6"/>
      <c r="E55" s="160"/>
      <c r="F55" s="166">
        <v>5000</v>
      </c>
      <c r="G55" s="169"/>
      <c r="H55" s="166">
        <f>SUM(E55:G55)</f>
        <v>5000</v>
      </c>
      <c r="I55" s="6">
        <v>5000</v>
      </c>
    </row>
    <row r="56" spans="1:9" ht="12.75">
      <c r="A56" s="6">
        <v>50</v>
      </c>
      <c r="B56" s="26" t="s">
        <v>247</v>
      </c>
      <c r="C56" s="22" t="s">
        <v>405</v>
      </c>
      <c r="D56" s="6"/>
      <c r="E56" s="160"/>
      <c r="F56" s="160"/>
      <c r="G56" s="168"/>
      <c r="H56" s="166">
        <f>SUM(E56:G56)</f>
        <v>0</v>
      </c>
      <c r="I56" s="6"/>
    </row>
    <row r="57" spans="1:9" ht="12.75">
      <c r="A57" s="6">
        <v>51</v>
      </c>
      <c r="B57" s="26" t="s">
        <v>311</v>
      </c>
      <c r="C57" s="40" t="s">
        <v>312</v>
      </c>
      <c r="D57" s="7" t="s">
        <v>313</v>
      </c>
      <c r="E57" s="158">
        <f>E43+E53+E54</f>
        <v>257739</v>
      </c>
      <c r="F57" s="158">
        <f>F43+F53+F54</f>
        <v>3680906</v>
      </c>
      <c r="G57" s="158">
        <f>G43+G53+G54</f>
        <v>0</v>
      </c>
      <c r="H57" s="158">
        <f>H43+H53+H54</f>
        <v>3938645</v>
      </c>
      <c r="I57" s="157">
        <f>I43+I53+I54</f>
        <v>3492956</v>
      </c>
    </row>
    <row r="58" spans="1:9" ht="12.75">
      <c r="A58" s="6">
        <v>52</v>
      </c>
      <c r="B58" s="26">
        <v>1</v>
      </c>
      <c r="C58" s="37" t="s">
        <v>314</v>
      </c>
      <c r="D58" s="6" t="s">
        <v>315</v>
      </c>
      <c r="E58" s="166"/>
      <c r="F58" s="160">
        <v>0</v>
      </c>
      <c r="G58" s="167"/>
      <c r="H58" s="166">
        <f>SUM(E58:G58)</f>
        <v>0</v>
      </c>
      <c r="I58" s="6"/>
    </row>
    <row r="59" spans="1:9" ht="12.75">
      <c r="A59" s="6">
        <v>53</v>
      </c>
      <c r="B59" s="26">
        <v>2</v>
      </c>
      <c r="C59" s="37" t="s">
        <v>316</v>
      </c>
      <c r="D59" s="6" t="s">
        <v>317</v>
      </c>
      <c r="E59" s="166"/>
      <c r="F59" s="160">
        <v>806000</v>
      </c>
      <c r="G59" s="167"/>
      <c r="H59" s="166">
        <f>SUM(E59:G59)</f>
        <v>806000</v>
      </c>
      <c r="I59" s="6">
        <v>806000</v>
      </c>
    </row>
    <row r="60" spans="1:9" ht="12.75">
      <c r="A60" s="6">
        <v>54</v>
      </c>
      <c r="B60" s="26">
        <v>3</v>
      </c>
      <c r="C60" s="37" t="s">
        <v>318</v>
      </c>
      <c r="D60" s="6" t="s">
        <v>319</v>
      </c>
      <c r="E60" s="166"/>
      <c r="F60" s="160"/>
      <c r="G60" s="166"/>
      <c r="H60" s="166">
        <f>SUM(E60:G60)</f>
        <v>0</v>
      </c>
      <c r="I60" s="6"/>
    </row>
    <row r="61" spans="1:9" ht="12.75">
      <c r="A61" s="6">
        <v>55</v>
      </c>
      <c r="B61" s="26">
        <v>4</v>
      </c>
      <c r="C61" s="35" t="s">
        <v>320</v>
      </c>
      <c r="D61" s="8" t="s">
        <v>321</v>
      </c>
      <c r="E61" s="158"/>
      <c r="F61" s="166">
        <v>339000</v>
      </c>
      <c r="G61" s="166">
        <v>0</v>
      </c>
      <c r="H61" s="166">
        <f>SUM(E61:G61)</f>
        <v>339000</v>
      </c>
      <c r="I61" s="6">
        <v>339000</v>
      </c>
    </row>
    <row r="62" spans="1:9" ht="12.75">
      <c r="A62" s="6">
        <v>56</v>
      </c>
      <c r="B62" s="26">
        <v>5</v>
      </c>
      <c r="C62" s="37" t="s">
        <v>322</v>
      </c>
      <c r="D62" s="6" t="s">
        <v>323</v>
      </c>
      <c r="E62" s="166"/>
      <c r="F62" s="160"/>
      <c r="G62" s="166"/>
      <c r="H62" s="166">
        <f>SUM(E62:G62)</f>
        <v>0</v>
      </c>
      <c r="I62" s="6"/>
    </row>
    <row r="63" spans="1:9" ht="12.75">
      <c r="A63" s="6">
        <v>57</v>
      </c>
      <c r="B63" s="69">
        <v>6</v>
      </c>
      <c r="C63" s="35" t="s">
        <v>324</v>
      </c>
      <c r="D63" s="6" t="s">
        <v>325</v>
      </c>
      <c r="E63" s="166"/>
      <c r="F63" s="158"/>
      <c r="G63" s="167"/>
      <c r="H63" s="166">
        <f>SUM(E63:G63)</f>
        <v>0</v>
      </c>
      <c r="I63" s="6"/>
    </row>
    <row r="64" spans="1:9" ht="12.75">
      <c r="A64" s="6">
        <v>58</v>
      </c>
      <c r="B64" s="70">
        <v>7</v>
      </c>
      <c r="C64" s="38" t="s">
        <v>326</v>
      </c>
      <c r="D64" s="6" t="s">
        <v>327</v>
      </c>
      <c r="E64" s="166"/>
      <c r="F64" s="160"/>
      <c r="G64" s="167"/>
      <c r="H64" s="166">
        <f>SUM(E64:G64)</f>
        <v>0</v>
      </c>
      <c r="I64" s="6"/>
    </row>
    <row r="65" spans="1:9" ht="12.75">
      <c r="A65" s="6">
        <v>59</v>
      </c>
      <c r="B65" s="26">
        <v>8</v>
      </c>
      <c r="C65" s="1" t="s">
        <v>466</v>
      </c>
      <c r="D65" s="6" t="s">
        <v>328</v>
      </c>
      <c r="E65" s="166"/>
      <c r="F65" s="160">
        <v>0</v>
      </c>
      <c r="G65" s="167"/>
      <c r="H65" s="166">
        <f>SUM(E65:G65)</f>
        <v>0</v>
      </c>
      <c r="I65" s="6"/>
    </row>
    <row r="66" spans="1:9" ht="12.75">
      <c r="A66" s="6">
        <v>60</v>
      </c>
      <c r="B66" s="26">
        <v>9</v>
      </c>
      <c r="C66" s="37" t="s">
        <v>329</v>
      </c>
      <c r="D66" s="6" t="s">
        <v>330</v>
      </c>
      <c r="E66" s="166"/>
      <c r="F66" s="160"/>
      <c r="G66" s="167"/>
      <c r="H66" s="166">
        <f>SUM(E66:G66)</f>
        <v>0</v>
      </c>
      <c r="I66" s="6"/>
    </row>
    <row r="67" spans="1:9" ht="12.75">
      <c r="A67" s="6">
        <v>61</v>
      </c>
      <c r="B67" s="26">
        <v>10</v>
      </c>
      <c r="C67" s="1" t="s">
        <v>467</v>
      </c>
      <c r="D67" s="6" t="s">
        <v>332</v>
      </c>
      <c r="E67" s="166"/>
      <c r="F67" s="160"/>
      <c r="G67" s="167"/>
      <c r="H67" s="166">
        <f>SUM(E67:G67)</f>
        <v>0</v>
      </c>
      <c r="I67" s="6"/>
    </row>
    <row r="68" spans="1:9" ht="12.75">
      <c r="A68" s="6">
        <v>62</v>
      </c>
      <c r="B68" s="26">
        <v>11</v>
      </c>
      <c r="C68" s="37" t="s">
        <v>331</v>
      </c>
      <c r="D68" s="8" t="s">
        <v>468</v>
      </c>
      <c r="E68" s="166"/>
      <c r="F68" s="166">
        <v>0</v>
      </c>
      <c r="G68" s="167">
        <v>0</v>
      </c>
      <c r="H68" s="166">
        <f>SUM(E68:G68)</f>
        <v>0</v>
      </c>
      <c r="I68" s="6"/>
    </row>
    <row r="69" spans="1:9" ht="12.75">
      <c r="A69" s="6">
        <v>63</v>
      </c>
      <c r="B69" s="26" t="s">
        <v>469</v>
      </c>
      <c r="C69" s="40" t="s">
        <v>470</v>
      </c>
      <c r="D69" s="6" t="s">
        <v>333</v>
      </c>
      <c r="E69" s="158">
        <f>SUM(E58:E68)</f>
        <v>0</v>
      </c>
      <c r="F69" s="158">
        <f>SUM(F58:F68)</f>
        <v>1145000</v>
      </c>
      <c r="G69" s="158">
        <f>SUM(G58:G68)</f>
        <v>0</v>
      </c>
      <c r="H69" s="158">
        <f>SUM(H58:H68)</f>
        <v>1145000</v>
      </c>
      <c r="I69" s="157">
        <f>SUM(I58:I68)</f>
        <v>1145000</v>
      </c>
    </row>
    <row r="70" spans="1:9" ht="12.75">
      <c r="A70" s="6">
        <v>64</v>
      </c>
      <c r="B70" s="26">
        <v>1</v>
      </c>
      <c r="C70" s="37" t="s">
        <v>334</v>
      </c>
      <c r="D70" s="8" t="s">
        <v>335</v>
      </c>
      <c r="E70" s="158"/>
      <c r="F70" s="158"/>
      <c r="G70" s="169"/>
      <c r="H70" s="166">
        <f>SUM(E70:G70)</f>
        <v>0</v>
      </c>
      <c r="I70" s="6"/>
    </row>
    <row r="71" spans="1:9" ht="12.75">
      <c r="A71" s="6">
        <v>65</v>
      </c>
      <c r="B71" s="71">
        <v>2</v>
      </c>
      <c r="C71" s="35" t="s">
        <v>336</v>
      </c>
      <c r="D71" s="6" t="s">
        <v>337</v>
      </c>
      <c r="E71" s="166"/>
      <c r="F71" s="160"/>
      <c r="G71" s="167"/>
      <c r="H71" s="166">
        <f>SUM(E71:G71)</f>
        <v>0</v>
      </c>
      <c r="I71" s="6"/>
    </row>
    <row r="72" spans="1:9" ht="12.75">
      <c r="A72" s="6">
        <v>66</v>
      </c>
      <c r="B72" s="26">
        <v>3</v>
      </c>
      <c r="C72" s="37" t="s">
        <v>338</v>
      </c>
      <c r="D72" s="6" t="s">
        <v>339</v>
      </c>
      <c r="E72" s="166"/>
      <c r="F72" s="160"/>
      <c r="G72" s="167"/>
      <c r="H72" s="166">
        <f>SUM(E72:G72)</f>
        <v>0</v>
      </c>
      <c r="I72" s="6"/>
    </row>
    <row r="73" spans="1:9" ht="12.75">
      <c r="A73" s="6">
        <v>67</v>
      </c>
      <c r="B73" s="26">
        <v>4</v>
      </c>
      <c r="C73" s="37" t="s">
        <v>340</v>
      </c>
      <c r="D73" s="6" t="s">
        <v>341</v>
      </c>
      <c r="E73" s="166"/>
      <c r="F73" s="160"/>
      <c r="G73" s="167"/>
      <c r="H73" s="166">
        <f>SUM(E73:G73)</f>
        <v>0</v>
      </c>
      <c r="I73" s="6"/>
    </row>
    <row r="74" spans="1:9" ht="12.75">
      <c r="A74" s="6">
        <v>68</v>
      </c>
      <c r="B74" s="71">
        <v>5</v>
      </c>
      <c r="C74" s="35" t="s">
        <v>342</v>
      </c>
      <c r="D74" s="6" t="s">
        <v>343</v>
      </c>
      <c r="E74" s="166"/>
      <c r="F74" s="160"/>
      <c r="G74" s="167"/>
      <c r="H74" s="166">
        <f>SUM(E74:G74)</f>
        <v>0</v>
      </c>
      <c r="I74" s="6"/>
    </row>
    <row r="75" spans="1:9" ht="12.75">
      <c r="A75" s="6">
        <v>69</v>
      </c>
      <c r="B75" s="70" t="s">
        <v>344</v>
      </c>
      <c r="C75" s="29" t="s">
        <v>480</v>
      </c>
      <c r="D75" s="6" t="s">
        <v>345</v>
      </c>
      <c r="E75" s="158">
        <f>SUM(E70:E74)</f>
        <v>0</v>
      </c>
      <c r="F75" s="158">
        <f>SUM(F70:F74)</f>
        <v>0</v>
      </c>
      <c r="G75" s="158">
        <f>SUM(G70:G74)</f>
        <v>0</v>
      </c>
      <c r="H75" s="158">
        <f>SUM(H70:H74)</f>
        <v>0</v>
      </c>
      <c r="I75" s="6"/>
    </row>
    <row r="76" spans="1:9" ht="12.75">
      <c r="A76" s="6">
        <v>70</v>
      </c>
      <c r="B76" s="70">
        <v>1</v>
      </c>
      <c r="C76" s="35" t="s">
        <v>346</v>
      </c>
      <c r="D76" s="6" t="s">
        <v>347</v>
      </c>
      <c r="E76" s="166"/>
      <c r="F76" s="160"/>
      <c r="G76" s="167"/>
      <c r="H76" s="166">
        <f>SUM(E76:G76)</f>
        <v>0</v>
      </c>
      <c r="I76" s="6"/>
    </row>
    <row r="77" spans="1:9" ht="12.75">
      <c r="A77" s="6">
        <v>71</v>
      </c>
      <c r="B77" s="70">
        <v>2</v>
      </c>
      <c r="C77" s="35" t="s">
        <v>472</v>
      </c>
      <c r="D77" s="6" t="s">
        <v>349</v>
      </c>
      <c r="E77" s="166"/>
      <c r="F77" s="160"/>
      <c r="G77" s="167"/>
      <c r="H77" s="166">
        <f>SUM(E77:G77)</f>
        <v>0</v>
      </c>
      <c r="I77" s="6"/>
    </row>
    <row r="78" spans="1:9" ht="12.75">
      <c r="A78" s="6">
        <v>72</v>
      </c>
      <c r="B78" s="70">
        <v>3</v>
      </c>
      <c r="C78" s="8" t="s">
        <v>473</v>
      </c>
      <c r="D78" s="8" t="s">
        <v>350</v>
      </c>
      <c r="E78" s="166"/>
      <c r="F78" s="160"/>
      <c r="G78" s="167"/>
      <c r="H78" s="166">
        <f>SUM(E78:G78)</f>
        <v>0</v>
      </c>
      <c r="I78" s="6"/>
    </row>
    <row r="79" spans="1:9" ht="12.75">
      <c r="A79" s="6">
        <v>73</v>
      </c>
      <c r="B79" s="70">
        <v>4</v>
      </c>
      <c r="C79" s="8" t="s">
        <v>348</v>
      </c>
      <c r="D79" s="8" t="s">
        <v>474</v>
      </c>
      <c r="E79" s="166"/>
      <c r="F79" s="160"/>
      <c r="G79" s="167"/>
      <c r="H79" s="166">
        <f>SUM(E79:G79)</f>
        <v>0</v>
      </c>
      <c r="I79" s="6"/>
    </row>
    <row r="80" spans="1:9" ht="12.75">
      <c r="A80" s="6">
        <v>74</v>
      </c>
      <c r="B80" s="70">
        <v>5</v>
      </c>
      <c r="C80" s="35" t="s">
        <v>411</v>
      </c>
      <c r="D80" s="8" t="s">
        <v>476</v>
      </c>
      <c r="E80" s="166"/>
      <c r="F80" s="160"/>
      <c r="G80" s="167"/>
      <c r="H80" s="166">
        <f>SUM(E80:G80)</f>
        <v>0</v>
      </c>
      <c r="I80" s="6"/>
    </row>
    <row r="81" spans="1:9" ht="12.75">
      <c r="A81" s="6">
        <v>75</v>
      </c>
      <c r="B81" s="70" t="s">
        <v>351</v>
      </c>
      <c r="C81" s="2" t="s">
        <v>475</v>
      </c>
      <c r="D81" s="6" t="s">
        <v>352</v>
      </c>
      <c r="E81" s="158">
        <f>SUM(E76:E80)</f>
        <v>0</v>
      </c>
      <c r="F81" s="158">
        <f>SUM(F76:F80)</f>
        <v>0</v>
      </c>
      <c r="G81" s="158">
        <f>SUM(G76:G80)</f>
        <v>0</v>
      </c>
      <c r="H81" s="158">
        <f>SUM(H76:H80)</f>
        <v>0</v>
      </c>
      <c r="I81" s="6"/>
    </row>
    <row r="82" spans="1:9" ht="12.75">
      <c r="A82" s="6">
        <v>76</v>
      </c>
      <c r="B82" s="70">
        <v>1</v>
      </c>
      <c r="C82" s="35" t="s">
        <v>353</v>
      </c>
      <c r="D82" s="6" t="s">
        <v>354</v>
      </c>
      <c r="E82" s="166"/>
      <c r="F82" s="160"/>
      <c r="G82" s="167"/>
      <c r="H82" s="166">
        <f>SUM(E82:G82)</f>
        <v>0</v>
      </c>
      <c r="I82" s="6"/>
    </row>
    <row r="83" spans="1:9" ht="12.75">
      <c r="A83" s="6">
        <v>77</v>
      </c>
      <c r="B83" s="70">
        <v>2</v>
      </c>
      <c r="C83" s="8" t="s">
        <v>477</v>
      </c>
      <c r="D83" s="8" t="s">
        <v>356</v>
      </c>
      <c r="E83" s="166"/>
      <c r="F83" s="160"/>
      <c r="G83" s="169"/>
      <c r="H83" s="166">
        <f>SUM(E83:G83)</f>
        <v>0</v>
      </c>
      <c r="I83" s="6"/>
    </row>
    <row r="84" spans="1:9" ht="12.75">
      <c r="A84" s="6">
        <v>78</v>
      </c>
      <c r="B84" s="70">
        <v>3</v>
      </c>
      <c r="C84" s="8" t="s">
        <v>481</v>
      </c>
      <c r="D84" s="8" t="s">
        <v>358</v>
      </c>
      <c r="E84" s="166"/>
      <c r="F84" s="160"/>
      <c r="G84" s="169"/>
      <c r="H84" s="166">
        <f>SUM(E84:G84)</f>
        <v>0</v>
      </c>
      <c r="I84" s="6"/>
    </row>
    <row r="85" spans="1:9" ht="12.75">
      <c r="A85" s="6">
        <v>79</v>
      </c>
      <c r="B85" s="70">
        <v>4</v>
      </c>
      <c r="C85" s="8" t="s">
        <v>355</v>
      </c>
      <c r="D85" s="8" t="s">
        <v>478</v>
      </c>
      <c r="E85" s="166"/>
      <c r="F85" s="160"/>
      <c r="G85" s="169"/>
      <c r="H85" s="166">
        <f>SUM(E85:G85)</f>
        <v>0</v>
      </c>
      <c r="I85" s="6"/>
    </row>
    <row r="86" spans="1:9" ht="12.75">
      <c r="A86" s="6">
        <v>80</v>
      </c>
      <c r="B86" s="70">
        <v>5</v>
      </c>
      <c r="C86" s="8" t="s">
        <v>357</v>
      </c>
      <c r="D86" s="8" t="s">
        <v>479</v>
      </c>
      <c r="E86" s="166"/>
      <c r="F86" s="160"/>
      <c r="G86" s="167"/>
      <c r="H86" s="166">
        <f>SUM(E86:G86)</f>
        <v>0</v>
      </c>
      <c r="I86" s="6"/>
    </row>
    <row r="87" spans="1:9" ht="12.75">
      <c r="A87" s="6">
        <v>81</v>
      </c>
      <c r="B87" s="72" t="s">
        <v>359</v>
      </c>
      <c r="C87" s="40" t="s">
        <v>482</v>
      </c>
      <c r="D87" s="6" t="s">
        <v>360</v>
      </c>
      <c r="E87" s="158">
        <f>SUM(E82:E86)</f>
        <v>0</v>
      </c>
      <c r="F87" s="158">
        <f>SUM(F82:F86)</f>
        <v>0</v>
      </c>
      <c r="G87" s="158">
        <f>SUM(G82:G86)</f>
        <v>0</v>
      </c>
      <c r="H87" s="158">
        <f>SUM(H82:H86)</f>
        <v>0</v>
      </c>
      <c r="I87" s="6"/>
    </row>
    <row r="88" spans="1:9" ht="12.75">
      <c r="A88" s="6">
        <v>82</v>
      </c>
      <c r="B88" s="70" t="s">
        <v>361</v>
      </c>
      <c r="C88" s="29" t="s">
        <v>362</v>
      </c>
      <c r="D88" s="6" t="s">
        <v>363</v>
      </c>
      <c r="E88" s="158">
        <f>E23+E33+E40+E57+E69+E75+E81+E87</f>
        <v>22099003</v>
      </c>
      <c r="F88" s="158">
        <f>F23+F33+F40+F57+F69+F75+F81+F87</f>
        <v>4825906</v>
      </c>
      <c r="G88" s="158">
        <f>G23+G33+G40+G57+G69+G75+G81+G87</f>
        <v>0</v>
      </c>
      <c r="H88" s="157">
        <f>H23+H33+H57+H69+H75+H81+H87</f>
        <v>23019683</v>
      </c>
      <c r="I88" s="157">
        <f>I23+I33+I57+I69+I75+I81+I87</f>
        <v>22570890</v>
      </c>
    </row>
    <row r="89" spans="1:9" ht="12.75">
      <c r="A89" s="6">
        <v>83</v>
      </c>
      <c r="B89" s="70">
        <v>1</v>
      </c>
      <c r="C89" s="1" t="s">
        <v>484</v>
      </c>
      <c r="D89" s="6" t="s">
        <v>364</v>
      </c>
      <c r="E89" s="166"/>
      <c r="F89" s="160"/>
      <c r="G89" s="167"/>
      <c r="H89" s="166">
        <f>SUM(E89:G89)</f>
        <v>0</v>
      </c>
      <c r="I89" s="6"/>
    </row>
    <row r="90" spans="1:9" ht="12.75">
      <c r="A90" s="6">
        <v>84</v>
      </c>
      <c r="B90" s="70">
        <v>2</v>
      </c>
      <c r="C90" s="35" t="s">
        <v>365</v>
      </c>
      <c r="D90" s="6" t="s">
        <v>366</v>
      </c>
      <c r="E90" s="166"/>
      <c r="F90" s="160"/>
      <c r="G90" s="167"/>
      <c r="H90" s="166">
        <f>SUM(E90:G90)</f>
        <v>0</v>
      </c>
      <c r="I90" s="6"/>
    </row>
    <row r="91" spans="1:9" ht="12.75">
      <c r="A91" s="6">
        <v>85</v>
      </c>
      <c r="B91" s="70">
        <v>3</v>
      </c>
      <c r="C91" s="1" t="s">
        <v>485</v>
      </c>
      <c r="D91" s="6" t="s">
        <v>367</v>
      </c>
      <c r="E91" s="166"/>
      <c r="F91" s="160"/>
      <c r="G91" s="167"/>
      <c r="H91" s="166">
        <f>SUM(E91:G91)</f>
        <v>0</v>
      </c>
      <c r="I91" s="6"/>
    </row>
    <row r="92" spans="1:9" ht="12.75">
      <c r="A92" s="6">
        <v>86</v>
      </c>
      <c r="B92" s="70" t="s">
        <v>491</v>
      </c>
      <c r="C92" s="7" t="s">
        <v>486</v>
      </c>
      <c r="D92" s="6" t="s">
        <v>368</v>
      </c>
      <c r="E92" s="158">
        <f>SUM(E89:E91)</f>
        <v>0</v>
      </c>
      <c r="F92" s="158">
        <f>SUM(F89:F91)</f>
        <v>0</v>
      </c>
      <c r="G92" s="158">
        <f>SUM(G89:G91)</f>
        <v>0</v>
      </c>
      <c r="H92" s="158">
        <f>SUM(H89:H91)</f>
        <v>0</v>
      </c>
      <c r="I92" s="6"/>
    </row>
    <row r="93" spans="1:9" ht="12.75">
      <c r="A93" s="6">
        <v>87</v>
      </c>
      <c r="B93" s="70">
        <v>1</v>
      </c>
      <c r="C93" s="8" t="s">
        <v>369</v>
      </c>
      <c r="D93" s="8" t="s">
        <v>370</v>
      </c>
      <c r="E93" s="158"/>
      <c r="F93" s="158"/>
      <c r="G93" s="169"/>
      <c r="H93" s="166">
        <f>SUM(E93:G93)</f>
        <v>0</v>
      </c>
      <c r="I93" s="6"/>
    </row>
    <row r="94" spans="1:9" ht="12.75">
      <c r="A94" s="6">
        <v>88</v>
      </c>
      <c r="B94" s="70">
        <v>2</v>
      </c>
      <c r="C94" s="8" t="s">
        <v>487</v>
      </c>
      <c r="D94" s="6" t="s">
        <v>371</v>
      </c>
      <c r="E94" s="166"/>
      <c r="F94" s="160"/>
      <c r="G94" s="167"/>
      <c r="H94" s="166">
        <f>SUM(E94:G94)</f>
        <v>0</v>
      </c>
      <c r="I94" s="6"/>
    </row>
    <row r="95" spans="1:9" ht="12.75">
      <c r="A95" s="6">
        <v>89</v>
      </c>
      <c r="B95" s="72">
        <v>3</v>
      </c>
      <c r="C95" s="8" t="s">
        <v>488</v>
      </c>
      <c r="D95" s="6" t="s">
        <v>372</v>
      </c>
      <c r="E95" s="166"/>
      <c r="F95" s="160"/>
      <c r="G95" s="167"/>
      <c r="H95" s="166">
        <f>SUM(E95:G95)</f>
        <v>0</v>
      </c>
      <c r="I95" s="6"/>
    </row>
    <row r="96" spans="1:9" ht="12.75">
      <c r="A96" s="6">
        <v>90</v>
      </c>
      <c r="B96" s="70">
        <v>4</v>
      </c>
      <c r="C96" s="8" t="s">
        <v>489</v>
      </c>
      <c r="D96" s="6" t="s">
        <v>373</v>
      </c>
      <c r="E96" s="166"/>
      <c r="F96" s="160"/>
      <c r="G96" s="167"/>
      <c r="H96" s="166">
        <f>SUM(E96:G96)</f>
        <v>0</v>
      </c>
      <c r="I96" s="6"/>
    </row>
    <row r="97" spans="1:9" ht="12.75">
      <c r="A97" s="6">
        <v>91</v>
      </c>
      <c r="B97" s="70" t="s">
        <v>492</v>
      </c>
      <c r="C97" s="2" t="s">
        <v>490</v>
      </c>
      <c r="D97" s="6" t="s">
        <v>374</v>
      </c>
      <c r="E97" s="158">
        <f>SUM(E93:E96)</f>
        <v>0</v>
      </c>
      <c r="F97" s="158">
        <f>SUM(F93:F96)</f>
        <v>0</v>
      </c>
      <c r="G97" s="158">
        <f>SUM(G93:G96)</f>
        <v>0</v>
      </c>
      <c r="H97" s="158">
        <f>SUM(H93:H96)</f>
        <v>0</v>
      </c>
      <c r="I97" s="6"/>
    </row>
    <row r="98" spans="1:9" ht="12.75">
      <c r="A98" s="6">
        <v>92</v>
      </c>
      <c r="B98" s="70">
        <v>1</v>
      </c>
      <c r="C98" s="35" t="s">
        <v>375</v>
      </c>
      <c r="D98" s="6" t="s">
        <v>376</v>
      </c>
      <c r="E98" s="166"/>
      <c r="F98" s="160"/>
      <c r="G98" s="167"/>
      <c r="H98" s="166"/>
      <c r="I98" s="6"/>
    </row>
    <row r="99" spans="1:9" ht="12.75">
      <c r="A99" s="6">
        <v>93</v>
      </c>
      <c r="B99" s="70" t="s">
        <v>245</v>
      </c>
      <c r="C99" s="35" t="s">
        <v>406</v>
      </c>
      <c r="D99" s="6"/>
      <c r="E99" s="166">
        <v>5928501</v>
      </c>
      <c r="F99" s="166">
        <v>0</v>
      </c>
      <c r="G99" s="167"/>
      <c r="H99" s="166">
        <f>SUM(E99:G99)</f>
        <v>5928501</v>
      </c>
      <c r="I99" s="6">
        <v>5928501</v>
      </c>
    </row>
    <row r="100" spans="1:9" ht="12.75">
      <c r="A100" s="6">
        <v>94</v>
      </c>
      <c r="B100" s="70" t="s">
        <v>247</v>
      </c>
      <c r="C100" s="26" t="s">
        <v>413</v>
      </c>
      <c r="D100" s="6"/>
      <c r="E100" s="166">
        <v>43037240</v>
      </c>
      <c r="F100" s="166"/>
      <c r="G100" s="169"/>
      <c r="H100" s="166">
        <f>SUM(E100:G100)</f>
        <v>43037240</v>
      </c>
      <c r="I100" s="6">
        <v>45284808</v>
      </c>
    </row>
    <row r="101" spans="1:9" ht="12.75">
      <c r="A101" s="6">
        <v>95</v>
      </c>
      <c r="B101" s="26">
        <v>2</v>
      </c>
      <c r="C101" s="42" t="s">
        <v>377</v>
      </c>
      <c r="D101" s="6" t="s">
        <v>378</v>
      </c>
      <c r="E101" s="160"/>
      <c r="F101" s="160"/>
      <c r="G101" s="167"/>
      <c r="H101" s="166">
        <f>SUM(E101:G101)</f>
        <v>0</v>
      </c>
      <c r="I101" s="6"/>
    </row>
    <row r="102" spans="1:9" ht="12.75">
      <c r="A102" s="6">
        <v>96</v>
      </c>
      <c r="B102" s="26" t="s">
        <v>379</v>
      </c>
      <c r="C102" s="43" t="s">
        <v>493</v>
      </c>
      <c r="D102" s="6" t="s">
        <v>380</v>
      </c>
      <c r="E102" s="158">
        <f>SUM(E99:E101)</f>
        <v>48965741</v>
      </c>
      <c r="F102" s="158">
        <f>SUM(F99:F101)</f>
        <v>0</v>
      </c>
      <c r="G102" s="158">
        <f>SUM(G99:G101)</f>
        <v>0</v>
      </c>
      <c r="H102" s="158">
        <f>SUM(H99:H101)</f>
        <v>48965741</v>
      </c>
      <c r="I102" s="158">
        <f>SUM(I99:I101)</f>
        <v>51213309</v>
      </c>
    </row>
    <row r="103" spans="1:9" ht="12.75">
      <c r="A103" s="6">
        <v>97</v>
      </c>
      <c r="B103" s="70">
        <v>1</v>
      </c>
      <c r="C103" s="1" t="s">
        <v>381</v>
      </c>
      <c r="D103" s="6" t="s">
        <v>382</v>
      </c>
      <c r="E103" s="160"/>
      <c r="F103" s="160"/>
      <c r="G103" s="167"/>
      <c r="H103" s="166">
        <f>SUM(E103:G103)</f>
        <v>0</v>
      </c>
      <c r="I103" s="6"/>
    </row>
    <row r="104" spans="1:9" ht="12.75">
      <c r="A104" s="6">
        <v>98</v>
      </c>
      <c r="B104" s="26">
        <v>2</v>
      </c>
      <c r="C104" s="42" t="s">
        <v>383</v>
      </c>
      <c r="D104" s="6" t="s">
        <v>384</v>
      </c>
      <c r="E104" s="160"/>
      <c r="F104" s="160"/>
      <c r="G104" s="167"/>
      <c r="H104" s="166">
        <f>SUM(E104:G104)</f>
        <v>0</v>
      </c>
      <c r="I104" s="6"/>
    </row>
    <row r="105" spans="1:9" ht="12.75">
      <c r="A105" s="6">
        <v>99</v>
      </c>
      <c r="B105" s="26">
        <v>3</v>
      </c>
      <c r="C105" s="42" t="s">
        <v>385</v>
      </c>
      <c r="D105" s="8" t="s">
        <v>386</v>
      </c>
      <c r="E105" s="158"/>
      <c r="F105" s="158"/>
      <c r="G105" s="169"/>
      <c r="H105" s="166">
        <f>SUM(E105:G105)</f>
        <v>0</v>
      </c>
      <c r="I105" s="6"/>
    </row>
    <row r="106" spans="1:9" ht="12.75">
      <c r="A106" s="6">
        <v>100</v>
      </c>
      <c r="B106" s="26">
        <v>4</v>
      </c>
      <c r="C106" s="1" t="s">
        <v>494</v>
      </c>
      <c r="D106" s="6" t="s">
        <v>387</v>
      </c>
      <c r="E106" s="160">
        <v>0</v>
      </c>
      <c r="F106" s="160"/>
      <c r="G106" s="167"/>
      <c r="H106" s="166">
        <f>SUM(E106:G106)</f>
        <v>0</v>
      </c>
      <c r="I106" s="6"/>
    </row>
    <row r="107" spans="1:9" ht="12.75">
      <c r="A107" s="6">
        <v>101</v>
      </c>
      <c r="B107" s="26">
        <v>5</v>
      </c>
      <c r="C107" s="44" t="s">
        <v>388</v>
      </c>
      <c r="D107" s="6" t="s">
        <v>389</v>
      </c>
      <c r="E107" s="160"/>
      <c r="F107" s="160"/>
      <c r="G107" s="168"/>
      <c r="H107" s="166">
        <f>SUM(E107:G107)</f>
        <v>0</v>
      </c>
      <c r="I107" s="6"/>
    </row>
    <row r="108" spans="1:9" ht="12.75">
      <c r="A108" s="6">
        <v>102</v>
      </c>
      <c r="B108" s="26">
        <v>6</v>
      </c>
      <c r="C108" s="1" t="s">
        <v>495</v>
      </c>
      <c r="D108" s="8" t="s">
        <v>496</v>
      </c>
      <c r="E108" s="160"/>
      <c r="F108" s="160"/>
      <c r="G108" s="168"/>
      <c r="H108" s="166">
        <f>SUM(E108:G108)</f>
        <v>0</v>
      </c>
      <c r="I108" s="6"/>
    </row>
    <row r="109" spans="1:9" ht="12.75">
      <c r="A109" s="6">
        <v>103</v>
      </c>
      <c r="B109" s="26" t="s">
        <v>421</v>
      </c>
      <c r="C109" s="43" t="s">
        <v>497</v>
      </c>
      <c r="D109" s="6" t="s">
        <v>390</v>
      </c>
      <c r="E109" s="158">
        <f>SUM(E103:E108)+E102+E97+E92</f>
        <v>48965741</v>
      </c>
      <c r="F109" s="158">
        <f>SUM(F103:F108)+F102+F97+F92</f>
        <v>0</v>
      </c>
      <c r="G109" s="158">
        <f>SUM(G103:G108)+G102+G97+G92</f>
        <v>0</v>
      </c>
      <c r="H109" s="158">
        <f>SUM(H103:H108)+H102+H97+H92</f>
        <v>48965741</v>
      </c>
      <c r="I109" s="158">
        <f>SUM(I103:I108)+I102+I97+I92</f>
        <v>51213309</v>
      </c>
    </row>
    <row r="110" spans="1:9" ht="12.75">
      <c r="A110" s="6">
        <v>104</v>
      </c>
      <c r="B110" s="26">
        <v>1</v>
      </c>
      <c r="C110" s="8" t="s">
        <v>498</v>
      </c>
      <c r="D110" s="6" t="s">
        <v>391</v>
      </c>
      <c r="E110" s="160"/>
      <c r="F110" s="160"/>
      <c r="G110" s="168"/>
      <c r="H110" s="160">
        <f>SUM(E110:G110)</f>
        <v>0</v>
      </c>
      <c r="I110" s="6"/>
    </row>
    <row r="111" spans="1:9" ht="12.75">
      <c r="A111" s="6">
        <v>105</v>
      </c>
      <c r="B111" s="26">
        <v>2</v>
      </c>
      <c r="C111" s="6" t="s">
        <v>392</v>
      </c>
      <c r="D111" s="6" t="s">
        <v>393</v>
      </c>
      <c r="E111" s="160"/>
      <c r="F111" s="158"/>
      <c r="G111" s="168"/>
      <c r="H111" s="160">
        <f>SUM(E111:G111)</f>
        <v>0</v>
      </c>
      <c r="I111" s="6"/>
    </row>
    <row r="112" spans="1:9" ht="12.75">
      <c r="A112" s="6">
        <v>106</v>
      </c>
      <c r="B112" s="70">
        <v>3</v>
      </c>
      <c r="C112" s="8" t="s">
        <v>394</v>
      </c>
      <c r="D112" s="6" t="s">
        <v>395</v>
      </c>
      <c r="E112" s="166"/>
      <c r="F112" s="160"/>
      <c r="G112" s="167"/>
      <c r="H112" s="160">
        <f>SUM(E112:G112)</f>
        <v>0</v>
      </c>
      <c r="I112" s="6"/>
    </row>
    <row r="113" spans="1:9" ht="12.75">
      <c r="A113" s="6">
        <v>107</v>
      </c>
      <c r="B113" s="70">
        <v>4</v>
      </c>
      <c r="C113" s="8" t="s">
        <v>499</v>
      </c>
      <c r="D113" s="6" t="s">
        <v>396</v>
      </c>
      <c r="E113" s="166"/>
      <c r="F113" s="160"/>
      <c r="G113" s="167"/>
      <c r="H113" s="160">
        <f>SUM(E113:G113)</f>
        <v>0</v>
      </c>
      <c r="I113" s="6"/>
    </row>
    <row r="114" spans="1:9" ht="12.75">
      <c r="A114" s="6">
        <v>108</v>
      </c>
      <c r="B114" s="70">
        <v>5</v>
      </c>
      <c r="C114" s="8" t="s">
        <v>500</v>
      </c>
      <c r="D114" s="8" t="s">
        <v>503</v>
      </c>
      <c r="E114" s="166"/>
      <c r="F114" s="160"/>
      <c r="G114" s="167"/>
      <c r="H114" s="160">
        <f>SUM(E114:G114)</f>
        <v>0</v>
      </c>
      <c r="I114" s="6"/>
    </row>
    <row r="115" spans="1:9" ht="12.75">
      <c r="A115" s="6">
        <v>109</v>
      </c>
      <c r="B115" s="70" t="s">
        <v>501</v>
      </c>
      <c r="C115" s="43" t="s">
        <v>502</v>
      </c>
      <c r="D115" s="6" t="s">
        <v>397</v>
      </c>
      <c r="E115" s="158">
        <f>SUM(E110:E114)</f>
        <v>0</v>
      </c>
      <c r="F115" s="158">
        <f>SUM(F110:F114)</f>
        <v>0</v>
      </c>
      <c r="G115" s="158">
        <f>SUM(G110:G114)</f>
        <v>0</v>
      </c>
      <c r="H115" s="158">
        <f>SUM(H110:H114)</f>
        <v>0</v>
      </c>
      <c r="I115" s="6"/>
    </row>
    <row r="116" spans="1:9" ht="12.75">
      <c r="A116" s="6">
        <v>110</v>
      </c>
      <c r="B116" s="70">
        <v>1</v>
      </c>
      <c r="C116" s="44" t="s">
        <v>398</v>
      </c>
      <c r="D116" s="6" t="s">
        <v>399</v>
      </c>
      <c r="E116" s="166"/>
      <c r="F116" s="160"/>
      <c r="G116" s="167"/>
      <c r="H116" s="166">
        <f>SUM(E116:G116)</f>
        <v>0</v>
      </c>
      <c r="I116" s="6"/>
    </row>
    <row r="117" spans="1:9" ht="12.75">
      <c r="A117" s="6">
        <v>111</v>
      </c>
      <c r="B117" s="70">
        <v>2</v>
      </c>
      <c r="C117" s="1" t="s">
        <v>504</v>
      </c>
      <c r="D117" s="8" t="s">
        <v>505</v>
      </c>
      <c r="E117" s="166"/>
      <c r="F117" s="160"/>
      <c r="G117" s="167"/>
      <c r="H117" s="166">
        <f>SUM(E117:G117)</f>
        <v>0</v>
      </c>
      <c r="I117" s="6"/>
    </row>
    <row r="118" spans="1:9" ht="12.75">
      <c r="A118" s="6">
        <v>112</v>
      </c>
      <c r="B118" s="70" t="s">
        <v>506</v>
      </c>
      <c r="C118" s="125" t="s">
        <v>400</v>
      </c>
      <c r="D118" s="6" t="s">
        <v>401</v>
      </c>
      <c r="E118" s="158">
        <f>E92+E97+E109+E115+E116+E117</f>
        <v>48965741</v>
      </c>
      <c r="F118" s="158">
        <f>F92+F97+F109+F115+F116+F117</f>
        <v>0</v>
      </c>
      <c r="G118" s="158">
        <f>G92+G97+G109+G115+G116+G117</f>
        <v>0</v>
      </c>
      <c r="H118" s="158">
        <f>H92+H97+H115+H116+H117+H40+H100</f>
        <v>46942466</v>
      </c>
      <c r="I118" s="158">
        <f>I92+I97+I115+I116+I117+I40+I100</f>
        <v>49190034</v>
      </c>
    </row>
    <row r="119" spans="1:9" ht="12.75">
      <c r="A119" s="6">
        <v>113</v>
      </c>
      <c r="B119" s="45" t="s">
        <v>402</v>
      </c>
      <c r="C119" s="7" t="s">
        <v>403</v>
      </c>
      <c r="D119" s="7"/>
      <c r="E119" s="158">
        <f>E88+E118</f>
        <v>71064744</v>
      </c>
      <c r="F119" s="158">
        <f>F88+F118</f>
        <v>4825906</v>
      </c>
      <c r="G119" s="158">
        <f>G88+G118</f>
        <v>0</v>
      </c>
      <c r="H119" s="158">
        <f>H88+H118+H99</f>
        <v>75890650</v>
      </c>
      <c r="I119" s="158">
        <f>I88+I118+I99</f>
        <v>77689425</v>
      </c>
    </row>
    <row r="120" spans="2:8" ht="12.75">
      <c r="B120" s="32"/>
      <c r="C120" s="1"/>
      <c r="E120" s="1"/>
      <c r="F120" s="31"/>
      <c r="G120" s="1"/>
      <c r="H120" s="1"/>
    </row>
    <row r="121" spans="2:7" ht="12.75">
      <c r="B121" s="32"/>
      <c r="C121" s="1"/>
      <c r="E121" s="1"/>
      <c r="F121" s="1"/>
      <c r="G121" s="1"/>
    </row>
    <row r="122" spans="2:7" ht="12.75">
      <c r="B122" s="46"/>
      <c r="C122" s="1"/>
      <c r="E122" s="1"/>
      <c r="F122" s="1"/>
      <c r="G122" s="2"/>
    </row>
    <row r="123" spans="2:7" ht="12.75">
      <c r="B123" s="32"/>
      <c r="C123" s="1"/>
      <c r="E123" s="1"/>
      <c r="F123" s="1"/>
      <c r="G123" s="1"/>
    </row>
    <row r="124" spans="2:7" ht="12.75">
      <c r="B124" s="32"/>
      <c r="C124" s="1"/>
      <c r="E124" s="1"/>
      <c r="G124" s="1"/>
    </row>
    <row r="125" spans="2:7" ht="12.75">
      <c r="B125" s="32"/>
      <c r="C125" s="1"/>
      <c r="E125" s="1"/>
      <c r="G125" s="1"/>
    </row>
    <row r="126" spans="2:7" ht="15.75">
      <c r="B126" s="32"/>
      <c r="C126" s="4"/>
      <c r="E126" s="1"/>
      <c r="G126" s="2"/>
    </row>
    <row r="127" spans="2:7" ht="12.75">
      <c r="B127" s="32"/>
      <c r="C127" s="1"/>
      <c r="E127" s="1"/>
      <c r="G127" s="1"/>
    </row>
    <row r="128" spans="2:7" ht="12.75">
      <c r="B128" s="32"/>
      <c r="C128" s="1"/>
      <c r="E128" s="1"/>
      <c r="G128" s="1"/>
    </row>
    <row r="129" spans="2:7" ht="12.75">
      <c r="B129" s="32"/>
      <c r="C129" s="1"/>
      <c r="E129" s="1"/>
      <c r="G129" s="1"/>
    </row>
    <row r="130" spans="2:7" ht="12.75">
      <c r="B130" s="32"/>
      <c r="C130" s="1"/>
      <c r="E130" s="1"/>
      <c r="G130" s="1"/>
    </row>
    <row r="131" spans="2:7" ht="12.75">
      <c r="B131" s="32"/>
      <c r="C131" s="1"/>
      <c r="E131" s="1"/>
      <c r="G131" s="1"/>
    </row>
    <row r="132" spans="2:7" ht="12.75">
      <c r="B132" s="32"/>
      <c r="C132" s="1"/>
      <c r="E132" s="1"/>
      <c r="G132" s="1"/>
    </row>
    <row r="133" spans="2:7" ht="12.75">
      <c r="B133" s="32"/>
      <c r="C133" s="1"/>
      <c r="E133" s="1"/>
      <c r="G133" s="1"/>
    </row>
    <row r="134" spans="2:7" ht="12.75">
      <c r="B134" s="32"/>
      <c r="C134" s="1"/>
      <c r="E134" s="1"/>
      <c r="G134" s="1"/>
    </row>
    <row r="135" spans="2:7" ht="12.75">
      <c r="B135" s="46"/>
      <c r="C135" s="1"/>
      <c r="E135" s="1"/>
      <c r="G135" s="1"/>
    </row>
    <row r="136" spans="2:7" ht="12.75">
      <c r="B136" s="32"/>
      <c r="C136" s="1"/>
      <c r="E136" s="1"/>
      <c r="G136" s="2"/>
    </row>
    <row r="137" spans="2:7" ht="12.75">
      <c r="B137" s="32"/>
      <c r="C137" s="1"/>
      <c r="E137" s="1"/>
      <c r="G137" s="1"/>
    </row>
    <row r="138" spans="2:7" ht="12.75">
      <c r="B138" s="32"/>
      <c r="C138" s="1"/>
      <c r="E138" s="1"/>
      <c r="G138" s="2"/>
    </row>
  </sheetData>
  <sheetProtection/>
  <printOptions/>
  <pageMargins left="0.75" right="0.75" top="1" bottom="1" header="0.5" footer="0.5"/>
  <pageSetup horizontalDpi="600" verticalDpi="600" orientation="landscape" paperSize="9" scale="49" r:id="rId1"/>
  <rowBreaks count="2" manualBreakCount="2">
    <brk id="53" max="8" man="1"/>
    <brk id="11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1.00390625" style="0" customWidth="1"/>
    <col min="8" max="8" width="10.140625" style="0" bestFit="1" customWidth="1"/>
    <col min="9" max="9" width="12.00390625" style="0" customWidth="1"/>
    <col min="10" max="10" width="9.8515625" style="0" customWidth="1"/>
    <col min="11" max="11" width="10.140625" style="0" bestFit="1" customWidth="1"/>
  </cols>
  <sheetData>
    <row r="1" ht="12.75">
      <c r="B1" s="1" t="s">
        <v>611</v>
      </c>
    </row>
    <row r="4" ht="12.75">
      <c r="B4" s="2" t="s">
        <v>204</v>
      </c>
    </row>
    <row r="5" spans="2:3" ht="12.75">
      <c r="B5" s="2" t="s">
        <v>537</v>
      </c>
      <c r="C5" s="82" t="s">
        <v>424</v>
      </c>
    </row>
    <row r="6" spans="2:7" ht="12.75">
      <c r="B6" s="2" t="s">
        <v>115</v>
      </c>
      <c r="C6" t="s">
        <v>116</v>
      </c>
      <c r="D6" s="1" t="s">
        <v>167</v>
      </c>
      <c r="E6" s="1" t="s">
        <v>599</v>
      </c>
      <c r="F6" s="177" t="s">
        <v>168</v>
      </c>
      <c r="G6" s="176" t="s">
        <v>175</v>
      </c>
    </row>
    <row r="7" spans="1:9" ht="12.75">
      <c r="A7" s="8"/>
      <c r="B7" s="7" t="s">
        <v>3</v>
      </c>
      <c r="C7" s="35" t="s">
        <v>610</v>
      </c>
      <c r="D7" s="23"/>
      <c r="E7" s="24"/>
      <c r="F7" s="175" t="s">
        <v>190</v>
      </c>
      <c r="G7" s="172" t="s">
        <v>609</v>
      </c>
      <c r="I7" s="2"/>
    </row>
    <row r="8" spans="1:9" ht="12.75">
      <c r="A8" s="8"/>
      <c r="B8" s="7"/>
      <c r="C8" s="41" t="s">
        <v>184</v>
      </c>
      <c r="D8" s="41" t="s">
        <v>186</v>
      </c>
      <c r="E8" s="41" t="s">
        <v>185</v>
      </c>
      <c r="F8" s="29"/>
      <c r="G8" s="6"/>
      <c r="I8" s="2"/>
    </row>
    <row r="9" spans="1:9" ht="12.75">
      <c r="A9" s="8">
        <v>1</v>
      </c>
      <c r="B9" s="9" t="s">
        <v>188</v>
      </c>
      <c r="C9" s="116"/>
      <c r="D9" s="117"/>
      <c r="E9" s="118"/>
      <c r="F9" s="119"/>
      <c r="G9" s="7"/>
      <c r="I9" s="2"/>
    </row>
    <row r="10" spans="1:9" ht="12.75">
      <c r="A10" s="8">
        <v>2</v>
      </c>
      <c r="B10" s="9" t="s">
        <v>191</v>
      </c>
      <c r="C10" s="116"/>
      <c r="D10" s="117"/>
      <c r="E10" s="118"/>
      <c r="F10" s="119"/>
      <c r="G10" s="7"/>
      <c r="I10" s="2"/>
    </row>
    <row r="11" spans="1:7" ht="12.75">
      <c r="A11" s="8">
        <v>3</v>
      </c>
      <c r="B11" s="6" t="s">
        <v>192</v>
      </c>
      <c r="C11" s="120">
        <v>8959813</v>
      </c>
      <c r="D11" s="117"/>
      <c r="E11" s="120"/>
      <c r="F11" s="121">
        <f>SUM(C11:E11)</f>
        <v>8959813</v>
      </c>
      <c r="G11" s="6">
        <v>9127629</v>
      </c>
    </row>
    <row r="12" spans="1:9" ht="12.75">
      <c r="A12" s="8">
        <v>4</v>
      </c>
      <c r="B12" s="8" t="s">
        <v>193</v>
      </c>
      <c r="C12" s="117">
        <v>1887299</v>
      </c>
      <c r="D12" s="117"/>
      <c r="E12" s="120"/>
      <c r="F12" s="121">
        <f>SUM(C12:E12)</f>
        <v>1887299</v>
      </c>
      <c r="G12" s="8">
        <v>1912606</v>
      </c>
      <c r="I12" s="1"/>
    </row>
    <row r="13" spans="1:7" ht="12.75">
      <c r="A13" s="8">
        <v>5</v>
      </c>
      <c r="B13" s="8" t="s">
        <v>194</v>
      </c>
      <c r="C13" s="117">
        <v>7639904</v>
      </c>
      <c r="D13" s="117"/>
      <c r="E13" s="120"/>
      <c r="F13" s="121">
        <f>SUM(C13:E13)</f>
        <v>7639904</v>
      </c>
      <c r="G13" s="8">
        <v>7751904</v>
      </c>
    </row>
    <row r="14" spans="1:9" ht="12.75">
      <c r="A14" s="8">
        <v>6</v>
      </c>
      <c r="B14" s="8" t="s">
        <v>195</v>
      </c>
      <c r="C14" s="117">
        <v>2075398</v>
      </c>
      <c r="D14" s="117"/>
      <c r="E14" s="120"/>
      <c r="F14" s="121">
        <f>SUM(C14:E14)</f>
        <v>2075398</v>
      </c>
      <c r="G14" s="8">
        <v>2075398</v>
      </c>
      <c r="H14" s="1"/>
      <c r="I14" s="1"/>
    </row>
    <row r="15" spans="1:9" ht="12.75">
      <c r="A15" s="8">
        <v>7</v>
      </c>
      <c r="B15" s="8" t="s">
        <v>196</v>
      </c>
      <c r="C15" s="117">
        <v>77228</v>
      </c>
      <c r="D15" s="117">
        <v>0</v>
      </c>
      <c r="E15" s="120"/>
      <c r="F15" s="121">
        <f>SUM(C15:E15)</f>
        <v>77228</v>
      </c>
      <c r="G15" s="8">
        <v>375369</v>
      </c>
      <c r="H15" s="1"/>
      <c r="I15" s="1"/>
    </row>
    <row r="16" spans="1:9" ht="12.75">
      <c r="A16" s="8">
        <v>8</v>
      </c>
      <c r="B16" s="8" t="s">
        <v>187</v>
      </c>
      <c r="C16" s="117">
        <f>SUM(C11:C15)</f>
        <v>20639642</v>
      </c>
      <c r="D16" s="117">
        <f>SUM(D12:D15)</f>
        <v>0</v>
      </c>
      <c r="E16" s="120">
        <f>SUM(E14:E15)</f>
        <v>0</v>
      </c>
      <c r="F16" s="119">
        <f>SUM(C16:E16)</f>
        <v>20639642</v>
      </c>
      <c r="G16" s="8">
        <f>G11+G12+G13+G14+G15</f>
        <v>21242906</v>
      </c>
      <c r="I16" s="1"/>
    </row>
    <row r="17" spans="1:9" ht="12.75">
      <c r="A17" s="8"/>
      <c r="B17" s="8"/>
      <c r="C17" s="117"/>
      <c r="D17" s="117"/>
      <c r="E17" s="120"/>
      <c r="F17" s="119"/>
      <c r="G17" s="8"/>
      <c r="I17" s="1"/>
    </row>
    <row r="18" spans="1:9" ht="12.75">
      <c r="A18" s="8">
        <v>9</v>
      </c>
      <c r="B18" s="7" t="s">
        <v>197</v>
      </c>
      <c r="C18" s="117"/>
      <c r="D18" s="117"/>
      <c r="E18" s="116"/>
      <c r="F18" s="119"/>
      <c r="G18" s="8"/>
      <c r="I18" s="2"/>
    </row>
    <row r="19" spans="1:9" ht="12.75">
      <c r="A19" s="8">
        <v>10</v>
      </c>
      <c r="B19" s="7" t="s">
        <v>191</v>
      </c>
      <c r="C19" s="117"/>
      <c r="D19" s="117"/>
      <c r="E19" s="116"/>
      <c r="F19" s="119"/>
      <c r="G19" s="8"/>
      <c r="I19" s="2"/>
    </row>
    <row r="20" spans="1:9" ht="12.75">
      <c r="A20" s="8">
        <v>11</v>
      </c>
      <c r="B20" s="8" t="s">
        <v>198</v>
      </c>
      <c r="C20" s="117">
        <v>0</v>
      </c>
      <c r="D20" s="117">
        <v>0</v>
      </c>
      <c r="E20" s="120"/>
      <c r="F20" s="119">
        <v>14259032</v>
      </c>
      <c r="G20" s="8">
        <v>14592994</v>
      </c>
      <c r="I20" s="1"/>
    </row>
    <row r="21" spans="1:9" ht="12.75">
      <c r="A21" s="8">
        <v>12</v>
      </c>
      <c r="B21" s="8" t="s">
        <v>199</v>
      </c>
      <c r="C21" s="117">
        <v>49440566</v>
      </c>
      <c r="D21" s="117"/>
      <c r="E21" s="120"/>
      <c r="F21" s="119">
        <v>34881534</v>
      </c>
      <c r="G21" s="8">
        <v>39905226</v>
      </c>
      <c r="I21" s="1"/>
    </row>
    <row r="22" spans="1:9" ht="12.75">
      <c r="A22" s="8">
        <v>13</v>
      </c>
      <c r="B22" s="8" t="s">
        <v>200</v>
      </c>
      <c r="C22" s="120"/>
      <c r="D22" s="120"/>
      <c r="E22" s="120"/>
      <c r="F22" s="119">
        <f>SUM(C22:E22)</f>
        <v>0</v>
      </c>
      <c r="G22" s="6"/>
      <c r="I22" s="1"/>
    </row>
    <row r="23" spans="1:9" ht="12.75">
      <c r="A23" s="8">
        <v>14</v>
      </c>
      <c r="B23" s="8" t="s">
        <v>201</v>
      </c>
      <c r="C23" s="120"/>
      <c r="D23" s="120"/>
      <c r="E23" s="120"/>
      <c r="F23" s="119">
        <f>SUM(C23:E23)</f>
        <v>0</v>
      </c>
      <c r="G23" s="6"/>
      <c r="I23" s="1"/>
    </row>
    <row r="24" spans="1:9" ht="12.75">
      <c r="A24" s="8">
        <v>15</v>
      </c>
      <c r="B24" s="8" t="s">
        <v>202</v>
      </c>
      <c r="C24" s="120"/>
      <c r="D24" s="120"/>
      <c r="E24" s="120"/>
      <c r="F24" s="119">
        <f>SUM(C24:E24)</f>
        <v>0</v>
      </c>
      <c r="G24" s="6"/>
      <c r="I24" s="1"/>
    </row>
    <row r="25" spans="1:9" ht="12.75">
      <c r="A25" s="8">
        <v>16</v>
      </c>
      <c r="B25" s="8" t="s">
        <v>135</v>
      </c>
      <c r="C25" s="120">
        <f>SUM(C20:C24)</f>
        <v>49440566</v>
      </c>
      <c r="D25" s="120">
        <f>SUM(D20:D24)</f>
        <v>0</v>
      </c>
      <c r="E25" s="120">
        <f>SUM(E20:E24)</f>
        <v>0</v>
      </c>
      <c r="F25" s="119">
        <f>SUM(C25:E25)</f>
        <v>49440566</v>
      </c>
      <c r="G25" s="117">
        <f>G20+G21</f>
        <v>54498220</v>
      </c>
      <c r="I25" s="1"/>
    </row>
    <row r="26" spans="1:7" ht="12.75">
      <c r="A26" s="8"/>
      <c r="B26" s="6"/>
      <c r="C26" s="120"/>
      <c r="D26" s="120"/>
      <c r="E26" s="116"/>
      <c r="F26" s="121"/>
      <c r="G26" s="6"/>
    </row>
    <row r="27" spans="1:9" ht="12.75">
      <c r="A27" s="126">
        <v>17</v>
      </c>
      <c r="B27" s="7" t="s">
        <v>203</v>
      </c>
      <c r="C27" s="120"/>
      <c r="D27" s="120"/>
      <c r="E27" s="116"/>
      <c r="F27" s="121"/>
      <c r="G27" s="6"/>
      <c r="I27" s="2"/>
    </row>
    <row r="28" spans="1:9" ht="12.75">
      <c r="A28" s="30">
        <v>18</v>
      </c>
      <c r="B28" s="30" t="s">
        <v>136</v>
      </c>
      <c r="C28" s="122"/>
      <c r="D28" s="120">
        <v>5162843</v>
      </c>
      <c r="E28" s="116"/>
      <c r="F28" s="119">
        <f>SUM(C28:E28)</f>
        <v>5162843</v>
      </c>
      <c r="G28" s="8">
        <v>1300700</v>
      </c>
      <c r="I28" s="1"/>
    </row>
    <row r="29" spans="1:7" ht="12.75">
      <c r="A29" s="8">
        <v>19</v>
      </c>
      <c r="B29" s="6" t="s">
        <v>137</v>
      </c>
      <c r="C29" s="120"/>
      <c r="D29" s="120"/>
      <c r="E29" s="116"/>
      <c r="F29" s="119">
        <f>SUM(F30:F31)</f>
        <v>0</v>
      </c>
      <c r="G29" s="6"/>
    </row>
    <row r="30" spans="1:7" ht="12.75">
      <c r="A30" s="8">
        <v>20</v>
      </c>
      <c r="B30" s="6" t="s">
        <v>138</v>
      </c>
      <c r="C30" s="120"/>
      <c r="D30" s="120"/>
      <c r="E30" s="116"/>
      <c r="F30" s="119">
        <f>SUM(C30:E30)</f>
        <v>0</v>
      </c>
      <c r="G30" s="6"/>
    </row>
    <row r="31" spans="1:7" ht="12.75">
      <c r="A31" s="8">
        <v>21</v>
      </c>
      <c r="B31" s="6" t="s">
        <v>139</v>
      </c>
      <c r="C31" s="120"/>
      <c r="D31" s="120"/>
      <c r="E31" s="116"/>
      <c r="F31" s="119">
        <f>SUM(C31:E31)</f>
        <v>0</v>
      </c>
      <c r="G31" s="6"/>
    </row>
    <row r="32" spans="1:7" ht="12.75">
      <c r="A32" s="8">
        <v>22</v>
      </c>
      <c r="B32" s="6" t="s">
        <v>135</v>
      </c>
      <c r="C32" s="120">
        <f>SUM(C28:C30)</f>
        <v>0</v>
      </c>
      <c r="D32" s="120">
        <f>SUM(D28:D30)</f>
        <v>5162843</v>
      </c>
      <c r="E32" s="116"/>
      <c r="F32" s="119">
        <f>SUM(C32:E32)</f>
        <v>5162843</v>
      </c>
      <c r="G32" s="117">
        <v>1300700</v>
      </c>
    </row>
    <row r="33" spans="1:9" ht="12.75">
      <c r="A33" s="8"/>
      <c r="B33" s="7"/>
      <c r="C33" s="116"/>
      <c r="D33" s="116"/>
      <c r="E33" s="116"/>
      <c r="F33" s="123"/>
      <c r="G33" s="7"/>
      <c r="H33" s="2"/>
      <c r="I33" s="2"/>
    </row>
    <row r="34" spans="1:9" ht="12.75">
      <c r="A34" s="8">
        <v>23</v>
      </c>
      <c r="B34" s="2" t="s">
        <v>140</v>
      </c>
      <c r="C34" s="120">
        <f>C35</f>
        <v>647599</v>
      </c>
      <c r="D34" s="120">
        <f>D35</f>
        <v>0</v>
      </c>
      <c r="E34" s="120">
        <f>E35</f>
        <v>0</v>
      </c>
      <c r="F34" s="120">
        <f>F35</f>
        <v>647599</v>
      </c>
      <c r="G34" s="120">
        <f>G35</f>
        <v>647599</v>
      </c>
      <c r="I34" s="2"/>
    </row>
    <row r="35" spans="1:7" ht="12.75">
      <c r="A35" s="8">
        <v>24</v>
      </c>
      <c r="B35" s="8" t="s">
        <v>515</v>
      </c>
      <c r="C35" s="120">
        <v>647599</v>
      </c>
      <c r="D35" s="120">
        <v>0</v>
      </c>
      <c r="E35" s="116">
        <v>0</v>
      </c>
      <c r="F35" s="121">
        <f>C35+D35+E35</f>
        <v>647599</v>
      </c>
      <c r="G35" s="6">
        <v>647599</v>
      </c>
    </row>
    <row r="36" spans="1:7" ht="12.75">
      <c r="A36" s="8">
        <v>25</v>
      </c>
      <c r="B36" s="7" t="s">
        <v>103</v>
      </c>
      <c r="C36" s="116">
        <f>C16+C25+C32+C34</f>
        <v>70727807</v>
      </c>
      <c r="D36" s="116">
        <f>D16+D25+D32+D34</f>
        <v>5162843</v>
      </c>
      <c r="E36" s="116">
        <f>E16+E25+E32+E34</f>
        <v>0</v>
      </c>
      <c r="F36" s="116">
        <f>F16+F25+F32+F34</f>
        <v>75890650</v>
      </c>
      <c r="G36" s="116">
        <f>G16+G25+G32+G34</f>
        <v>77689425</v>
      </c>
    </row>
    <row r="37" ht="12.75">
      <c r="G37" s="133"/>
    </row>
    <row r="43" spans="2:11" ht="12.75">
      <c r="B43" t="s">
        <v>115</v>
      </c>
      <c r="C43" t="s">
        <v>116</v>
      </c>
      <c r="D43" t="s">
        <v>167</v>
      </c>
      <c r="E43" t="s">
        <v>125</v>
      </c>
      <c r="F43" t="s">
        <v>168</v>
      </c>
      <c r="G43" s="1" t="s">
        <v>175</v>
      </c>
      <c r="H43" s="1" t="s">
        <v>608</v>
      </c>
      <c r="I43" s="1" t="s">
        <v>607</v>
      </c>
      <c r="J43" s="1" t="s">
        <v>602</v>
      </c>
      <c r="K43" s="1" t="s">
        <v>606</v>
      </c>
    </row>
    <row r="44" spans="1:11" ht="12.75">
      <c r="A44" s="8">
        <v>26</v>
      </c>
      <c r="B44" s="25" t="s">
        <v>543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8">
        <v>27</v>
      </c>
      <c r="B45" s="24" t="s">
        <v>95</v>
      </c>
      <c r="C45" s="6" t="s">
        <v>96</v>
      </c>
      <c r="D45" s="6" t="s">
        <v>97</v>
      </c>
      <c r="E45" s="6" t="s">
        <v>98</v>
      </c>
      <c r="F45" s="6" t="s">
        <v>99</v>
      </c>
      <c r="G45" s="6" t="s">
        <v>100</v>
      </c>
      <c r="H45" s="6" t="s">
        <v>141</v>
      </c>
      <c r="I45" s="6" t="s">
        <v>23</v>
      </c>
      <c r="J45" s="6" t="s">
        <v>94</v>
      </c>
      <c r="K45" s="6" t="s">
        <v>101</v>
      </c>
    </row>
    <row r="46" spans="1:11" ht="12.75">
      <c r="A46" s="8">
        <v>28</v>
      </c>
      <c r="B46" s="25" t="s">
        <v>142</v>
      </c>
      <c r="C46" s="124"/>
      <c r="D46" s="124"/>
      <c r="E46" s="124"/>
      <c r="F46" s="124"/>
      <c r="G46" s="124"/>
      <c r="H46" s="124"/>
      <c r="I46" s="124"/>
      <c r="J46" s="124"/>
      <c r="K46" s="120"/>
    </row>
    <row r="47" spans="1:11" ht="12.75">
      <c r="A47" s="8">
        <v>29</v>
      </c>
      <c r="B47" s="26" t="s">
        <v>510</v>
      </c>
      <c r="C47" s="117">
        <v>5400160</v>
      </c>
      <c r="D47" s="117">
        <v>1257547</v>
      </c>
      <c r="E47" s="117">
        <v>1813289</v>
      </c>
      <c r="F47" s="124"/>
      <c r="G47" s="117">
        <v>77228</v>
      </c>
      <c r="H47" s="117"/>
      <c r="I47" s="117">
        <v>36000000</v>
      </c>
      <c r="J47" s="117">
        <v>1300700</v>
      </c>
      <c r="K47" s="174">
        <f>SUM(C47:J47)</f>
        <v>45848924</v>
      </c>
    </row>
    <row r="48" spans="1:11" ht="12.75">
      <c r="A48" s="8">
        <v>30</v>
      </c>
      <c r="B48" s="26" t="s">
        <v>449</v>
      </c>
      <c r="C48" s="124"/>
      <c r="D48" s="124"/>
      <c r="E48" s="117">
        <v>134601</v>
      </c>
      <c r="F48" s="124"/>
      <c r="G48" s="117"/>
      <c r="H48" s="117"/>
      <c r="I48" s="117">
        <v>3905226</v>
      </c>
      <c r="J48" s="124"/>
      <c r="K48" s="174">
        <f>SUM(C48:J48)</f>
        <v>4039827</v>
      </c>
    </row>
    <row r="49" spans="1:11" ht="12.75">
      <c r="A49" s="8">
        <v>31</v>
      </c>
      <c r="B49" s="26" t="s">
        <v>605</v>
      </c>
      <c r="C49" s="124"/>
      <c r="D49" s="124"/>
      <c r="E49" s="117"/>
      <c r="F49" s="124"/>
      <c r="G49" s="117">
        <v>647599</v>
      </c>
      <c r="H49" s="117"/>
      <c r="I49" s="117"/>
      <c r="J49" s="124"/>
      <c r="K49" s="174">
        <f>SUM(C49:J49)</f>
        <v>647599</v>
      </c>
    </row>
    <row r="50" spans="1:11" ht="12.75">
      <c r="A50" s="8">
        <v>32</v>
      </c>
      <c r="B50" s="8" t="s">
        <v>604</v>
      </c>
      <c r="C50" s="124"/>
      <c r="D50" s="124"/>
      <c r="E50" s="124"/>
      <c r="F50" s="124"/>
      <c r="G50" s="117">
        <v>12000</v>
      </c>
      <c r="H50" s="117"/>
      <c r="I50" s="124"/>
      <c r="J50" s="124"/>
      <c r="K50" s="174">
        <f>SUM(C50:J50)</f>
        <v>12000</v>
      </c>
    </row>
    <row r="51" spans="1:11" ht="12.75">
      <c r="A51" s="8">
        <v>33</v>
      </c>
      <c r="B51" s="26" t="s">
        <v>512</v>
      </c>
      <c r="C51" s="117">
        <v>0</v>
      </c>
      <c r="D51" s="117">
        <v>0</v>
      </c>
      <c r="E51" s="117">
        <v>0</v>
      </c>
      <c r="F51" s="124"/>
      <c r="G51" s="117">
        <v>178958</v>
      </c>
      <c r="H51" s="117"/>
      <c r="I51" s="124"/>
      <c r="J51" s="124"/>
      <c r="K51" s="174">
        <f>SUM(C51:J51)</f>
        <v>178958</v>
      </c>
    </row>
    <row r="52" spans="1:11" ht="12.75">
      <c r="A52" s="8">
        <v>34</v>
      </c>
      <c r="B52" s="26" t="s">
        <v>513</v>
      </c>
      <c r="C52" s="124"/>
      <c r="D52" s="124"/>
      <c r="E52" s="124"/>
      <c r="F52" s="124"/>
      <c r="G52" s="117"/>
      <c r="H52" s="117"/>
      <c r="I52" s="124"/>
      <c r="J52" s="124"/>
      <c r="K52" s="174">
        <f>SUM(C52:J52)</f>
        <v>0</v>
      </c>
    </row>
    <row r="53" spans="1:11" ht="12.75">
      <c r="A53" s="8">
        <v>35</v>
      </c>
      <c r="B53" s="26" t="s">
        <v>452</v>
      </c>
      <c r="C53" s="124"/>
      <c r="D53" s="124"/>
      <c r="E53" s="117">
        <v>365877</v>
      </c>
      <c r="F53" s="124"/>
      <c r="G53" s="117"/>
      <c r="H53" s="124"/>
      <c r="I53" s="124"/>
      <c r="J53" s="124"/>
      <c r="K53" s="174">
        <f>SUM(C53:J53)</f>
        <v>365877</v>
      </c>
    </row>
    <row r="54" spans="1:11" ht="12.75">
      <c r="A54" s="8">
        <v>36</v>
      </c>
      <c r="B54" s="26" t="s">
        <v>509</v>
      </c>
      <c r="C54" s="124"/>
      <c r="D54" s="124"/>
      <c r="E54" s="117">
        <v>1784198</v>
      </c>
      <c r="F54" s="124"/>
      <c r="G54" s="130"/>
      <c r="H54" s="117"/>
      <c r="I54" s="117">
        <v>0</v>
      </c>
      <c r="J54" s="117">
        <v>0</v>
      </c>
      <c r="K54" s="174">
        <f>SUM(C54:J54)</f>
        <v>1784198</v>
      </c>
    </row>
    <row r="55" spans="1:11" ht="12.75">
      <c r="A55" s="8">
        <v>37</v>
      </c>
      <c r="B55" s="26" t="s">
        <v>511</v>
      </c>
      <c r="C55" s="124"/>
      <c r="D55" s="124"/>
      <c r="E55" s="124"/>
      <c r="F55" s="124"/>
      <c r="G55" s="124"/>
      <c r="H55" s="124"/>
      <c r="I55" s="117"/>
      <c r="J55" s="124"/>
      <c r="K55" s="174">
        <f>SUM(C55:J55)</f>
        <v>0</v>
      </c>
    </row>
    <row r="56" spans="1:11" ht="12.75">
      <c r="A56" s="8">
        <v>38</v>
      </c>
      <c r="B56" s="26" t="s">
        <v>549</v>
      </c>
      <c r="C56" s="124"/>
      <c r="D56" s="124"/>
      <c r="E56" s="124"/>
      <c r="F56" s="124"/>
      <c r="G56" s="117">
        <v>107183</v>
      </c>
      <c r="H56" s="117"/>
      <c r="I56" s="124"/>
      <c r="J56" s="124"/>
      <c r="K56" s="174">
        <f>SUM(C56:J56)</f>
        <v>107183</v>
      </c>
    </row>
    <row r="57" spans="1:11" ht="12.75">
      <c r="A57" s="8">
        <v>39</v>
      </c>
      <c r="B57" s="26" t="s">
        <v>453</v>
      </c>
      <c r="C57" s="117">
        <v>277452</v>
      </c>
      <c r="D57" s="117">
        <v>43704</v>
      </c>
      <c r="E57" s="117">
        <v>1156000</v>
      </c>
      <c r="F57" s="124"/>
      <c r="G57" s="117"/>
      <c r="H57" s="117"/>
      <c r="I57" s="124"/>
      <c r="J57" s="124"/>
      <c r="K57" s="174">
        <f>SUM(C57:J57)</f>
        <v>1477156</v>
      </c>
    </row>
    <row r="58" spans="1:11" ht="12.75">
      <c r="A58" s="8">
        <v>40</v>
      </c>
      <c r="B58" s="26" t="s">
        <v>448</v>
      </c>
      <c r="C58" s="124"/>
      <c r="D58" s="124"/>
      <c r="E58" s="117">
        <v>1461754</v>
      </c>
      <c r="F58" s="124"/>
      <c r="G58" s="117"/>
      <c r="H58" s="117">
        <v>0</v>
      </c>
      <c r="I58" s="124"/>
      <c r="J58" s="124"/>
      <c r="K58" s="174">
        <f>SUM(C58:J58)</f>
        <v>1461754</v>
      </c>
    </row>
    <row r="59" spans="1:11" ht="12.75">
      <c r="A59" s="8">
        <v>41</v>
      </c>
      <c r="B59" s="26" t="s">
        <v>517</v>
      </c>
      <c r="C59" s="124"/>
      <c r="D59" s="124"/>
      <c r="E59" s="117">
        <v>0</v>
      </c>
      <c r="F59" s="117"/>
      <c r="G59" s="124"/>
      <c r="H59" s="124"/>
      <c r="I59" s="124"/>
      <c r="J59" s="124"/>
      <c r="K59" s="174">
        <f>SUM(C59:J59)</f>
        <v>0</v>
      </c>
    </row>
    <row r="60" spans="1:11" ht="12.75">
      <c r="A60" s="8">
        <v>42</v>
      </c>
      <c r="B60" s="26" t="s">
        <v>447</v>
      </c>
      <c r="C60" s="117">
        <v>3450017</v>
      </c>
      <c r="D60" s="117">
        <v>611355</v>
      </c>
      <c r="E60" s="117">
        <v>1036185</v>
      </c>
      <c r="F60" s="124"/>
      <c r="G60" s="117"/>
      <c r="H60" s="117">
        <v>14592994</v>
      </c>
      <c r="I60" s="130"/>
      <c r="J60" s="124"/>
      <c r="K60" s="174">
        <f>SUM(C60:J60)</f>
        <v>19690551</v>
      </c>
    </row>
    <row r="61" spans="1:11" ht="12.75">
      <c r="A61" s="8">
        <v>43</v>
      </c>
      <c r="B61" s="26" t="s">
        <v>516</v>
      </c>
      <c r="C61" s="124"/>
      <c r="D61" s="124"/>
      <c r="E61" s="124"/>
      <c r="F61" s="117">
        <v>2075398</v>
      </c>
      <c r="G61" s="117">
        <v>0</v>
      </c>
      <c r="H61" s="117"/>
      <c r="I61" s="124"/>
      <c r="J61" s="124"/>
      <c r="K61" s="174">
        <f>SUM(C61:J61)</f>
        <v>2075398</v>
      </c>
    </row>
    <row r="62" spans="1:11" ht="12.75">
      <c r="A62" s="8">
        <v>44</v>
      </c>
      <c r="B62" s="24" t="s">
        <v>514</v>
      </c>
      <c r="C62" s="116">
        <f>SUM(C47:C61)</f>
        <v>9127629</v>
      </c>
      <c r="D62" s="116">
        <f>SUM(D47:D61)</f>
        <v>1912606</v>
      </c>
      <c r="E62" s="116">
        <f>SUM(E47:E61)</f>
        <v>7751904</v>
      </c>
      <c r="F62" s="116">
        <f>SUM(F47:F61)</f>
        <v>2075398</v>
      </c>
      <c r="G62" s="116">
        <f>SUM(G47:G61)</f>
        <v>1022968</v>
      </c>
      <c r="H62" s="116">
        <f>SUM(H47:H61)</f>
        <v>14592994</v>
      </c>
      <c r="I62" s="116">
        <f>SUM(I47:I61)</f>
        <v>39905226</v>
      </c>
      <c r="J62" s="116">
        <f>SUM(J47:J61)</f>
        <v>1300700</v>
      </c>
      <c r="K62" s="116">
        <f>SUM(K47:K61)</f>
        <v>77689425</v>
      </c>
    </row>
    <row r="63" spans="2:9" ht="12.75">
      <c r="B63" s="2"/>
      <c r="C63" s="2"/>
      <c r="D63" s="2"/>
      <c r="E63" s="2"/>
      <c r="F63" s="2"/>
      <c r="G63" s="2"/>
      <c r="H63" s="2"/>
      <c r="I63" s="2"/>
    </row>
    <row r="65" spans="2:9" ht="12.75">
      <c r="B65" s="2"/>
      <c r="C65" s="2"/>
      <c r="D65" s="2"/>
      <c r="E65" s="2"/>
      <c r="F65" s="2"/>
      <c r="G65" s="2"/>
      <c r="H65" s="2"/>
      <c r="I65" s="2"/>
    </row>
  </sheetData>
  <sheetProtection/>
  <printOptions/>
  <pageMargins left="0.75" right="0.75" top="1" bottom="1" header="0.5" footer="0.5"/>
  <pageSetup horizontalDpi="600" verticalDpi="600" orientation="landscape" paperSize="9" scale="83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558</v>
      </c>
    </row>
    <row r="3" ht="12.75">
      <c r="B3" s="1" t="s">
        <v>537</v>
      </c>
    </row>
    <row r="4" ht="12.75">
      <c r="C4" s="82" t="s">
        <v>424</v>
      </c>
    </row>
    <row r="5" spans="1:3" ht="12.75">
      <c r="A5" s="6"/>
      <c r="B5" s="7" t="s">
        <v>224</v>
      </c>
      <c r="C5" s="6"/>
    </row>
    <row r="6" spans="1:3" ht="12.75">
      <c r="A6" s="6" t="s">
        <v>115</v>
      </c>
      <c r="B6" s="8" t="s">
        <v>116</v>
      </c>
      <c r="C6" s="8" t="s">
        <v>124</v>
      </c>
    </row>
    <row r="7" spans="1:3" ht="12.75">
      <c r="A7" s="6" t="s">
        <v>407</v>
      </c>
      <c r="B7" s="6" t="s">
        <v>3</v>
      </c>
      <c r="C7" s="8" t="s">
        <v>427</v>
      </c>
    </row>
    <row r="8" spans="1:3" ht="12.75">
      <c r="A8" s="6"/>
      <c r="B8" s="6"/>
      <c r="C8" s="6"/>
    </row>
    <row r="9" spans="1:3" ht="12.75">
      <c r="A9" s="6">
        <v>1</v>
      </c>
      <c r="B9" s="8" t="s">
        <v>507</v>
      </c>
      <c r="C9" s="77">
        <v>2075398</v>
      </c>
    </row>
    <row r="10" spans="1:3" ht="12.75">
      <c r="A10" s="6">
        <v>2</v>
      </c>
      <c r="B10" s="8" t="s">
        <v>74</v>
      </c>
      <c r="C10" s="78">
        <f>SUM(C9:C9)</f>
        <v>2075398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2" max="2" width="51.28125" style="0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  <col min="7" max="7" width="13.7109375" style="0" bestFit="1" customWidth="1"/>
  </cols>
  <sheetData>
    <row r="1" ht="12.75">
      <c r="B1" s="1" t="s">
        <v>612</v>
      </c>
    </row>
    <row r="2" spans="2:4" ht="12.75">
      <c r="B2" t="s">
        <v>537</v>
      </c>
      <c r="D2" t="s">
        <v>451</v>
      </c>
    </row>
    <row r="3" ht="12.75">
      <c r="A3" s="2" t="s">
        <v>227</v>
      </c>
    </row>
    <row r="4" spans="2:6" ht="12.75">
      <c r="B4" t="s">
        <v>120</v>
      </c>
      <c r="C4" t="s">
        <v>121</v>
      </c>
      <c r="D4" t="s">
        <v>122</v>
      </c>
      <c r="E4" t="s">
        <v>123</v>
      </c>
      <c r="F4" t="s">
        <v>189</v>
      </c>
    </row>
    <row r="5" spans="1:7" ht="12.75">
      <c r="A5" s="7" t="s">
        <v>428</v>
      </c>
      <c r="B5" s="7" t="s">
        <v>429</v>
      </c>
      <c r="C5" s="179" t="s">
        <v>221</v>
      </c>
      <c r="D5" s="178" t="s">
        <v>239</v>
      </c>
      <c r="E5" s="178" t="s">
        <v>430</v>
      </c>
      <c r="F5" s="178" t="s">
        <v>101</v>
      </c>
      <c r="G5" s="178" t="s">
        <v>609</v>
      </c>
    </row>
    <row r="6" spans="1:7" ht="12.75">
      <c r="A6" s="6">
        <v>1</v>
      </c>
      <c r="B6" s="8" t="s">
        <v>546</v>
      </c>
      <c r="C6" s="160"/>
      <c r="D6" s="160">
        <v>23622047</v>
      </c>
      <c r="E6" s="160"/>
      <c r="F6" s="160">
        <f>SUM(C6:E6)</f>
        <v>23622047</v>
      </c>
      <c r="G6" s="6">
        <v>26344202</v>
      </c>
    </row>
    <row r="7" spans="1:7" ht="12.75">
      <c r="A7" s="6">
        <v>2</v>
      </c>
      <c r="B7" s="6" t="s">
        <v>228</v>
      </c>
      <c r="C7" s="160"/>
      <c r="D7" s="160">
        <v>6377953</v>
      </c>
      <c r="E7" s="160"/>
      <c r="F7" s="160">
        <f>SUM(C7:E7)</f>
        <v>6377953</v>
      </c>
      <c r="G7" s="6">
        <v>9655798</v>
      </c>
    </row>
    <row r="8" spans="1:7" ht="12.75">
      <c r="A8" s="6">
        <v>3</v>
      </c>
      <c r="B8" s="6" t="s">
        <v>545</v>
      </c>
      <c r="C8" s="160"/>
      <c r="D8" s="160">
        <v>3843728</v>
      </c>
      <c r="E8" s="160"/>
      <c r="F8" s="160">
        <f>D8</f>
        <v>3843728</v>
      </c>
      <c r="G8" s="6">
        <v>3074981</v>
      </c>
    </row>
    <row r="9" spans="1:7" ht="12.75">
      <c r="A9" s="6">
        <v>4</v>
      </c>
      <c r="B9" s="6" t="s">
        <v>228</v>
      </c>
      <c r="C9" s="160"/>
      <c r="D9" s="160">
        <v>1037806</v>
      </c>
      <c r="E9" s="160"/>
      <c r="F9" s="160">
        <f>D9</f>
        <v>1037806</v>
      </c>
      <c r="G9" s="6">
        <v>830245</v>
      </c>
    </row>
    <row r="10" spans="1:7" ht="12.75">
      <c r="A10" s="6">
        <v>5</v>
      </c>
      <c r="B10" s="7" t="s">
        <v>102</v>
      </c>
      <c r="C10" s="158">
        <f>SUM(C6:C7)</f>
        <v>0</v>
      </c>
      <c r="D10" s="158">
        <f>SUM(D6:D9)</f>
        <v>34881534</v>
      </c>
      <c r="E10" s="158">
        <f>SUM(E6:E7)</f>
        <v>0</v>
      </c>
      <c r="F10" s="158">
        <f>SUM(F6:F9)</f>
        <v>34881534</v>
      </c>
      <c r="G10" s="157">
        <f>SUM(G6:G9)</f>
        <v>39905226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PageLayoutView="0" workbookViewId="0" topLeftCell="A1">
      <selection activeCell="Q22" sqref="Q22"/>
    </sheetView>
  </sheetViews>
  <sheetFormatPr defaultColWidth="9.140625" defaultRowHeight="12.75"/>
  <cols>
    <col min="1" max="1" width="5.8515625" style="0" customWidth="1"/>
    <col min="2" max="2" width="52.28125" style="0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1.00390625" style="0" customWidth="1"/>
  </cols>
  <sheetData>
    <row r="1" ht="12.75">
      <c r="B1" s="1" t="s">
        <v>613</v>
      </c>
    </row>
    <row r="2" ht="12.75">
      <c r="C2" s="1" t="s">
        <v>537</v>
      </c>
    </row>
    <row r="3" spans="1:2" ht="12.75">
      <c r="A3" s="2" t="s">
        <v>544</v>
      </c>
      <c r="B3" s="182"/>
    </row>
    <row r="4" spans="2:6" ht="12.75">
      <c r="B4" t="s">
        <v>80</v>
      </c>
      <c r="C4" t="s">
        <v>116</v>
      </c>
      <c r="D4" t="s">
        <v>124</v>
      </c>
      <c r="E4" t="s">
        <v>123</v>
      </c>
      <c r="F4" t="s">
        <v>189</v>
      </c>
    </row>
    <row r="5" spans="1:7" ht="38.25">
      <c r="A5" s="7" t="s">
        <v>172</v>
      </c>
      <c r="B5" s="7" t="s">
        <v>22</v>
      </c>
      <c r="C5" s="178" t="s">
        <v>221</v>
      </c>
      <c r="D5" s="178" t="s">
        <v>222</v>
      </c>
      <c r="E5" s="178" t="s">
        <v>430</v>
      </c>
      <c r="F5" s="178" t="s">
        <v>101</v>
      </c>
      <c r="G5" s="181" t="s">
        <v>601</v>
      </c>
    </row>
    <row r="6" spans="1:7" ht="12.75">
      <c r="A6" s="6">
        <v>1</v>
      </c>
      <c r="B6" s="8" t="s">
        <v>554</v>
      </c>
      <c r="C6" s="160"/>
      <c r="D6" s="160">
        <v>11227584</v>
      </c>
      <c r="E6" s="160"/>
      <c r="F6" s="160">
        <f>C6+D6+E6</f>
        <v>11227584</v>
      </c>
      <c r="G6" s="6">
        <v>11227584</v>
      </c>
    </row>
    <row r="7" spans="1:7" ht="12.75">
      <c r="A7" s="6">
        <v>2</v>
      </c>
      <c r="B7" s="8" t="s">
        <v>228</v>
      </c>
      <c r="C7" s="160"/>
      <c r="D7" s="160">
        <v>3031448</v>
      </c>
      <c r="E7" s="160"/>
      <c r="F7" s="160">
        <f>C7+D7+E7</f>
        <v>3031448</v>
      </c>
      <c r="G7" s="6">
        <v>3031448</v>
      </c>
    </row>
    <row r="8" spans="1:7" ht="12.75">
      <c r="A8" s="6">
        <v>3</v>
      </c>
      <c r="B8" s="8" t="s">
        <v>555</v>
      </c>
      <c r="C8" s="160"/>
      <c r="D8" s="160">
        <v>236221</v>
      </c>
      <c r="E8" s="160"/>
      <c r="F8" s="160">
        <f>C8+D8+E8</f>
        <v>236221</v>
      </c>
      <c r="G8" s="6">
        <v>333962</v>
      </c>
    </row>
    <row r="9" spans="1:7" ht="12.75">
      <c r="A9" s="6">
        <v>4</v>
      </c>
      <c r="B9" s="8" t="s">
        <v>228</v>
      </c>
      <c r="C9" s="160"/>
      <c r="D9" s="160">
        <v>63779</v>
      </c>
      <c r="E9" s="160"/>
      <c r="F9" s="160">
        <f>C9+D9+E9</f>
        <v>63779</v>
      </c>
      <c r="G9" s="6">
        <v>0</v>
      </c>
    </row>
    <row r="10" spans="1:7" ht="12.75">
      <c r="A10" s="6">
        <v>5</v>
      </c>
      <c r="B10" s="7" t="s">
        <v>113</v>
      </c>
      <c r="C10" s="180">
        <f>SUM(C6:C6)</f>
        <v>0</v>
      </c>
      <c r="D10" s="180">
        <f>SUM(D6:D7)</f>
        <v>14259032</v>
      </c>
      <c r="E10" s="180">
        <f>SUM(E6:E6)</f>
        <v>0</v>
      </c>
      <c r="F10" s="158">
        <f>C10+D10+E10</f>
        <v>14259032</v>
      </c>
      <c r="G10" s="6">
        <f>G6+G7+G8+G9</f>
        <v>14592994</v>
      </c>
    </row>
    <row r="12" spans="2:3" ht="12.75">
      <c r="B12" s="2"/>
      <c r="C12" s="2"/>
    </row>
    <row r="14" ht="12.75">
      <c r="B14" s="2"/>
    </row>
    <row r="17" ht="12.75">
      <c r="C17" s="2"/>
    </row>
    <row r="19" spans="2:3" ht="12.75">
      <c r="B19" s="2"/>
      <c r="C1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2020-03-09T13:58:52Z</cp:lastPrinted>
  <dcterms:created xsi:type="dcterms:W3CDTF">2006-01-17T11:47:21Z</dcterms:created>
  <dcterms:modified xsi:type="dcterms:W3CDTF">2020-12-19T18:58:59Z</dcterms:modified>
  <cp:category/>
  <cp:version/>
  <cp:contentType/>
  <cp:contentStatus/>
</cp:coreProperties>
</file>