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1B573AD6-F262-4C8A-BD5F-5C27072AF71E}" xr6:coauthVersionLast="43" xr6:coauthVersionMax="43" xr10:uidLastSave="{00000000-0000-0000-0000-000000000000}"/>
  <bookViews>
    <workbookView xWindow="-108" yWindow="-108" windowWidth="23256" windowHeight="12576" tabRatio="890" xr2:uid="{00000000-000D-0000-FFFF-FFFF00000000}"/>
  </bookViews>
  <sheets>
    <sheet name="1.sz. mell. összesített mérleg" sheetId="43" r:id="rId1"/>
    <sheet name="2.sz. m. kiadás intézményenként" sheetId="84" r:id="rId2"/>
    <sheet name="3.sz. mell. bev.intézményenként" sheetId="83" r:id="rId3"/>
    <sheet name="4.sz.mell. létszámadatok" sheetId="86" r:id="rId4"/>
    <sheet name="5.sz. mell.normatívák" sheetId="62" r:id="rId5"/>
    <sheet name="6.sz. m. támogatott szervezetek" sheetId="8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83" l="1"/>
  <c r="G20" i="83"/>
  <c r="G22" i="83"/>
  <c r="G18" i="83"/>
  <c r="M16" i="83"/>
  <c r="M8" i="83"/>
  <c r="G8" i="83"/>
  <c r="G9" i="83"/>
  <c r="M9" i="83"/>
  <c r="M10" i="83"/>
  <c r="G10" i="83"/>
  <c r="M7" i="83"/>
  <c r="G7" i="83"/>
  <c r="M20" i="84" l="1"/>
  <c r="M19" i="84"/>
  <c r="M21" i="84"/>
  <c r="M14" i="84"/>
  <c r="M15" i="84"/>
  <c r="M16" i="84"/>
  <c r="G21" i="84"/>
  <c r="G15" i="84"/>
  <c r="G16" i="84"/>
  <c r="G18" i="84"/>
  <c r="M6" i="84"/>
  <c r="G6" i="84"/>
  <c r="M8" i="84"/>
  <c r="M9" i="84"/>
  <c r="M10" i="84"/>
  <c r="M11" i="84"/>
  <c r="M13" i="84"/>
  <c r="G8" i="84"/>
  <c r="G9" i="84"/>
  <c r="G10" i="84"/>
  <c r="G12" i="84"/>
  <c r="G13" i="84"/>
  <c r="G14" i="84"/>
  <c r="M7" i="84"/>
  <c r="G7" i="84"/>
  <c r="E7" i="62" l="1"/>
  <c r="C12" i="62"/>
  <c r="D12" i="62" l="1"/>
  <c r="E6" i="62" l="1"/>
  <c r="E5" i="62"/>
  <c r="F9" i="86"/>
  <c r="F10" i="86"/>
  <c r="F11" i="86"/>
  <c r="F13" i="86"/>
  <c r="F17" i="86"/>
  <c r="F5" i="87" l="1"/>
  <c r="E12" i="62"/>
  <c r="D22" i="86"/>
  <c r="E22" i="86"/>
  <c r="D18" i="86"/>
  <c r="E18" i="86"/>
  <c r="D16" i="86"/>
  <c r="E16" i="86"/>
  <c r="D12" i="86"/>
  <c r="E12" i="86"/>
  <c r="F12" i="86" l="1"/>
  <c r="F16" i="86"/>
  <c r="F18" i="86"/>
  <c r="D23" i="86"/>
  <c r="E23" i="86"/>
  <c r="C18" i="86"/>
  <c r="F23" i="86" l="1"/>
  <c r="C22" i="86" l="1"/>
  <c r="C16" i="86"/>
  <c r="C12" i="86"/>
  <c r="C23" i="86" l="1"/>
  <c r="E13" i="87" l="1"/>
  <c r="F13" i="87" s="1"/>
  <c r="D13" i="87"/>
  <c r="C26" i="43" l="1"/>
  <c r="C20" i="43" l="1"/>
  <c r="C9" i="43" l="1"/>
  <c r="C7" i="43" s="1"/>
  <c r="C10" i="43"/>
  <c r="C12" i="43"/>
  <c r="C11" i="43" s="1"/>
  <c r="C14" i="43"/>
  <c r="C13" i="43" s="1"/>
  <c r="C16" i="43"/>
  <c r="C24" i="43"/>
  <c r="C23" i="43" s="1"/>
  <c r="C19" i="43" s="1"/>
  <c r="C25" i="43"/>
  <c r="C6" i="43"/>
  <c r="C5" i="43" l="1"/>
  <c r="C31" i="43" s="1"/>
  <c r="C33" i="43" l="1"/>
</calcChain>
</file>

<file path=xl/sharedStrings.xml><?xml version="1.0" encoding="utf-8"?>
<sst xmlns="http://schemas.openxmlformats.org/spreadsheetml/2006/main" count="218" uniqueCount="167">
  <si>
    <t>Kiadási jogcímek</t>
  </si>
  <si>
    <t>Bevételi jogcím</t>
  </si>
  <si>
    <t>I</t>
  </si>
  <si>
    <t>II.</t>
  </si>
  <si>
    <t>IV.</t>
  </si>
  <si>
    <t>V.</t>
  </si>
  <si>
    <t>I.</t>
  </si>
  <si>
    <t>VI.</t>
  </si>
  <si>
    <t>1.Személyi  juttatások</t>
  </si>
  <si>
    <t>2.Munkaadókat terhelő járulékok</t>
  </si>
  <si>
    <t>1.1.Tárgyi eszk, immateriális javak értékesítése</t>
  </si>
  <si>
    <t>3.Egyéb felhalmozási kiadások:</t>
  </si>
  <si>
    <t>%</t>
  </si>
  <si>
    <t>Összesen</t>
  </si>
  <si>
    <t>Megnevezés</t>
  </si>
  <si>
    <t>1.</t>
  </si>
  <si>
    <t>3.</t>
  </si>
  <si>
    <t>4.</t>
  </si>
  <si>
    <t>5.</t>
  </si>
  <si>
    <t>VII.</t>
  </si>
  <si>
    <t>Helyi önkorm. ált.fenntartott intézmények támogatása</t>
  </si>
  <si>
    <t>Helyi önkorm. Ált.fenntartott intézményeknek átadott támogatás</t>
  </si>
  <si>
    <t>1. Intézményi működési bevételek</t>
  </si>
  <si>
    <t>1.Felhalmozási saját bevételek</t>
  </si>
  <si>
    <t>Függő, átfutó bevételek</t>
  </si>
  <si>
    <t>Függő, átfutó kiadások</t>
  </si>
  <si>
    <t>1.2. Pénzügyi befektetések bevételei</t>
  </si>
  <si>
    <t>1.1. Tárgyi eszköz, immateriális javak értékesítése</t>
  </si>
  <si>
    <t>II. Felhalmozási  bevételek:</t>
  </si>
  <si>
    <t xml:space="preserve"> I. Működési bevételek</t>
  </si>
  <si>
    <t>ÖSSZESEN</t>
  </si>
  <si>
    <t>Önkormányzat</t>
  </si>
  <si>
    <t>Óvoda</t>
  </si>
  <si>
    <t>2. Intézményi beruházási kiadások ÁFÁ-val</t>
  </si>
  <si>
    <t>1. Felújítási kiadások ÁFÁ-val</t>
  </si>
  <si>
    <t xml:space="preserve"> II. Felhalmozási  kiadások</t>
  </si>
  <si>
    <t>7. Ellátottak pénzbeli juttatása</t>
  </si>
  <si>
    <t>4.Egyéb működési célú támogatások</t>
  </si>
  <si>
    <t>3.Dologi kiadások (dologi és dologi jellegű kiadások)</t>
  </si>
  <si>
    <t>I. Működési kiadások</t>
  </si>
  <si>
    <t>BEVÉTELEK ÖSSZESEN község  szinten</t>
  </si>
  <si>
    <t>KIADÁSOK ÖSSZESEN község szinten</t>
  </si>
  <si>
    <t xml:space="preserve"> BEVÉTELEK ÖSSZESEN:</t>
  </si>
  <si>
    <t xml:space="preserve"> KIADÁSOK ÖSSZESEN:</t>
  </si>
  <si>
    <t>2.Munkaadókat terhelő járulékok és szochó</t>
  </si>
  <si>
    <t>3.Dologi kiadások</t>
  </si>
  <si>
    <t>4.Egyéb működési célú kiadások</t>
  </si>
  <si>
    <t>5.Ellátottak pénzbeli juttatásai</t>
  </si>
  <si>
    <t>1.Felújítási kiadások Áfá-val</t>
  </si>
  <si>
    <t>2.Beruházási kiadások ÁFÁ-val</t>
  </si>
  <si>
    <t>2. Működési célú támogatások áll.házt.-on belülről</t>
  </si>
  <si>
    <t>2.1.Önkormányzatok műk. célú ktgvetési tám.</t>
  </si>
  <si>
    <t>2.3. Működési célú tám. értékű bev.</t>
  </si>
  <si>
    <t>2.2. Előző évi ktgvetési visszatérülések</t>
  </si>
  <si>
    <t>3. Működési célú átvett pénzeszközök</t>
  </si>
  <si>
    <t>3.1.Működési célú visszatér. Tám., kölcsönök visszatér. Áh-on kívülről</t>
  </si>
  <si>
    <t>4. Közhatalmi bevételek</t>
  </si>
  <si>
    <t>4.1 Igazgatási szolg. Díj</t>
  </si>
  <si>
    <t>4.2.Gépjárműadó</t>
  </si>
  <si>
    <t>4.5. Egyéb közhatalmi bevételek</t>
  </si>
  <si>
    <t>1.Felhalmozási bevételek</t>
  </si>
  <si>
    <t xml:space="preserve"> Működési bevételek összesen</t>
  </si>
  <si>
    <t>Működési kiadások összesen</t>
  </si>
  <si>
    <t xml:space="preserve"> Felhalmozási  kiadások összesen</t>
  </si>
  <si>
    <t>Felhalmozási  bevételek összesen</t>
  </si>
  <si>
    <t>3. Felhalmozási célú átvett pénzeszközök</t>
  </si>
  <si>
    <t>3.1. Felhalmozási célú visszatér. Tám, kölcsön visszatér áh-on kívülről</t>
  </si>
  <si>
    <t>Finanszírozási bevételek</t>
  </si>
  <si>
    <t>Finanszírozási kiadások:</t>
  </si>
  <si>
    <t>1. Maradvány működési célú igénybevétele</t>
  </si>
  <si>
    <t>2. Működési célú támogatások államháztartáson belülről</t>
  </si>
  <si>
    <t>3.Felhalmozási célú átvett pénzeszközök</t>
  </si>
  <si>
    <t>III. Finanszírozási kiadások</t>
  </si>
  <si>
    <t>IV. Függő átfutó kiadások</t>
  </si>
  <si>
    <t>III. Finanszírozási bevételek</t>
  </si>
  <si>
    <t>IV. Függő, átfutó bevételek</t>
  </si>
  <si>
    <t>III.</t>
  </si>
  <si>
    <t>V</t>
  </si>
  <si>
    <t>V.  KIADÁSOK ÖSSZESEN:</t>
  </si>
  <si>
    <t>V. KÖLTSÉGVETÉSI BEVÉTELEK ÖSSZESEN:</t>
  </si>
  <si>
    <t>2.</t>
  </si>
  <si>
    <t>2013. eredeti előirányzat</t>
  </si>
  <si>
    <t>2. Központi irányítószervi támogatás</t>
  </si>
  <si>
    <t>Mindösszesen:</t>
  </si>
  <si>
    <t>S.sz.</t>
  </si>
  <si>
    <t>Támogatott tevékenység</t>
  </si>
  <si>
    <t>Támogatott szervezet</t>
  </si>
  <si>
    <t>6.</t>
  </si>
  <si>
    <t>Összesen:</t>
  </si>
  <si>
    <t>változás %</t>
  </si>
  <si>
    <t xml:space="preserve"> Önkormányzat összesen:</t>
  </si>
  <si>
    <t>Adatok Fő</t>
  </si>
  <si>
    <t>2..Felhalmozási célú támogatásértékű bevétel</t>
  </si>
  <si>
    <t>2. Felhalmozási célú támogatások</t>
  </si>
  <si>
    <t>Adatok E Ft-ban</t>
  </si>
  <si>
    <t xml:space="preserve">Adatok Ft- ban  </t>
  </si>
  <si>
    <t xml:space="preserve">  3.2.Felhalmozási célú pénzeszközök átvétel </t>
  </si>
  <si>
    <t>1</t>
  </si>
  <si>
    <t>2</t>
  </si>
  <si>
    <t>3</t>
  </si>
  <si>
    <t>5.Elvonások befizetések</t>
  </si>
  <si>
    <t xml:space="preserve">  4.1 Elvonások, befizetések</t>
  </si>
  <si>
    <t>6.Tervezett maradvány és tartalék előirányzata</t>
  </si>
  <si>
    <t>1. Államháztartáson belüli megelőlegezések visszafizetése</t>
  </si>
  <si>
    <t>Adatok forintban</t>
  </si>
  <si>
    <t>Műk.támog.áht belülre</t>
  </si>
  <si>
    <t>Műk.támog. Áh.tkivülre</t>
  </si>
  <si>
    <t>részesedések vásárlása</t>
  </si>
  <si>
    <t>2.Áht. Belüli megelőlegezések</t>
  </si>
  <si>
    <t>Önkorm.</t>
  </si>
  <si>
    <t>3.. Központi irányítószervi kiadások</t>
  </si>
  <si>
    <t xml:space="preserve">2.Hitelek </t>
  </si>
  <si>
    <t>Sáta Községi Önkormányzat kiadásai intézményenként</t>
  </si>
  <si>
    <t xml:space="preserve">Óvoda </t>
  </si>
  <si>
    <t>3.Közhatalmi bevételek</t>
  </si>
  <si>
    <t>4. Egyéb működési bevétel</t>
  </si>
  <si>
    <t>3.Államházt.megelőlegezések</t>
  </si>
  <si>
    <t>4.Hitel felvétel</t>
  </si>
  <si>
    <t>Napköziotthonos óvoda</t>
  </si>
  <si>
    <t>Közfoglalkoztatottak</t>
  </si>
  <si>
    <t>Napköziotthonos óvoda összesen</t>
  </si>
  <si>
    <t>Önkormányzat összesen</t>
  </si>
  <si>
    <t>Közfoglalkoztatottak összesen</t>
  </si>
  <si>
    <t>Háziorvosi szolgálat</t>
  </si>
  <si>
    <t>Védőnői szolgálat</t>
  </si>
  <si>
    <t>Háziorvosi, védőnői szolgálat összesen</t>
  </si>
  <si>
    <t>Polgármester</t>
  </si>
  <si>
    <t>Alpolgármester</t>
  </si>
  <si>
    <t>Testületi tagok</t>
  </si>
  <si>
    <t>1.1</t>
  </si>
  <si>
    <t>1.2.</t>
  </si>
  <si>
    <t>1.3.</t>
  </si>
  <si>
    <t>Helyi önkormányzatok általános támogatása</t>
  </si>
  <si>
    <t>Települési önk.egyes köznev.fea.támog.</t>
  </si>
  <si>
    <t>települ.önk.szociális,gyjóléti és gyermekétkeztetési fea.tllát.</t>
  </si>
  <si>
    <t>Települési önkormányzatok kulturális fea.támogatása</t>
  </si>
  <si>
    <t>Működ.ktg.vetési támog és kiegészitő támogatások</t>
  </si>
  <si>
    <t>Elszámolásból származó bevételek</t>
  </si>
  <si>
    <t>3. Egyéb felhalmozási kiadások (részesedés vásárlása)</t>
  </si>
  <si>
    <t>Működési támogatás</t>
  </si>
  <si>
    <t>F.lyuki nyugdíjas bányász szakszervezet</t>
  </si>
  <si>
    <t>4.3. Vagyoni tipusu adók</t>
  </si>
  <si>
    <t>4.4. Értékesitési és forgalmi adók</t>
  </si>
  <si>
    <t>tartalék</t>
  </si>
  <si>
    <t>Előző évi hitel visszafizetése</t>
  </si>
  <si>
    <t>Likvid hitel felvétele</t>
  </si>
  <si>
    <t>Likvid hitel visszafizetése</t>
  </si>
  <si>
    <t>1.sz. melléklet a …...................rendelethez</t>
  </si>
  <si>
    <t>2018. eredeti előirányzat</t>
  </si>
  <si>
    <t>2018. módosított előirányzat</t>
  </si>
  <si>
    <t>A sz.rendelet  2. sz.melléklete</t>
  </si>
  <si>
    <t>2018. év eredeti előirányzat</t>
  </si>
  <si>
    <t>2018. év módosított előirányzat</t>
  </si>
  <si>
    <t>A sz.rendelet melléklete</t>
  </si>
  <si>
    <t>Sáta Községi Önkormányzat 2018.év bevételei intézményenként</t>
  </si>
  <si>
    <t>A /sz. rendelet 5.sz. melléklete</t>
  </si>
  <si>
    <t>SÁTA KÖZSÉGI ÖNKORMÁNYZAT 2018. ÉVRE VONATKOZÓ ÁLLAMI TÁMOGATÁSOK</t>
  </si>
  <si>
    <t>Állami hozzájárulás és támogatás  2018. eredeti előirányzat</t>
  </si>
  <si>
    <t>Állami hozzájárulás és támogatás  2018. módosított előirányzat</t>
  </si>
  <si>
    <t>A sz.rendelet 4.sz. melléklete</t>
  </si>
  <si>
    <t>Sáta Községi Önkormányzat létszámadatai 2018.évben</t>
  </si>
  <si>
    <t xml:space="preserve"> eredeti tervezett létszám             2018. évre</t>
  </si>
  <si>
    <t>módosított tervezett létszám 2018. évre</t>
  </si>
  <si>
    <t>2018. év tény létszám</t>
  </si>
  <si>
    <t>A  .sz.rendelet 6..sz.melléklete</t>
  </si>
  <si>
    <t xml:space="preserve"> SÁTA KÖZSÉG ÖNKORMÁNYZATA ÁLTAL 2018. ÉVBEN TÁMOGATOTT SZERVEZETEK</t>
  </si>
  <si>
    <t xml:space="preserve">                                                                 SÁTA KÖZSÉG ÖNKORMÁNYZATÁNAK 2018. ÉVI ÖSSZESÍTETT MÉRLEGE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</si>
</sst>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0.0"/>
  </numFmts>
  <fonts count="12" x14ac:knownFonts="1">
    <font>
      <sz val="10"/>
      <name val="Arial"/>
      <charset val="238"/>
    </font>
    <font>
      <sz val="12"/>
      <name val="Times New Roman CE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</cellStyleXfs>
  <cellXfs count="229">
    <xf numFmtId="0" fontId="0" fillId="0" borderId="0" xfId="0"/>
    <xf numFmtId="0" fontId="6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 indent="1"/>
    </xf>
    <xf numFmtId="3" fontId="5" fillId="0" borderId="1" xfId="1" applyNumberFormat="1" applyFont="1" applyFill="1" applyBorder="1" applyAlignment="1" applyProtection="1">
      <alignment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center" wrapText="1" indent="1"/>
    </xf>
    <xf numFmtId="3" fontId="6" fillId="0" borderId="1" xfId="1" applyNumberFormat="1" applyFont="1" applyFill="1" applyBorder="1" applyAlignment="1" applyProtection="1">
      <alignment vertical="center" wrapText="1"/>
      <protection locked="0"/>
    </xf>
    <xf numFmtId="16" fontId="6" fillId="0" borderId="1" xfId="1" applyNumberFormat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vertical="center" wrapText="1"/>
    </xf>
    <xf numFmtId="0" fontId="6" fillId="0" borderId="0" xfId="0" applyFont="1"/>
    <xf numFmtId="3" fontId="5" fillId="0" borderId="0" xfId="1" applyNumberFormat="1" applyFont="1" applyFill="1" applyBorder="1" applyAlignment="1" applyProtection="1">
      <alignment vertical="center" wrapText="1"/>
    </xf>
    <xf numFmtId="3" fontId="5" fillId="0" borderId="0" xfId="1" applyNumberFormat="1" applyFont="1" applyFill="1" applyBorder="1" applyAlignment="1" applyProtection="1">
      <alignment vertical="center" wrapText="1"/>
      <protection locked="0"/>
    </xf>
    <xf numFmtId="0" fontId="6" fillId="0" borderId="0" xfId="1" applyFont="1" applyFill="1" applyBorder="1" applyAlignment="1" applyProtection="1">
      <alignment vertical="center" wrapText="1"/>
    </xf>
    <xf numFmtId="3" fontId="6" fillId="0" borderId="0" xfId="1" applyNumberFormat="1" applyFont="1" applyFill="1" applyBorder="1" applyAlignment="1" applyProtection="1">
      <alignment vertical="center" wrapText="1"/>
      <protection locked="0"/>
    </xf>
    <xf numFmtId="3" fontId="6" fillId="0" borderId="0" xfId="0" applyNumberFormat="1" applyFont="1" applyFill="1" applyBorder="1"/>
    <xf numFmtId="0" fontId="5" fillId="0" borderId="0" xfId="1" applyFont="1" applyFill="1" applyBorder="1" applyAlignment="1" applyProtection="1">
      <alignment vertical="center" wrapText="1"/>
    </xf>
    <xf numFmtId="3" fontId="6" fillId="0" borderId="0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/>
    <xf numFmtId="3" fontId="3" fillId="0" borderId="0" xfId="0" applyNumberFormat="1" applyFont="1" applyFill="1" applyBorder="1"/>
    <xf numFmtId="165" fontId="3" fillId="0" borderId="0" xfId="1" applyNumberFormat="1" applyFont="1" applyFill="1" applyBorder="1" applyAlignment="1" applyProtection="1">
      <alignment vertical="center" wrapText="1"/>
    </xf>
    <xf numFmtId="3" fontId="5" fillId="0" borderId="1" xfId="1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3" fillId="0" borderId="0" xfId="0" applyFont="1" applyFill="1"/>
    <xf numFmtId="0" fontId="5" fillId="0" borderId="0" xfId="0" applyFont="1" applyFill="1"/>
    <xf numFmtId="2" fontId="5" fillId="0" borderId="1" xfId="1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/>
    <xf numFmtId="3" fontId="6" fillId="0" borderId="0" xfId="0" applyNumberFormat="1" applyFont="1" applyFill="1"/>
    <xf numFmtId="0" fontId="6" fillId="0" borderId="1" xfId="1" applyFont="1" applyFill="1" applyBorder="1" applyAlignment="1" applyProtection="1">
      <alignment horizontal="left" indent="1"/>
    </xf>
    <xf numFmtId="3" fontId="5" fillId="0" borderId="1" xfId="0" applyNumberFormat="1" applyFont="1" applyFill="1" applyBorder="1"/>
    <xf numFmtId="3" fontId="6" fillId="0" borderId="1" xfId="1" applyNumberFormat="1" applyFont="1" applyFill="1" applyBorder="1" applyAlignment="1" applyProtection="1">
      <alignment vertical="center" wrapText="1"/>
    </xf>
    <xf numFmtId="2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/>
    <xf numFmtId="0" fontId="3" fillId="5" borderId="1" xfId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vertical="center" wrapText="1"/>
    </xf>
    <xf numFmtId="3" fontId="5" fillId="4" borderId="1" xfId="1" applyNumberFormat="1" applyFont="1" applyFill="1" applyBorder="1" applyAlignment="1" applyProtection="1">
      <alignment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2" fontId="5" fillId="4" borderId="1" xfId="1" applyNumberFormat="1" applyFont="1" applyFill="1" applyBorder="1" applyAlignment="1" applyProtection="1">
      <alignment vertical="center" wrapText="1"/>
    </xf>
    <xf numFmtId="2" fontId="5" fillId="4" borderId="1" xfId="1" applyNumberFormat="1" applyFont="1" applyFill="1" applyBorder="1" applyAlignment="1" applyProtection="1">
      <alignment horizontal="left" vertical="center" wrapText="1" indent="1"/>
    </xf>
    <xf numFmtId="3" fontId="5" fillId="4" borderId="1" xfId="1" applyNumberFormat="1" applyFont="1" applyFill="1" applyBorder="1" applyAlignment="1" applyProtection="1">
      <alignment vertical="center" wrapText="1"/>
      <protection locked="0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1" applyFont="1" applyFill="1" applyBorder="1" applyAlignment="1" applyProtection="1">
      <alignment horizontal="left" vertical="center" wrapText="1" indent="1"/>
    </xf>
    <xf numFmtId="2" fontId="5" fillId="4" borderId="2" xfId="1" applyNumberFormat="1" applyFont="1" applyFill="1" applyBorder="1" applyAlignment="1" applyProtection="1">
      <alignment horizontal="left" vertical="center" wrapText="1" indent="1"/>
    </xf>
    <xf numFmtId="3" fontId="5" fillId="4" borderId="2" xfId="1" applyNumberFormat="1" applyFont="1" applyFill="1" applyBorder="1" applyAlignment="1" applyProtection="1">
      <alignment vertical="center" wrapText="1"/>
      <protection locked="0"/>
    </xf>
    <xf numFmtId="3" fontId="5" fillId="4" borderId="2" xfId="0" applyNumberFormat="1" applyFont="1" applyFill="1" applyBorder="1" applyAlignment="1">
      <alignment horizontal="right" vertical="center"/>
    </xf>
    <xf numFmtId="0" fontId="5" fillId="4" borderId="5" xfId="1" applyFont="1" applyFill="1" applyBorder="1" applyAlignment="1" applyProtection="1">
      <alignment horizontal="center" vertical="center" wrapText="1"/>
    </xf>
    <xf numFmtId="0" fontId="5" fillId="4" borderId="2" xfId="1" applyFont="1" applyFill="1" applyBorder="1" applyAlignment="1" applyProtection="1">
      <alignment horizontal="left" vertical="center" wrapText="1" indent="1"/>
    </xf>
    <xf numFmtId="2" fontId="3" fillId="5" borderId="1" xfId="1" applyNumberFormat="1" applyFont="1" applyFill="1" applyBorder="1" applyAlignment="1" applyProtection="1">
      <alignment vertical="center" wrapText="1"/>
    </xf>
    <xf numFmtId="3" fontId="3" fillId="5" borderId="1" xfId="1" applyNumberFormat="1" applyFont="1" applyFill="1" applyBorder="1" applyAlignment="1" applyProtection="1">
      <alignment vertical="center" wrapText="1"/>
    </xf>
    <xf numFmtId="0" fontId="3" fillId="5" borderId="1" xfId="1" applyFont="1" applyFill="1" applyBorder="1" applyAlignment="1" applyProtection="1">
      <alignment vertical="center" wrapText="1"/>
    </xf>
    <xf numFmtId="165" fontId="3" fillId="5" borderId="1" xfId="1" applyNumberFormat="1" applyFont="1" applyFill="1" applyBorder="1" applyAlignment="1" applyProtection="1">
      <alignment vertical="center" wrapText="1"/>
    </xf>
    <xf numFmtId="2" fontId="3" fillId="5" borderId="1" xfId="0" applyNumberFormat="1" applyFont="1" applyFill="1" applyBorder="1" applyAlignment="1">
      <alignment wrapText="1"/>
    </xf>
    <xf numFmtId="3" fontId="3" fillId="5" borderId="1" xfId="0" applyNumberFormat="1" applyFont="1" applyFill="1" applyBorder="1"/>
    <xf numFmtId="0" fontId="3" fillId="5" borderId="1" xfId="0" applyFont="1" applyFill="1" applyBorder="1" applyAlignment="1">
      <alignment wrapText="1"/>
    </xf>
    <xf numFmtId="165" fontId="3" fillId="5" borderId="1" xfId="0" applyNumberFormat="1" applyFont="1" applyFill="1" applyBorder="1"/>
    <xf numFmtId="0" fontId="3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1" applyFont="1" applyFill="1" applyBorder="1" applyAlignment="1" applyProtection="1">
      <alignment horizontal="left" indent="1"/>
    </xf>
    <xf numFmtId="0" fontId="5" fillId="5" borderId="1" xfId="0" applyFont="1" applyFill="1" applyBorder="1" applyAlignment="1">
      <alignment horizontal="left"/>
    </xf>
    <xf numFmtId="3" fontId="5" fillId="5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3" fontId="5" fillId="4" borderId="1" xfId="0" applyNumberFormat="1" applyFont="1" applyFill="1" applyBorder="1"/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3" fontId="6" fillId="3" borderId="1" xfId="0" applyNumberFormat="1" applyFont="1" applyFill="1" applyBorder="1"/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5" borderId="1" xfId="1" applyFont="1" applyFill="1" applyBorder="1" applyAlignment="1" applyProtection="1">
      <alignment horizontal="left" vertical="center" wrapText="1"/>
    </xf>
    <xf numFmtId="0" fontId="5" fillId="4" borderId="1" xfId="1" applyFont="1" applyFill="1" applyBorder="1" applyAlignment="1" applyProtection="1">
      <alignment horizontal="left" vertical="center" wrapText="1"/>
    </xf>
    <xf numFmtId="3" fontId="5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/>
    </xf>
    <xf numFmtId="3" fontId="6" fillId="0" borderId="1" xfId="2" applyNumberFormat="1" applyFont="1" applyBorder="1" applyAlignment="1">
      <alignment horizontal="center" vertical="center"/>
    </xf>
    <xf numFmtId="0" fontId="5" fillId="4" borderId="1" xfId="1" applyNumberFormat="1" applyFont="1" applyFill="1" applyBorder="1" applyAlignment="1" applyProtection="1">
      <alignment horizontal="left" vertical="center" wrapText="1"/>
    </xf>
    <xf numFmtId="0" fontId="5" fillId="4" borderId="1" xfId="1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Alignment="1">
      <alignment horizontal="center" vertical="center"/>
    </xf>
    <xf numFmtId="165" fontId="5" fillId="5" borderId="1" xfId="1" applyNumberFormat="1" applyFont="1" applyFill="1" applyBorder="1" applyAlignment="1" applyProtection="1">
      <alignment horizontal="center" vertical="center" wrapText="1"/>
    </xf>
    <xf numFmtId="0" fontId="6" fillId="0" borderId="0" xfId="2" applyFont="1" applyAlignment="1">
      <alignment horizontal="left" vertical="center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2" applyFont="1" applyFill="1" applyBorder="1" applyAlignment="1">
      <alignment horizontal="center" vertical="center" textRotation="90"/>
    </xf>
    <xf numFmtId="0" fontId="3" fillId="5" borderId="1" xfId="1" applyFont="1" applyFill="1" applyBorder="1" applyAlignment="1" applyProtection="1">
      <alignment horizontal="center" vertical="center" textRotation="90" wrapText="1"/>
    </xf>
    <xf numFmtId="0" fontId="6" fillId="0" borderId="0" xfId="2" applyFont="1" applyFill="1" applyBorder="1" applyAlignment="1">
      <alignment horizontal="center" vertical="center"/>
    </xf>
    <xf numFmtId="2" fontId="5" fillId="4" borderId="1" xfId="1" applyNumberFormat="1" applyFont="1" applyFill="1" applyBorder="1" applyAlignment="1" applyProtection="1">
      <alignment horizontal="left" vertical="center" wrapText="1"/>
    </xf>
    <xf numFmtId="3" fontId="5" fillId="4" borderId="1" xfId="1" applyNumberFormat="1" applyFont="1" applyFill="1" applyBorder="1" applyAlignment="1" applyProtection="1">
      <alignment horizontal="right" vertical="center" wrapText="1"/>
    </xf>
    <xf numFmtId="3" fontId="5" fillId="4" borderId="3" xfId="1" applyNumberFormat="1" applyFont="1" applyFill="1" applyBorder="1" applyAlignment="1" applyProtection="1">
      <alignment horizontal="right" vertical="center" wrapText="1"/>
    </xf>
    <xf numFmtId="0" fontId="5" fillId="0" borderId="0" xfId="2" applyFont="1" applyAlignment="1">
      <alignment horizontal="left" vertical="center"/>
    </xf>
    <xf numFmtId="2" fontId="6" fillId="0" borderId="1" xfId="1" applyNumberFormat="1" applyFont="1" applyFill="1" applyBorder="1" applyAlignment="1" applyProtection="1">
      <alignment vertical="center" wrapText="1"/>
    </xf>
    <xf numFmtId="3" fontId="6" fillId="3" borderId="1" xfId="1" applyNumberFormat="1" applyFont="1" applyFill="1" applyBorder="1" applyAlignment="1" applyProtection="1">
      <alignment horizontal="right" vertical="center" wrapText="1"/>
    </xf>
    <xf numFmtId="3" fontId="6" fillId="3" borderId="3" xfId="1" applyNumberFormat="1" applyFont="1" applyFill="1" applyBorder="1" applyAlignment="1" applyProtection="1">
      <alignment horizontal="right" vertical="center" wrapText="1"/>
    </xf>
    <xf numFmtId="3" fontId="6" fillId="4" borderId="1" xfId="1" applyNumberFormat="1" applyFont="1" applyFill="1" applyBorder="1" applyAlignment="1" applyProtection="1">
      <alignment horizontal="right" vertical="center" wrapText="1"/>
    </xf>
    <xf numFmtId="0" fontId="6" fillId="3" borderId="0" xfId="2" applyFont="1" applyFill="1" applyAlignment="1">
      <alignment horizontal="left" vertical="center"/>
    </xf>
    <xf numFmtId="2" fontId="6" fillId="3" borderId="1" xfId="1" applyNumberFormat="1" applyFont="1" applyFill="1" applyBorder="1" applyAlignment="1" applyProtection="1">
      <alignment horizontal="left" vertical="center" wrapText="1"/>
    </xf>
    <xf numFmtId="3" fontId="6" fillId="3" borderId="1" xfId="1" applyNumberFormat="1" applyFont="1" applyFill="1" applyBorder="1" applyAlignment="1" applyProtection="1">
      <alignment horizontal="right" vertical="center" wrapText="1"/>
      <protection locked="0"/>
    </xf>
    <xf numFmtId="3" fontId="6" fillId="3" borderId="3" xfId="1" applyNumberFormat="1" applyFont="1" applyFill="1" applyBorder="1" applyAlignment="1" applyProtection="1">
      <alignment horizontal="right" vertical="center" wrapText="1"/>
      <protection locked="0"/>
    </xf>
    <xf numFmtId="2" fontId="10" fillId="3" borderId="1" xfId="1" applyNumberFormat="1" applyFont="1" applyFill="1" applyBorder="1" applyAlignment="1" applyProtection="1">
      <alignment horizontal="left" vertical="center" wrapText="1"/>
    </xf>
    <xf numFmtId="3" fontId="10" fillId="3" borderId="1" xfId="1" applyNumberFormat="1" applyFont="1" applyFill="1" applyBorder="1" applyAlignment="1" applyProtection="1">
      <alignment horizontal="right" vertical="center" wrapText="1"/>
    </xf>
    <xf numFmtId="3" fontId="10" fillId="3" borderId="3" xfId="1" applyNumberFormat="1" applyFont="1" applyFill="1" applyBorder="1" applyAlignment="1" applyProtection="1">
      <alignment horizontal="right" vertical="center" wrapText="1"/>
    </xf>
    <xf numFmtId="3" fontId="10" fillId="4" borderId="1" xfId="1" applyNumberFormat="1" applyFont="1" applyFill="1" applyBorder="1" applyAlignment="1" applyProtection="1">
      <alignment horizontal="right" vertical="center" wrapText="1"/>
    </xf>
    <xf numFmtId="0" fontId="10" fillId="3" borderId="0" xfId="2" applyFont="1" applyFill="1" applyAlignment="1">
      <alignment horizontal="left" vertical="center"/>
    </xf>
    <xf numFmtId="3" fontId="5" fillId="4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3" borderId="0" xfId="2" applyFont="1" applyFill="1" applyAlignment="1">
      <alignment horizontal="left" vertical="center"/>
    </xf>
    <xf numFmtId="2" fontId="5" fillId="5" borderId="1" xfId="1" applyNumberFormat="1" applyFont="1" applyFill="1" applyBorder="1" applyAlignment="1" applyProtection="1">
      <alignment horizontal="left" vertical="center" wrapText="1"/>
    </xf>
    <xf numFmtId="3" fontId="5" fillId="5" borderId="1" xfId="1" applyNumberFormat="1" applyFont="1" applyFill="1" applyBorder="1" applyAlignment="1" applyProtection="1">
      <alignment horizontal="right" vertical="center" wrapText="1"/>
    </xf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horizontal="left" vertical="center"/>
    </xf>
    <xf numFmtId="3" fontId="5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2" fontId="3" fillId="5" borderId="6" xfId="1" applyNumberFormat="1" applyFont="1" applyFill="1" applyBorder="1" applyAlignment="1" applyProtection="1">
      <alignment horizontal="center" vertical="center" wrapText="1"/>
    </xf>
    <xf numFmtId="0" fontId="3" fillId="5" borderId="6" xfId="2" applyFont="1" applyFill="1" applyBorder="1" applyAlignment="1">
      <alignment horizontal="center" vertical="center" textRotation="90"/>
    </xf>
    <xf numFmtId="2" fontId="3" fillId="5" borderId="6" xfId="2" applyNumberFormat="1" applyFont="1" applyFill="1" applyBorder="1" applyAlignment="1">
      <alignment horizontal="center" vertical="center" textRotation="90" wrapText="1"/>
    </xf>
    <xf numFmtId="0" fontId="3" fillId="5" borderId="7" xfId="2" applyFont="1" applyFill="1" applyBorder="1" applyAlignment="1">
      <alignment horizontal="center" vertical="center" textRotation="90"/>
    </xf>
    <xf numFmtId="0" fontId="3" fillId="5" borderId="6" xfId="1" applyFont="1" applyFill="1" applyBorder="1" applyAlignment="1" applyProtection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4" borderId="1" xfId="2" applyFont="1" applyFill="1" applyBorder="1" applyAlignment="1" applyProtection="1">
      <alignment horizontal="center" vertical="center"/>
    </xf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right" vertical="center"/>
    </xf>
    <xf numFmtId="2" fontId="11" fillId="0" borderId="1" xfId="0" applyNumberFormat="1" applyFont="1" applyFill="1" applyBorder="1" applyAlignment="1">
      <alignment vertical="center" wrapText="1"/>
    </xf>
    <xf numFmtId="0" fontId="11" fillId="5" borderId="1" xfId="0" applyFont="1" applyFill="1" applyBorder="1"/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 wrapText="1" shrinkToFit="1"/>
    </xf>
    <xf numFmtId="3" fontId="11" fillId="0" borderId="1" xfId="0" applyNumberFormat="1" applyFont="1" applyFill="1" applyBorder="1" applyAlignment="1">
      <alignment horizontal="right" vertical="center" wrapText="1" shrinkToFit="1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 shrinkToFit="1"/>
    </xf>
    <xf numFmtId="0" fontId="11" fillId="0" borderId="1" xfId="0" applyFont="1" applyFill="1" applyBorder="1" applyAlignment="1">
      <alignment vertical="center"/>
    </xf>
    <xf numFmtId="3" fontId="3" fillId="4" borderId="1" xfId="0" applyNumberFormat="1" applyFont="1" applyFill="1" applyBorder="1" applyAlignment="1" applyProtection="1">
      <alignment horizontal="right" vertical="center" wrapText="1" shrinkToFit="1"/>
      <protection locked="0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 wrapText="1" shrinkToFi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right"/>
    </xf>
    <xf numFmtId="0" fontId="6" fillId="3" borderId="0" xfId="0" applyFont="1" applyFill="1"/>
    <xf numFmtId="3" fontId="5" fillId="4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/>
    </xf>
    <xf numFmtId="3" fontId="3" fillId="5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1" fontId="5" fillId="4" borderId="1" xfId="0" applyNumberFormat="1" applyFont="1" applyFill="1" applyBorder="1" applyAlignment="1">
      <alignment horizontal="right" vertical="center"/>
    </xf>
    <xf numFmtId="1" fontId="5" fillId="4" borderId="1" xfId="1" applyNumberFormat="1" applyFont="1" applyFill="1" applyBorder="1" applyAlignment="1" applyProtection="1">
      <alignment vertical="center" wrapText="1"/>
    </xf>
    <xf numFmtId="1" fontId="5" fillId="5" borderId="1" xfId="1" applyNumberFormat="1" applyFont="1" applyFill="1" applyBorder="1" applyAlignment="1" applyProtection="1">
      <alignment vertical="center" wrapText="1"/>
    </xf>
    <xf numFmtId="1" fontId="5" fillId="5" borderId="1" xfId="0" applyNumberFormat="1" applyFont="1" applyFill="1" applyBorder="1" applyAlignment="1">
      <alignment horizontal="right" vertical="center"/>
    </xf>
    <xf numFmtId="0" fontId="3" fillId="5" borderId="10" xfId="2" applyFont="1" applyFill="1" applyBorder="1" applyAlignment="1">
      <alignment horizontal="center" vertical="center" textRotation="90"/>
    </xf>
    <xf numFmtId="3" fontId="5" fillId="4" borderId="10" xfId="1" applyNumberFormat="1" applyFont="1" applyFill="1" applyBorder="1" applyAlignment="1" applyProtection="1">
      <alignment horizontal="center" vertical="center" wrapText="1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0" xfId="2" applyNumberFormat="1" applyFont="1" applyBorder="1" applyAlignment="1">
      <alignment horizontal="center" vertical="center"/>
    </xf>
    <xf numFmtId="3" fontId="5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1" applyNumberFormat="1" applyFont="1" applyFill="1" applyBorder="1" applyAlignment="1" applyProtection="1">
      <alignment horizontal="center" vertical="center" wrapText="1"/>
    </xf>
    <xf numFmtId="165" fontId="5" fillId="5" borderId="10" xfId="1" applyNumberFormat="1" applyFont="1" applyFill="1" applyBorder="1" applyAlignment="1" applyProtection="1">
      <alignment horizontal="center" vertical="center" wrapText="1"/>
    </xf>
    <xf numFmtId="0" fontId="3" fillId="5" borderId="12" xfId="2" applyFont="1" applyFill="1" applyBorder="1" applyAlignment="1">
      <alignment horizontal="center" vertical="center" textRotation="90" wrapText="1"/>
    </xf>
    <xf numFmtId="3" fontId="5" fillId="4" borderId="10" xfId="1" applyNumberFormat="1" applyFont="1" applyFill="1" applyBorder="1" applyAlignment="1" applyProtection="1">
      <alignment horizontal="right" vertical="center" wrapText="1"/>
    </xf>
    <xf numFmtId="3" fontId="6" fillId="3" borderId="10" xfId="1" applyNumberFormat="1" applyFont="1" applyFill="1" applyBorder="1" applyAlignment="1" applyProtection="1">
      <alignment horizontal="right" vertical="center" wrapText="1"/>
    </xf>
    <xf numFmtId="3" fontId="6" fillId="3" borderId="10" xfId="1" applyNumberFormat="1" applyFont="1" applyFill="1" applyBorder="1" applyAlignment="1" applyProtection="1">
      <alignment horizontal="right" vertical="center" wrapText="1"/>
      <protection locked="0"/>
    </xf>
    <xf numFmtId="3" fontId="10" fillId="3" borderId="10" xfId="1" applyNumberFormat="1" applyFont="1" applyFill="1" applyBorder="1" applyAlignment="1" applyProtection="1">
      <alignment horizontal="right" vertical="center" wrapText="1"/>
    </xf>
    <xf numFmtId="3" fontId="5" fillId="4" borderId="10" xfId="1" applyNumberFormat="1" applyFont="1" applyFill="1" applyBorder="1" applyAlignment="1" applyProtection="1">
      <alignment horizontal="right" vertical="center" wrapText="1"/>
      <protection locked="0"/>
    </xf>
    <xf numFmtId="3" fontId="5" fillId="5" borderId="10" xfId="1" applyNumberFormat="1" applyFont="1" applyFill="1" applyBorder="1" applyAlignment="1" applyProtection="1">
      <alignment horizontal="right" vertical="center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3" fontId="6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/>
    </xf>
    <xf numFmtId="0" fontId="3" fillId="4" borderId="10" xfId="2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/>
    </xf>
    <xf numFmtId="0" fontId="5" fillId="5" borderId="10" xfId="2" applyFont="1" applyFill="1" applyBorder="1" applyAlignment="1">
      <alignment horizontal="center" vertical="center"/>
    </xf>
    <xf numFmtId="1" fontId="5" fillId="4" borderId="10" xfId="2" applyNumberFormat="1" applyFont="1" applyFill="1" applyBorder="1" applyAlignment="1">
      <alignment horizontal="center" vertical="center"/>
    </xf>
    <xf numFmtId="1" fontId="5" fillId="5" borderId="10" xfId="2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 applyProtection="1">
      <alignment horizontal="center" vertical="center" textRotation="90" wrapText="1"/>
    </xf>
    <xf numFmtId="3" fontId="3" fillId="5" borderId="1" xfId="0" applyNumberFormat="1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/>
    </xf>
    <xf numFmtId="0" fontId="6" fillId="3" borderId="1" xfId="1" applyFont="1" applyFill="1" applyBorder="1" applyAlignment="1" applyProtection="1">
      <alignment horizontal="left" vertical="center" wrapText="1" indent="1"/>
    </xf>
    <xf numFmtId="3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5" borderId="10" xfId="2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6" fillId="0" borderId="1" xfId="0" applyNumberFormat="1" applyFont="1" applyFill="1" applyBorder="1" applyAlignment="1"/>
    <xf numFmtId="3" fontId="6" fillId="0" borderId="0" xfId="2" applyNumberFormat="1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9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3" fillId="4" borderId="10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4" borderId="11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11" fillId="0" borderId="0" xfId="0" applyFont="1" applyBorder="1" applyAlignment="1">
      <alignment horizontal="right"/>
    </xf>
    <xf numFmtId="16" fontId="10" fillId="0" borderId="0" xfId="0" applyNumberFormat="1" applyFont="1" applyAlignment="1">
      <alignment horizontal="right"/>
    </xf>
    <xf numFmtId="16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0" borderId="0" xfId="0" applyFont="1" applyAlignment="1">
      <alignment horizontal="right" vertical="center"/>
    </xf>
    <xf numFmtId="0" fontId="10" fillId="0" borderId="0" xfId="2" applyFont="1" applyAlignment="1">
      <alignment horizontal="right" vertical="center" wrapText="1"/>
    </xf>
  </cellXfs>
  <cellStyles count="4">
    <cellStyle name="Ezres 2" xfId="3" xr:uid="{00000000-0005-0000-0000-000000000000}"/>
    <cellStyle name="Normál" xfId="0" builtinId="0"/>
    <cellStyle name="Normál 2" xfId="2" xr:uid="{00000000-0005-0000-0000-000002000000}"/>
    <cellStyle name="Normál_KVRENMUNKA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12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577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25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857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zoomScale="120" zoomScaleNormal="120" workbookViewId="0">
      <selection activeCell="H12" sqref="H12"/>
    </sheetView>
  </sheetViews>
  <sheetFormatPr defaultColWidth="9.109375" defaultRowHeight="13.5" customHeight="1" x14ac:dyDescent="0.2"/>
  <cols>
    <col min="1" max="1" width="4" style="65" customWidth="1"/>
    <col min="2" max="2" width="33.5546875" style="35" customWidth="1"/>
    <col min="3" max="3" width="5.33203125" style="25" hidden="1" customWidth="1"/>
    <col min="4" max="4" width="10.88671875" style="25" customWidth="1"/>
    <col min="5" max="5" width="11.33203125" style="25" customWidth="1"/>
    <col min="6" max="6" width="5.44140625" style="25" bestFit="1" customWidth="1"/>
    <col min="7" max="7" width="4.109375" style="65" customWidth="1"/>
    <col min="8" max="8" width="31.44140625" style="25" customWidth="1"/>
    <col min="9" max="9" width="10.5546875" style="25" customWidth="1"/>
    <col min="10" max="10" width="10.109375" style="25" customWidth="1"/>
    <col min="11" max="11" width="5.33203125" style="25" customWidth="1"/>
    <col min="12" max="12" width="6.44140625" style="25" customWidth="1"/>
    <col min="13" max="13" width="9.109375" style="25"/>
    <col min="14" max="14" width="11.109375" style="25" bestFit="1" customWidth="1"/>
    <col min="15" max="16384" width="9.109375" style="25"/>
  </cols>
  <sheetData>
    <row r="1" spans="1:14" ht="13.5" customHeight="1" x14ac:dyDescent="0.2">
      <c r="A1" s="65">
        <v>7</v>
      </c>
      <c r="I1" s="207" t="s">
        <v>147</v>
      </c>
      <c r="J1" s="207"/>
      <c r="K1" s="207"/>
    </row>
    <row r="2" spans="1:14" ht="13.5" customHeight="1" x14ac:dyDescent="0.3">
      <c r="A2" s="204" t="s">
        <v>166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4" ht="13.5" customHeight="1" x14ac:dyDescent="0.3">
      <c r="A3" s="71"/>
      <c r="B3" s="72"/>
      <c r="C3" s="72"/>
      <c r="D3" s="162"/>
      <c r="E3" s="185"/>
      <c r="F3" s="72"/>
      <c r="G3" s="72"/>
      <c r="H3" s="72"/>
      <c r="I3" s="206" t="s">
        <v>104</v>
      </c>
      <c r="J3" s="206"/>
      <c r="K3" s="206"/>
    </row>
    <row r="4" spans="1:14" s="26" customFormat="1" ht="40.5" customHeight="1" x14ac:dyDescent="0.25">
      <c r="A4" s="61"/>
      <c r="B4" s="36" t="s">
        <v>1</v>
      </c>
      <c r="C4" s="37" t="s">
        <v>81</v>
      </c>
      <c r="D4" s="37" t="s">
        <v>148</v>
      </c>
      <c r="E4" s="37" t="s">
        <v>149</v>
      </c>
      <c r="F4" s="36"/>
      <c r="G4" s="36"/>
      <c r="H4" s="36" t="s">
        <v>0</v>
      </c>
      <c r="I4" s="36" t="s">
        <v>148</v>
      </c>
      <c r="J4" s="37" t="s">
        <v>149</v>
      </c>
      <c r="K4" s="37"/>
      <c r="L4" s="18"/>
    </row>
    <row r="5" spans="1:14" s="27" customFormat="1" ht="13.5" customHeight="1" x14ac:dyDescent="0.2">
      <c r="A5" s="62" t="s">
        <v>6</v>
      </c>
      <c r="B5" s="38" t="s">
        <v>61</v>
      </c>
      <c r="C5" s="39" t="e">
        <f>SUM(C6+C7+C11+C13)</f>
        <v>#REF!</v>
      </c>
      <c r="D5" s="39">
        <v>185779444</v>
      </c>
      <c r="E5" s="39">
        <v>252247323</v>
      </c>
      <c r="F5" s="164"/>
      <c r="G5" s="40" t="s">
        <v>2</v>
      </c>
      <c r="H5" s="38" t="s">
        <v>62</v>
      </c>
      <c r="I5" s="39">
        <v>192842698</v>
      </c>
      <c r="J5" s="39">
        <v>286705531</v>
      </c>
      <c r="K5" s="163"/>
      <c r="L5" s="10"/>
    </row>
    <row r="6" spans="1:14" s="27" customFormat="1" ht="13.5" customHeight="1" x14ac:dyDescent="0.2">
      <c r="A6" s="63"/>
      <c r="B6" s="28" t="s">
        <v>22</v>
      </c>
      <c r="C6" s="41" t="e">
        <f>SUM(#REF!/#REF!)*100</f>
        <v>#REF!</v>
      </c>
      <c r="D6" s="3">
        <v>7349000</v>
      </c>
      <c r="E6" s="3">
        <v>16993074</v>
      </c>
      <c r="F6" s="164"/>
      <c r="G6" s="19"/>
      <c r="H6" s="2" t="s">
        <v>8</v>
      </c>
      <c r="I6" s="3">
        <v>103146474</v>
      </c>
      <c r="J6" s="3">
        <v>137533273</v>
      </c>
      <c r="K6" s="163"/>
      <c r="L6" s="11"/>
    </row>
    <row r="7" spans="1:14" s="27" customFormat="1" ht="13.5" customHeight="1" x14ac:dyDescent="0.2">
      <c r="A7" s="63"/>
      <c r="B7" s="28" t="s">
        <v>50</v>
      </c>
      <c r="C7" s="23" t="e">
        <f t="shared" ref="C7" si="0">SUM(C8,C9,C10)</f>
        <v>#REF!</v>
      </c>
      <c r="D7" s="23">
        <v>170293444</v>
      </c>
      <c r="E7" s="23">
        <v>227105249</v>
      </c>
      <c r="F7" s="164"/>
      <c r="G7" s="19"/>
      <c r="H7" s="2" t="s">
        <v>44</v>
      </c>
      <c r="I7" s="3">
        <v>16698950</v>
      </c>
      <c r="J7" s="3">
        <v>18790109</v>
      </c>
      <c r="K7" s="163"/>
      <c r="L7" s="11"/>
    </row>
    <row r="8" spans="1:14" ht="13.5" customHeight="1" x14ac:dyDescent="0.2">
      <c r="A8" s="64"/>
      <c r="B8" s="4" t="s">
        <v>51</v>
      </c>
      <c r="C8" s="24"/>
      <c r="D8" s="5">
        <v>81946264</v>
      </c>
      <c r="E8" s="5">
        <v>96161681</v>
      </c>
      <c r="F8" s="164"/>
      <c r="G8" s="19"/>
      <c r="H8" s="2"/>
      <c r="I8" s="3"/>
      <c r="J8" s="3"/>
      <c r="K8" s="163"/>
      <c r="L8" s="13"/>
    </row>
    <row r="9" spans="1:14" ht="13.5" customHeight="1" x14ac:dyDescent="0.2">
      <c r="A9" s="64"/>
      <c r="B9" s="4" t="s">
        <v>53</v>
      </c>
      <c r="C9" s="24" t="e">
        <f>SUM(#REF!/#REF!)*100</f>
        <v>#REF!</v>
      </c>
      <c r="D9" s="5"/>
      <c r="E9" s="5"/>
      <c r="F9" s="164"/>
      <c r="G9" s="1"/>
      <c r="H9" s="2"/>
      <c r="I9" s="3"/>
      <c r="J9" s="3"/>
      <c r="K9" s="163"/>
      <c r="L9" s="13"/>
      <c r="N9" s="30"/>
    </row>
    <row r="10" spans="1:14" ht="13.5" customHeight="1" x14ac:dyDescent="0.2">
      <c r="A10" s="64"/>
      <c r="B10" s="4" t="s">
        <v>52</v>
      </c>
      <c r="C10" s="24" t="e">
        <f>SUM(#REF!/#REF!)*100</f>
        <v>#REF!</v>
      </c>
      <c r="D10" s="5">
        <v>88547180</v>
      </c>
      <c r="E10" s="5">
        <v>130943568</v>
      </c>
      <c r="F10" s="164"/>
      <c r="G10" s="1"/>
      <c r="H10" s="2"/>
      <c r="I10" s="3"/>
      <c r="J10" s="3"/>
      <c r="K10" s="163"/>
      <c r="L10" s="13"/>
    </row>
    <row r="11" spans="1:14" ht="13.5" customHeight="1" x14ac:dyDescent="0.2">
      <c r="A11" s="63"/>
      <c r="B11" s="28" t="s">
        <v>54</v>
      </c>
      <c r="C11" s="3" t="e">
        <f>SUM(C12:C12)</f>
        <v>#REF!</v>
      </c>
      <c r="D11" s="3"/>
      <c r="E11" s="3">
        <v>12000</v>
      </c>
      <c r="F11" s="164"/>
      <c r="G11" s="1"/>
      <c r="H11" s="2" t="s">
        <v>45</v>
      </c>
      <c r="I11" s="3">
        <v>64460339</v>
      </c>
      <c r="J11" s="3">
        <v>109028613</v>
      </c>
      <c r="K11" s="163"/>
      <c r="L11" s="13"/>
    </row>
    <row r="12" spans="1:14" ht="13.5" customHeight="1" x14ac:dyDescent="0.2">
      <c r="A12" s="64"/>
      <c r="B12" s="4" t="s">
        <v>55</v>
      </c>
      <c r="C12" s="24" t="e">
        <f>SUM(#REF!/#REF!)*100</f>
        <v>#REF!</v>
      </c>
      <c r="D12" s="5"/>
      <c r="E12" s="5">
        <v>12000</v>
      </c>
      <c r="F12" s="164"/>
      <c r="G12" s="1"/>
      <c r="H12" s="7"/>
      <c r="I12" s="29"/>
      <c r="J12" s="29"/>
      <c r="K12" s="163"/>
      <c r="L12" s="13"/>
    </row>
    <row r="13" spans="1:14" ht="13.5" customHeight="1" x14ac:dyDescent="0.2">
      <c r="A13" s="63"/>
      <c r="B13" s="28" t="s">
        <v>56</v>
      </c>
      <c r="C13" s="3" t="e">
        <f t="shared" ref="C13" si="1">SUM(C14:C18)</f>
        <v>#REF!</v>
      </c>
      <c r="D13" s="3">
        <v>8137000</v>
      </c>
      <c r="E13" s="3">
        <v>8137000</v>
      </c>
      <c r="F13" s="164"/>
      <c r="G13" s="1"/>
      <c r="H13" s="66" t="s">
        <v>46</v>
      </c>
      <c r="I13" s="3">
        <v>6836935</v>
      </c>
      <c r="J13" s="3">
        <v>16296781</v>
      </c>
      <c r="K13" s="163"/>
      <c r="L13" s="13"/>
    </row>
    <row r="14" spans="1:14" ht="13.5" customHeight="1" x14ac:dyDescent="0.2">
      <c r="A14" s="64"/>
      <c r="B14" s="4" t="s">
        <v>57</v>
      </c>
      <c r="C14" s="24" t="e">
        <f>SUM(#REF!/#REF!)*100</f>
        <v>#REF!</v>
      </c>
      <c r="D14" s="5"/>
      <c r="E14" s="5"/>
      <c r="F14" s="164"/>
      <c r="G14" s="1"/>
      <c r="H14" s="31" t="s">
        <v>101</v>
      </c>
      <c r="I14" s="5"/>
      <c r="J14" s="5">
        <v>10938</v>
      </c>
      <c r="K14" s="163"/>
      <c r="L14" s="13"/>
    </row>
    <row r="15" spans="1:14" ht="13.5" customHeight="1" x14ac:dyDescent="0.2">
      <c r="A15" s="64"/>
      <c r="B15" s="4" t="s">
        <v>58</v>
      </c>
      <c r="C15" s="24"/>
      <c r="D15" s="5">
        <v>1425000</v>
      </c>
      <c r="E15" s="5">
        <v>1425000</v>
      </c>
      <c r="F15" s="164"/>
      <c r="G15" s="1"/>
      <c r="H15" s="6" t="s">
        <v>105</v>
      </c>
      <c r="I15" s="29">
        <v>6182935</v>
      </c>
      <c r="J15" s="29">
        <v>9362793</v>
      </c>
      <c r="K15" s="163"/>
      <c r="L15" s="13"/>
    </row>
    <row r="16" spans="1:14" ht="13.5" customHeight="1" x14ac:dyDescent="0.2">
      <c r="A16" s="64"/>
      <c r="B16" s="4" t="s">
        <v>141</v>
      </c>
      <c r="C16" s="24" t="e">
        <f>SUM(#REF!/#REF!)*100</f>
        <v>#REF!</v>
      </c>
      <c r="D16" s="5">
        <v>2579000</v>
      </c>
      <c r="E16" s="5">
        <v>2579000</v>
      </c>
      <c r="F16" s="164"/>
      <c r="G16" s="1"/>
      <c r="H16" s="7" t="s">
        <v>106</v>
      </c>
      <c r="I16" s="8">
        <v>154000</v>
      </c>
      <c r="J16" s="8">
        <v>6923050</v>
      </c>
      <c r="K16" s="163"/>
      <c r="L16" s="13"/>
    </row>
    <row r="17" spans="1:12" ht="13.5" customHeight="1" x14ac:dyDescent="0.2">
      <c r="A17" s="64"/>
      <c r="B17" s="4" t="s">
        <v>142</v>
      </c>
      <c r="C17" s="24"/>
      <c r="D17" s="5">
        <v>3621000</v>
      </c>
      <c r="E17" s="5">
        <v>3621000</v>
      </c>
      <c r="F17" s="164"/>
      <c r="G17" s="1"/>
      <c r="H17" s="6" t="s">
        <v>143</v>
      </c>
      <c r="I17" s="201">
        <v>500000</v>
      </c>
      <c r="J17" s="201"/>
      <c r="K17" s="163"/>
      <c r="L17" s="13"/>
    </row>
    <row r="18" spans="1:12" ht="13.5" customHeight="1" x14ac:dyDescent="0.2">
      <c r="A18" s="64"/>
      <c r="B18" s="4" t="s">
        <v>59</v>
      </c>
      <c r="C18" s="24"/>
      <c r="D18" s="5">
        <v>512000</v>
      </c>
      <c r="E18" s="5">
        <v>512000</v>
      </c>
      <c r="F18" s="164"/>
      <c r="G18" s="1"/>
      <c r="H18" s="2" t="s">
        <v>47</v>
      </c>
      <c r="I18" s="32">
        <v>1700000</v>
      </c>
      <c r="J18" s="32">
        <v>5056755</v>
      </c>
      <c r="K18" s="163"/>
      <c r="L18" s="13"/>
    </row>
    <row r="19" spans="1:12" s="27" customFormat="1" ht="13.5" customHeight="1" x14ac:dyDescent="0.2">
      <c r="A19" s="62" t="s">
        <v>3</v>
      </c>
      <c r="B19" s="43" t="s">
        <v>64</v>
      </c>
      <c r="C19" s="39" t="e">
        <f>SUM(C23+C22+C20)</f>
        <v>#REF!</v>
      </c>
      <c r="D19" s="39"/>
      <c r="E19" s="39">
        <v>216395157</v>
      </c>
      <c r="F19" s="164"/>
      <c r="G19" s="40" t="s">
        <v>3</v>
      </c>
      <c r="H19" s="38" t="s">
        <v>63</v>
      </c>
      <c r="I19" s="39">
        <v>157593016</v>
      </c>
      <c r="J19" s="39">
        <v>347846247</v>
      </c>
      <c r="K19" s="163"/>
      <c r="L19" s="11"/>
    </row>
    <row r="20" spans="1:12" s="27" customFormat="1" ht="13.5" customHeight="1" x14ac:dyDescent="0.2">
      <c r="A20" s="63"/>
      <c r="B20" s="28" t="s">
        <v>60</v>
      </c>
      <c r="C20" s="23">
        <f>SUM(C21:C21)</f>
        <v>0</v>
      </c>
      <c r="D20" s="23"/>
      <c r="E20" s="23"/>
      <c r="F20" s="164"/>
      <c r="G20" s="19"/>
      <c r="H20" s="2" t="s">
        <v>48</v>
      </c>
      <c r="I20" s="32">
        <v>88755045</v>
      </c>
      <c r="J20" s="32">
        <v>87255044</v>
      </c>
      <c r="K20" s="163"/>
      <c r="L20" s="11"/>
    </row>
    <row r="21" spans="1:12" ht="13.5" customHeight="1" x14ac:dyDescent="0.2">
      <c r="A21" s="64"/>
      <c r="B21" s="4" t="s">
        <v>10</v>
      </c>
      <c r="C21" s="24">
        <v>0</v>
      </c>
      <c r="D21" s="33"/>
      <c r="E21" s="33"/>
      <c r="F21" s="164"/>
      <c r="G21" s="19"/>
      <c r="H21" s="2" t="s">
        <v>49</v>
      </c>
      <c r="I21" s="32">
        <v>68837971</v>
      </c>
      <c r="J21" s="32">
        <v>260591203</v>
      </c>
      <c r="K21" s="163"/>
      <c r="L21" s="16"/>
    </row>
    <row r="22" spans="1:12" ht="13.5" customHeight="1" x14ac:dyDescent="0.2">
      <c r="A22" s="63"/>
      <c r="B22" s="28" t="s">
        <v>92</v>
      </c>
      <c r="C22" s="41">
        <v>0</v>
      </c>
      <c r="D22" s="23"/>
      <c r="E22" s="23">
        <v>216395157</v>
      </c>
      <c r="F22" s="164"/>
      <c r="G22" s="1"/>
      <c r="H22" s="8"/>
      <c r="I22" s="8"/>
      <c r="J22" s="8"/>
      <c r="K22" s="163"/>
      <c r="L22" s="12"/>
    </row>
    <row r="23" spans="1:12" ht="13.5" customHeight="1" x14ac:dyDescent="0.2">
      <c r="A23" s="63"/>
      <c r="B23" s="28" t="s">
        <v>65</v>
      </c>
      <c r="C23" s="23" t="e">
        <f>SUM(C24:C25)</f>
        <v>#REF!</v>
      </c>
      <c r="D23" s="23"/>
      <c r="E23" s="23"/>
      <c r="F23" s="164"/>
      <c r="G23" s="19"/>
      <c r="H23" s="2" t="s">
        <v>11</v>
      </c>
      <c r="I23" s="3"/>
      <c r="J23" s="3"/>
      <c r="K23" s="163"/>
      <c r="L23" s="14"/>
    </row>
    <row r="24" spans="1:12" ht="13.5" customHeight="1" x14ac:dyDescent="0.2">
      <c r="A24" s="64"/>
      <c r="B24" s="34" t="s">
        <v>66</v>
      </c>
      <c r="C24" s="24" t="e">
        <f>SUM(#REF!/#REF!)*100</f>
        <v>#REF!</v>
      </c>
      <c r="D24" s="33"/>
      <c r="E24" s="33"/>
      <c r="F24" s="164"/>
      <c r="G24" s="1"/>
      <c r="H24" s="7" t="s">
        <v>107</v>
      </c>
      <c r="I24" s="29"/>
      <c r="J24" s="29"/>
      <c r="K24" s="163"/>
      <c r="L24" s="14"/>
    </row>
    <row r="25" spans="1:12" ht="13.5" customHeight="1" x14ac:dyDescent="0.2">
      <c r="A25" s="64"/>
      <c r="B25" s="34" t="s">
        <v>96</v>
      </c>
      <c r="C25" s="24" t="e">
        <f>SUM(#REF!/#REF!)*100</f>
        <v>#REF!</v>
      </c>
      <c r="D25" s="33"/>
      <c r="E25" s="33"/>
      <c r="F25" s="164"/>
      <c r="G25" s="1"/>
      <c r="H25" s="7"/>
      <c r="I25" s="29"/>
      <c r="J25" s="29"/>
      <c r="K25" s="163"/>
      <c r="L25" s="13"/>
    </row>
    <row r="26" spans="1:12" s="27" customFormat="1" ht="13.5" customHeight="1" x14ac:dyDescent="0.2">
      <c r="A26" s="62" t="s">
        <v>76</v>
      </c>
      <c r="B26" s="43" t="s">
        <v>67</v>
      </c>
      <c r="C26" s="39">
        <f t="shared" ref="C26" si="2">SUM(C27:C28)</f>
        <v>0</v>
      </c>
      <c r="D26" s="39">
        <v>164656270</v>
      </c>
      <c r="E26" s="39">
        <v>267270568</v>
      </c>
      <c r="F26" s="164"/>
      <c r="G26" s="40" t="s">
        <v>76</v>
      </c>
      <c r="H26" s="38" t="s">
        <v>68</v>
      </c>
      <c r="I26" s="39"/>
      <c r="J26" s="39">
        <v>101361270</v>
      </c>
      <c r="K26" s="163"/>
      <c r="L26" s="20"/>
    </row>
    <row r="27" spans="1:12" ht="13.5" customHeight="1" x14ac:dyDescent="0.2">
      <c r="A27" s="64"/>
      <c r="B27" s="4" t="s">
        <v>69</v>
      </c>
      <c r="C27" s="24">
        <v>0</v>
      </c>
      <c r="D27" s="5">
        <v>164656270</v>
      </c>
      <c r="E27" s="5">
        <v>168674057</v>
      </c>
      <c r="F27" s="164"/>
      <c r="G27" s="1"/>
      <c r="H27" s="7" t="s">
        <v>103</v>
      </c>
      <c r="I27" s="5"/>
      <c r="J27" s="5">
        <v>2764759</v>
      </c>
      <c r="K27" s="163"/>
      <c r="L27" s="13"/>
    </row>
    <row r="28" spans="1:12" ht="13.5" customHeight="1" x14ac:dyDescent="0.2">
      <c r="A28" s="64"/>
      <c r="B28" s="4" t="s">
        <v>145</v>
      </c>
      <c r="C28" s="24">
        <v>0</v>
      </c>
      <c r="D28" s="5"/>
      <c r="E28" s="5">
        <v>98596511</v>
      </c>
      <c r="F28" s="164"/>
      <c r="G28" s="1"/>
      <c r="H28" s="7" t="s">
        <v>146</v>
      </c>
      <c r="I28" s="29"/>
      <c r="J28" s="29">
        <v>98596511</v>
      </c>
      <c r="K28" s="163"/>
      <c r="L28" s="16"/>
    </row>
    <row r="29" spans="1:12" ht="13.5" customHeight="1" x14ac:dyDescent="0.2">
      <c r="A29" s="64"/>
      <c r="B29" s="4" t="s">
        <v>108</v>
      </c>
      <c r="C29" s="24"/>
      <c r="D29" s="5"/>
      <c r="E29" s="5"/>
      <c r="F29" s="164"/>
      <c r="G29" s="1"/>
      <c r="H29" s="7" t="s">
        <v>144</v>
      </c>
      <c r="I29" s="29"/>
      <c r="J29" s="29"/>
      <c r="K29" s="163"/>
      <c r="L29" s="16"/>
    </row>
    <row r="30" spans="1:12" s="27" customFormat="1" ht="13.5" customHeight="1" x14ac:dyDescent="0.2">
      <c r="A30" s="62" t="s">
        <v>4</v>
      </c>
      <c r="B30" s="44" t="s">
        <v>24</v>
      </c>
      <c r="C30" s="46">
        <v>0</v>
      </c>
      <c r="D30" s="45"/>
      <c r="E30" s="45"/>
      <c r="F30" s="164"/>
      <c r="G30" s="40" t="s">
        <v>4</v>
      </c>
      <c r="H30" s="47" t="s">
        <v>25</v>
      </c>
      <c r="I30" s="38"/>
      <c r="J30" s="38"/>
      <c r="K30" s="163"/>
      <c r="L30" s="11"/>
    </row>
    <row r="31" spans="1:12" s="26" customFormat="1" ht="13.5" customHeight="1" x14ac:dyDescent="0.25">
      <c r="A31" s="61" t="s">
        <v>5</v>
      </c>
      <c r="B31" s="53" t="s">
        <v>42</v>
      </c>
      <c r="C31" s="54" t="e">
        <f t="shared" ref="C31" si="3">SUM(C5,C19,C26,C30)</f>
        <v>#REF!</v>
      </c>
      <c r="D31" s="54">
        <v>350435714</v>
      </c>
      <c r="E31" s="54">
        <v>735913048</v>
      </c>
      <c r="F31" s="165"/>
      <c r="G31" s="36" t="s">
        <v>77</v>
      </c>
      <c r="H31" s="55" t="s">
        <v>43</v>
      </c>
      <c r="I31" s="56">
        <v>350435714</v>
      </c>
      <c r="J31" s="56">
        <v>735913048</v>
      </c>
      <c r="K31" s="166"/>
      <c r="L31" s="21"/>
    </row>
    <row r="32" spans="1:12" s="27" customFormat="1" ht="13.5" customHeight="1" x14ac:dyDescent="0.2">
      <c r="A32" s="62" t="s">
        <v>7</v>
      </c>
      <c r="B32" s="48" t="s">
        <v>20</v>
      </c>
      <c r="C32" s="50"/>
      <c r="D32" s="49">
        <v>47812854</v>
      </c>
      <c r="E32" s="49">
        <v>44228843</v>
      </c>
      <c r="F32" s="164"/>
      <c r="G32" s="51" t="s">
        <v>7</v>
      </c>
      <c r="H32" s="52" t="s">
        <v>21</v>
      </c>
      <c r="I32" s="49">
        <v>47812854</v>
      </c>
      <c r="J32" s="49">
        <v>44228843</v>
      </c>
      <c r="K32" s="163"/>
      <c r="L32" s="15"/>
    </row>
    <row r="33" spans="1:12" s="26" customFormat="1" ht="13.5" customHeight="1" x14ac:dyDescent="0.25">
      <c r="A33" s="61" t="s">
        <v>19</v>
      </c>
      <c r="B33" s="57" t="s">
        <v>40</v>
      </c>
      <c r="C33" s="58" t="e">
        <f t="shared" ref="C33" si="4">C31+C32</f>
        <v>#REF!</v>
      </c>
      <c r="D33" s="58">
        <v>398248568</v>
      </c>
      <c r="E33" s="58">
        <v>780141891</v>
      </c>
      <c r="F33" s="165"/>
      <c r="G33" s="36" t="s">
        <v>19</v>
      </c>
      <c r="H33" s="59" t="s">
        <v>41</v>
      </c>
      <c r="I33" s="60">
        <v>398248568</v>
      </c>
      <c r="J33" s="60">
        <v>780141891</v>
      </c>
      <c r="K33" s="166"/>
      <c r="L33" s="22"/>
    </row>
    <row r="40" spans="1:12" ht="13.5" customHeight="1" x14ac:dyDescent="0.2">
      <c r="C40" s="13"/>
      <c r="D40" s="42"/>
      <c r="E40" s="42"/>
      <c r="F40" s="13"/>
    </row>
  </sheetData>
  <mergeCells count="3">
    <mergeCell ref="A2:K2"/>
    <mergeCell ref="I3:K3"/>
    <mergeCell ref="I1:K1"/>
  </mergeCells>
  <phoneticPr fontId="2" type="noConversion"/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="120" zoomScaleNormal="120" workbookViewId="0">
      <selection activeCell="N5" sqref="N1:S1048576"/>
    </sheetView>
  </sheetViews>
  <sheetFormatPr defaultColWidth="9.109375" defaultRowHeight="10.199999999999999" x14ac:dyDescent="0.25"/>
  <cols>
    <col min="1" max="1" width="28.5546875" style="90" customWidth="1"/>
    <col min="2" max="2" width="8.6640625" style="77" bestFit="1" customWidth="1"/>
    <col min="3" max="3" width="6.5546875" style="77" bestFit="1" customWidth="1"/>
    <col min="4" max="4" width="5.6640625" style="77" bestFit="1" customWidth="1"/>
    <col min="5" max="5" width="6.5546875" style="77" bestFit="1" customWidth="1"/>
    <col min="6" max="6" width="5.6640625" style="77" bestFit="1" customWidth="1"/>
    <col min="7" max="7" width="6.5546875" style="77" bestFit="1" customWidth="1"/>
    <col min="8" max="13" width="6.5546875" style="77" customWidth="1"/>
    <col min="14" max="14" width="6.44140625" style="77" customWidth="1"/>
    <col min="15" max="16384" width="9.109375" style="77"/>
  </cols>
  <sheetData>
    <row r="1" spans="1:14" x14ac:dyDescent="0.25">
      <c r="G1" s="210" t="s">
        <v>150</v>
      </c>
      <c r="H1" s="210"/>
      <c r="I1" s="210"/>
      <c r="J1" s="210"/>
      <c r="K1" s="210"/>
      <c r="L1" s="210"/>
      <c r="M1" s="210"/>
      <c r="N1" s="210"/>
    </row>
    <row r="2" spans="1:14" s="74" customFormat="1" ht="15.6" x14ac:dyDescent="0.25">
      <c r="A2" s="212" t="s">
        <v>112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14" ht="12.75" customHeight="1" x14ac:dyDescent="0.25">
      <c r="A3" s="75"/>
      <c r="B3" s="76"/>
      <c r="C3" s="76"/>
      <c r="D3" s="76"/>
      <c r="E3" s="76"/>
      <c r="F3" s="76"/>
      <c r="G3" s="211" t="s">
        <v>94</v>
      </c>
      <c r="H3" s="211"/>
      <c r="I3" s="211"/>
      <c r="J3" s="211"/>
      <c r="K3" s="211"/>
      <c r="L3" s="211"/>
      <c r="M3" s="211"/>
      <c r="N3" s="211"/>
    </row>
    <row r="4" spans="1:14" ht="13.2" x14ac:dyDescent="0.25">
      <c r="A4" s="131"/>
      <c r="B4" s="208" t="s">
        <v>151</v>
      </c>
      <c r="C4" s="209"/>
      <c r="D4" s="209"/>
      <c r="E4" s="209"/>
      <c r="F4" s="209"/>
      <c r="G4" s="209"/>
      <c r="H4" s="208" t="s">
        <v>152</v>
      </c>
      <c r="I4" s="209"/>
      <c r="J4" s="209"/>
      <c r="K4" s="209"/>
      <c r="L4" s="209"/>
      <c r="M4" s="209"/>
      <c r="N4" s="187"/>
    </row>
    <row r="5" spans="1:14" s="74" customFormat="1" ht="75" customHeight="1" x14ac:dyDescent="0.25">
      <c r="A5" s="91" t="s">
        <v>0</v>
      </c>
      <c r="B5" s="167" t="s">
        <v>109</v>
      </c>
      <c r="C5" s="92" t="s">
        <v>32</v>
      </c>
      <c r="D5" s="92"/>
      <c r="E5" s="92"/>
      <c r="F5" s="92"/>
      <c r="G5" s="93" t="s">
        <v>13</v>
      </c>
      <c r="H5" s="167" t="s">
        <v>109</v>
      </c>
      <c r="I5" s="92" t="s">
        <v>32</v>
      </c>
      <c r="J5" s="92"/>
      <c r="K5" s="92"/>
      <c r="L5" s="92"/>
      <c r="M5" s="93" t="s">
        <v>13</v>
      </c>
      <c r="N5" s="188"/>
    </row>
    <row r="6" spans="1:14" s="74" customFormat="1" x14ac:dyDescent="0.25">
      <c r="A6" s="79" t="s">
        <v>39</v>
      </c>
      <c r="B6" s="168">
        <v>138180</v>
      </c>
      <c r="C6" s="80">
        <v>54662</v>
      </c>
      <c r="D6" s="80"/>
      <c r="E6" s="80"/>
      <c r="F6" s="80"/>
      <c r="G6" s="80">
        <f>SUM(B6:F6)</f>
        <v>192842</v>
      </c>
      <c r="H6" s="168">
        <v>234635</v>
      </c>
      <c r="I6" s="80">
        <v>52071</v>
      </c>
      <c r="J6" s="80"/>
      <c r="K6" s="80"/>
      <c r="L6" s="80"/>
      <c r="M6" s="80">
        <f t="shared" ref="M6:M11" si="0">SUM(H6:L6)</f>
        <v>286706</v>
      </c>
      <c r="N6" s="189"/>
    </row>
    <row r="7" spans="1:14" x14ac:dyDescent="0.25">
      <c r="A7" s="81" t="s">
        <v>8</v>
      </c>
      <c r="B7" s="169">
        <v>68016</v>
      </c>
      <c r="C7" s="82">
        <v>35130</v>
      </c>
      <c r="D7" s="82"/>
      <c r="E7" s="82"/>
      <c r="F7" s="82"/>
      <c r="G7" s="83">
        <f>SUM(B7:F7)</f>
        <v>103146</v>
      </c>
      <c r="H7" s="169">
        <v>104196</v>
      </c>
      <c r="I7" s="82">
        <v>33337</v>
      </c>
      <c r="J7" s="82"/>
      <c r="K7" s="82"/>
      <c r="L7" s="82"/>
      <c r="M7" s="83">
        <f t="shared" si="0"/>
        <v>137533</v>
      </c>
      <c r="N7" s="189"/>
    </row>
    <row r="8" spans="1:14" x14ac:dyDescent="0.25">
      <c r="A8" s="81" t="s">
        <v>9</v>
      </c>
      <c r="B8" s="169">
        <v>8334</v>
      </c>
      <c r="C8" s="82">
        <v>8365</v>
      </c>
      <c r="D8" s="82"/>
      <c r="E8" s="82"/>
      <c r="F8" s="82"/>
      <c r="G8" s="83">
        <f>SUM(B8:F8)</f>
        <v>16699</v>
      </c>
      <c r="H8" s="169">
        <v>12411</v>
      </c>
      <c r="I8" s="82">
        <v>6379</v>
      </c>
      <c r="J8" s="82"/>
      <c r="K8" s="82"/>
      <c r="L8" s="82"/>
      <c r="M8" s="83">
        <f t="shared" si="0"/>
        <v>18790</v>
      </c>
      <c r="N8" s="189"/>
    </row>
    <row r="9" spans="1:14" ht="20.399999999999999" x14ac:dyDescent="0.25">
      <c r="A9" s="81" t="s">
        <v>38</v>
      </c>
      <c r="B9" s="169">
        <v>53293</v>
      </c>
      <c r="C9" s="82">
        <v>11167</v>
      </c>
      <c r="D9" s="82"/>
      <c r="E9" s="82"/>
      <c r="F9" s="82"/>
      <c r="G9" s="83">
        <f>SUM(B9:F9)</f>
        <v>64460</v>
      </c>
      <c r="H9" s="169">
        <v>96674</v>
      </c>
      <c r="I9" s="82">
        <v>12355</v>
      </c>
      <c r="J9" s="82"/>
      <c r="K9" s="82"/>
      <c r="L9" s="82"/>
      <c r="M9" s="83">
        <f t="shared" si="0"/>
        <v>109029</v>
      </c>
      <c r="N9" s="189"/>
    </row>
    <row r="10" spans="1:14" x14ac:dyDescent="0.25">
      <c r="A10" s="84" t="s">
        <v>37</v>
      </c>
      <c r="B10" s="183">
        <v>6337</v>
      </c>
      <c r="C10" s="82"/>
      <c r="D10" s="184"/>
      <c r="E10" s="82"/>
      <c r="F10" s="82"/>
      <c r="G10" s="83">
        <f>SUM(B10:F10)</f>
        <v>6337</v>
      </c>
      <c r="H10" s="183">
        <v>16286</v>
      </c>
      <c r="I10" s="82"/>
      <c r="J10" s="184"/>
      <c r="K10" s="82"/>
      <c r="L10" s="82"/>
      <c r="M10" s="83">
        <f t="shared" si="0"/>
        <v>16286</v>
      </c>
      <c r="N10" s="189"/>
    </row>
    <row r="11" spans="1:14" x14ac:dyDescent="0.25">
      <c r="A11" s="84" t="s">
        <v>100</v>
      </c>
      <c r="B11" s="183"/>
      <c r="C11" s="82"/>
      <c r="D11" s="184"/>
      <c r="E11" s="82"/>
      <c r="F11" s="82"/>
      <c r="G11" s="83"/>
      <c r="H11" s="183">
        <v>11</v>
      </c>
      <c r="I11" s="82"/>
      <c r="J11" s="184"/>
      <c r="K11" s="82"/>
      <c r="L11" s="82"/>
      <c r="M11" s="83">
        <f t="shared" si="0"/>
        <v>11</v>
      </c>
      <c r="N11" s="189"/>
    </row>
    <row r="12" spans="1:14" x14ac:dyDescent="0.25">
      <c r="A12" s="84" t="s">
        <v>102</v>
      </c>
      <c r="B12" s="183">
        <v>500</v>
      </c>
      <c r="C12" s="82"/>
      <c r="D12" s="184"/>
      <c r="E12" s="82"/>
      <c r="F12" s="82"/>
      <c r="G12" s="83">
        <f>SUM(B12:F12)</f>
        <v>500</v>
      </c>
      <c r="H12" s="183"/>
      <c r="I12" s="82"/>
      <c r="J12" s="184"/>
      <c r="K12" s="82"/>
      <c r="L12" s="82"/>
      <c r="M12" s="83"/>
      <c r="N12" s="189"/>
    </row>
    <row r="13" spans="1:14" x14ac:dyDescent="0.25">
      <c r="A13" s="81" t="s">
        <v>36</v>
      </c>
      <c r="B13" s="183">
        <v>1700</v>
      </c>
      <c r="C13" s="82"/>
      <c r="D13" s="184"/>
      <c r="E13" s="85"/>
      <c r="F13" s="85"/>
      <c r="G13" s="83">
        <f>SUM(B13:F13)</f>
        <v>1700</v>
      </c>
      <c r="H13" s="183">
        <v>5057</v>
      </c>
      <c r="I13" s="82"/>
      <c r="J13" s="184"/>
      <c r="K13" s="85"/>
      <c r="L13" s="85"/>
      <c r="M13" s="83">
        <f>SUM(H13:L13)</f>
        <v>5057</v>
      </c>
      <c r="N13" s="189"/>
    </row>
    <row r="14" spans="1:14" s="74" customFormat="1" x14ac:dyDescent="0.25">
      <c r="A14" s="79" t="s">
        <v>35</v>
      </c>
      <c r="B14" s="168">
        <v>157593</v>
      </c>
      <c r="C14" s="80"/>
      <c r="D14" s="80"/>
      <c r="E14" s="80"/>
      <c r="F14" s="80"/>
      <c r="G14" s="80">
        <f>SUM(B14:F14)</f>
        <v>157593</v>
      </c>
      <c r="H14" s="168">
        <v>347719</v>
      </c>
      <c r="I14" s="80">
        <v>127</v>
      </c>
      <c r="J14" s="80"/>
      <c r="K14" s="80"/>
      <c r="L14" s="80"/>
      <c r="M14" s="80">
        <f>SUM(H14:L14)</f>
        <v>347846</v>
      </c>
      <c r="N14" s="189"/>
    </row>
    <row r="15" spans="1:14" x14ac:dyDescent="0.25">
      <c r="A15" s="81" t="s">
        <v>34</v>
      </c>
      <c r="B15" s="170">
        <v>88755</v>
      </c>
      <c r="C15" s="85"/>
      <c r="D15" s="85"/>
      <c r="E15" s="85"/>
      <c r="F15" s="85"/>
      <c r="G15" s="83">
        <f>SUM(B15:F15)</f>
        <v>88755</v>
      </c>
      <c r="H15" s="170">
        <v>87255</v>
      </c>
      <c r="I15" s="85"/>
      <c r="J15" s="85"/>
      <c r="K15" s="85"/>
      <c r="L15" s="85"/>
      <c r="M15" s="83">
        <f>SUM(H15:L15)</f>
        <v>87255</v>
      </c>
      <c r="N15" s="189"/>
    </row>
    <row r="16" spans="1:14" x14ac:dyDescent="0.25">
      <c r="A16" s="81" t="s">
        <v>33</v>
      </c>
      <c r="B16" s="170">
        <v>68838</v>
      </c>
      <c r="C16" s="85"/>
      <c r="D16" s="85"/>
      <c r="E16" s="85"/>
      <c r="F16" s="85"/>
      <c r="G16" s="83">
        <f>SUM(B16:F16)</f>
        <v>68838</v>
      </c>
      <c r="H16" s="170">
        <v>260464</v>
      </c>
      <c r="I16" s="85">
        <v>127</v>
      </c>
      <c r="J16" s="85"/>
      <c r="K16" s="85"/>
      <c r="L16" s="85"/>
      <c r="M16" s="83">
        <f>SUM(H16:L16)</f>
        <v>260591</v>
      </c>
      <c r="N16" s="189"/>
    </row>
    <row r="17" spans="1:14" ht="20.399999999999999" x14ac:dyDescent="0.25">
      <c r="A17" s="81" t="s">
        <v>138</v>
      </c>
      <c r="B17" s="170"/>
      <c r="C17" s="85"/>
      <c r="D17" s="85"/>
      <c r="E17" s="85"/>
      <c r="F17" s="85"/>
      <c r="G17" s="83"/>
      <c r="H17" s="170"/>
      <c r="I17" s="85"/>
      <c r="J17" s="85"/>
      <c r="K17" s="85"/>
      <c r="L17" s="85"/>
      <c r="M17" s="83"/>
      <c r="N17" s="189"/>
    </row>
    <row r="18" spans="1:14" s="74" customFormat="1" x14ac:dyDescent="0.25">
      <c r="A18" s="79" t="s">
        <v>72</v>
      </c>
      <c r="B18" s="171">
        <v>47813</v>
      </c>
      <c r="C18" s="171"/>
      <c r="D18" s="171"/>
      <c r="E18" s="171"/>
      <c r="F18" s="171"/>
      <c r="G18" s="171">
        <f>SUM(B18:F18)</f>
        <v>47813</v>
      </c>
      <c r="H18" s="171">
        <v>145590</v>
      </c>
      <c r="I18" s="171"/>
      <c r="J18" s="171"/>
      <c r="K18" s="171"/>
      <c r="L18" s="171"/>
      <c r="M18" s="83">
        <v>145590</v>
      </c>
      <c r="N18" s="189"/>
    </row>
    <row r="19" spans="1:14" s="193" customFormat="1" ht="20.399999999999999" x14ac:dyDescent="0.25">
      <c r="A19" s="194" t="s">
        <v>103</v>
      </c>
      <c r="B19" s="195"/>
      <c r="C19" s="195"/>
      <c r="D19" s="195"/>
      <c r="E19" s="195"/>
      <c r="F19" s="195"/>
      <c r="G19" s="197"/>
      <c r="H19" s="195">
        <v>2765</v>
      </c>
      <c r="I19" s="195"/>
      <c r="J19" s="195"/>
      <c r="K19" s="196"/>
      <c r="L19" s="196"/>
      <c r="M19" s="83">
        <f>SUM(H19:L19)</f>
        <v>2765</v>
      </c>
      <c r="N19" s="198"/>
    </row>
    <row r="20" spans="1:14" s="193" customFormat="1" x14ac:dyDescent="0.25">
      <c r="A20" s="194" t="s">
        <v>111</v>
      </c>
      <c r="B20" s="195"/>
      <c r="C20" s="195"/>
      <c r="D20" s="195"/>
      <c r="E20" s="195"/>
      <c r="F20" s="195"/>
      <c r="G20" s="197"/>
      <c r="H20" s="195">
        <v>98596</v>
      </c>
      <c r="I20" s="195"/>
      <c r="J20" s="195"/>
      <c r="K20" s="196"/>
      <c r="L20" s="196"/>
      <c r="M20" s="83">
        <f>SUM(H20:L20)</f>
        <v>98596</v>
      </c>
      <c r="N20" s="198"/>
    </row>
    <row r="21" spans="1:14" s="193" customFormat="1" x14ac:dyDescent="0.25">
      <c r="A21" s="7" t="s">
        <v>110</v>
      </c>
      <c r="B21" s="195">
        <v>47813</v>
      </c>
      <c r="C21" s="195"/>
      <c r="D21" s="195"/>
      <c r="E21" s="195"/>
      <c r="F21" s="195"/>
      <c r="G21" s="197">
        <f>SUM(B21:F21)</f>
        <v>47813</v>
      </c>
      <c r="H21" s="195">
        <v>44229</v>
      </c>
      <c r="I21" s="195"/>
      <c r="J21" s="195"/>
      <c r="K21" s="196"/>
      <c r="L21" s="196"/>
      <c r="M21" s="83">
        <f>SUM(H21:L21)</f>
        <v>44229</v>
      </c>
      <c r="N21" s="198"/>
    </row>
    <row r="22" spans="1:14" s="88" customFormat="1" x14ac:dyDescent="0.25">
      <c r="A22" s="86" t="s">
        <v>73</v>
      </c>
      <c r="B22" s="172"/>
      <c r="C22" s="87"/>
      <c r="D22" s="87"/>
      <c r="E22" s="87"/>
      <c r="F22" s="87"/>
      <c r="G22" s="80"/>
      <c r="H22" s="168">
        <v>0</v>
      </c>
      <c r="I22" s="80"/>
      <c r="J22" s="87"/>
      <c r="K22" s="87"/>
      <c r="L22" s="87"/>
      <c r="M22" s="83">
        <v>0</v>
      </c>
      <c r="N22" s="189"/>
    </row>
    <row r="23" spans="1:14" s="74" customFormat="1" x14ac:dyDescent="0.25">
      <c r="A23" s="78" t="s">
        <v>78</v>
      </c>
      <c r="B23" s="173">
        <v>343586</v>
      </c>
      <c r="C23" s="89">
        <v>54662</v>
      </c>
      <c r="D23" s="89"/>
      <c r="E23" s="89"/>
      <c r="F23" s="89"/>
      <c r="G23" s="89">
        <v>398248</v>
      </c>
      <c r="H23" s="173">
        <v>727944</v>
      </c>
      <c r="I23" s="89">
        <v>52198</v>
      </c>
      <c r="J23" s="89"/>
      <c r="K23" s="89"/>
      <c r="L23" s="89"/>
      <c r="M23" s="89">
        <v>780142</v>
      </c>
      <c r="N23" s="190"/>
    </row>
    <row r="24" spans="1:14" x14ac:dyDescent="0.25">
      <c r="B24" s="202"/>
      <c r="C24" s="203"/>
      <c r="G24" s="202"/>
    </row>
  </sheetData>
  <mergeCells count="5">
    <mergeCell ref="B4:G4"/>
    <mergeCell ref="G1:N1"/>
    <mergeCell ref="G3:N3"/>
    <mergeCell ref="H4:M4"/>
    <mergeCell ref="A2:N2"/>
  </mergeCells>
  <printOptions horizontalCentered="1" verticalCentered="1"/>
  <pageMargins left="0" right="0" top="0" bottom="0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zoomScale="120" zoomScaleNormal="120" workbookViewId="0">
      <selection activeCell="N5" sqref="N1:S1048576"/>
    </sheetView>
  </sheetViews>
  <sheetFormatPr defaultColWidth="9.109375" defaultRowHeight="10.199999999999999" x14ac:dyDescent="0.25"/>
  <cols>
    <col min="1" max="1" width="23.33203125" style="90" customWidth="1"/>
    <col min="2" max="3" width="6.5546875" style="90" bestFit="1" customWidth="1"/>
    <col min="4" max="4" width="5.6640625" style="90" bestFit="1" customWidth="1"/>
    <col min="5" max="5" width="6.5546875" style="90" bestFit="1" customWidth="1"/>
    <col min="6" max="6" width="5.6640625" style="90" bestFit="1" customWidth="1"/>
    <col min="7" max="7" width="6.5546875" style="119" bestFit="1" customWidth="1"/>
    <col min="8" max="8" width="6.5546875" style="90" bestFit="1" customWidth="1"/>
    <col min="9" max="10" width="5.6640625" style="90" bestFit="1" customWidth="1"/>
    <col min="11" max="11" width="6.5546875" style="90" bestFit="1" customWidth="1"/>
    <col min="12" max="12" width="5.6640625" style="90" bestFit="1" customWidth="1"/>
    <col min="13" max="13" width="6.5546875" style="119" bestFit="1" customWidth="1"/>
    <col min="14" max="14" width="6.33203125" style="119" customWidth="1"/>
    <col min="15" max="16384" width="9.109375" style="90"/>
  </cols>
  <sheetData>
    <row r="1" spans="1:14" x14ac:dyDescent="0.25">
      <c r="G1" s="218" t="s">
        <v>153</v>
      </c>
      <c r="H1" s="218"/>
      <c r="I1" s="218"/>
      <c r="J1" s="218"/>
      <c r="K1" s="218"/>
      <c r="L1" s="218"/>
      <c r="M1" s="218"/>
      <c r="N1" s="219"/>
    </row>
    <row r="2" spans="1:14" ht="15.6" x14ac:dyDescent="0.25">
      <c r="A2" s="213" t="s">
        <v>154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4"/>
    </row>
    <row r="3" spans="1:14" ht="12.75" customHeight="1" x14ac:dyDescent="0.25">
      <c r="A3" s="74"/>
      <c r="B3" s="74"/>
      <c r="C3" s="74"/>
      <c r="D3" s="74"/>
      <c r="E3" s="74"/>
      <c r="F3" s="74"/>
      <c r="G3" s="211" t="s">
        <v>94</v>
      </c>
      <c r="H3" s="211"/>
      <c r="I3" s="211"/>
      <c r="J3" s="211"/>
      <c r="K3" s="211"/>
      <c r="L3" s="211"/>
      <c r="M3" s="211"/>
      <c r="N3" s="211"/>
    </row>
    <row r="4" spans="1:14" s="94" customFormat="1" ht="13.2" x14ac:dyDescent="0.25">
      <c r="A4" s="131"/>
      <c r="B4" s="215" t="s">
        <v>151</v>
      </c>
      <c r="C4" s="216"/>
      <c r="D4" s="216"/>
      <c r="E4" s="216"/>
      <c r="F4" s="216"/>
      <c r="G4" s="217"/>
      <c r="H4" s="215" t="s">
        <v>152</v>
      </c>
      <c r="I4" s="216"/>
      <c r="J4" s="216"/>
      <c r="K4" s="216"/>
      <c r="L4" s="216"/>
      <c r="M4" s="217"/>
      <c r="N4" s="186"/>
    </row>
    <row r="5" spans="1:14" s="74" customFormat="1" ht="69.75" customHeight="1" x14ac:dyDescent="0.25">
      <c r="A5" s="120" t="s">
        <v>1</v>
      </c>
      <c r="B5" s="174" t="s">
        <v>31</v>
      </c>
      <c r="C5" s="121" t="s">
        <v>113</v>
      </c>
      <c r="D5" s="121"/>
      <c r="E5" s="122"/>
      <c r="F5" s="123"/>
      <c r="G5" s="124" t="s">
        <v>30</v>
      </c>
      <c r="H5" s="174" t="s">
        <v>31</v>
      </c>
      <c r="I5" s="121" t="s">
        <v>32</v>
      </c>
      <c r="J5" s="121"/>
      <c r="K5" s="122"/>
      <c r="L5" s="123"/>
      <c r="M5" s="124" t="s">
        <v>30</v>
      </c>
      <c r="N5" s="191" t="s">
        <v>12</v>
      </c>
    </row>
    <row r="6" spans="1:14" s="98" customFormat="1" x14ac:dyDescent="0.25">
      <c r="A6" s="95" t="s">
        <v>29</v>
      </c>
      <c r="B6" s="175">
        <v>178930</v>
      </c>
      <c r="C6" s="96">
        <v>6849</v>
      </c>
      <c r="D6" s="96"/>
      <c r="E6" s="96"/>
      <c r="F6" s="97"/>
      <c r="G6" s="96">
        <v>185779</v>
      </c>
      <c r="H6" s="175">
        <v>244313</v>
      </c>
      <c r="I6" s="96">
        <v>7934</v>
      </c>
      <c r="J6" s="96"/>
      <c r="K6" s="96"/>
      <c r="L6" s="97"/>
      <c r="M6" s="96">
        <v>252247</v>
      </c>
      <c r="N6" s="175"/>
    </row>
    <row r="7" spans="1:14" s="103" customFormat="1" x14ac:dyDescent="0.25">
      <c r="A7" s="99" t="s">
        <v>22</v>
      </c>
      <c r="B7" s="176">
        <v>500</v>
      </c>
      <c r="C7" s="100">
        <v>6849</v>
      </c>
      <c r="D7" s="100"/>
      <c r="E7" s="100"/>
      <c r="F7" s="101"/>
      <c r="G7" s="102">
        <f>SUM(C7:F7)</f>
        <v>6849</v>
      </c>
      <c r="H7" s="176">
        <v>9059</v>
      </c>
      <c r="I7" s="100">
        <v>7934</v>
      </c>
      <c r="J7" s="100"/>
      <c r="K7" s="100"/>
      <c r="L7" s="101"/>
      <c r="M7" s="102">
        <f>SUM(H7:L7)</f>
        <v>16993</v>
      </c>
      <c r="N7" s="175"/>
    </row>
    <row r="8" spans="1:14" s="103" customFormat="1" ht="20.399999999999999" x14ac:dyDescent="0.25">
      <c r="A8" s="99" t="s">
        <v>70</v>
      </c>
      <c r="B8" s="176">
        <v>170293</v>
      </c>
      <c r="C8" s="100"/>
      <c r="D8" s="100"/>
      <c r="E8" s="100"/>
      <c r="F8" s="101"/>
      <c r="G8" s="102">
        <f>SUM(B8:F8)</f>
        <v>170293</v>
      </c>
      <c r="H8" s="176">
        <v>227105</v>
      </c>
      <c r="I8" s="100"/>
      <c r="J8" s="100"/>
      <c r="K8" s="100"/>
      <c r="L8" s="101"/>
      <c r="M8" s="102">
        <f>SUM(H8:L8)</f>
        <v>227105</v>
      </c>
      <c r="N8" s="175"/>
    </row>
    <row r="9" spans="1:14" s="103" customFormat="1" x14ac:dyDescent="0.25">
      <c r="A9" s="99" t="s">
        <v>54</v>
      </c>
      <c r="B9" s="176">
        <v>0</v>
      </c>
      <c r="C9" s="100"/>
      <c r="D9" s="100"/>
      <c r="E9" s="100"/>
      <c r="F9" s="101"/>
      <c r="G9" s="102">
        <f>SUM(B9:F9)</f>
        <v>0</v>
      </c>
      <c r="H9" s="176">
        <v>12</v>
      </c>
      <c r="I9" s="100"/>
      <c r="J9" s="100"/>
      <c r="K9" s="100"/>
      <c r="L9" s="101"/>
      <c r="M9" s="102">
        <f>SUM(H9:L9)</f>
        <v>12</v>
      </c>
      <c r="N9" s="175"/>
    </row>
    <row r="10" spans="1:14" s="103" customFormat="1" x14ac:dyDescent="0.25">
      <c r="A10" s="99" t="s">
        <v>114</v>
      </c>
      <c r="B10" s="176">
        <v>8137</v>
      </c>
      <c r="C10" s="100"/>
      <c r="D10" s="100"/>
      <c r="E10" s="100"/>
      <c r="F10" s="101"/>
      <c r="G10" s="102">
        <f>SUM(B10:F10)</f>
        <v>8137</v>
      </c>
      <c r="H10" s="176">
        <v>8137</v>
      </c>
      <c r="I10" s="100"/>
      <c r="J10" s="100"/>
      <c r="K10" s="100"/>
      <c r="L10" s="101"/>
      <c r="M10" s="102">
        <f>SUM(H10:L10)</f>
        <v>8137</v>
      </c>
      <c r="N10" s="175"/>
    </row>
    <row r="11" spans="1:14" s="103" customFormat="1" x14ac:dyDescent="0.25">
      <c r="A11" s="104" t="s">
        <v>115</v>
      </c>
      <c r="B11" s="177"/>
      <c r="C11" s="105">
        <v>0</v>
      </c>
      <c r="D11" s="105"/>
      <c r="E11" s="105"/>
      <c r="F11" s="106"/>
      <c r="G11" s="102">
        <v>0</v>
      </c>
      <c r="H11" s="177"/>
      <c r="I11" s="105"/>
      <c r="J11" s="105"/>
      <c r="K11" s="105"/>
      <c r="L11" s="106"/>
      <c r="M11" s="102"/>
      <c r="N11" s="175"/>
    </row>
    <row r="12" spans="1:14" s="98" customFormat="1" x14ac:dyDescent="0.25">
      <c r="A12" s="95" t="s">
        <v>28</v>
      </c>
      <c r="B12" s="175"/>
      <c r="C12" s="96"/>
      <c r="D12" s="96"/>
      <c r="E12" s="96"/>
      <c r="F12" s="97"/>
      <c r="G12" s="96"/>
      <c r="H12" s="175">
        <v>216395</v>
      </c>
      <c r="I12" s="96"/>
      <c r="J12" s="96"/>
      <c r="K12" s="96"/>
      <c r="L12" s="97"/>
      <c r="M12" s="96">
        <v>216395</v>
      </c>
      <c r="N12" s="175"/>
    </row>
    <row r="13" spans="1:14" s="103" customFormat="1" x14ac:dyDescent="0.25">
      <c r="A13" s="104" t="s">
        <v>23</v>
      </c>
      <c r="B13" s="176"/>
      <c r="C13" s="100"/>
      <c r="D13" s="100"/>
      <c r="E13" s="100"/>
      <c r="F13" s="101"/>
      <c r="G13" s="102"/>
      <c r="H13" s="176"/>
      <c r="I13" s="100"/>
      <c r="J13" s="100"/>
      <c r="K13" s="100"/>
      <c r="L13" s="101"/>
      <c r="M13" s="102"/>
      <c r="N13" s="175"/>
    </row>
    <row r="14" spans="1:14" s="111" customFormat="1" ht="20.399999999999999" x14ac:dyDescent="0.25">
      <c r="A14" s="107" t="s">
        <v>27</v>
      </c>
      <c r="B14" s="178"/>
      <c r="C14" s="108"/>
      <c r="D14" s="108"/>
      <c r="E14" s="108"/>
      <c r="F14" s="109"/>
      <c r="G14" s="110"/>
      <c r="H14" s="178"/>
      <c r="I14" s="108"/>
      <c r="J14" s="108"/>
      <c r="K14" s="108"/>
      <c r="L14" s="109"/>
      <c r="M14" s="110"/>
      <c r="N14" s="175"/>
    </row>
    <row r="15" spans="1:14" s="111" customFormat="1" x14ac:dyDescent="0.25">
      <c r="A15" s="107" t="s">
        <v>26</v>
      </c>
      <c r="B15" s="178"/>
      <c r="C15" s="108"/>
      <c r="D15" s="108"/>
      <c r="E15" s="108"/>
      <c r="F15" s="109"/>
      <c r="G15" s="110"/>
      <c r="H15" s="178"/>
      <c r="I15" s="108"/>
      <c r="J15" s="108"/>
      <c r="K15" s="108"/>
      <c r="L15" s="109"/>
      <c r="M15" s="110"/>
      <c r="N15" s="175"/>
    </row>
    <row r="16" spans="1:14" s="103" customFormat="1" x14ac:dyDescent="0.25">
      <c r="A16" s="104" t="s">
        <v>93</v>
      </c>
      <c r="B16" s="176"/>
      <c r="C16" s="100"/>
      <c r="D16" s="100"/>
      <c r="E16" s="100"/>
      <c r="F16" s="101"/>
      <c r="G16" s="102"/>
      <c r="H16" s="176">
        <v>216395</v>
      </c>
      <c r="I16" s="100"/>
      <c r="J16" s="100"/>
      <c r="K16" s="100"/>
      <c r="L16" s="101"/>
      <c r="M16" s="102">
        <f>SUM(H16:L16)</f>
        <v>216395</v>
      </c>
      <c r="N16" s="175"/>
    </row>
    <row r="17" spans="1:14" s="103" customFormat="1" ht="20.399999999999999" x14ac:dyDescent="0.25">
      <c r="A17" s="104" t="s">
        <v>71</v>
      </c>
      <c r="B17" s="176"/>
      <c r="C17" s="100"/>
      <c r="D17" s="100"/>
      <c r="E17" s="100"/>
      <c r="F17" s="101"/>
      <c r="G17" s="102"/>
      <c r="H17" s="176"/>
      <c r="I17" s="100"/>
      <c r="J17" s="100"/>
      <c r="K17" s="100"/>
      <c r="L17" s="101"/>
      <c r="M17" s="102"/>
      <c r="N17" s="175"/>
    </row>
    <row r="18" spans="1:14" s="98" customFormat="1" x14ac:dyDescent="0.25">
      <c r="A18" s="95" t="s">
        <v>74</v>
      </c>
      <c r="B18" s="175">
        <v>164656</v>
      </c>
      <c r="C18" s="175">
        <v>47813</v>
      </c>
      <c r="D18" s="175"/>
      <c r="E18" s="175"/>
      <c r="F18" s="175"/>
      <c r="G18" s="96">
        <f>SUM(B18:F18)</f>
        <v>212469</v>
      </c>
      <c r="H18" s="175">
        <v>267271</v>
      </c>
      <c r="I18" s="175">
        <v>44229</v>
      </c>
      <c r="J18" s="175"/>
      <c r="K18" s="175"/>
      <c r="L18" s="175"/>
      <c r="M18" s="96">
        <v>267271</v>
      </c>
      <c r="N18" s="175"/>
    </row>
    <row r="19" spans="1:14" s="103" customFormat="1" ht="20.399999999999999" x14ac:dyDescent="0.25">
      <c r="A19" s="104" t="s">
        <v>69</v>
      </c>
      <c r="B19" s="176">
        <v>164656</v>
      </c>
      <c r="C19" s="100"/>
      <c r="D19" s="100"/>
      <c r="E19" s="100"/>
      <c r="F19" s="101"/>
      <c r="G19" s="102">
        <f>SUM(B19:F19)</f>
        <v>164656</v>
      </c>
      <c r="H19" s="176">
        <v>168674</v>
      </c>
      <c r="I19" s="100"/>
      <c r="J19" s="100"/>
      <c r="K19" s="100"/>
      <c r="L19" s="101"/>
      <c r="M19" s="102">
        <v>168674</v>
      </c>
      <c r="N19" s="175"/>
    </row>
    <row r="20" spans="1:14" s="103" customFormat="1" x14ac:dyDescent="0.25">
      <c r="A20" s="104" t="s">
        <v>82</v>
      </c>
      <c r="B20" s="176"/>
      <c r="C20" s="100">
        <v>47813</v>
      </c>
      <c r="D20" s="100"/>
      <c r="E20" s="100"/>
      <c r="F20" s="101"/>
      <c r="G20" s="102">
        <f>SUM(C20:F20)</f>
        <v>47813</v>
      </c>
      <c r="H20" s="176"/>
      <c r="I20" s="100">
        <v>44229</v>
      </c>
      <c r="J20" s="100"/>
      <c r="K20" s="100"/>
      <c r="L20" s="101"/>
      <c r="M20" s="102">
        <v>44229</v>
      </c>
      <c r="N20" s="175"/>
    </row>
    <row r="21" spans="1:14" s="103" customFormat="1" x14ac:dyDescent="0.25">
      <c r="A21" s="104" t="s">
        <v>116</v>
      </c>
      <c r="B21" s="176"/>
      <c r="C21" s="100"/>
      <c r="D21" s="100"/>
      <c r="E21" s="100"/>
      <c r="F21" s="101"/>
      <c r="G21" s="102"/>
      <c r="H21" s="176"/>
      <c r="I21" s="100"/>
      <c r="J21" s="100"/>
      <c r="K21" s="100"/>
      <c r="L21" s="101"/>
      <c r="M21" s="102"/>
      <c r="N21" s="175"/>
    </row>
    <row r="22" spans="1:14" s="103" customFormat="1" x14ac:dyDescent="0.25">
      <c r="A22" s="104" t="s">
        <v>117</v>
      </c>
      <c r="B22" s="176"/>
      <c r="C22" s="100"/>
      <c r="D22" s="100"/>
      <c r="E22" s="100"/>
      <c r="F22" s="101"/>
      <c r="G22" s="102">
        <f>SUM(C22:F22)</f>
        <v>0</v>
      </c>
      <c r="H22" s="176">
        <v>98597</v>
      </c>
      <c r="I22" s="100"/>
      <c r="J22" s="100"/>
      <c r="K22" s="100"/>
      <c r="L22" s="101"/>
      <c r="M22" s="102">
        <v>98297</v>
      </c>
      <c r="N22" s="175"/>
    </row>
    <row r="23" spans="1:14" s="113" customFormat="1" x14ac:dyDescent="0.25">
      <c r="A23" s="95" t="s">
        <v>75</v>
      </c>
      <c r="B23" s="179"/>
      <c r="C23" s="112"/>
      <c r="D23" s="112"/>
      <c r="E23" s="112"/>
      <c r="F23" s="112"/>
      <c r="G23" s="96"/>
      <c r="H23" s="179"/>
      <c r="I23" s="112"/>
      <c r="J23" s="112"/>
      <c r="K23" s="112"/>
      <c r="L23" s="112"/>
      <c r="M23" s="96"/>
      <c r="N23" s="175"/>
    </row>
    <row r="24" spans="1:14" s="98" customFormat="1" ht="20.399999999999999" x14ac:dyDescent="0.25">
      <c r="A24" s="114" t="s">
        <v>79</v>
      </c>
      <c r="B24" s="180">
        <v>179930</v>
      </c>
      <c r="C24" s="115">
        <v>46357</v>
      </c>
      <c r="D24" s="115"/>
      <c r="E24" s="115"/>
      <c r="F24" s="115"/>
      <c r="G24" s="115">
        <v>398248</v>
      </c>
      <c r="H24" s="180">
        <v>727979</v>
      </c>
      <c r="I24" s="115">
        <v>52163</v>
      </c>
      <c r="J24" s="115"/>
      <c r="K24" s="115"/>
      <c r="L24" s="115"/>
      <c r="M24" s="115">
        <v>780142</v>
      </c>
      <c r="N24" s="180"/>
    </row>
    <row r="25" spans="1:14" s="116" customFormat="1" x14ac:dyDescent="0.25">
      <c r="B25" s="117"/>
      <c r="C25" s="117"/>
      <c r="D25" s="117"/>
      <c r="E25" s="117"/>
      <c r="G25" s="118"/>
      <c r="H25" s="117"/>
      <c r="I25" s="117"/>
      <c r="J25" s="117"/>
      <c r="K25" s="117"/>
      <c r="M25" s="118"/>
      <c r="N25" s="118"/>
    </row>
    <row r="26" spans="1:14" x14ac:dyDescent="0.25">
      <c r="A26" s="116"/>
      <c r="B26" s="116"/>
      <c r="C26" s="116"/>
      <c r="D26" s="116"/>
      <c r="E26" s="116"/>
      <c r="F26" s="116"/>
      <c r="H26" s="116"/>
      <c r="I26" s="116"/>
      <c r="J26" s="116"/>
      <c r="K26" s="116"/>
      <c r="L26" s="116"/>
    </row>
    <row r="27" spans="1:14" x14ac:dyDescent="0.25">
      <c r="A27" s="116"/>
      <c r="B27" s="116"/>
      <c r="C27" s="116"/>
      <c r="D27" s="116"/>
      <c r="E27" s="116"/>
      <c r="F27" s="116"/>
      <c r="H27" s="116"/>
      <c r="I27" s="116"/>
      <c r="J27" s="116"/>
      <c r="K27" s="116"/>
      <c r="L27" s="116"/>
    </row>
    <row r="28" spans="1:14" x14ac:dyDescent="0.25">
      <c r="A28" s="116"/>
      <c r="B28" s="116"/>
      <c r="C28" s="116"/>
      <c r="D28" s="116"/>
      <c r="E28" s="116"/>
      <c r="F28" s="116"/>
      <c r="H28" s="116"/>
      <c r="I28" s="116"/>
      <c r="J28" s="116"/>
      <c r="K28" s="116"/>
      <c r="L28" s="116"/>
    </row>
    <row r="29" spans="1:14" x14ac:dyDescent="0.25">
      <c r="A29" s="116"/>
      <c r="B29" s="116"/>
      <c r="C29" s="116"/>
      <c r="D29" s="116"/>
      <c r="E29" s="116"/>
      <c r="F29" s="116"/>
      <c r="H29" s="116"/>
      <c r="I29" s="116"/>
      <c r="J29" s="116"/>
      <c r="K29" s="116"/>
      <c r="L29" s="116"/>
    </row>
    <row r="30" spans="1:14" x14ac:dyDescent="0.25">
      <c r="A30" s="116"/>
      <c r="B30" s="116"/>
      <c r="C30" s="116"/>
      <c r="D30" s="116"/>
      <c r="E30" s="116"/>
      <c r="F30" s="116"/>
      <c r="H30" s="116"/>
      <c r="I30" s="116"/>
      <c r="J30" s="116"/>
      <c r="K30" s="116"/>
      <c r="L30" s="116"/>
      <c r="N30" s="98"/>
    </row>
    <row r="31" spans="1:14" x14ac:dyDescent="0.25">
      <c r="A31" s="116"/>
      <c r="B31" s="116"/>
      <c r="C31" s="116"/>
      <c r="D31" s="116"/>
      <c r="E31" s="116"/>
      <c r="F31" s="116"/>
      <c r="H31" s="116"/>
      <c r="I31" s="116"/>
      <c r="J31" s="116"/>
      <c r="K31" s="116"/>
      <c r="L31" s="116"/>
      <c r="N31" s="98"/>
    </row>
    <row r="32" spans="1:14" x14ac:dyDescent="0.25">
      <c r="A32" s="116"/>
      <c r="B32" s="116"/>
      <c r="C32" s="116"/>
      <c r="D32" s="116"/>
      <c r="E32" s="116"/>
      <c r="F32" s="116"/>
      <c r="H32" s="116"/>
      <c r="I32" s="116"/>
      <c r="J32" s="116"/>
      <c r="K32" s="116"/>
      <c r="L32" s="116"/>
      <c r="N32" s="98"/>
    </row>
    <row r="33" spans="1:14" x14ac:dyDescent="0.25">
      <c r="A33" s="116"/>
      <c r="B33" s="116"/>
      <c r="C33" s="116"/>
      <c r="D33" s="116"/>
      <c r="E33" s="116"/>
      <c r="F33" s="116"/>
      <c r="H33" s="116"/>
      <c r="I33" s="116"/>
      <c r="J33" s="116"/>
      <c r="K33" s="116"/>
      <c r="L33" s="116"/>
      <c r="N33" s="98"/>
    </row>
    <row r="34" spans="1:14" x14ac:dyDescent="0.25">
      <c r="A34" s="116"/>
      <c r="B34" s="116"/>
      <c r="C34" s="116"/>
      <c r="D34" s="116"/>
      <c r="E34" s="116"/>
      <c r="F34" s="116"/>
      <c r="H34" s="116"/>
      <c r="I34" s="116"/>
      <c r="J34" s="116"/>
      <c r="K34" s="116"/>
      <c r="L34" s="116"/>
      <c r="N34" s="98"/>
    </row>
  </sheetData>
  <mergeCells count="5">
    <mergeCell ref="A2:N2"/>
    <mergeCell ref="B4:G4"/>
    <mergeCell ref="G3:N3"/>
    <mergeCell ref="G1:N1"/>
    <mergeCell ref="H4:M4"/>
  </mergeCells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workbookViewId="0">
      <selection activeCell="E4" sqref="E4"/>
    </sheetView>
  </sheetViews>
  <sheetFormatPr defaultRowHeight="13.2" x14ac:dyDescent="0.25"/>
  <cols>
    <col min="1" max="1" width="5.109375" style="132" customWidth="1"/>
    <col min="2" max="2" width="55.5546875" style="132" customWidth="1"/>
    <col min="3" max="5" width="14.44140625" style="132" customWidth="1"/>
    <col min="6" max="6" width="12.88671875" style="132" bestFit="1" customWidth="1"/>
  </cols>
  <sheetData>
    <row r="1" spans="1:6" x14ac:dyDescent="0.25">
      <c r="C1" s="223" t="s">
        <v>159</v>
      </c>
      <c r="D1" s="223"/>
      <c r="E1" s="223"/>
      <c r="F1" s="224"/>
    </row>
    <row r="2" spans="1:6" ht="15.6" x14ac:dyDescent="0.3">
      <c r="A2" s="220" t="s">
        <v>160</v>
      </c>
      <c r="B2" s="220"/>
      <c r="C2" s="220"/>
      <c r="D2" s="220"/>
      <c r="E2" s="220"/>
      <c r="F2" s="221"/>
    </row>
    <row r="3" spans="1:6" x14ac:dyDescent="0.25">
      <c r="A3" s="222" t="s">
        <v>91</v>
      </c>
      <c r="B3" s="222"/>
      <c r="C3" s="222"/>
      <c r="D3" s="222"/>
      <c r="E3" s="222"/>
      <c r="F3" s="222"/>
    </row>
    <row r="4" spans="1:6" ht="52.8" x14ac:dyDescent="0.25">
      <c r="A4" s="142" t="s">
        <v>84</v>
      </c>
      <c r="B4" s="61" t="s">
        <v>14</v>
      </c>
      <c r="C4" s="143" t="s">
        <v>161</v>
      </c>
      <c r="D4" s="143" t="s">
        <v>162</v>
      </c>
      <c r="E4" s="143" t="s">
        <v>163</v>
      </c>
      <c r="F4" s="143" t="s">
        <v>89</v>
      </c>
    </row>
    <row r="5" spans="1:6" x14ac:dyDescent="0.25">
      <c r="A5" s="144" t="s">
        <v>15</v>
      </c>
      <c r="B5" s="137" t="s">
        <v>118</v>
      </c>
      <c r="C5" s="145">
        <v>12</v>
      </c>
      <c r="D5" s="145">
        <v>12</v>
      </c>
      <c r="E5" s="145">
        <v>12</v>
      </c>
      <c r="F5" s="146"/>
    </row>
    <row r="6" spans="1:6" x14ac:dyDescent="0.25">
      <c r="A6" s="144" t="s">
        <v>80</v>
      </c>
      <c r="B6" s="137"/>
      <c r="C6" s="145"/>
      <c r="D6" s="145"/>
      <c r="E6" s="145"/>
      <c r="F6" s="146"/>
    </row>
    <row r="7" spans="1:6" x14ac:dyDescent="0.25">
      <c r="A7" s="147" t="s">
        <v>6</v>
      </c>
      <c r="B7" s="148" t="s">
        <v>120</v>
      </c>
      <c r="C7" s="149">
        <v>12</v>
      </c>
      <c r="D7" s="149">
        <v>12</v>
      </c>
      <c r="E7" s="149">
        <v>12</v>
      </c>
      <c r="F7" s="149"/>
    </row>
    <row r="8" spans="1:6" x14ac:dyDescent="0.25">
      <c r="A8" s="144" t="s">
        <v>15</v>
      </c>
      <c r="B8" s="200" t="s">
        <v>31</v>
      </c>
      <c r="C8" s="145">
        <v>0</v>
      </c>
      <c r="D8" s="145">
        <v>0</v>
      </c>
      <c r="E8" s="145">
        <v>0</v>
      </c>
      <c r="F8" s="146">
        <v>0</v>
      </c>
    </row>
    <row r="9" spans="1:6" x14ac:dyDescent="0.25">
      <c r="A9" s="144" t="s">
        <v>129</v>
      </c>
      <c r="B9" s="137" t="s">
        <v>126</v>
      </c>
      <c r="C9" s="145">
        <v>1</v>
      </c>
      <c r="D9" s="145">
        <v>1</v>
      </c>
      <c r="E9" s="145">
        <v>1</v>
      </c>
      <c r="F9" s="146">
        <f t="shared" ref="F9:F23" si="0">E9/D9*100</f>
        <v>100</v>
      </c>
    </row>
    <row r="10" spans="1:6" x14ac:dyDescent="0.25">
      <c r="A10" s="144" t="s">
        <v>130</v>
      </c>
      <c r="B10" s="137" t="s">
        <v>127</v>
      </c>
      <c r="C10" s="145">
        <v>1</v>
      </c>
      <c r="D10" s="145">
        <v>1</v>
      </c>
      <c r="E10" s="145">
        <v>1</v>
      </c>
      <c r="F10" s="146">
        <f t="shared" si="0"/>
        <v>100</v>
      </c>
    </row>
    <row r="11" spans="1:6" x14ac:dyDescent="0.25">
      <c r="A11" s="144" t="s">
        <v>131</v>
      </c>
      <c r="B11" s="137" t="s">
        <v>128</v>
      </c>
      <c r="C11" s="145">
        <v>5</v>
      </c>
      <c r="D11" s="145">
        <v>5</v>
      </c>
      <c r="E11" s="145">
        <v>5</v>
      </c>
      <c r="F11" s="146">
        <f t="shared" si="0"/>
        <v>100</v>
      </c>
    </row>
    <row r="12" spans="1:6" x14ac:dyDescent="0.25">
      <c r="A12" s="147" t="s">
        <v>3</v>
      </c>
      <c r="B12" s="148" t="s">
        <v>121</v>
      </c>
      <c r="C12" s="149">
        <f>SUM(C8:C11)</f>
        <v>7</v>
      </c>
      <c r="D12" s="149">
        <f t="shared" ref="D12:E12" si="1">SUM(D8:D11)</f>
        <v>7</v>
      </c>
      <c r="E12" s="149">
        <f t="shared" si="1"/>
        <v>7</v>
      </c>
      <c r="F12" s="149">
        <f t="shared" si="0"/>
        <v>100</v>
      </c>
    </row>
    <row r="13" spans="1:6" x14ac:dyDescent="0.25">
      <c r="A13" s="144" t="s">
        <v>15</v>
      </c>
      <c r="B13" s="137" t="s">
        <v>123</v>
      </c>
      <c r="C13" s="145">
        <v>1</v>
      </c>
      <c r="D13" s="145">
        <v>1</v>
      </c>
      <c r="E13" s="145">
        <v>1</v>
      </c>
      <c r="F13" s="146">
        <f t="shared" si="0"/>
        <v>100</v>
      </c>
    </row>
    <row r="14" spans="1:6" x14ac:dyDescent="0.25">
      <c r="A14" s="144" t="s">
        <v>80</v>
      </c>
      <c r="B14" s="137" t="s">
        <v>124</v>
      </c>
      <c r="C14" s="145">
        <v>1</v>
      </c>
      <c r="D14" s="145">
        <v>1</v>
      </c>
      <c r="E14" s="145">
        <v>1</v>
      </c>
      <c r="F14" s="146">
        <v>0</v>
      </c>
    </row>
    <row r="15" spans="1:6" x14ac:dyDescent="0.25">
      <c r="A15" s="144" t="s">
        <v>16</v>
      </c>
      <c r="B15" s="137"/>
      <c r="C15" s="145">
        <v>0</v>
      </c>
      <c r="D15" s="145">
        <v>0</v>
      </c>
      <c r="E15" s="145">
        <v>0</v>
      </c>
      <c r="F15" s="146">
        <v>0</v>
      </c>
    </row>
    <row r="16" spans="1:6" x14ac:dyDescent="0.25">
      <c r="A16" s="147" t="s">
        <v>76</v>
      </c>
      <c r="B16" s="148" t="s">
        <v>125</v>
      </c>
      <c r="C16" s="149">
        <f>SUM(C13:C15)</f>
        <v>2</v>
      </c>
      <c r="D16" s="149">
        <f t="shared" ref="D16:E16" si="2">SUM(D13:D15)</f>
        <v>2</v>
      </c>
      <c r="E16" s="149">
        <f t="shared" si="2"/>
        <v>2</v>
      </c>
      <c r="F16" s="149">
        <f t="shared" si="0"/>
        <v>100</v>
      </c>
    </row>
    <row r="17" spans="1:6" x14ac:dyDescent="0.25">
      <c r="A17" s="144" t="s">
        <v>15</v>
      </c>
      <c r="B17" s="150" t="s">
        <v>119</v>
      </c>
      <c r="C17" s="145">
        <v>93</v>
      </c>
      <c r="D17" s="145">
        <v>75</v>
      </c>
      <c r="E17" s="145">
        <v>75</v>
      </c>
      <c r="F17" s="146">
        <f t="shared" si="0"/>
        <v>100</v>
      </c>
    </row>
    <row r="18" spans="1:6" x14ac:dyDescent="0.25">
      <c r="A18" s="147" t="s">
        <v>4</v>
      </c>
      <c r="B18" s="148" t="s">
        <v>122</v>
      </c>
      <c r="C18" s="151">
        <f>SUM(C17)</f>
        <v>93</v>
      </c>
      <c r="D18" s="151">
        <f t="shared" ref="D18:E18" si="3">SUM(D17)</f>
        <v>75</v>
      </c>
      <c r="E18" s="151">
        <f t="shared" si="3"/>
        <v>75</v>
      </c>
      <c r="F18" s="149">
        <f t="shared" si="0"/>
        <v>100</v>
      </c>
    </row>
    <row r="19" spans="1:6" x14ac:dyDescent="0.25">
      <c r="A19" s="144" t="s">
        <v>97</v>
      </c>
      <c r="B19" s="150"/>
      <c r="C19" s="145"/>
      <c r="D19" s="145"/>
      <c r="E19" s="145"/>
      <c r="F19" s="146"/>
    </row>
    <row r="20" spans="1:6" x14ac:dyDescent="0.25">
      <c r="A20" s="144" t="s">
        <v>98</v>
      </c>
      <c r="B20" s="150"/>
      <c r="C20" s="145"/>
      <c r="D20" s="145"/>
      <c r="E20" s="145"/>
      <c r="F20" s="146"/>
    </row>
    <row r="21" spans="1:6" x14ac:dyDescent="0.25">
      <c r="A21" s="144" t="s">
        <v>99</v>
      </c>
      <c r="B21" s="150"/>
      <c r="C21" s="145"/>
      <c r="D21" s="145"/>
      <c r="E21" s="145"/>
      <c r="F21" s="146"/>
    </row>
    <row r="22" spans="1:6" x14ac:dyDescent="0.25">
      <c r="A22" s="147" t="s">
        <v>5</v>
      </c>
      <c r="B22" s="148" t="s">
        <v>90</v>
      </c>
      <c r="C22" s="149">
        <f>SUM(C19:C21)</f>
        <v>0</v>
      </c>
      <c r="D22" s="149">
        <f t="shared" ref="D22:E22" si="4">SUM(D19:D21)</f>
        <v>0</v>
      </c>
      <c r="E22" s="149">
        <f t="shared" si="4"/>
        <v>0</v>
      </c>
      <c r="F22" s="149"/>
    </row>
    <row r="23" spans="1:6" x14ac:dyDescent="0.25">
      <c r="A23" s="152" t="s">
        <v>7</v>
      </c>
      <c r="B23" s="153" t="s">
        <v>83</v>
      </c>
      <c r="C23" s="154">
        <f>SUM(C7+C12+C16+C18+C22)</f>
        <v>114</v>
      </c>
      <c r="D23" s="154">
        <f t="shared" ref="D23:E23" si="5">SUM(D7+D12+D16+D18+D22)</f>
        <v>96</v>
      </c>
      <c r="E23" s="154">
        <f t="shared" si="5"/>
        <v>96</v>
      </c>
      <c r="F23" s="154">
        <f t="shared" si="0"/>
        <v>100</v>
      </c>
    </row>
  </sheetData>
  <mergeCells count="3">
    <mergeCell ref="A2:F2"/>
    <mergeCell ref="A3:F3"/>
    <mergeCell ref="C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"/>
  <sheetViews>
    <sheetView workbookViewId="0">
      <selection activeCell="E4" sqref="E1:E1048576"/>
    </sheetView>
  </sheetViews>
  <sheetFormatPr defaultColWidth="9.109375" defaultRowHeight="10.199999999999999" x14ac:dyDescent="0.2"/>
  <cols>
    <col min="1" max="1" width="5.109375" style="127" customWidth="1"/>
    <col min="2" max="2" width="42.5546875" style="9" customWidth="1"/>
    <col min="3" max="4" width="26.6640625" style="9" customWidth="1"/>
    <col min="5" max="5" width="10" style="9" customWidth="1"/>
    <col min="6" max="6" width="2.5546875" style="9" customWidth="1"/>
    <col min="7" max="16384" width="9.109375" style="9"/>
  </cols>
  <sheetData>
    <row r="1" spans="1:5" x14ac:dyDescent="0.2">
      <c r="C1" s="227" t="s">
        <v>155</v>
      </c>
      <c r="D1" s="227"/>
      <c r="E1" s="227"/>
    </row>
    <row r="2" spans="1:5" ht="15.6" x14ac:dyDescent="0.3">
      <c r="A2" s="226" t="s">
        <v>156</v>
      </c>
      <c r="B2" s="226"/>
      <c r="C2" s="226"/>
      <c r="D2" s="226"/>
      <c r="E2" s="226"/>
    </row>
    <row r="3" spans="1:5" x14ac:dyDescent="0.2">
      <c r="B3" s="225" t="s">
        <v>104</v>
      </c>
      <c r="C3" s="225"/>
      <c r="D3" s="225"/>
      <c r="E3" s="225"/>
    </row>
    <row r="4" spans="1:5" s="126" customFormat="1" ht="39.6" x14ac:dyDescent="0.25">
      <c r="A4" s="128"/>
      <c r="B4" s="125" t="s">
        <v>14</v>
      </c>
      <c r="C4" s="125" t="s">
        <v>157</v>
      </c>
      <c r="D4" s="125" t="s">
        <v>158</v>
      </c>
      <c r="E4" s="125" t="s">
        <v>12</v>
      </c>
    </row>
    <row r="5" spans="1:5" s="158" customFormat="1" x14ac:dyDescent="0.2">
      <c r="A5" s="155" t="s">
        <v>15</v>
      </c>
      <c r="B5" s="156" t="s">
        <v>132</v>
      </c>
      <c r="C5" s="73">
        <v>19776829</v>
      </c>
      <c r="D5" s="73">
        <v>19888337</v>
      </c>
      <c r="E5" s="157" t="e">
        <f>(#REF!/D5)*100</f>
        <v>#REF!</v>
      </c>
    </row>
    <row r="6" spans="1:5" s="158" customFormat="1" x14ac:dyDescent="0.2">
      <c r="A6" s="155" t="s">
        <v>80</v>
      </c>
      <c r="B6" s="156" t="s">
        <v>133</v>
      </c>
      <c r="C6" s="73">
        <v>27088200</v>
      </c>
      <c r="D6" s="73">
        <v>27088200</v>
      </c>
      <c r="E6" s="157" t="e">
        <f>(#REF!/D6)*100</f>
        <v>#REF!</v>
      </c>
    </row>
    <row r="7" spans="1:5" s="158" customFormat="1" x14ac:dyDescent="0.2">
      <c r="A7" s="155" t="s">
        <v>16</v>
      </c>
      <c r="B7" s="181" t="s">
        <v>134</v>
      </c>
      <c r="C7" s="73">
        <v>29483328</v>
      </c>
      <c r="D7" s="73">
        <v>30860535</v>
      </c>
      <c r="E7" s="157" t="e">
        <f>(#REF!/D7)*100</f>
        <v>#REF!</v>
      </c>
    </row>
    <row r="8" spans="1:5" s="158" customFormat="1" x14ac:dyDescent="0.2">
      <c r="A8" s="155" t="s">
        <v>17</v>
      </c>
      <c r="B8" s="181" t="s">
        <v>135</v>
      </c>
      <c r="C8" s="73">
        <v>1800000</v>
      </c>
      <c r="D8" s="73">
        <v>1800000</v>
      </c>
      <c r="E8" s="157">
        <v>100</v>
      </c>
    </row>
    <row r="9" spans="1:5" s="158" customFormat="1" x14ac:dyDescent="0.2">
      <c r="A9" s="155" t="s">
        <v>18</v>
      </c>
      <c r="B9" s="181" t="s">
        <v>136</v>
      </c>
      <c r="C9" s="73">
        <v>3597907</v>
      </c>
      <c r="D9" s="73">
        <v>16205388</v>
      </c>
      <c r="E9" s="157">
        <v>100</v>
      </c>
    </row>
    <row r="10" spans="1:5" s="158" customFormat="1" x14ac:dyDescent="0.2">
      <c r="A10" s="155" t="s">
        <v>87</v>
      </c>
      <c r="B10" s="181" t="s">
        <v>137</v>
      </c>
      <c r="C10" s="73">
        <v>0</v>
      </c>
      <c r="D10" s="73">
        <v>319221</v>
      </c>
      <c r="E10" s="157">
        <v>100</v>
      </c>
    </row>
    <row r="11" spans="1:5" s="158" customFormat="1" x14ac:dyDescent="0.2">
      <c r="A11" s="155" t="s">
        <v>17</v>
      </c>
      <c r="B11" s="181" t="s">
        <v>137</v>
      </c>
      <c r="C11" s="73">
        <v>0</v>
      </c>
      <c r="D11" s="73">
        <v>0</v>
      </c>
      <c r="E11" s="157"/>
    </row>
    <row r="12" spans="1:5" s="17" customFormat="1" x14ac:dyDescent="0.2">
      <c r="A12" s="129" t="s">
        <v>6</v>
      </c>
      <c r="B12" s="69" t="s">
        <v>13</v>
      </c>
      <c r="C12" s="70">
        <f>SUM(C5:C11)</f>
        <v>81746264</v>
      </c>
      <c r="D12" s="70">
        <f>SUM(D5:D11)</f>
        <v>96161681</v>
      </c>
      <c r="E12" s="159" t="e">
        <f>(#REF!/D12)*100</f>
        <v>#REF!</v>
      </c>
    </row>
    <row r="13" spans="1:5" s="158" customFormat="1" x14ac:dyDescent="0.2">
      <c r="A13" s="155"/>
      <c r="B13" s="156"/>
      <c r="C13" s="73"/>
      <c r="D13" s="73"/>
      <c r="E13" s="157"/>
    </row>
    <row r="14" spans="1:5" s="158" customFormat="1" x14ac:dyDescent="0.2">
      <c r="A14" s="155"/>
      <c r="B14" s="181"/>
      <c r="C14" s="73"/>
      <c r="D14" s="73"/>
      <c r="E14" s="157"/>
    </row>
    <row r="15" spans="1:5" s="158" customFormat="1" x14ac:dyDescent="0.2">
      <c r="A15" s="155"/>
      <c r="B15" s="156"/>
      <c r="C15" s="73"/>
      <c r="D15" s="73"/>
      <c r="E15" s="157"/>
    </row>
    <row r="16" spans="1:5" s="158" customFormat="1" x14ac:dyDescent="0.2">
      <c r="A16" s="155"/>
      <c r="B16" s="156"/>
      <c r="C16" s="73"/>
      <c r="D16" s="73"/>
      <c r="E16" s="157"/>
    </row>
    <row r="17" spans="1:5" s="158" customFormat="1" x14ac:dyDescent="0.2">
      <c r="A17" s="155"/>
      <c r="B17" s="156"/>
      <c r="C17" s="73"/>
      <c r="D17" s="73"/>
      <c r="E17" s="157"/>
    </row>
    <row r="18" spans="1:5" s="158" customFormat="1" x14ac:dyDescent="0.2">
      <c r="A18" s="155"/>
      <c r="B18" s="156"/>
      <c r="C18" s="73"/>
      <c r="D18" s="73"/>
      <c r="E18" s="157"/>
    </row>
    <row r="19" spans="1:5" s="158" customFormat="1" x14ac:dyDescent="0.2">
      <c r="A19" s="155"/>
      <c r="B19" s="156"/>
      <c r="C19" s="73"/>
      <c r="D19" s="73"/>
      <c r="E19" s="157"/>
    </row>
    <row r="20" spans="1:5" s="17" customFormat="1" x14ac:dyDescent="0.2">
      <c r="A20" s="129"/>
      <c r="B20" s="69"/>
      <c r="C20" s="70"/>
      <c r="D20" s="70"/>
      <c r="E20" s="159"/>
    </row>
    <row r="21" spans="1:5" s="158" customFormat="1" x14ac:dyDescent="0.2">
      <c r="A21" s="155"/>
      <c r="B21" s="156"/>
      <c r="C21" s="73"/>
      <c r="D21" s="73"/>
      <c r="E21" s="157"/>
    </row>
    <row r="22" spans="1:5" s="17" customFormat="1" x14ac:dyDescent="0.2">
      <c r="A22" s="129"/>
      <c r="B22" s="69"/>
      <c r="C22" s="70"/>
      <c r="D22" s="70"/>
      <c r="E22" s="159"/>
    </row>
    <row r="23" spans="1:5" s="158" customFormat="1" x14ac:dyDescent="0.2">
      <c r="A23" s="155"/>
      <c r="B23" s="156"/>
      <c r="C23" s="156"/>
      <c r="D23" s="156"/>
      <c r="E23" s="157"/>
    </row>
    <row r="24" spans="1:5" s="158" customFormat="1" x14ac:dyDescent="0.2">
      <c r="A24" s="155"/>
      <c r="B24" s="156"/>
      <c r="C24" s="156"/>
      <c r="D24" s="156"/>
      <c r="E24" s="157"/>
    </row>
    <row r="25" spans="1:5" s="158" customFormat="1" x14ac:dyDescent="0.2">
      <c r="A25" s="155"/>
      <c r="B25" s="156"/>
      <c r="C25" s="156"/>
      <c r="D25" s="156"/>
      <c r="E25" s="157"/>
    </row>
    <row r="26" spans="1:5" s="158" customFormat="1" x14ac:dyDescent="0.2">
      <c r="A26" s="155"/>
      <c r="B26" s="156"/>
      <c r="C26" s="156"/>
      <c r="D26" s="156"/>
      <c r="E26" s="157"/>
    </row>
    <row r="27" spans="1:5" s="158" customFormat="1" x14ac:dyDescent="0.2">
      <c r="A27" s="155"/>
      <c r="B27" s="156"/>
      <c r="C27" s="156"/>
      <c r="D27" s="156"/>
      <c r="E27" s="157"/>
    </row>
    <row r="28" spans="1:5" s="158" customFormat="1" x14ac:dyDescent="0.2">
      <c r="A28" s="155"/>
      <c r="B28" s="156"/>
      <c r="C28" s="156"/>
      <c r="D28" s="156"/>
      <c r="E28" s="157"/>
    </row>
    <row r="29" spans="1:5" s="17" customFormat="1" x14ac:dyDescent="0.2">
      <c r="A29" s="129"/>
      <c r="B29" s="69"/>
      <c r="C29" s="70"/>
      <c r="D29" s="70"/>
      <c r="E29" s="159"/>
    </row>
    <row r="30" spans="1:5" s="17" customFormat="1" x14ac:dyDescent="0.2">
      <c r="A30" s="130"/>
      <c r="B30" s="67" t="s">
        <v>121</v>
      </c>
      <c r="C30" s="68">
        <v>81746264</v>
      </c>
      <c r="D30" s="68">
        <v>96161681</v>
      </c>
      <c r="E30" s="160">
        <v>100</v>
      </c>
    </row>
  </sheetData>
  <mergeCells count="3">
    <mergeCell ref="B3:E3"/>
    <mergeCell ref="A2:E2"/>
    <mergeCell ref="C1:E1"/>
  </mergeCells>
  <phoneticPr fontId="2" type="noConversion"/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"/>
  <sheetViews>
    <sheetView workbookViewId="0">
      <selection activeCell="F3" sqref="F1:F1048576"/>
    </sheetView>
  </sheetViews>
  <sheetFormatPr defaultRowHeight="13.2" x14ac:dyDescent="0.25"/>
  <cols>
    <col min="1" max="1" width="4.6640625" style="132" bestFit="1" customWidth="1"/>
    <col min="2" max="2" width="20" style="132" bestFit="1" customWidth="1"/>
    <col min="3" max="3" width="41" style="132" customWidth="1"/>
    <col min="4" max="5" width="18.88671875" style="132" customWidth="1"/>
    <col min="6" max="6" width="9" style="132" customWidth="1"/>
  </cols>
  <sheetData>
    <row r="1" spans="1:7" ht="13.2" customHeight="1" x14ac:dyDescent="0.25">
      <c r="D1" s="133"/>
      <c r="E1" s="228" t="s">
        <v>164</v>
      </c>
      <c r="F1" s="228"/>
      <c r="G1" s="199"/>
    </row>
    <row r="2" spans="1:7" ht="15.6" x14ac:dyDescent="0.3">
      <c r="A2" s="220" t="s">
        <v>165</v>
      </c>
      <c r="B2" s="220"/>
      <c r="C2" s="220"/>
      <c r="D2" s="220"/>
      <c r="E2" s="220"/>
      <c r="F2" s="220"/>
    </row>
    <row r="3" spans="1:7" x14ac:dyDescent="0.25">
      <c r="D3" s="134"/>
      <c r="E3" s="134"/>
      <c r="F3" s="134" t="s">
        <v>95</v>
      </c>
    </row>
    <row r="4" spans="1:7" s="182" customFormat="1" ht="26.4" x14ac:dyDescent="0.25">
      <c r="A4" s="141" t="s">
        <v>84</v>
      </c>
      <c r="B4" s="37" t="s">
        <v>85</v>
      </c>
      <c r="C4" s="37" t="s">
        <v>86</v>
      </c>
      <c r="D4" s="192" t="s">
        <v>148</v>
      </c>
      <c r="E4" s="192" t="s">
        <v>149</v>
      </c>
      <c r="F4" s="37" t="s">
        <v>12</v>
      </c>
    </row>
    <row r="5" spans="1:7" x14ac:dyDescent="0.25">
      <c r="A5" s="135" t="s">
        <v>15</v>
      </c>
      <c r="B5" s="136" t="s">
        <v>139</v>
      </c>
      <c r="C5" s="137" t="s">
        <v>140</v>
      </c>
      <c r="D5" s="138">
        <v>15000</v>
      </c>
      <c r="E5" s="138">
        <v>15000</v>
      </c>
      <c r="F5" s="138" t="e">
        <f>SUM(#REF!/E5)*100</f>
        <v>#REF!</v>
      </c>
    </row>
    <row r="6" spans="1:7" x14ac:dyDescent="0.25">
      <c r="A6" s="135"/>
      <c r="B6" s="137"/>
      <c r="C6" s="137"/>
      <c r="D6" s="138"/>
      <c r="E6" s="138"/>
      <c r="F6" s="138"/>
    </row>
    <row r="7" spans="1:7" x14ac:dyDescent="0.25">
      <c r="A7" s="135"/>
      <c r="B7" s="137"/>
      <c r="C7" s="137"/>
      <c r="D7" s="138"/>
      <c r="E7" s="138"/>
      <c r="F7" s="138"/>
    </row>
    <row r="8" spans="1:7" x14ac:dyDescent="0.25">
      <c r="A8" s="135"/>
      <c r="B8" s="137"/>
      <c r="C8" s="137"/>
      <c r="D8" s="138"/>
      <c r="E8" s="138"/>
      <c r="F8" s="138"/>
    </row>
    <row r="9" spans="1:7" x14ac:dyDescent="0.25">
      <c r="A9" s="135"/>
      <c r="B9" s="137"/>
      <c r="C9" s="137"/>
      <c r="D9" s="138"/>
      <c r="E9" s="138"/>
      <c r="F9" s="138"/>
    </row>
    <row r="10" spans="1:7" x14ac:dyDescent="0.25">
      <c r="A10" s="135"/>
      <c r="B10" s="137"/>
      <c r="C10" s="137"/>
      <c r="D10" s="138"/>
      <c r="E10" s="138"/>
      <c r="F10" s="138"/>
    </row>
    <row r="11" spans="1:7" x14ac:dyDescent="0.25">
      <c r="A11" s="135"/>
      <c r="B11" s="137"/>
      <c r="C11" s="137"/>
      <c r="D11" s="138"/>
      <c r="E11" s="138"/>
      <c r="F11" s="138"/>
    </row>
    <row r="12" spans="1:7" x14ac:dyDescent="0.25">
      <c r="A12" s="135"/>
      <c r="B12" s="137"/>
      <c r="C12" s="139"/>
      <c r="D12" s="138"/>
      <c r="E12" s="138"/>
      <c r="F12" s="138"/>
    </row>
    <row r="13" spans="1:7" x14ac:dyDescent="0.25">
      <c r="A13" s="61" t="s">
        <v>6</v>
      </c>
      <c r="B13" s="140"/>
      <c r="C13" s="141" t="s">
        <v>88</v>
      </c>
      <c r="D13" s="161">
        <f>SUM(D5:D12)</f>
        <v>15000</v>
      </c>
      <c r="E13" s="161">
        <f>SUM(E5:E12)</f>
        <v>15000</v>
      </c>
      <c r="F13" s="161" t="e">
        <f>SUM(#REF!/E13)*100</f>
        <v>#REF!</v>
      </c>
    </row>
    <row r="14" spans="1:7" x14ac:dyDescent="0.25">
      <c r="D14" s="133"/>
      <c r="E14" s="133"/>
      <c r="F14" s="133"/>
    </row>
  </sheetData>
  <mergeCells count="2">
    <mergeCell ref="A2:F2"/>
    <mergeCell ref="E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1.sz. mell. összesített mérleg</vt:lpstr>
      <vt:lpstr>2.sz. m. kiadás intézményenként</vt:lpstr>
      <vt:lpstr>3.sz. mell. bev.intézményenként</vt:lpstr>
      <vt:lpstr>4.sz.mell. létszámadatok</vt:lpstr>
      <vt:lpstr>5.sz. mell.normatívák</vt:lpstr>
      <vt:lpstr>6.sz. m. támogatott szervezetek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 Polghivatal</dc:creator>
  <cp:lastModifiedBy>Jegyző</cp:lastModifiedBy>
  <cp:lastPrinted>2019-06-19T11:23:18Z</cp:lastPrinted>
  <dcterms:created xsi:type="dcterms:W3CDTF">2005-11-17T09:48:03Z</dcterms:created>
  <dcterms:modified xsi:type="dcterms:W3CDTF">2019-06-20T08:44:09Z</dcterms:modified>
</cp:coreProperties>
</file>