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E:\Users\Dokumentumok\Márti\Lesencetomaj\Költségvetés\Költségvetés 2019\"/>
    </mc:Choice>
  </mc:AlternateContent>
  <xr:revisionPtr revIDLastSave="0" documentId="13_ncr:1_{95795FF5-7FE6-4186-936B-9D4A44BBABFA}" xr6:coauthVersionLast="45" xr6:coauthVersionMax="45" xr10:uidLastSave="{00000000-0000-0000-0000-000000000000}"/>
  <bookViews>
    <workbookView xWindow="-108" yWindow="-108" windowWidth="23256" windowHeight="12576" tabRatio="914" firstSheet="1" activeTab="2" xr2:uid="{00000000-000D-0000-FFFF-FFFF00000000}"/>
  </bookViews>
  <sheets>
    <sheet name="Konszolidált" sheetId="1" state="hidden" r:id="rId1"/>
    <sheet name="Önkormányzat" sheetId="2" r:id="rId2"/>
    <sheet name="Melléklet 1.2" sheetId="28" r:id="rId3"/>
    <sheet name="Mérleg" sheetId="24" state="hidden" r:id="rId4"/>
    <sheet name="4. mell" sheetId="27" state="hidden" r:id="rId5"/>
    <sheet name="Óvoda" sheetId="4" state="hidden" r:id="rId6"/>
    <sheet name="Közösségi H" sheetId="5" state="hidden" r:id="rId7"/>
    <sheet name="LÉTSZÁM" sheetId="13" state="hidden" r:id="rId8"/>
    <sheet name="12.szociális kiadások" sheetId="14" state="hidden" r:id="rId9"/>
    <sheet name="ÁTADOTT ÁTVETT" sheetId="19" state="hidden" r:id="rId10"/>
    <sheet name="BERUH FELÚJ" sheetId="12" state="hidden" r:id="rId11"/>
    <sheet name="TARTALÉKOK" sheetId="15" state="hidden" r:id="rId12"/>
    <sheet name="STABILTÁSI  1" sheetId="21" state="hidden" r:id="rId13"/>
    <sheet name="STABILITÁSI 2" sheetId="22" state="hidden" r:id="rId14"/>
    <sheet name="EU PROJEKT" sheetId="16" state="hidden" r:id="rId15"/>
    <sheet name="HITEL" sheetId="17" state="hidden" r:id="rId16"/>
    <sheet name="INT FINANSZÍROZÁS" sheetId="18" state="hidden" r:id="rId17"/>
    <sheet name="HELYI ADÓ" sheetId="20" state="hidden" r:id="rId18"/>
  </sheets>
  <externalReferences>
    <externalReference r:id="rId19"/>
  </externalReferences>
  <definedNames>
    <definedName name="_xlnm.Print_Area" localSheetId="8">'12.szociális kiadások'!$A$1:$G$41</definedName>
    <definedName name="_xlnm.Print_Area" localSheetId="9">'ÁTADOTT ÁTVETT'!$A$1:$G$31</definedName>
    <definedName name="_xlnm.Print_Area" localSheetId="10">'BERUH FELÚJ'!$A$1:$G$47</definedName>
    <definedName name="_xlnm.Print_Area" localSheetId="14">'EU PROJEKT'!$A$1:$B$43</definedName>
    <definedName name="_xlnm.Print_Area" localSheetId="17">'HELYI ADÓ'!$A$1:$C$3</definedName>
    <definedName name="_xlnm.Print_Area" localSheetId="15">HITEL!$A$1:$D$70</definedName>
    <definedName name="_xlnm.Print_Area" localSheetId="16">'INT FINANSZÍROZÁS'!$A$1:$F$9</definedName>
    <definedName name="_xlnm.Print_Area" localSheetId="0">Konszolidált!$A$1:$BC$245</definedName>
    <definedName name="_xlnm.Print_Area" localSheetId="6">'Közösségi H'!$A$1:$N$245</definedName>
    <definedName name="_xlnm.Print_Area" localSheetId="7">LÉTSZÁM!$A$1:$F$32</definedName>
    <definedName name="_xlnm.Print_Area" localSheetId="5">Óvoda!$A$1:$N$245</definedName>
    <definedName name="_xlnm.Print_Area" localSheetId="1">Önkormányzat!$BC$127:$BC$214</definedName>
    <definedName name="_xlnm.Print_Area" localSheetId="13">'STABILITÁSI 2'!$A$1:$G$42</definedName>
    <definedName name="_xlnm.Print_Area" localSheetId="12">'STABILTÁSI  1'!$A$1:$J$41</definedName>
    <definedName name="_xlnm.Print_Area" localSheetId="11">TARTALÉKOK!$A$1:$G$24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7" i="28" l="1"/>
  <c r="J87" i="28" s="1"/>
  <c r="F86" i="28"/>
  <c r="J86" i="28" s="1"/>
  <c r="AW85" i="28"/>
  <c r="AV85" i="28"/>
  <c r="AU85" i="28"/>
  <c r="AS85" i="28"/>
  <c r="AR85" i="28"/>
  <c r="AQ85" i="28"/>
  <c r="AO85" i="28"/>
  <c r="AN85" i="28"/>
  <c r="AM85" i="28"/>
  <c r="AK85" i="28"/>
  <c r="AJ85" i="28"/>
  <c r="AI85" i="28"/>
  <c r="AG85" i="28"/>
  <c r="AF85" i="28"/>
  <c r="AE85" i="28"/>
  <c r="AC85" i="28"/>
  <c r="AB85" i="28"/>
  <c r="AA85" i="28"/>
  <c r="Y85" i="28"/>
  <c r="X85" i="28"/>
  <c r="W85" i="28"/>
  <c r="U85" i="28"/>
  <c r="T85" i="28"/>
  <c r="S85" i="28"/>
  <c r="Q85" i="28"/>
  <c r="P85" i="28"/>
  <c r="O85" i="28"/>
  <c r="M85" i="28"/>
  <c r="L85" i="28"/>
  <c r="K85" i="28"/>
  <c r="I85" i="28"/>
  <c r="H85" i="28"/>
  <c r="G85" i="28"/>
  <c r="E85" i="28"/>
  <c r="D85" i="28"/>
  <c r="C85" i="28"/>
  <c r="F84" i="28"/>
  <c r="J84" i="28" s="1"/>
  <c r="F83" i="28"/>
  <c r="J83" i="28" s="1"/>
  <c r="F82" i="28"/>
  <c r="J82" i="28" s="1"/>
  <c r="J81" i="28"/>
  <c r="AZ81" i="28" s="1"/>
  <c r="F81" i="28"/>
  <c r="F80" i="28"/>
  <c r="J80" i="28" s="1"/>
  <c r="AW78" i="28"/>
  <c r="AV78" i="28"/>
  <c r="AU78" i="28"/>
  <c r="AS78" i="28"/>
  <c r="AR78" i="28"/>
  <c r="AQ78" i="28"/>
  <c r="AO78" i="28"/>
  <c r="AN78" i="28"/>
  <c r="AM78" i="28"/>
  <c r="AK78" i="28"/>
  <c r="AJ78" i="28"/>
  <c r="AI78" i="28"/>
  <c r="AG78" i="28"/>
  <c r="AF78" i="28"/>
  <c r="AE78" i="28"/>
  <c r="AC78" i="28"/>
  <c r="AB78" i="28"/>
  <c r="AA78" i="28"/>
  <c r="Y78" i="28"/>
  <c r="X78" i="28"/>
  <c r="W78" i="28"/>
  <c r="U78" i="28"/>
  <c r="T78" i="28"/>
  <c r="S78" i="28"/>
  <c r="Q78" i="28"/>
  <c r="P78" i="28"/>
  <c r="O78" i="28"/>
  <c r="M78" i="28"/>
  <c r="L78" i="28"/>
  <c r="K78" i="28"/>
  <c r="I78" i="28"/>
  <c r="H78" i="28"/>
  <c r="G78" i="28"/>
  <c r="E78" i="28"/>
  <c r="D78" i="28"/>
  <c r="C78" i="28"/>
  <c r="J77" i="28"/>
  <c r="F77" i="28"/>
  <c r="F76" i="28"/>
  <c r="J76" i="28" s="1"/>
  <c r="J75" i="28"/>
  <c r="AZ75" i="28" s="1"/>
  <c r="F75" i="28"/>
  <c r="F74" i="28"/>
  <c r="J74" i="28" s="1"/>
  <c r="F73" i="28"/>
  <c r="J73" i="28" s="1"/>
  <c r="F72" i="28"/>
  <c r="J72" i="28" s="1"/>
  <c r="F71" i="28"/>
  <c r="J71" i="28" s="1"/>
  <c r="AW70" i="28"/>
  <c r="AV70" i="28"/>
  <c r="AU70" i="28"/>
  <c r="AS70" i="28"/>
  <c r="AR70" i="28"/>
  <c r="AQ70" i="28"/>
  <c r="AO70" i="28"/>
  <c r="AN70" i="28"/>
  <c r="AM70" i="28"/>
  <c r="AK70" i="28"/>
  <c r="AJ70" i="28"/>
  <c r="AI70" i="28"/>
  <c r="AG70" i="28"/>
  <c r="AF70" i="28"/>
  <c r="AE70" i="28"/>
  <c r="AC70" i="28"/>
  <c r="AB70" i="28"/>
  <c r="AA70" i="28"/>
  <c r="Y70" i="28"/>
  <c r="X70" i="28"/>
  <c r="W70" i="28"/>
  <c r="U70" i="28"/>
  <c r="T70" i="28"/>
  <c r="S70" i="28"/>
  <c r="Q70" i="28"/>
  <c r="P70" i="28"/>
  <c r="P79" i="28" s="1"/>
  <c r="O70" i="28"/>
  <c r="M70" i="28"/>
  <c r="L70" i="28"/>
  <c r="L79" i="28" s="1"/>
  <c r="K70" i="28"/>
  <c r="I70" i="28"/>
  <c r="H70" i="28"/>
  <c r="H79" i="28" s="1"/>
  <c r="G70" i="28"/>
  <c r="E70" i="28"/>
  <c r="D70" i="28"/>
  <c r="D79" i="28" s="1"/>
  <c r="C70" i="28"/>
  <c r="J69" i="28"/>
  <c r="AZ69" i="28" s="1"/>
  <c r="F69" i="28"/>
  <c r="F68" i="28"/>
  <c r="J68" i="28" s="1"/>
  <c r="J67" i="28"/>
  <c r="AZ67" i="28" s="1"/>
  <c r="F67" i="28"/>
  <c r="F66" i="28"/>
  <c r="J66" i="28" s="1"/>
  <c r="AW65" i="28"/>
  <c r="AV65" i="28"/>
  <c r="AU65" i="28"/>
  <c r="AS65" i="28"/>
  <c r="AR65" i="28"/>
  <c r="AQ65" i="28"/>
  <c r="AO65" i="28"/>
  <c r="AN65" i="28"/>
  <c r="AM65" i="28"/>
  <c r="AK65" i="28"/>
  <c r="AJ65" i="28"/>
  <c r="AI65" i="28"/>
  <c r="AG65" i="28"/>
  <c r="AF65" i="28"/>
  <c r="AE65" i="28"/>
  <c r="AC65" i="28"/>
  <c r="AB65" i="28"/>
  <c r="AA65" i="28"/>
  <c r="Y65" i="28"/>
  <c r="X65" i="28"/>
  <c r="W65" i="28"/>
  <c r="U65" i="28"/>
  <c r="T65" i="28"/>
  <c r="S65" i="28"/>
  <c r="Q65" i="28"/>
  <c r="P65" i="28"/>
  <c r="O65" i="28"/>
  <c r="M65" i="28"/>
  <c r="L65" i="28"/>
  <c r="K65" i="28"/>
  <c r="I65" i="28"/>
  <c r="H65" i="28"/>
  <c r="G65" i="28"/>
  <c r="E65" i="28"/>
  <c r="D65" i="28"/>
  <c r="F65" i="28" s="1"/>
  <c r="C65" i="28"/>
  <c r="F64" i="28"/>
  <c r="J64" i="28" s="1"/>
  <c r="J63" i="28"/>
  <c r="AZ63" i="28" s="1"/>
  <c r="F63" i="28"/>
  <c r="F62" i="28"/>
  <c r="J62" i="28" s="1"/>
  <c r="J61" i="28"/>
  <c r="AZ61" i="28" s="1"/>
  <c r="F61" i="28"/>
  <c r="AW60" i="28"/>
  <c r="AV60" i="28"/>
  <c r="AU60" i="28"/>
  <c r="AS60" i="28"/>
  <c r="AR60" i="28"/>
  <c r="AQ60" i="28"/>
  <c r="AO60" i="28"/>
  <c r="AN60" i="28"/>
  <c r="AM60" i="28"/>
  <c r="AK60" i="28"/>
  <c r="AJ60" i="28"/>
  <c r="AI60" i="28"/>
  <c r="AG60" i="28"/>
  <c r="AF60" i="28"/>
  <c r="AE60" i="28"/>
  <c r="AC60" i="28"/>
  <c r="AB60" i="28"/>
  <c r="AA60" i="28"/>
  <c r="Y60" i="28"/>
  <c r="X60" i="28"/>
  <c r="W60" i="28"/>
  <c r="U60" i="28"/>
  <c r="T60" i="28"/>
  <c r="S60" i="28"/>
  <c r="Q60" i="28"/>
  <c r="P60" i="28"/>
  <c r="O60" i="28"/>
  <c r="M60" i="28"/>
  <c r="L60" i="28"/>
  <c r="K60" i="28"/>
  <c r="I60" i="28"/>
  <c r="H60" i="28"/>
  <c r="G60" i="28"/>
  <c r="E60" i="28"/>
  <c r="D60" i="28"/>
  <c r="C60" i="28"/>
  <c r="F60" i="28" s="1"/>
  <c r="J59" i="28"/>
  <c r="AZ59" i="28" s="1"/>
  <c r="F59" i="28"/>
  <c r="F58" i="28"/>
  <c r="J58" i="28" s="1"/>
  <c r="J57" i="28"/>
  <c r="AZ57" i="28" s="1"/>
  <c r="F57" i="28"/>
  <c r="AW56" i="28"/>
  <c r="AV56" i="28"/>
  <c r="AU56" i="28"/>
  <c r="AS56" i="28"/>
  <c r="AR56" i="28"/>
  <c r="AQ56" i="28"/>
  <c r="AO56" i="28"/>
  <c r="AN56" i="28"/>
  <c r="AM56" i="28"/>
  <c r="AK56" i="28"/>
  <c r="AJ56" i="28"/>
  <c r="AI56" i="28"/>
  <c r="AG56" i="28"/>
  <c r="AF56" i="28"/>
  <c r="AE56" i="28"/>
  <c r="AC56" i="28"/>
  <c r="AB56" i="28"/>
  <c r="AA56" i="28"/>
  <c r="Y56" i="28"/>
  <c r="X56" i="28"/>
  <c r="W56" i="28"/>
  <c r="U56" i="28"/>
  <c r="T56" i="28"/>
  <c r="S56" i="28"/>
  <c r="Q56" i="28"/>
  <c r="P56" i="28"/>
  <c r="O56" i="28"/>
  <c r="M56" i="28"/>
  <c r="L56" i="28"/>
  <c r="K56" i="28"/>
  <c r="AZ55" i="28"/>
  <c r="AW54" i="28"/>
  <c r="AV54" i="28"/>
  <c r="AU54" i="28"/>
  <c r="AS54" i="28"/>
  <c r="AR54" i="28"/>
  <c r="AQ54" i="28"/>
  <c r="AO54" i="28"/>
  <c r="AN54" i="28"/>
  <c r="AM54" i="28"/>
  <c r="AK54" i="28"/>
  <c r="AJ54" i="28"/>
  <c r="AI54" i="28"/>
  <c r="AG54" i="28"/>
  <c r="AF54" i="28"/>
  <c r="AE54" i="28"/>
  <c r="AC54" i="28"/>
  <c r="AB54" i="28"/>
  <c r="AA54" i="28"/>
  <c r="Y54" i="28"/>
  <c r="X54" i="28"/>
  <c r="W54" i="28"/>
  <c r="U54" i="28"/>
  <c r="T54" i="28"/>
  <c r="S54" i="28"/>
  <c r="Q54" i="28"/>
  <c r="P54" i="28"/>
  <c r="O54" i="28"/>
  <c r="M54" i="28"/>
  <c r="L54" i="28"/>
  <c r="K54" i="28"/>
  <c r="I54" i="28"/>
  <c r="H54" i="28"/>
  <c r="G54" i="28"/>
  <c r="E54" i="28"/>
  <c r="D54" i="28"/>
  <c r="F54" i="28" s="1"/>
  <c r="C54" i="28"/>
  <c r="F53" i="28"/>
  <c r="J53" i="28" s="1"/>
  <c r="J52" i="28"/>
  <c r="AZ52" i="28" s="1"/>
  <c r="F52" i="28"/>
  <c r="F51" i="28"/>
  <c r="J51" i="28" s="1"/>
  <c r="F50" i="28"/>
  <c r="J50" i="28" s="1"/>
  <c r="F49" i="28"/>
  <c r="J49" i="28" s="1"/>
  <c r="AW48" i="28"/>
  <c r="AW55" i="28" s="1"/>
  <c r="AV48" i="28"/>
  <c r="AV55" i="28" s="1"/>
  <c r="AU48" i="28"/>
  <c r="AU55" i="28" s="1"/>
  <c r="AS48" i="28"/>
  <c r="AS55" i="28" s="1"/>
  <c r="AR48" i="28"/>
  <c r="AR55" i="28" s="1"/>
  <c r="AQ48" i="28"/>
  <c r="AQ55" i="28" s="1"/>
  <c r="AO48" i="28"/>
  <c r="AO55" i="28" s="1"/>
  <c r="AN48" i="28"/>
  <c r="AN55" i="28" s="1"/>
  <c r="AM48" i="28"/>
  <c r="AM55" i="28" s="1"/>
  <c r="AK48" i="28"/>
  <c r="AK55" i="28" s="1"/>
  <c r="AJ48" i="28"/>
  <c r="AJ55" i="28" s="1"/>
  <c r="AI48" i="28"/>
  <c r="AI55" i="28" s="1"/>
  <c r="AG48" i="28"/>
  <c r="AG55" i="28" s="1"/>
  <c r="AF48" i="28"/>
  <c r="AF55" i="28" s="1"/>
  <c r="AE48" i="28"/>
  <c r="AE55" i="28" s="1"/>
  <c r="AC48" i="28"/>
  <c r="AC55" i="28" s="1"/>
  <c r="AB48" i="28"/>
  <c r="AB55" i="28" s="1"/>
  <c r="AA48" i="28"/>
  <c r="AA55" i="28" s="1"/>
  <c r="Y48" i="28"/>
  <c r="Y55" i="28" s="1"/>
  <c r="X48" i="28"/>
  <c r="X55" i="28" s="1"/>
  <c r="W48" i="28"/>
  <c r="W55" i="28" s="1"/>
  <c r="U48" i="28"/>
  <c r="U55" i="28" s="1"/>
  <c r="T48" i="28"/>
  <c r="T55" i="28" s="1"/>
  <c r="S48" i="28"/>
  <c r="S55" i="28" s="1"/>
  <c r="Q48" i="28"/>
  <c r="Q55" i="28" s="1"/>
  <c r="P48" i="28"/>
  <c r="P55" i="28" s="1"/>
  <c r="O48" i="28"/>
  <c r="O55" i="28" s="1"/>
  <c r="M48" i="28"/>
  <c r="M55" i="28" s="1"/>
  <c r="L48" i="28"/>
  <c r="L55" i="28" s="1"/>
  <c r="K48" i="28"/>
  <c r="K55" i="28" s="1"/>
  <c r="I48" i="28"/>
  <c r="I55" i="28" s="1"/>
  <c r="H48" i="28"/>
  <c r="H55" i="28" s="1"/>
  <c r="G48" i="28"/>
  <c r="G55" i="28" s="1"/>
  <c r="E48" i="28"/>
  <c r="E55" i="28" s="1"/>
  <c r="D48" i="28"/>
  <c r="D55" i="28" s="1"/>
  <c r="C48" i="28"/>
  <c r="C55" i="28" s="1"/>
  <c r="F47" i="28"/>
  <c r="J47" i="28" s="1"/>
  <c r="J46" i="28"/>
  <c r="AZ46" i="28" s="1"/>
  <c r="F46" i="28"/>
  <c r="F45" i="28"/>
  <c r="J45" i="28" s="1"/>
  <c r="J44" i="28"/>
  <c r="AZ44" i="28" s="1"/>
  <c r="F44" i="28"/>
  <c r="F43" i="28"/>
  <c r="J43" i="28" s="1"/>
  <c r="AW41" i="28"/>
  <c r="AV41" i="28"/>
  <c r="AU41" i="28"/>
  <c r="AS41" i="28"/>
  <c r="AR41" i="28"/>
  <c r="AQ41" i="28"/>
  <c r="AO41" i="28"/>
  <c r="AN41" i="28"/>
  <c r="AM41" i="28"/>
  <c r="AK41" i="28"/>
  <c r="AJ41" i="28"/>
  <c r="AI41" i="28"/>
  <c r="AG41" i="28"/>
  <c r="AF41" i="28"/>
  <c r="AE41" i="28"/>
  <c r="AC41" i="28"/>
  <c r="AB41" i="28"/>
  <c r="AA41" i="28"/>
  <c r="Y41" i="28"/>
  <c r="X41" i="28"/>
  <c r="W41" i="28"/>
  <c r="U41" i="28"/>
  <c r="T41" i="28"/>
  <c r="S41" i="28"/>
  <c r="Q41" i="28"/>
  <c r="P41" i="28"/>
  <c r="O41" i="28"/>
  <c r="M41" i="28"/>
  <c r="L41" i="28"/>
  <c r="K41" i="28"/>
  <c r="I41" i="28"/>
  <c r="H41" i="28"/>
  <c r="G41" i="28"/>
  <c r="E41" i="28"/>
  <c r="D41" i="28"/>
  <c r="C41" i="28"/>
  <c r="F41" i="28" s="1"/>
  <c r="F40" i="28"/>
  <c r="J40" i="28" s="1"/>
  <c r="J39" i="28"/>
  <c r="AZ39" i="28" s="1"/>
  <c r="F39" i="28"/>
  <c r="AW38" i="28"/>
  <c r="AV38" i="28"/>
  <c r="AU38" i="28"/>
  <c r="AS38" i="28"/>
  <c r="AR38" i="28"/>
  <c r="AQ38" i="28"/>
  <c r="AO38" i="28"/>
  <c r="AN38" i="28"/>
  <c r="AM38" i="28"/>
  <c r="AK38" i="28"/>
  <c r="AJ38" i="28"/>
  <c r="AI38" i="28"/>
  <c r="AG38" i="28"/>
  <c r="AF38" i="28"/>
  <c r="AE38" i="28"/>
  <c r="AC38" i="28"/>
  <c r="AB38" i="28"/>
  <c r="AA38" i="28"/>
  <c r="Y38" i="28"/>
  <c r="X38" i="28"/>
  <c r="W38" i="28"/>
  <c r="U38" i="28"/>
  <c r="T38" i="28"/>
  <c r="S38" i="28"/>
  <c r="Q38" i="28"/>
  <c r="P38" i="28"/>
  <c r="O38" i="28"/>
  <c r="M38" i="28"/>
  <c r="L38" i="28"/>
  <c r="K38" i="28"/>
  <c r="I38" i="28"/>
  <c r="H38" i="28"/>
  <c r="G38" i="28"/>
  <c r="E38" i="28"/>
  <c r="D38" i="28"/>
  <c r="C38" i="28"/>
  <c r="F37" i="28"/>
  <c r="J37" i="28" s="1"/>
  <c r="J36" i="28"/>
  <c r="AZ36" i="28" s="1"/>
  <c r="F36" i="28"/>
  <c r="F35" i="28"/>
  <c r="J35" i="28" s="1"/>
  <c r="F34" i="28"/>
  <c r="J34" i="28" s="1"/>
  <c r="F33" i="28"/>
  <c r="J33" i="28" s="1"/>
  <c r="F32" i="28"/>
  <c r="J32" i="28" s="1"/>
  <c r="F31" i="28"/>
  <c r="J31" i="28" s="1"/>
  <c r="J30" i="28"/>
  <c r="AZ30" i="28" s="1"/>
  <c r="F30" i="28"/>
  <c r="F29" i="28"/>
  <c r="J29" i="28" s="1"/>
  <c r="AC28" i="28"/>
  <c r="H28" i="28"/>
  <c r="G28" i="28"/>
  <c r="E28" i="28"/>
  <c r="C28" i="28"/>
  <c r="J27" i="28"/>
  <c r="AZ27" i="28" s="1"/>
  <c r="F27" i="28"/>
  <c r="AW26" i="28"/>
  <c r="AW28" i="28" s="1"/>
  <c r="AV26" i="28"/>
  <c r="AV28" i="28" s="1"/>
  <c r="AU26" i="28"/>
  <c r="AU28" i="28" s="1"/>
  <c r="AS26" i="28"/>
  <c r="AS28" i="28" s="1"/>
  <c r="AR26" i="28"/>
  <c r="AR28" i="28" s="1"/>
  <c r="AQ26" i="28"/>
  <c r="AQ28" i="28" s="1"/>
  <c r="AO26" i="28"/>
  <c r="AO28" i="28" s="1"/>
  <c r="AN26" i="28"/>
  <c r="AN28" i="28" s="1"/>
  <c r="AM26" i="28"/>
  <c r="AM28" i="28" s="1"/>
  <c r="AK26" i="28"/>
  <c r="AK28" i="28" s="1"/>
  <c r="AJ26" i="28"/>
  <c r="AJ28" i="28" s="1"/>
  <c r="AI26" i="28"/>
  <c r="AI28" i="28" s="1"/>
  <c r="AG26" i="28"/>
  <c r="AG28" i="28" s="1"/>
  <c r="AF26" i="28"/>
  <c r="AF28" i="28" s="1"/>
  <c r="AE26" i="28"/>
  <c r="AE28" i="28" s="1"/>
  <c r="AC26" i="28"/>
  <c r="AB26" i="28"/>
  <c r="AB28" i="28" s="1"/>
  <c r="AA26" i="28"/>
  <c r="AA28" i="28" s="1"/>
  <c r="Y26" i="28"/>
  <c r="Y28" i="28" s="1"/>
  <c r="X26" i="28"/>
  <c r="X28" i="28" s="1"/>
  <c r="W26" i="28"/>
  <c r="W28" i="28" s="1"/>
  <c r="U26" i="28"/>
  <c r="U28" i="28" s="1"/>
  <c r="T26" i="28"/>
  <c r="T28" i="28" s="1"/>
  <c r="S26" i="28"/>
  <c r="S28" i="28" s="1"/>
  <c r="Q26" i="28"/>
  <c r="Q28" i="28" s="1"/>
  <c r="P26" i="28"/>
  <c r="P28" i="28" s="1"/>
  <c r="O26" i="28"/>
  <c r="O28" i="28" s="1"/>
  <c r="M26" i="28"/>
  <c r="M28" i="28" s="1"/>
  <c r="L26" i="28"/>
  <c r="L28" i="28" s="1"/>
  <c r="K26" i="28"/>
  <c r="K28" i="28" s="1"/>
  <c r="I26" i="28"/>
  <c r="I28" i="28" s="1"/>
  <c r="G26" i="28"/>
  <c r="E26" i="28"/>
  <c r="D26" i="28"/>
  <c r="D28" i="28" s="1"/>
  <c r="C26" i="28"/>
  <c r="F25" i="28"/>
  <c r="J25" i="28" s="1"/>
  <c r="AZ24" i="28"/>
  <c r="R24" i="28"/>
  <c r="V24" i="28" s="1"/>
  <c r="Z24" i="28" s="1"/>
  <c r="AD24" i="28" s="1"/>
  <c r="AH24" i="28" s="1"/>
  <c r="AL24" i="28" s="1"/>
  <c r="AP24" i="28" s="1"/>
  <c r="AT24" i="28" s="1"/>
  <c r="AX24" i="28" s="1"/>
  <c r="N24" i="28"/>
  <c r="F24" i="28"/>
  <c r="J23" i="28"/>
  <c r="AZ23" i="28" s="1"/>
  <c r="F23" i="28"/>
  <c r="F22" i="28"/>
  <c r="J22" i="28" s="1"/>
  <c r="J21" i="28"/>
  <c r="AZ21" i="28" s="1"/>
  <c r="F21" i="28"/>
  <c r="AZ19" i="28"/>
  <c r="J17" i="28"/>
  <c r="AZ17" i="28" s="1"/>
  <c r="F17" i="28"/>
  <c r="AW16" i="28"/>
  <c r="AW18" i="28" s="1"/>
  <c r="AV16" i="28"/>
  <c r="AV18" i="28" s="1"/>
  <c r="AU16" i="28"/>
  <c r="AU18" i="28" s="1"/>
  <c r="AS16" i="28"/>
  <c r="AS18" i="28" s="1"/>
  <c r="AR16" i="28"/>
  <c r="AR18" i="28" s="1"/>
  <c r="AQ16" i="28"/>
  <c r="AQ18" i="28" s="1"/>
  <c r="AO16" i="28"/>
  <c r="AO18" i="28" s="1"/>
  <c r="AN16" i="28"/>
  <c r="AN18" i="28" s="1"/>
  <c r="AM16" i="28"/>
  <c r="AM18" i="28" s="1"/>
  <c r="AK16" i="28"/>
  <c r="AK18" i="28" s="1"/>
  <c r="AJ16" i="28"/>
  <c r="AJ18" i="28" s="1"/>
  <c r="AI16" i="28"/>
  <c r="AI18" i="28" s="1"/>
  <c r="AG16" i="28"/>
  <c r="AG18" i="28" s="1"/>
  <c r="AF16" i="28"/>
  <c r="AF18" i="28" s="1"/>
  <c r="AE16" i="28"/>
  <c r="AE18" i="28" s="1"/>
  <c r="AC16" i="28"/>
  <c r="AC18" i="28" s="1"/>
  <c r="AB16" i="28"/>
  <c r="AB18" i="28" s="1"/>
  <c r="AA16" i="28"/>
  <c r="AA18" i="28" s="1"/>
  <c r="Y16" i="28"/>
  <c r="Y18" i="28" s="1"/>
  <c r="X16" i="28"/>
  <c r="X18" i="28" s="1"/>
  <c r="W16" i="28"/>
  <c r="W18" i="28" s="1"/>
  <c r="U16" i="28"/>
  <c r="U18" i="28" s="1"/>
  <c r="T16" i="28"/>
  <c r="T18" i="28" s="1"/>
  <c r="S16" i="28"/>
  <c r="S18" i="28" s="1"/>
  <c r="Q16" i="28"/>
  <c r="Q18" i="28" s="1"/>
  <c r="P16" i="28"/>
  <c r="P18" i="28" s="1"/>
  <c r="O16" i="28"/>
  <c r="O18" i="28" s="1"/>
  <c r="M16" i="28"/>
  <c r="M18" i="28" s="1"/>
  <c r="L16" i="28"/>
  <c r="L18" i="28" s="1"/>
  <c r="K16" i="28"/>
  <c r="K18" i="28" s="1"/>
  <c r="I16" i="28"/>
  <c r="I18" i="28" s="1"/>
  <c r="H16" i="28"/>
  <c r="H18" i="28" s="1"/>
  <c r="G16" i="28"/>
  <c r="G18" i="28" s="1"/>
  <c r="E16" i="28"/>
  <c r="E18" i="28" s="1"/>
  <c r="D16" i="28"/>
  <c r="D18" i="28" s="1"/>
  <c r="C16" i="28"/>
  <c r="F16" i="28" s="1"/>
  <c r="J15" i="28"/>
  <c r="AZ15" i="28" s="1"/>
  <c r="F15" i="28"/>
  <c r="F14" i="28"/>
  <c r="J14" i="28" s="1"/>
  <c r="J13" i="28"/>
  <c r="AZ13" i="28" s="1"/>
  <c r="F13" i="28"/>
  <c r="F12" i="28"/>
  <c r="J12" i="28" s="1"/>
  <c r="J11" i="28"/>
  <c r="AZ11" i="28" s="1"/>
  <c r="F11" i="28"/>
  <c r="F10" i="28"/>
  <c r="J10" i="28" s="1"/>
  <c r="AZ10" i="28" l="1"/>
  <c r="N10" i="28"/>
  <c r="R10" i="28" s="1"/>
  <c r="V10" i="28" s="1"/>
  <c r="Z10" i="28" s="1"/>
  <c r="AD10" i="28" s="1"/>
  <c r="AH10" i="28" s="1"/>
  <c r="AL10" i="28" s="1"/>
  <c r="AP10" i="28" s="1"/>
  <c r="AT10" i="28" s="1"/>
  <c r="AX10" i="28" s="1"/>
  <c r="AZ14" i="28"/>
  <c r="N14" i="28"/>
  <c r="R14" i="28" s="1"/>
  <c r="V14" i="28" s="1"/>
  <c r="Z14" i="28" s="1"/>
  <c r="AD14" i="28" s="1"/>
  <c r="AH14" i="28" s="1"/>
  <c r="AL14" i="28" s="1"/>
  <c r="AP14" i="28" s="1"/>
  <c r="AT14" i="28" s="1"/>
  <c r="AX14" i="28" s="1"/>
  <c r="J26" i="28"/>
  <c r="AZ22" i="28"/>
  <c r="N22" i="28"/>
  <c r="R22" i="28" s="1"/>
  <c r="V22" i="28" s="1"/>
  <c r="Z22" i="28" s="1"/>
  <c r="AD22" i="28" s="1"/>
  <c r="AH22" i="28" s="1"/>
  <c r="AL22" i="28" s="1"/>
  <c r="AP22" i="28" s="1"/>
  <c r="AT22" i="28" s="1"/>
  <c r="AX22" i="28" s="1"/>
  <c r="AZ29" i="28"/>
  <c r="N29" i="28"/>
  <c r="R29" i="28" s="1"/>
  <c r="V29" i="28" s="1"/>
  <c r="Z29" i="28" s="1"/>
  <c r="AD29" i="28" s="1"/>
  <c r="AH29" i="28" s="1"/>
  <c r="AL29" i="28" s="1"/>
  <c r="AP29" i="28" s="1"/>
  <c r="AT29" i="28" s="1"/>
  <c r="AX29" i="28" s="1"/>
  <c r="AZ12" i="28"/>
  <c r="N12" i="28"/>
  <c r="R12" i="28" s="1"/>
  <c r="V12" i="28" s="1"/>
  <c r="Z12" i="28" s="1"/>
  <c r="AD12" i="28" s="1"/>
  <c r="AH12" i="28" s="1"/>
  <c r="AL12" i="28" s="1"/>
  <c r="AP12" i="28" s="1"/>
  <c r="AT12" i="28" s="1"/>
  <c r="AX12" i="28" s="1"/>
  <c r="J16" i="28"/>
  <c r="AZ25" i="28"/>
  <c r="N25" i="28"/>
  <c r="R25" i="28" s="1"/>
  <c r="V25" i="28" s="1"/>
  <c r="Z25" i="28" s="1"/>
  <c r="AD25" i="28" s="1"/>
  <c r="AH25" i="28" s="1"/>
  <c r="AL25" i="28" s="1"/>
  <c r="AP25" i="28" s="1"/>
  <c r="AT25" i="28" s="1"/>
  <c r="AX25" i="28" s="1"/>
  <c r="N30" i="28"/>
  <c r="R30" i="28" s="1"/>
  <c r="V30" i="28" s="1"/>
  <c r="Z30" i="28" s="1"/>
  <c r="AD30" i="28" s="1"/>
  <c r="AH30" i="28" s="1"/>
  <c r="AL30" i="28" s="1"/>
  <c r="AP30" i="28" s="1"/>
  <c r="AT30" i="28" s="1"/>
  <c r="AX30" i="28" s="1"/>
  <c r="AZ32" i="28"/>
  <c r="N32" i="28"/>
  <c r="R32" i="28" s="1"/>
  <c r="V32" i="28" s="1"/>
  <c r="Z32" i="28" s="1"/>
  <c r="AD32" i="28" s="1"/>
  <c r="AH32" i="28" s="1"/>
  <c r="AL32" i="28" s="1"/>
  <c r="AP32" i="28" s="1"/>
  <c r="AT32" i="28" s="1"/>
  <c r="AX32" i="28" s="1"/>
  <c r="AZ34" i="28"/>
  <c r="N34" i="28"/>
  <c r="R34" i="28" s="1"/>
  <c r="V34" i="28" s="1"/>
  <c r="Z34" i="28" s="1"/>
  <c r="AD34" i="28" s="1"/>
  <c r="AH34" i="28" s="1"/>
  <c r="AL34" i="28" s="1"/>
  <c r="AP34" i="28" s="1"/>
  <c r="AT34" i="28" s="1"/>
  <c r="AX34" i="28" s="1"/>
  <c r="AZ37" i="28"/>
  <c r="N37" i="28"/>
  <c r="R37" i="28" s="1"/>
  <c r="V37" i="28" s="1"/>
  <c r="Z37" i="28" s="1"/>
  <c r="AD37" i="28" s="1"/>
  <c r="AH37" i="28" s="1"/>
  <c r="AL37" i="28" s="1"/>
  <c r="AP37" i="28" s="1"/>
  <c r="AT37" i="28" s="1"/>
  <c r="AX37" i="28" s="1"/>
  <c r="D42" i="28"/>
  <c r="D56" i="28" s="1"/>
  <c r="G42" i="28"/>
  <c r="G56" i="28" s="1"/>
  <c r="I42" i="28"/>
  <c r="I56" i="28" s="1"/>
  <c r="L42" i="28"/>
  <c r="O42" i="28"/>
  <c r="Q42" i="28"/>
  <c r="T42" i="28"/>
  <c r="W42" i="28"/>
  <c r="Y42" i="28"/>
  <c r="AB42" i="28"/>
  <c r="AE42" i="28"/>
  <c r="AG42" i="28"/>
  <c r="AJ42" i="28"/>
  <c r="AM42" i="28"/>
  <c r="AO42" i="28"/>
  <c r="AR42" i="28"/>
  <c r="AU42" i="28"/>
  <c r="AW42" i="28"/>
  <c r="J41" i="28"/>
  <c r="AZ43" i="28"/>
  <c r="N43" i="28"/>
  <c r="R43" i="28" s="1"/>
  <c r="V43" i="28" s="1"/>
  <c r="Z43" i="28" s="1"/>
  <c r="AD43" i="28" s="1"/>
  <c r="AH43" i="28" s="1"/>
  <c r="AL43" i="28" s="1"/>
  <c r="AP43" i="28" s="1"/>
  <c r="AT43" i="28" s="1"/>
  <c r="AX43" i="28" s="1"/>
  <c r="AZ47" i="28"/>
  <c r="N47" i="28"/>
  <c r="R47" i="28" s="1"/>
  <c r="V47" i="28" s="1"/>
  <c r="Z47" i="28" s="1"/>
  <c r="AD47" i="28" s="1"/>
  <c r="AH47" i="28" s="1"/>
  <c r="AL47" i="28" s="1"/>
  <c r="AP47" i="28" s="1"/>
  <c r="AT47" i="28" s="1"/>
  <c r="AX47" i="28" s="1"/>
  <c r="AZ50" i="28"/>
  <c r="N50" i="28"/>
  <c r="R50" i="28" s="1"/>
  <c r="V50" i="28" s="1"/>
  <c r="Z50" i="28" s="1"/>
  <c r="AD50" i="28" s="1"/>
  <c r="AH50" i="28" s="1"/>
  <c r="AL50" i="28" s="1"/>
  <c r="AP50" i="28" s="1"/>
  <c r="AT50" i="28" s="1"/>
  <c r="AX50" i="28" s="1"/>
  <c r="AZ53" i="28"/>
  <c r="N53" i="28"/>
  <c r="R53" i="28" s="1"/>
  <c r="V53" i="28" s="1"/>
  <c r="Z53" i="28" s="1"/>
  <c r="AD53" i="28" s="1"/>
  <c r="AH53" i="28" s="1"/>
  <c r="AL53" i="28" s="1"/>
  <c r="AP53" i="28" s="1"/>
  <c r="AT53" i="28" s="1"/>
  <c r="AX53" i="28" s="1"/>
  <c r="J54" i="28"/>
  <c r="C18" i="28"/>
  <c r="F26" i="28"/>
  <c r="F28" i="28" s="1"/>
  <c r="N11" i="28"/>
  <c r="R11" i="28" s="1"/>
  <c r="V11" i="28" s="1"/>
  <c r="Z11" i="28" s="1"/>
  <c r="AD11" i="28" s="1"/>
  <c r="AH11" i="28" s="1"/>
  <c r="AL11" i="28" s="1"/>
  <c r="AP11" i="28" s="1"/>
  <c r="AT11" i="28" s="1"/>
  <c r="AX11" i="28" s="1"/>
  <c r="N13" i="28"/>
  <c r="R13" i="28" s="1"/>
  <c r="V13" i="28" s="1"/>
  <c r="Z13" i="28" s="1"/>
  <c r="AD13" i="28" s="1"/>
  <c r="AH13" i="28" s="1"/>
  <c r="AL13" i="28" s="1"/>
  <c r="AP13" i="28" s="1"/>
  <c r="AT13" i="28" s="1"/>
  <c r="AX13" i="28" s="1"/>
  <c r="N15" i="28"/>
  <c r="R15" i="28" s="1"/>
  <c r="V15" i="28" s="1"/>
  <c r="Z15" i="28" s="1"/>
  <c r="AD15" i="28" s="1"/>
  <c r="AH15" i="28" s="1"/>
  <c r="AL15" i="28" s="1"/>
  <c r="AP15" i="28" s="1"/>
  <c r="AT15" i="28" s="1"/>
  <c r="AX15" i="28" s="1"/>
  <c r="N17" i="28"/>
  <c r="R17" i="28" s="1"/>
  <c r="V17" i="28" s="1"/>
  <c r="Z17" i="28" s="1"/>
  <c r="AD17" i="28" s="1"/>
  <c r="AH17" i="28" s="1"/>
  <c r="AL17" i="28" s="1"/>
  <c r="AP17" i="28" s="1"/>
  <c r="AT17" i="28" s="1"/>
  <c r="AX17" i="28" s="1"/>
  <c r="N21" i="28"/>
  <c r="R21" i="28" s="1"/>
  <c r="V21" i="28" s="1"/>
  <c r="Z21" i="28" s="1"/>
  <c r="AD21" i="28" s="1"/>
  <c r="AH21" i="28" s="1"/>
  <c r="AL21" i="28" s="1"/>
  <c r="AP21" i="28" s="1"/>
  <c r="AT21" i="28" s="1"/>
  <c r="AX21" i="28" s="1"/>
  <c r="N23" i="28"/>
  <c r="R23" i="28" s="1"/>
  <c r="V23" i="28" s="1"/>
  <c r="Z23" i="28" s="1"/>
  <c r="AD23" i="28" s="1"/>
  <c r="AH23" i="28" s="1"/>
  <c r="AL23" i="28" s="1"/>
  <c r="AP23" i="28" s="1"/>
  <c r="AT23" i="28" s="1"/>
  <c r="AX23" i="28" s="1"/>
  <c r="N27" i="28"/>
  <c r="R27" i="28" s="1"/>
  <c r="V27" i="28" s="1"/>
  <c r="Z27" i="28" s="1"/>
  <c r="AD27" i="28" s="1"/>
  <c r="AH27" i="28" s="1"/>
  <c r="AL27" i="28" s="1"/>
  <c r="AP27" i="28" s="1"/>
  <c r="AT27" i="28" s="1"/>
  <c r="AX27" i="28" s="1"/>
  <c r="AZ31" i="28"/>
  <c r="N31" i="28"/>
  <c r="R31" i="28" s="1"/>
  <c r="V31" i="28" s="1"/>
  <c r="Z31" i="28" s="1"/>
  <c r="AD31" i="28" s="1"/>
  <c r="AH31" i="28" s="1"/>
  <c r="AL31" i="28" s="1"/>
  <c r="AP31" i="28" s="1"/>
  <c r="AT31" i="28" s="1"/>
  <c r="AX31" i="28" s="1"/>
  <c r="AZ33" i="28"/>
  <c r="N33" i="28"/>
  <c r="R33" i="28" s="1"/>
  <c r="V33" i="28" s="1"/>
  <c r="Z33" i="28" s="1"/>
  <c r="AD33" i="28" s="1"/>
  <c r="AH33" i="28" s="1"/>
  <c r="AL33" i="28" s="1"/>
  <c r="AP33" i="28" s="1"/>
  <c r="AT33" i="28" s="1"/>
  <c r="AX33" i="28" s="1"/>
  <c r="AZ35" i="28"/>
  <c r="N35" i="28"/>
  <c r="R35" i="28" s="1"/>
  <c r="V35" i="28" s="1"/>
  <c r="Z35" i="28" s="1"/>
  <c r="AD35" i="28" s="1"/>
  <c r="AH35" i="28" s="1"/>
  <c r="AL35" i="28" s="1"/>
  <c r="AP35" i="28" s="1"/>
  <c r="AT35" i="28" s="1"/>
  <c r="AX35" i="28" s="1"/>
  <c r="C42" i="28"/>
  <c r="E42" i="28"/>
  <c r="E56" i="28" s="1"/>
  <c r="H42" i="28"/>
  <c r="H56" i="28" s="1"/>
  <c r="K42" i="28"/>
  <c r="M42" i="28"/>
  <c r="P42" i="28"/>
  <c r="S42" i="28"/>
  <c r="U42" i="28"/>
  <c r="X42" i="28"/>
  <c r="AA42" i="28"/>
  <c r="AC42" i="28"/>
  <c r="AF42" i="28"/>
  <c r="AI42" i="28"/>
  <c r="AK42" i="28"/>
  <c r="AN42" i="28"/>
  <c r="AQ42" i="28"/>
  <c r="AS42" i="28"/>
  <c r="AV42" i="28"/>
  <c r="AZ40" i="28"/>
  <c r="N40" i="28"/>
  <c r="R40" i="28" s="1"/>
  <c r="V40" i="28" s="1"/>
  <c r="Z40" i="28" s="1"/>
  <c r="AD40" i="28" s="1"/>
  <c r="AH40" i="28" s="1"/>
  <c r="AL40" i="28" s="1"/>
  <c r="AP40" i="28" s="1"/>
  <c r="AT40" i="28" s="1"/>
  <c r="AX40" i="28" s="1"/>
  <c r="AZ45" i="28"/>
  <c r="N45" i="28"/>
  <c r="R45" i="28" s="1"/>
  <c r="V45" i="28" s="1"/>
  <c r="Z45" i="28" s="1"/>
  <c r="AD45" i="28" s="1"/>
  <c r="AH45" i="28" s="1"/>
  <c r="AL45" i="28" s="1"/>
  <c r="AP45" i="28" s="1"/>
  <c r="AT45" i="28" s="1"/>
  <c r="AX45" i="28" s="1"/>
  <c r="AZ49" i="28"/>
  <c r="N49" i="28"/>
  <c r="R49" i="28" s="1"/>
  <c r="V49" i="28" s="1"/>
  <c r="Z49" i="28" s="1"/>
  <c r="AD49" i="28" s="1"/>
  <c r="AH49" i="28" s="1"/>
  <c r="AL49" i="28" s="1"/>
  <c r="AP49" i="28" s="1"/>
  <c r="AT49" i="28" s="1"/>
  <c r="AX49" i="28" s="1"/>
  <c r="AZ51" i="28"/>
  <c r="N51" i="28"/>
  <c r="R51" i="28" s="1"/>
  <c r="V51" i="28" s="1"/>
  <c r="Z51" i="28" s="1"/>
  <c r="AD51" i="28" s="1"/>
  <c r="AH51" i="28" s="1"/>
  <c r="AL51" i="28" s="1"/>
  <c r="AP51" i="28" s="1"/>
  <c r="AT51" i="28" s="1"/>
  <c r="AX51" i="28" s="1"/>
  <c r="F38" i="28"/>
  <c r="J38" i="28" s="1"/>
  <c r="N39" i="28"/>
  <c r="R39" i="28" s="1"/>
  <c r="V39" i="28" s="1"/>
  <c r="Z39" i="28" s="1"/>
  <c r="AD39" i="28" s="1"/>
  <c r="AH39" i="28" s="1"/>
  <c r="AL39" i="28" s="1"/>
  <c r="AP39" i="28" s="1"/>
  <c r="AT39" i="28" s="1"/>
  <c r="AX39" i="28" s="1"/>
  <c r="F48" i="28"/>
  <c r="J48" i="28" s="1"/>
  <c r="AZ58" i="28"/>
  <c r="N58" i="28"/>
  <c r="R58" i="28" s="1"/>
  <c r="V58" i="28" s="1"/>
  <c r="Z58" i="28" s="1"/>
  <c r="AD58" i="28" s="1"/>
  <c r="AH58" i="28" s="1"/>
  <c r="AL58" i="28" s="1"/>
  <c r="AP58" i="28" s="1"/>
  <c r="AT58" i="28" s="1"/>
  <c r="AX58" i="28" s="1"/>
  <c r="AZ64" i="28"/>
  <c r="N64" i="28"/>
  <c r="R64" i="28" s="1"/>
  <c r="V64" i="28" s="1"/>
  <c r="Z64" i="28" s="1"/>
  <c r="AD64" i="28" s="1"/>
  <c r="AH64" i="28" s="1"/>
  <c r="AL64" i="28" s="1"/>
  <c r="AP64" i="28" s="1"/>
  <c r="AT64" i="28" s="1"/>
  <c r="AX64" i="28" s="1"/>
  <c r="J65" i="28"/>
  <c r="AZ68" i="28"/>
  <c r="N68" i="28"/>
  <c r="R68" i="28" s="1"/>
  <c r="V68" i="28" s="1"/>
  <c r="Z68" i="28" s="1"/>
  <c r="AD68" i="28" s="1"/>
  <c r="AH68" i="28" s="1"/>
  <c r="AL68" i="28" s="1"/>
  <c r="AP68" i="28" s="1"/>
  <c r="AT68" i="28" s="1"/>
  <c r="AX68" i="28" s="1"/>
  <c r="AZ72" i="28"/>
  <c r="N72" i="28"/>
  <c r="R72" i="28" s="1"/>
  <c r="V72" i="28" s="1"/>
  <c r="Z72" i="28" s="1"/>
  <c r="AD72" i="28" s="1"/>
  <c r="AH72" i="28" s="1"/>
  <c r="AL72" i="28" s="1"/>
  <c r="AP72" i="28" s="1"/>
  <c r="AT72" i="28" s="1"/>
  <c r="AX72" i="28" s="1"/>
  <c r="AZ74" i="28"/>
  <c r="N74" i="28"/>
  <c r="R74" i="28" s="1"/>
  <c r="V74" i="28" s="1"/>
  <c r="Z74" i="28" s="1"/>
  <c r="AD74" i="28" s="1"/>
  <c r="AH74" i="28" s="1"/>
  <c r="AL74" i="28" s="1"/>
  <c r="AP74" i="28" s="1"/>
  <c r="AT74" i="28" s="1"/>
  <c r="AX74" i="28" s="1"/>
  <c r="N36" i="28"/>
  <c r="R36" i="28" s="1"/>
  <c r="V36" i="28" s="1"/>
  <c r="Z36" i="28" s="1"/>
  <c r="AD36" i="28" s="1"/>
  <c r="AH36" i="28" s="1"/>
  <c r="AL36" i="28" s="1"/>
  <c r="AP36" i="28" s="1"/>
  <c r="AT36" i="28" s="1"/>
  <c r="AX36" i="28" s="1"/>
  <c r="N44" i="28"/>
  <c r="R44" i="28" s="1"/>
  <c r="V44" i="28" s="1"/>
  <c r="Z44" i="28" s="1"/>
  <c r="AD44" i="28" s="1"/>
  <c r="AH44" i="28" s="1"/>
  <c r="AL44" i="28" s="1"/>
  <c r="AP44" i="28" s="1"/>
  <c r="AT44" i="28" s="1"/>
  <c r="AX44" i="28" s="1"/>
  <c r="N46" i="28"/>
  <c r="R46" i="28" s="1"/>
  <c r="V46" i="28" s="1"/>
  <c r="Z46" i="28" s="1"/>
  <c r="AD46" i="28" s="1"/>
  <c r="AH46" i="28" s="1"/>
  <c r="AL46" i="28" s="1"/>
  <c r="AP46" i="28" s="1"/>
  <c r="AT46" i="28" s="1"/>
  <c r="AX46" i="28" s="1"/>
  <c r="N52" i="28"/>
  <c r="R52" i="28" s="1"/>
  <c r="V52" i="28" s="1"/>
  <c r="Z52" i="28" s="1"/>
  <c r="AD52" i="28" s="1"/>
  <c r="AH52" i="28" s="1"/>
  <c r="AL52" i="28" s="1"/>
  <c r="AP52" i="28" s="1"/>
  <c r="AT52" i="28" s="1"/>
  <c r="AX52" i="28" s="1"/>
  <c r="J60" i="28"/>
  <c r="AZ62" i="28"/>
  <c r="N62" i="28"/>
  <c r="R62" i="28" s="1"/>
  <c r="V62" i="28" s="1"/>
  <c r="Z62" i="28" s="1"/>
  <c r="AD62" i="28" s="1"/>
  <c r="AH62" i="28" s="1"/>
  <c r="AL62" i="28" s="1"/>
  <c r="AP62" i="28" s="1"/>
  <c r="AT62" i="28" s="1"/>
  <c r="AX62" i="28" s="1"/>
  <c r="AZ66" i="28"/>
  <c r="N66" i="28"/>
  <c r="R66" i="28" s="1"/>
  <c r="V66" i="28" s="1"/>
  <c r="Z66" i="28" s="1"/>
  <c r="AD66" i="28" s="1"/>
  <c r="AH66" i="28" s="1"/>
  <c r="AL66" i="28" s="1"/>
  <c r="AP66" i="28" s="1"/>
  <c r="AT66" i="28" s="1"/>
  <c r="AX66" i="28" s="1"/>
  <c r="AZ71" i="28"/>
  <c r="N71" i="28"/>
  <c r="R71" i="28" s="1"/>
  <c r="V71" i="28" s="1"/>
  <c r="Z71" i="28" s="1"/>
  <c r="AD71" i="28" s="1"/>
  <c r="AH71" i="28" s="1"/>
  <c r="AL71" i="28" s="1"/>
  <c r="AP71" i="28" s="1"/>
  <c r="AT71" i="28" s="1"/>
  <c r="AX71" i="28" s="1"/>
  <c r="AZ73" i="28"/>
  <c r="N73" i="28"/>
  <c r="R73" i="28" s="1"/>
  <c r="V73" i="28" s="1"/>
  <c r="Z73" i="28" s="1"/>
  <c r="AD73" i="28" s="1"/>
  <c r="AH73" i="28" s="1"/>
  <c r="AL73" i="28" s="1"/>
  <c r="AP73" i="28" s="1"/>
  <c r="AT73" i="28" s="1"/>
  <c r="AX73" i="28" s="1"/>
  <c r="AZ76" i="28"/>
  <c r="N76" i="28"/>
  <c r="R76" i="28" s="1"/>
  <c r="V76" i="28" s="1"/>
  <c r="Z76" i="28" s="1"/>
  <c r="AD76" i="28" s="1"/>
  <c r="AH76" i="28" s="1"/>
  <c r="AL76" i="28" s="1"/>
  <c r="AP76" i="28" s="1"/>
  <c r="AT76" i="28" s="1"/>
  <c r="AX76" i="28" s="1"/>
  <c r="C79" i="28"/>
  <c r="E79" i="28"/>
  <c r="E88" i="28" s="1"/>
  <c r="E89" i="28" s="1"/>
  <c r="G79" i="28"/>
  <c r="I79" i="28"/>
  <c r="I88" i="28" s="1"/>
  <c r="I89" i="28" s="1"/>
  <c r="K79" i="28"/>
  <c r="M79" i="28"/>
  <c r="O79" i="28"/>
  <c r="Q79" i="28"/>
  <c r="S79" i="28"/>
  <c r="U79" i="28"/>
  <c r="U88" i="28" s="1"/>
  <c r="U89" i="28" s="1"/>
  <c r="W79" i="28"/>
  <c r="Y79" i="28"/>
  <c r="Y88" i="28" s="1"/>
  <c r="Y89" i="28" s="1"/>
  <c r="AA79" i="28"/>
  <c r="AC79" i="28"/>
  <c r="AE79" i="28"/>
  <c r="AG79" i="28"/>
  <c r="AI79" i="28"/>
  <c r="AK79" i="28"/>
  <c r="AK88" i="28" s="1"/>
  <c r="AK89" i="28" s="1"/>
  <c r="AM79" i="28"/>
  <c r="AO79" i="28"/>
  <c r="AO88" i="28" s="1"/>
  <c r="AO89" i="28" s="1"/>
  <c r="AQ79" i="28"/>
  <c r="AS79" i="28"/>
  <c r="AU79" i="28"/>
  <c r="AW79" i="28"/>
  <c r="AZ80" i="28"/>
  <c r="N80" i="28"/>
  <c r="R80" i="28" s="1"/>
  <c r="V80" i="28" s="1"/>
  <c r="Z80" i="28" s="1"/>
  <c r="AD80" i="28" s="1"/>
  <c r="AH80" i="28" s="1"/>
  <c r="AL80" i="28" s="1"/>
  <c r="AP80" i="28" s="1"/>
  <c r="AT80" i="28" s="1"/>
  <c r="AX80" i="28" s="1"/>
  <c r="N57" i="28"/>
  <c r="R57" i="28" s="1"/>
  <c r="V57" i="28" s="1"/>
  <c r="Z57" i="28" s="1"/>
  <c r="AD57" i="28" s="1"/>
  <c r="AH57" i="28" s="1"/>
  <c r="AL57" i="28" s="1"/>
  <c r="AP57" i="28" s="1"/>
  <c r="AT57" i="28" s="1"/>
  <c r="AX57" i="28" s="1"/>
  <c r="N59" i="28"/>
  <c r="R59" i="28" s="1"/>
  <c r="V59" i="28" s="1"/>
  <c r="Z59" i="28" s="1"/>
  <c r="AD59" i="28" s="1"/>
  <c r="AH59" i="28" s="1"/>
  <c r="AL59" i="28" s="1"/>
  <c r="AP59" i="28" s="1"/>
  <c r="AT59" i="28" s="1"/>
  <c r="AX59" i="28" s="1"/>
  <c r="N61" i="28"/>
  <c r="R61" i="28" s="1"/>
  <c r="V61" i="28" s="1"/>
  <c r="Z61" i="28" s="1"/>
  <c r="AD61" i="28" s="1"/>
  <c r="AH61" i="28" s="1"/>
  <c r="AL61" i="28" s="1"/>
  <c r="AP61" i="28" s="1"/>
  <c r="AT61" i="28" s="1"/>
  <c r="AX61" i="28" s="1"/>
  <c r="N63" i="28"/>
  <c r="R63" i="28" s="1"/>
  <c r="V63" i="28" s="1"/>
  <c r="Z63" i="28" s="1"/>
  <c r="AD63" i="28" s="1"/>
  <c r="AH63" i="28" s="1"/>
  <c r="AL63" i="28" s="1"/>
  <c r="AP63" i="28" s="1"/>
  <c r="AT63" i="28" s="1"/>
  <c r="AX63" i="28" s="1"/>
  <c r="N67" i="28"/>
  <c r="R67" i="28" s="1"/>
  <c r="V67" i="28" s="1"/>
  <c r="Z67" i="28" s="1"/>
  <c r="AD67" i="28" s="1"/>
  <c r="AH67" i="28" s="1"/>
  <c r="AL67" i="28" s="1"/>
  <c r="AP67" i="28" s="1"/>
  <c r="AT67" i="28" s="1"/>
  <c r="AX67" i="28" s="1"/>
  <c r="N69" i="28"/>
  <c r="R69" i="28" s="1"/>
  <c r="V69" i="28" s="1"/>
  <c r="Z69" i="28" s="1"/>
  <c r="AD69" i="28" s="1"/>
  <c r="AH69" i="28" s="1"/>
  <c r="AL69" i="28" s="1"/>
  <c r="AP69" i="28" s="1"/>
  <c r="AT69" i="28" s="1"/>
  <c r="AX69" i="28" s="1"/>
  <c r="F70" i="28"/>
  <c r="J70" i="28" s="1"/>
  <c r="T79" i="28"/>
  <c r="T88" i="28" s="1"/>
  <c r="T89" i="28" s="1"/>
  <c r="X79" i="28"/>
  <c r="AB79" i="28"/>
  <c r="AF79" i="28"/>
  <c r="AJ79" i="28"/>
  <c r="AJ88" i="28" s="1"/>
  <c r="AJ89" i="28" s="1"/>
  <c r="AN79" i="28"/>
  <c r="AR79" i="28"/>
  <c r="AV79" i="28"/>
  <c r="N75" i="28"/>
  <c r="R75" i="28" s="1"/>
  <c r="V75" i="28" s="1"/>
  <c r="Z75" i="28" s="1"/>
  <c r="AD75" i="28" s="1"/>
  <c r="AH75" i="28" s="1"/>
  <c r="AL75" i="28" s="1"/>
  <c r="AP75" i="28" s="1"/>
  <c r="AT75" i="28" s="1"/>
  <c r="AX75" i="28" s="1"/>
  <c r="AZ77" i="28"/>
  <c r="N77" i="28"/>
  <c r="R77" i="28" s="1"/>
  <c r="V77" i="28" s="1"/>
  <c r="Z77" i="28" s="1"/>
  <c r="AD77" i="28" s="1"/>
  <c r="AH77" i="28" s="1"/>
  <c r="AL77" i="28" s="1"/>
  <c r="AP77" i="28" s="1"/>
  <c r="AT77" i="28" s="1"/>
  <c r="AX77" i="28" s="1"/>
  <c r="F78" i="28"/>
  <c r="J78" i="28" s="1"/>
  <c r="AZ82" i="28"/>
  <c r="N82" i="28"/>
  <c r="R82" i="28" s="1"/>
  <c r="V82" i="28" s="1"/>
  <c r="Z82" i="28" s="1"/>
  <c r="AD82" i="28" s="1"/>
  <c r="AH82" i="28" s="1"/>
  <c r="AL82" i="28" s="1"/>
  <c r="AP82" i="28" s="1"/>
  <c r="AT82" i="28" s="1"/>
  <c r="AX82" i="28" s="1"/>
  <c r="AZ83" i="28"/>
  <c r="N83" i="28"/>
  <c r="R83" i="28" s="1"/>
  <c r="V83" i="28" s="1"/>
  <c r="Z83" i="28" s="1"/>
  <c r="AD83" i="28" s="1"/>
  <c r="AH83" i="28" s="1"/>
  <c r="AL83" i="28" s="1"/>
  <c r="AP83" i="28" s="1"/>
  <c r="AT83" i="28" s="1"/>
  <c r="AX83" i="28" s="1"/>
  <c r="C88" i="28"/>
  <c r="H88" i="28"/>
  <c r="H89" i="28" s="1"/>
  <c r="K88" i="28"/>
  <c r="K89" i="28" s="1"/>
  <c r="M88" i="28"/>
  <c r="M89" i="28" s="1"/>
  <c r="P88" i="28"/>
  <c r="P89" i="28" s="1"/>
  <c r="S88" i="28"/>
  <c r="S89" i="28" s="1"/>
  <c r="X88" i="28"/>
  <c r="X89" i="28" s="1"/>
  <c r="AA88" i="28"/>
  <c r="AA89" i="28" s="1"/>
  <c r="AC88" i="28"/>
  <c r="AC89" i="28" s="1"/>
  <c r="AF88" i="28"/>
  <c r="AF89" i="28" s="1"/>
  <c r="AI88" i="28"/>
  <c r="AI89" i="28" s="1"/>
  <c r="AN88" i="28"/>
  <c r="AN89" i="28" s="1"/>
  <c r="AQ88" i="28"/>
  <c r="AQ89" i="28" s="1"/>
  <c r="AS88" i="28"/>
  <c r="AS89" i="28" s="1"/>
  <c r="AV88" i="28"/>
  <c r="AV89" i="28" s="1"/>
  <c r="AZ86" i="28"/>
  <c r="N86" i="28"/>
  <c r="R86" i="28" s="1"/>
  <c r="V86" i="28" s="1"/>
  <c r="Z86" i="28" s="1"/>
  <c r="AD86" i="28" s="1"/>
  <c r="AH86" i="28" s="1"/>
  <c r="AL86" i="28" s="1"/>
  <c r="AP86" i="28" s="1"/>
  <c r="AT86" i="28" s="1"/>
  <c r="AX86" i="28" s="1"/>
  <c r="N81" i="28"/>
  <c r="R81" i="28" s="1"/>
  <c r="V81" i="28" s="1"/>
  <c r="Z81" i="28" s="1"/>
  <c r="AD81" i="28" s="1"/>
  <c r="AH81" i="28" s="1"/>
  <c r="AL81" i="28" s="1"/>
  <c r="AP81" i="28" s="1"/>
  <c r="AT81" i="28" s="1"/>
  <c r="AX81" i="28" s="1"/>
  <c r="AZ84" i="28"/>
  <c r="N84" i="28"/>
  <c r="R84" i="28" s="1"/>
  <c r="V84" i="28" s="1"/>
  <c r="Z84" i="28" s="1"/>
  <c r="AD84" i="28" s="1"/>
  <c r="AH84" i="28" s="1"/>
  <c r="AL84" i="28" s="1"/>
  <c r="AP84" i="28" s="1"/>
  <c r="AT84" i="28" s="1"/>
  <c r="AX84" i="28" s="1"/>
  <c r="D88" i="28"/>
  <c r="D89" i="28" s="1"/>
  <c r="G88" i="28"/>
  <c r="G89" i="28" s="1"/>
  <c r="L88" i="28"/>
  <c r="L89" i="28" s="1"/>
  <c r="O88" i="28"/>
  <c r="O89" i="28" s="1"/>
  <c r="Q88" i="28"/>
  <c r="Q89" i="28" s="1"/>
  <c r="W88" i="28"/>
  <c r="W89" i="28" s="1"/>
  <c r="AB88" i="28"/>
  <c r="AB89" i="28" s="1"/>
  <c r="AE88" i="28"/>
  <c r="AE89" i="28" s="1"/>
  <c r="AG88" i="28"/>
  <c r="AG89" i="28" s="1"/>
  <c r="AM88" i="28"/>
  <c r="AM89" i="28" s="1"/>
  <c r="AR88" i="28"/>
  <c r="AR89" i="28" s="1"/>
  <c r="AU88" i="28"/>
  <c r="AU89" i="28" s="1"/>
  <c r="AW88" i="28"/>
  <c r="AW89" i="28" s="1"/>
  <c r="AZ87" i="28"/>
  <c r="N87" i="28"/>
  <c r="R87" i="28" s="1"/>
  <c r="V87" i="28" s="1"/>
  <c r="Z87" i="28" s="1"/>
  <c r="AD87" i="28" s="1"/>
  <c r="AH87" i="28" s="1"/>
  <c r="AL87" i="28" s="1"/>
  <c r="AP87" i="28" s="1"/>
  <c r="AT87" i="28" s="1"/>
  <c r="AX87" i="28" s="1"/>
  <c r="F85" i="28"/>
  <c r="J85" i="28" s="1"/>
  <c r="G18" i="27"/>
  <c r="E20" i="24"/>
  <c r="F28" i="24"/>
  <c r="F20" i="24"/>
  <c r="N60" i="28" l="1"/>
  <c r="R60" i="28" s="1"/>
  <c r="V60" i="28" s="1"/>
  <c r="Z60" i="28" s="1"/>
  <c r="AD60" i="28" s="1"/>
  <c r="AH60" i="28" s="1"/>
  <c r="AL60" i="28" s="1"/>
  <c r="AP60" i="28" s="1"/>
  <c r="AT60" i="28" s="1"/>
  <c r="AX60" i="28" s="1"/>
  <c r="AZ60" i="28"/>
  <c r="AZ48" i="28"/>
  <c r="N48" i="28"/>
  <c r="R48" i="28" s="1"/>
  <c r="V48" i="28" s="1"/>
  <c r="Z48" i="28" s="1"/>
  <c r="AD48" i="28" s="1"/>
  <c r="AH48" i="28" s="1"/>
  <c r="AL48" i="28" s="1"/>
  <c r="AP48" i="28" s="1"/>
  <c r="AT48" i="28" s="1"/>
  <c r="AX48" i="28" s="1"/>
  <c r="N38" i="28"/>
  <c r="R38" i="28" s="1"/>
  <c r="V38" i="28" s="1"/>
  <c r="Z38" i="28" s="1"/>
  <c r="AD38" i="28" s="1"/>
  <c r="AH38" i="28" s="1"/>
  <c r="AL38" i="28" s="1"/>
  <c r="AP38" i="28" s="1"/>
  <c r="AT38" i="28" s="1"/>
  <c r="AX38" i="28" s="1"/>
  <c r="F55" i="28"/>
  <c r="AZ54" i="28"/>
  <c r="N54" i="28"/>
  <c r="N16" i="28"/>
  <c r="R16" i="28" s="1"/>
  <c r="V16" i="28" s="1"/>
  <c r="Z16" i="28" s="1"/>
  <c r="AD16" i="28" s="1"/>
  <c r="AH16" i="28" s="1"/>
  <c r="AL16" i="28" s="1"/>
  <c r="AP16" i="28" s="1"/>
  <c r="AT16" i="28" s="1"/>
  <c r="AX16" i="28" s="1"/>
  <c r="AZ85" i="28"/>
  <c r="N85" i="28"/>
  <c r="R85" i="28" s="1"/>
  <c r="V85" i="28" s="1"/>
  <c r="Z85" i="28" s="1"/>
  <c r="AD85" i="28" s="1"/>
  <c r="AH85" i="28" s="1"/>
  <c r="AL85" i="28" s="1"/>
  <c r="AP85" i="28" s="1"/>
  <c r="AT85" i="28" s="1"/>
  <c r="AX85" i="28" s="1"/>
  <c r="N78" i="28"/>
  <c r="R78" i="28" s="1"/>
  <c r="V78" i="28" s="1"/>
  <c r="Z78" i="28" s="1"/>
  <c r="AD78" i="28" s="1"/>
  <c r="AH78" i="28" s="1"/>
  <c r="AL78" i="28" s="1"/>
  <c r="AP78" i="28" s="1"/>
  <c r="AT78" i="28" s="1"/>
  <c r="AX78" i="28" s="1"/>
  <c r="AZ78" i="28"/>
  <c r="N70" i="28"/>
  <c r="R70" i="28" s="1"/>
  <c r="V70" i="28" s="1"/>
  <c r="Z70" i="28" s="1"/>
  <c r="AD70" i="28" s="1"/>
  <c r="AH70" i="28" s="1"/>
  <c r="AL70" i="28" s="1"/>
  <c r="AP70" i="28" s="1"/>
  <c r="AT70" i="28" s="1"/>
  <c r="AX70" i="28" s="1"/>
  <c r="AZ70" i="28"/>
  <c r="F79" i="28"/>
  <c r="J79" i="28" s="1"/>
  <c r="AZ65" i="28"/>
  <c r="N65" i="28"/>
  <c r="R65" i="28" s="1"/>
  <c r="V65" i="28" s="1"/>
  <c r="Z65" i="28" s="1"/>
  <c r="AD65" i="28" s="1"/>
  <c r="AH65" i="28" s="1"/>
  <c r="AL65" i="28" s="1"/>
  <c r="AP65" i="28" s="1"/>
  <c r="AT65" i="28" s="1"/>
  <c r="AX65" i="28" s="1"/>
  <c r="C56" i="28"/>
  <c r="C89" i="28" s="1"/>
  <c r="F18" i="28"/>
  <c r="J18" i="28" s="1"/>
  <c r="N18" i="28" s="1"/>
  <c r="R18" i="28" s="1"/>
  <c r="V18" i="28" s="1"/>
  <c r="Z18" i="28" s="1"/>
  <c r="AD18" i="28" s="1"/>
  <c r="AH18" i="28" s="1"/>
  <c r="AL18" i="28" s="1"/>
  <c r="AP18" i="28" s="1"/>
  <c r="AT18" i="28" s="1"/>
  <c r="AX18" i="28" s="1"/>
  <c r="N41" i="28"/>
  <c r="R41" i="28" s="1"/>
  <c r="V41" i="28" s="1"/>
  <c r="Z41" i="28" s="1"/>
  <c r="AD41" i="28" s="1"/>
  <c r="AH41" i="28" s="1"/>
  <c r="AL41" i="28" s="1"/>
  <c r="AP41" i="28" s="1"/>
  <c r="AT41" i="28" s="1"/>
  <c r="AX41" i="28" s="1"/>
  <c r="AZ41" i="28"/>
  <c r="J28" i="28"/>
  <c r="N26" i="28"/>
  <c r="R26" i="28" s="1"/>
  <c r="V26" i="28" s="1"/>
  <c r="Z26" i="28" s="1"/>
  <c r="AD26" i="28" s="1"/>
  <c r="AH26" i="28" s="1"/>
  <c r="AL26" i="28" s="1"/>
  <c r="AP26" i="28" s="1"/>
  <c r="AT26" i="28" s="1"/>
  <c r="AX26" i="28" s="1"/>
  <c r="F29" i="24"/>
  <c r="AZ154" i="1"/>
  <c r="AZ157" i="1"/>
  <c r="AZ160" i="1"/>
  <c r="AZ161" i="1"/>
  <c r="AZ168" i="1"/>
  <c r="AZ169" i="1"/>
  <c r="AZ178" i="1"/>
  <c r="AZ191" i="1"/>
  <c r="AZ211" i="1"/>
  <c r="AZ12" i="1"/>
  <c r="AZ79" i="28" l="1"/>
  <c r="N79" i="28"/>
  <c r="R79" i="28" s="1"/>
  <c r="V79" i="28" s="1"/>
  <c r="Z79" i="28" s="1"/>
  <c r="AD79" i="28" s="1"/>
  <c r="AH79" i="28" s="1"/>
  <c r="AL79" i="28" s="1"/>
  <c r="AP79" i="28" s="1"/>
  <c r="AT79" i="28" s="1"/>
  <c r="AX79" i="28" s="1"/>
  <c r="R54" i="28"/>
  <c r="V54" i="28" s="1"/>
  <c r="Z54" i="28" s="1"/>
  <c r="AD54" i="28" s="1"/>
  <c r="AH54" i="28" s="1"/>
  <c r="AL54" i="28" s="1"/>
  <c r="AP54" i="28" s="1"/>
  <c r="AT54" i="28" s="1"/>
  <c r="AX54" i="28" s="1"/>
  <c r="N55" i="28"/>
  <c r="R55" i="28" s="1"/>
  <c r="V55" i="28" s="1"/>
  <c r="Z55" i="28" s="1"/>
  <c r="AD55" i="28" s="1"/>
  <c r="AH55" i="28" s="1"/>
  <c r="AL55" i="28" s="1"/>
  <c r="AP55" i="28" s="1"/>
  <c r="AT55" i="28" s="1"/>
  <c r="AX55" i="28" s="1"/>
  <c r="F42" i="28"/>
  <c r="F56" i="28" s="1"/>
  <c r="F88" i="28"/>
  <c r="J88" i="28" s="1"/>
  <c r="N88" i="28" s="1"/>
  <c r="R88" i="28" s="1"/>
  <c r="V88" i="28" s="1"/>
  <c r="Z88" i="28" s="1"/>
  <c r="AD88" i="28" s="1"/>
  <c r="AH88" i="28" s="1"/>
  <c r="AL88" i="28" s="1"/>
  <c r="AP88" i="28" s="1"/>
  <c r="AT88" i="28" s="1"/>
  <c r="AX88" i="28" s="1"/>
  <c r="N28" i="28"/>
  <c r="R28" i="28" s="1"/>
  <c r="V28" i="28" s="1"/>
  <c r="Z28" i="28" s="1"/>
  <c r="AD28" i="28" s="1"/>
  <c r="AH28" i="28" s="1"/>
  <c r="AL28" i="28" s="1"/>
  <c r="AP28" i="28" s="1"/>
  <c r="AT28" i="28" s="1"/>
  <c r="AX28" i="28" s="1"/>
  <c r="J42" i="28"/>
  <c r="J198" i="1"/>
  <c r="AZ198" i="1" s="1"/>
  <c r="BC227" i="1"/>
  <c r="BC226" i="1"/>
  <c r="BC184" i="1"/>
  <c r="BC181" i="1"/>
  <c r="BC180" i="1"/>
  <c r="BC175" i="1"/>
  <c r="BC172" i="1"/>
  <c r="BC171" i="1"/>
  <c r="BC158" i="1"/>
  <c r="BC151" i="1"/>
  <c r="BC150" i="1"/>
  <c r="BC149" i="1"/>
  <c r="BC147" i="1"/>
  <c r="BC120" i="1"/>
  <c r="BC137" i="1" s="1"/>
  <c r="BC94" i="1"/>
  <c r="BC91" i="1"/>
  <c r="BC89" i="1"/>
  <c r="BC86" i="1"/>
  <c r="BC83" i="1"/>
  <c r="BC80" i="1"/>
  <c r="BC79" i="1"/>
  <c r="BC73" i="1"/>
  <c r="BC63" i="1"/>
  <c r="BC64" i="1" s="1"/>
  <c r="BC51" i="1"/>
  <c r="BC50" i="1"/>
  <c r="BC49" i="1"/>
  <c r="BC46" i="1"/>
  <c r="BC44" i="1"/>
  <c r="BC43" i="1"/>
  <c r="BC42" i="1"/>
  <c r="BC41" i="1"/>
  <c r="BC38" i="1"/>
  <c r="BC36" i="1"/>
  <c r="BC35" i="1"/>
  <c r="BC34" i="1"/>
  <c r="BC28" i="1"/>
  <c r="BC24" i="1"/>
  <c r="I20" i="24"/>
  <c r="I28" i="24"/>
  <c r="J56" i="28" l="1"/>
  <c r="N42" i="28"/>
  <c r="R42" i="28" s="1"/>
  <c r="V42" i="28" s="1"/>
  <c r="Z42" i="28" s="1"/>
  <c r="AD42" i="28" s="1"/>
  <c r="AH42" i="28" s="1"/>
  <c r="AL42" i="28" s="1"/>
  <c r="AP42" i="28" s="1"/>
  <c r="AT42" i="28" s="1"/>
  <c r="AX42" i="28" s="1"/>
  <c r="F89" i="28"/>
  <c r="BC29" i="1"/>
  <c r="BC235" i="1"/>
  <c r="BC244" i="1" s="1"/>
  <c r="BC95" i="1"/>
  <c r="BC48" i="1"/>
  <c r="BC54" i="1"/>
  <c r="BC173" i="1"/>
  <c r="BC81" i="1"/>
  <c r="BC37" i="1"/>
  <c r="BC45" i="1"/>
  <c r="BC185" i="1"/>
  <c r="BC90" i="1"/>
  <c r="BC153" i="1"/>
  <c r="BC159" i="1" s="1"/>
  <c r="I29" i="24"/>
  <c r="J89" i="28" l="1"/>
  <c r="N56" i="28"/>
  <c r="R56" i="28" s="1"/>
  <c r="V56" i="28" s="1"/>
  <c r="Z56" i="28" s="1"/>
  <c r="AD56" i="28" s="1"/>
  <c r="AH56" i="28" s="1"/>
  <c r="AL56" i="28" s="1"/>
  <c r="AP56" i="28" s="1"/>
  <c r="AT56" i="28" s="1"/>
  <c r="AX56" i="28" s="1"/>
  <c r="BC192" i="1"/>
  <c r="BC106" i="1"/>
  <c r="BC55" i="1"/>
  <c r="BC213" i="2"/>
  <c r="AZ88" i="28" s="1"/>
  <c r="BC163" i="2"/>
  <c r="AZ38" i="28" s="1"/>
  <c r="BC151" i="2"/>
  <c r="BC145" i="2"/>
  <c r="AZ20" i="28" s="1"/>
  <c r="BC141" i="2"/>
  <c r="BC124" i="2"/>
  <c r="AZ16" i="2"/>
  <c r="AZ28" i="2"/>
  <c r="AZ45" i="2"/>
  <c r="AZ67" i="2"/>
  <c r="G124" i="2"/>
  <c r="C124" i="2"/>
  <c r="BC97" i="2"/>
  <c r="BC92" i="2"/>
  <c r="BC66" i="2"/>
  <c r="BC56" i="2"/>
  <c r="BC50" i="2"/>
  <c r="BC47" i="2"/>
  <c r="BC38" i="2"/>
  <c r="BC35" i="2"/>
  <c r="BC29" i="2"/>
  <c r="BC24" i="2"/>
  <c r="BC143" i="2" l="1"/>
  <c r="AZ18" i="28" s="1"/>
  <c r="AZ16" i="28"/>
  <c r="BC153" i="2"/>
  <c r="AZ28" i="28" s="1"/>
  <c r="AZ26" i="28"/>
  <c r="N89" i="28"/>
  <c r="R89" i="28" s="1"/>
  <c r="V89" i="28" s="1"/>
  <c r="Z89" i="28" s="1"/>
  <c r="AD89" i="28" s="1"/>
  <c r="AH89" i="28" s="1"/>
  <c r="AL89" i="28" s="1"/>
  <c r="AP89" i="28" s="1"/>
  <c r="AT89" i="28" s="1"/>
  <c r="AX89" i="28" s="1"/>
  <c r="BC212" i="1"/>
  <c r="BC82" i="1"/>
  <c r="BC107" i="1" s="1"/>
  <c r="BC138" i="1" s="1"/>
  <c r="BC167" i="2"/>
  <c r="BC30" i="2"/>
  <c r="BC108" i="2"/>
  <c r="BC57" i="2"/>
  <c r="E28" i="24"/>
  <c r="J28" i="24"/>
  <c r="H28" i="24"/>
  <c r="D28" i="24"/>
  <c r="J20" i="24"/>
  <c r="H20" i="24"/>
  <c r="D20" i="24"/>
  <c r="BC181" i="2" l="1"/>
  <c r="AZ42" i="28"/>
  <c r="BC245" i="1"/>
  <c r="J29" i="24"/>
  <c r="H29" i="24"/>
  <c r="BC84" i="2"/>
  <c r="BC109" i="2" s="1"/>
  <c r="BC125" i="2" s="1"/>
  <c r="D29" i="24"/>
  <c r="E29" i="24"/>
  <c r="BC214" i="2" l="1"/>
  <c r="AZ89" i="28" s="1"/>
  <c r="AZ56" i="28"/>
  <c r="G10" i="1"/>
  <c r="H10" i="1"/>
  <c r="I10" i="1"/>
  <c r="G11" i="1"/>
  <c r="H11" i="1"/>
  <c r="I11" i="1"/>
  <c r="G35" i="2"/>
  <c r="G66" i="2"/>
  <c r="G56" i="2"/>
  <c r="G50" i="2"/>
  <c r="G47" i="2"/>
  <c r="J18" i="2" l="1"/>
  <c r="AZ18" i="2" s="1"/>
  <c r="G38" i="2"/>
  <c r="G24" i="2"/>
  <c r="G30" i="2" s="1"/>
  <c r="J19" i="12"/>
  <c r="E34" i="21"/>
  <c r="D34" i="21"/>
  <c r="C34" i="2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D22" i="15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C36" i="21" l="1"/>
  <c r="E23" i="15"/>
  <c r="D23" i="15"/>
  <c r="F29" i="12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M30" i="1"/>
  <c r="L30" i="1"/>
  <c r="I30" i="1"/>
  <c r="H30" i="1"/>
  <c r="G30" i="1"/>
  <c r="D30" i="1"/>
  <c r="E30" i="1"/>
  <c r="C30" i="1"/>
  <c r="M243" i="1"/>
  <c r="L243" i="1"/>
  <c r="K243" i="1"/>
  <c r="M242" i="1"/>
  <c r="L242" i="1"/>
  <c r="K242" i="1"/>
  <c r="I243" i="1"/>
  <c r="H243" i="1"/>
  <c r="G243" i="1"/>
  <c r="I242" i="1"/>
  <c r="H242" i="1"/>
  <c r="G242" i="1"/>
  <c r="E243" i="1"/>
  <c r="D243" i="1"/>
  <c r="C243" i="1"/>
  <c r="E242" i="1"/>
  <c r="D242" i="1"/>
  <c r="C242" i="1"/>
  <c r="M240" i="1"/>
  <c r="L240" i="1"/>
  <c r="K240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I240" i="1"/>
  <c r="H240" i="1"/>
  <c r="G240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E240" i="1"/>
  <c r="D240" i="1"/>
  <c r="C240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M233" i="1"/>
  <c r="L233" i="1"/>
  <c r="K233" i="1"/>
  <c r="M232" i="1"/>
  <c r="L232" i="1"/>
  <c r="K232" i="1"/>
  <c r="M231" i="1"/>
  <c r="L231" i="1"/>
  <c r="K231" i="1"/>
  <c r="M230" i="1"/>
  <c r="L230" i="1"/>
  <c r="K230" i="1"/>
  <c r="M229" i="1"/>
  <c r="L229" i="1"/>
  <c r="M228" i="1"/>
  <c r="L228" i="1"/>
  <c r="K228" i="1"/>
  <c r="M227" i="1"/>
  <c r="L227" i="1"/>
  <c r="K227" i="1"/>
  <c r="I233" i="1"/>
  <c r="H233" i="1"/>
  <c r="G233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E233" i="1"/>
  <c r="D233" i="1"/>
  <c r="C233" i="1"/>
  <c r="E232" i="1"/>
  <c r="D232" i="1"/>
  <c r="C232" i="1"/>
  <c r="E231" i="1"/>
  <c r="D231" i="1"/>
  <c r="C231" i="1"/>
  <c r="E230" i="1"/>
  <c r="D230" i="1"/>
  <c r="C230" i="1"/>
  <c r="E229" i="1"/>
  <c r="D229" i="1"/>
  <c r="E228" i="1"/>
  <c r="D228" i="1"/>
  <c r="C228" i="1"/>
  <c r="E227" i="1"/>
  <c r="D227" i="1"/>
  <c r="C227" i="1"/>
  <c r="M225" i="1"/>
  <c r="L225" i="1"/>
  <c r="K225" i="1"/>
  <c r="M224" i="1"/>
  <c r="L224" i="1"/>
  <c r="K224" i="1"/>
  <c r="M223" i="1"/>
  <c r="L223" i="1"/>
  <c r="K223" i="1"/>
  <c r="M222" i="1"/>
  <c r="L222" i="1"/>
  <c r="I225" i="1"/>
  <c r="H225" i="1"/>
  <c r="G225" i="1"/>
  <c r="I224" i="1"/>
  <c r="H224" i="1"/>
  <c r="G224" i="1"/>
  <c r="I223" i="1"/>
  <c r="H223" i="1"/>
  <c r="G223" i="1"/>
  <c r="I222" i="1"/>
  <c r="H222" i="1"/>
  <c r="G222" i="1"/>
  <c r="E225" i="1"/>
  <c r="D225" i="1"/>
  <c r="C225" i="1"/>
  <c r="E224" i="1"/>
  <c r="D224" i="1"/>
  <c r="C224" i="1"/>
  <c r="E223" i="1"/>
  <c r="D223" i="1"/>
  <c r="C223" i="1"/>
  <c r="E222" i="1"/>
  <c r="D222" i="1"/>
  <c r="C222" i="1"/>
  <c r="M220" i="1"/>
  <c r="L220" i="1"/>
  <c r="K220" i="1"/>
  <c r="M219" i="1"/>
  <c r="L219" i="1"/>
  <c r="K219" i="1"/>
  <c r="M218" i="1"/>
  <c r="L218" i="1"/>
  <c r="K218" i="1"/>
  <c r="M217" i="1"/>
  <c r="L217" i="1"/>
  <c r="K217" i="1"/>
  <c r="I220" i="1"/>
  <c r="H220" i="1"/>
  <c r="G220" i="1"/>
  <c r="I219" i="1"/>
  <c r="H219" i="1"/>
  <c r="G219" i="1"/>
  <c r="I218" i="1"/>
  <c r="H218" i="1"/>
  <c r="G218" i="1"/>
  <c r="I217" i="1"/>
  <c r="H217" i="1"/>
  <c r="G217" i="1"/>
  <c r="E220" i="1"/>
  <c r="D220" i="1"/>
  <c r="C220" i="1"/>
  <c r="E219" i="1"/>
  <c r="D219" i="1"/>
  <c r="C219" i="1"/>
  <c r="E218" i="1"/>
  <c r="D218" i="1"/>
  <c r="C218" i="1"/>
  <c r="E217" i="1"/>
  <c r="D217" i="1"/>
  <c r="C217" i="1"/>
  <c r="M215" i="1"/>
  <c r="L215" i="1"/>
  <c r="K215" i="1"/>
  <c r="M214" i="1"/>
  <c r="L214" i="1"/>
  <c r="K214" i="1"/>
  <c r="M213" i="1"/>
  <c r="L213" i="1"/>
  <c r="K213" i="1"/>
  <c r="I215" i="1"/>
  <c r="H215" i="1"/>
  <c r="G215" i="1"/>
  <c r="I214" i="1"/>
  <c r="H214" i="1"/>
  <c r="G214" i="1"/>
  <c r="I213" i="1"/>
  <c r="H213" i="1"/>
  <c r="G213" i="1"/>
  <c r="E215" i="1"/>
  <c r="D215" i="1"/>
  <c r="C215" i="1"/>
  <c r="E214" i="1"/>
  <c r="D214" i="1"/>
  <c r="C214" i="1"/>
  <c r="E213" i="1"/>
  <c r="D213" i="1"/>
  <c r="C213" i="1"/>
  <c r="M209" i="1"/>
  <c r="L209" i="1"/>
  <c r="K209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I209" i="1"/>
  <c r="H209" i="1"/>
  <c r="G209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E209" i="1"/>
  <c r="D209" i="1"/>
  <c r="C209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M203" i="1"/>
  <c r="L203" i="1"/>
  <c r="K203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I203" i="1"/>
  <c r="H203" i="1"/>
  <c r="G203" i="1"/>
  <c r="I202" i="1"/>
  <c r="H202" i="1"/>
  <c r="G202" i="1"/>
  <c r="I201" i="1"/>
  <c r="H201" i="1"/>
  <c r="G201" i="1"/>
  <c r="I200" i="1"/>
  <c r="H200" i="1"/>
  <c r="G200" i="1"/>
  <c r="I199" i="1"/>
  <c r="H199" i="1"/>
  <c r="E203" i="1"/>
  <c r="D203" i="1"/>
  <c r="C203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M197" i="1"/>
  <c r="L197" i="1"/>
  <c r="K197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M190" i="1"/>
  <c r="L190" i="1"/>
  <c r="K190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I190" i="1"/>
  <c r="H190" i="1"/>
  <c r="G190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E190" i="1"/>
  <c r="D190" i="1"/>
  <c r="C190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M184" i="1"/>
  <c r="L184" i="1"/>
  <c r="K184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M174" i="1"/>
  <c r="L174" i="1"/>
  <c r="K174" i="1"/>
  <c r="I184" i="1"/>
  <c r="H184" i="1"/>
  <c r="G184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7" i="1"/>
  <c r="H177" i="1"/>
  <c r="G177" i="1"/>
  <c r="I176" i="1"/>
  <c r="H176" i="1"/>
  <c r="G176" i="1"/>
  <c r="I175" i="1"/>
  <c r="H175" i="1"/>
  <c r="G175" i="1"/>
  <c r="E184" i="1"/>
  <c r="D184" i="1"/>
  <c r="C184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7" i="1"/>
  <c r="D177" i="1"/>
  <c r="C177" i="1"/>
  <c r="E176" i="1"/>
  <c r="D176" i="1"/>
  <c r="C176" i="1"/>
  <c r="E175" i="1"/>
  <c r="D175" i="1"/>
  <c r="C175" i="1"/>
  <c r="M172" i="1"/>
  <c r="L172" i="1"/>
  <c r="K172" i="1"/>
  <c r="I172" i="1"/>
  <c r="H172" i="1"/>
  <c r="G172" i="1"/>
  <c r="E172" i="1"/>
  <c r="D172" i="1"/>
  <c r="C172" i="1"/>
  <c r="M170" i="1"/>
  <c r="L170" i="1"/>
  <c r="K170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I170" i="1"/>
  <c r="H170" i="1"/>
  <c r="G170" i="1"/>
  <c r="I169" i="1"/>
  <c r="H169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E170" i="1"/>
  <c r="D170" i="1"/>
  <c r="C170" i="1"/>
  <c r="E169" i="1"/>
  <c r="D169" i="1"/>
  <c r="C169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M160" i="1"/>
  <c r="L160" i="1"/>
  <c r="K160" i="1"/>
  <c r="M158" i="1"/>
  <c r="L158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I158" i="1"/>
  <c r="H158" i="1"/>
  <c r="G158" i="1"/>
  <c r="I156" i="1"/>
  <c r="H156" i="1"/>
  <c r="G156" i="1"/>
  <c r="I155" i="1"/>
  <c r="H155" i="1"/>
  <c r="G155" i="1"/>
  <c r="E158" i="1"/>
  <c r="D158" i="1"/>
  <c r="C158" i="1"/>
  <c r="E156" i="1"/>
  <c r="D156" i="1"/>
  <c r="C156" i="1"/>
  <c r="E155" i="1"/>
  <c r="D155" i="1"/>
  <c r="C155" i="1"/>
  <c r="M152" i="1"/>
  <c r="L152" i="1"/>
  <c r="K152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I152" i="1"/>
  <c r="H152" i="1"/>
  <c r="G152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E152" i="1"/>
  <c r="D152" i="1"/>
  <c r="C152" i="1"/>
  <c r="E151" i="1"/>
  <c r="D151" i="1"/>
  <c r="C151" i="1"/>
  <c r="E150" i="1"/>
  <c r="D150" i="1"/>
  <c r="C150" i="1"/>
  <c r="E149" i="1"/>
  <c r="D149" i="1"/>
  <c r="C149" i="1"/>
  <c r="E148" i="1"/>
  <c r="D148" i="1"/>
  <c r="C148" i="1"/>
  <c r="E147" i="1"/>
  <c r="D147" i="1"/>
  <c r="C147" i="1"/>
  <c r="M136" i="1"/>
  <c r="L136" i="1"/>
  <c r="M135" i="1"/>
  <c r="L135" i="1"/>
  <c r="M133" i="1"/>
  <c r="L133" i="1"/>
  <c r="M132" i="1"/>
  <c r="L132" i="1"/>
  <c r="M131" i="1"/>
  <c r="L131" i="1"/>
  <c r="M130" i="1"/>
  <c r="L130" i="1"/>
  <c r="M129" i="1"/>
  <c r="L129" i="1"/>
  <c r="I136" i="1"/>
  <c r="H136" i="1"/>
  <c r="G136" i="1"/>
  <c r="I135" i="1"/>
  <c r="H135" i="1"/>
  <c r="G135" i="1"/>
  <c r="I133" i="1"/>
  <c r="H133" i="1"/>
  <c r="G133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E136" i="1"/>
  <c r="D136" i="1"/>
  <c r="C136" i="1"/>
  <c r="E135" i="1"/>
  <c r="D135" i="1"/>
  <c r="C135" i="1"/>
  <c r="E133" i="1"/>
  <c r="D133" i="1"/>
  <c r="C133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I126" i="1"/>
  <c r="H126" i="1"/>
  <c r="G126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E126" i="1"/>
  <c r="D126" i="1"/>
  <c r="C126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E120" i="1"/>
  <c r="D120" i="1"/>
  <c r="C120" i="1"/>
  <c r="C137" i="1" s="1"/>
  <c r="E119" i="1"/>
  <c r="D119" i="1"/>
  <c r="C119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I117" i="1"/>
  <c r="H117" i="1"/>
  <c r="G117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E117" i="1"/>
  <c r="D117" i="1"/>
  <c r="C117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M110" i="1"/>
  <c r="L110" i="1"/>
  <c r="M109" i="1"/>
  <c r="L109" i="1"/>
  <c r="M108" i="1"/>
  <c r="L108" i="1"/>
  <c r="I110" i="1"/>
  <c r="H110" i="1"/>
  <c r="G110" i="1"/>
  <c r="I109" i="1"/>
  <c r="H109" i="1"/>
  <c r="G109" i="1"/>
  <c r="I108" i="1"/>
  <c r="H108" i="1"/>
  <c r="G108" i="1"/>
  <c r="E110" i="1"/>
  <c r="D110" i="1"/>
  <c r="C110" i="1"/>
  <c r="E109" i="1"/>
  <c r="D109" i="1"/>
  <c r="C109" i="1"/>
  <c r="E108" i="1"/>
  <c r="D108" i="1"/>
  <c r="C108" i="1"/>
  <c r="M97" i="1"/>
  <c r="L97" i="1"/>
  <c r="M96" i="1"/>
  <c r="L96" i="1"/>
  <c r="I97" i="1"/>
  <c r="H97" i="1"/>
  <c r="G97" i="1"/>
  <c r="I96" i="1"/>
  <c r="H96" i="1"/>
  <c r="G96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I104" i="1"/>
  <c r="H104" i="1"/>
  <c r="G104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E104" i="1"/>
  <c r="D104" i="1"/>
  <c r="C104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M94" i="1"/>
  <c r="L94" i="1"/>
  <c r="M93" i="1"/>
  <c r="L93" i="1"/>
  <c r="M92" i="1"/>
  <c r="L92" i="1"/>
  <c r="M91" i="1"/>
  <c r="L91" i="1"/>
  <c r="I94" i="1"/>
  <c r="H94" i="1"/>
  <c r="G94" i="1"/>
  <c r="I93" i="1"/>
  <c r="H93" i="1"/>
  <c r="G93" i="1"/>
  <c r="I92" i="1"/>
  <c r="H92" i="1"/>
  <c r="G92" i="1"/>
  <c r="I91" i="1"/>
  <c r="H91" i="1"/>
  <c r="G91" i="1"/>
  <c r="E94" i="1"/>
  <c r="D94" i="1"/>
  <c r="C94" i="1"/>
  <c r="E93" i="1"/>
  <c r="D93" i="1"/>
  <c r="C93" i="1"/>
  <c r="E92" i="1"/>
  <c r="D92" i="1"/>
  <c r="C92" i="1"/>
  <c r="E91" i="1"/>
  <c r="D91" i="1"/>
  <c r="C91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I89" i="1"/>
  <c r="H89" i="1"/>
  <c r="G89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M68" i="1"/>
  <c r="L68" i="1"/>
  <c r="M67" i="1"/>
  <c r="L67" i="1"/>
  <c r="M66" i="1"/>
  <c r="L66" i="1"/>
  <c r="M65" i="1"/>
  <c r="L65" i="1"/>
  <c r="I68" i="1"/>
  <c r="H68" i="1"/>
  <c r="G68" i="1"/>
  <c r="I67" i="1"/>
  <c r="H67" i="1"/>
  <c r="G67" i="1"/>
  <c r="I66" i="1"/>
  <c r="H66" i="1"/>
  <c r="G66" i="1"/>
  <c r="I65" i="1"/>
  <c r="H65" i="1"/>
  <c r="G65" i="1"/>
  <c r="E68" i="1"/>
  <c r="D68" i="1"/>
  <c r="C68" i="1"/>
  <c r="E67" i="1"/>
  <c r="D67" i="1"/>
  <c r="C67" i="1"/>
  <c r="E66" i="1"/>
  <c r="D66" i="1"/>
  <c r="C66" i="1"/>
  <c r="E65" i="1"/>
  <c r="D65" i="1"/>
  <c r="C65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I63" i="1"/>
  <c r="H63" i="1"/>
  <c r="G63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M53" i="1"/>
  <c r="L53" i="1"/>
  <c r="M52" i="1"/>
  <c r="L52" i="1"/>
  <c r="M51" i="1"/>
  <c r="L51" i="1"/>
  <c r="M50" i="1"/>
  <c r="L50" i="1"/>
  <c r="M49" i="1"/>
  <c r="L49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H49" i="1"/>
  <c r="G49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M47" i="1"/>
  <c r="L47" i="1"/>
  <c r="M46" i="1"/>
  <c r="L46" i="1"/>
  <c r="I47" i="1"/>
  <c r="H47" i="1"/>
  <c r="G47" i="1"/>
  <c r="I46" i="1"/>
  <c r="H46" i="1"/>
  <c r="G46" i="1"/>
  <c r="E47" i="1"/>
  <c r="D47" i="1"/>
  <c r="C47" i="1"/>
  <c r="E46" i="1"/>
  <c r="D46" i="1"/>
  <c r="C46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M36" i="1"/>
  <c r="L36" i="1"/>
  <c r="M35" i="1"/>
  <c r="L35" i="1"/>
  <c r="I36" i="1"/>
  <c r="H36" i="1"/>
  <c r="G36" i="1"/>
  <c r="I35" i="1"/>
  <c r="H35" i="1"/>
  <c r="G35" i="1"/>
  <c r="E36" i="1"/>
  <c r="D36" i="1"/>
  <c r="C36" i="1"/>
  <c r="E35" i="1"/>
  <c r="D35" i="1"/>
  <c r="C35" i="1"/>
  <c r="M33" i="1"/>
  <c r="L33" i="1"/>
  <c r="M32" i="1"/>
  <c r="L32" i="1"/>
  <c r="M31" i="1"/>
  <c r="L31" i="1"/>
  <c r="I33" i="1"/>
  <c r="H33" i="1"/>
  <c r="G33" i="1"/>
  <c r="I32" i="1"/>
  <c r="H32" i="1"/>
  <c r="G32" i="1"/>
  <c r="I31" i="1"/>
  <c r="H31" i="1"/>
  <c r="G31" i="1"/>
  <c r="E33" i="1"/>
  <c r="D33" i="1"/>
  <c r="C33" i="1"/>
  <c r="E32" i="1"/>
  <c r="D32" i="1"/>
  <c r="C32" i="1"/>
  <c r="E31" i="1"/>
  <c r="D31" i="1"/>
  <c r="C31" i="1"/>
  <c r="M27" i="1"/>
  <c r="L27" i="1"/>
  <c r="M26" i="1"/>
  <c r="L26" i="1"/>
  <c r="M25" i="1"/>
  <c r="L25" i="1"/>
  <c r="K25" i="1"/>
  <c r="I27" i="1"/>
  <c r="H27" i="1"/>
  <c r="G27" i="1"/>
  <c r="I26" i="1"/>
  <c r="H26" i="1"/>
  <c r="G26" i="1"/>
  <c r="I25" i="1"/>
  <c r="H25" i="1"/>
  <c r="G25" i="1"/>
  <c r="E27" i="1"/>
  <c r="D27" i="1"/>
  <c r="C27" i="1"/>
  <c r="E26" i="1"/>
  <c r="D26" i="1"/>
  <c r="C26" i="1"/>
  <c r="E25" i="1"/>
  <c r="D25" i="1"/>
  <c r="C25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1" i="1"/>
  <c r="T11" i="1"/>
  <c r="S11" i="1"/>
  <c r="Q23" i="1"/>
  <c r="P23" i="1"/>
  <c r="O23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1" i="1"/>
  <c r="P11" i="1"/>
  <c r="O11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1" i="1"/>
  <c r="L11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AK24" i="1"/>
  <c r="AC10" i="1"/>
  <c r="AB10" i="1"/>
  <c r="AA10" i="1"/>
  <c r="Y10" i="1"/>
  <c r="X10" i="1"/>
  <c r="W10" i="1"/>
  <c r="U10" i="1"/>
  <c r="T10" i="1"/>
  <c r="S10" i="1"/>
  <c r="Q10" i="1"/>
  <c r="P10" i="1"/>
  <c r="O10" i="1"/>
  <c r="M10" i="1"/>
  <c r="L10" i="1"/>
  <c r="C11" i="1"/>
  <c r="D11" i="1"/>
  <c r="E11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D10" i="1"/>
  <c r="E10" i="1"/>
  <c r="C10" i="1"/>
  <c r="G137" i="1" l="1"/>
  <c r="D137" i="1"/>
  <c r="I137" i="1"/>
  <c r="E137" i="1"/>
  <c r="H137" i="1"/>
  <c r="H24" i="1"/>
  <c r="I24" i="1"/>
  <c r="G46" i="12"/>
  <c r="G29" i="12"/>
  <c r="F116" i="1"/>
  <c r="J116" i="1" s="1"/>
  <c r="AZ116" i="1" s="1"/>
  <c r="F117" i="1"/>
  <c r="J117" i="1" s="1"/>
  <c r="AZ117" i="1" s="1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4"/>
  <c r="AV94" i="4"/>
  <c r="AU94" i="4"/>
  <c r="AS94" i="4"/>
  <c r="AR94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H94" i="4"/>
  <c r="G94" i="4"/>
  <c r="E94" i="4"/>
  <c r="D94" i="4"/>
  <c r="C94" i="4"/>
  <c r="AW97" i="2"/>
  <c r="AV97" i="2"/>
  <c r="AU97" i="2"/>
  <c r="AS97" i="2"/>
  <c r="AR97" i="2"/>
  <c r="AQ97" i="2"/>
  <c r="AO97" i="2"/>
  <c r="AN97" i="2"/>
  <c r="AM97" i="2"/>
  <c r="AK97" i="2"/>
  <c r="AJ97" i="2"/>
  <c r="AI97" i="2"/>
  <c r="AG97" i="2"/>
  <c r="AF97" i="2"/>
  <c r="AE97" i="2"/>
  <c r="AC97" i="2"/>
  <c r="AB97" i="2"/>
  <c r="AA97" i="2"/>
  <c r="Y97" i="2"/>
  <c r="X97" i="2"/>
  <c r="W97" i="2"/>
  <c r="U97" i="2"/>
  <c r="T97" i="2"/>
  <c r="S97" i="2"/>
  <c r="Q97" i="2"/>
  <c r="P97" i="2"/>
  <c r="O97" i="2"/>
  <c r="M97" i="2"/>
  <c r="L97" i="2"/>
  <c r="K97" i="2"/>
  <c r="G97" i="2"/>
  <c r="C97" i="2"/>
  <c r="AW95" i="1"/>
  <c r="AV95" i="1"/>
  <c r="AU95" i="1"/>
  <c r="AS95" i="1"/>
  <c r="AR95" i="1"/>
  <c r="AQ95" i="1"/>
  <c r="AO95" i="1"/>
  <c r="AN95" i="1"/>
  <c r="AM95" i="1"/>
  <c r="AK95" i="1"/>
  <c r="AJ95" i="1"/>
  <c r="AI95" i="1"/>
  <c r="AG95" i="1"/>
  <c r="AF95" i="1"/>
  <c r="AE95" i="1"/>
  <c r="AC95" i="1"/>
  <c r="AB95" i="1"/>
  <c r="AA95" i="1"/>
  <c r="Y95" i="1"/>
  <c r="X95" i="1"/>
  <c r="W95" i="1"/>
  <c r="U95" i="1"/>
  <c r="T95" i="1"/>
  <c r="S95" i="1"/>
  <c r="Q95" i="1"/>
  <c r="P95" i="1"/>
  <c r="O95" i="1"/>
  <c r="M95" i="1"/>
  <c r="L95" i="1"/>
  <c r="I95" i="1"/>
  <c r="H95" i="1"/>
  <c r="G95" i="1"/>
  <c r="E95" i="1"/>
  <c r="D95" i="1"/>
  <c r="C95" i="1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S117" i="5"/>
  <c r="AS127" i="5" s="1"/>
  <c r="AR117" i="5"/>
  <c r="AR127" i="5" s="1"/>
  <c r="AQ117" i="5"/>
  <c r="AQ127" i="5" s="1"/>
  <c r="AO117" i="5"/>
  <c r="AO127" i="5" s="1"/>
  <c r="AN117" i="5"/>
  <c r="AN127" i="5" s="1"/>
  <c r="AM117" i="5"/>
  <c r="AM127" i="5" s="1"/>
  <c r="AK117" i="5"/>
  <c r="AK127" i="5" s="1"/>
  <c r="AJ117" i="5"/>
  <c r="AJ127" i="5" s="1"/>
  <c r="AI117" i="5"/>
  <c r="AI127" i="5" s="1"/>
  <c r="AG117" i="5"/>
  <c r="AG127" i="5" s="1"/>
  <c r="AF117" i="5"/>
  <c r="AF127" i="5" s="1"/>
  <c r="AE117" i="5"/>
  <c r="AE127" i="5" s="1"/>
  <c r="AC117" i="5"/>
  <c r="AC127" i="5" s="1"/>
  <c r="AB117" i="5"/>
  <c r="AB127" i="5" s="1"/>
  <c r="AA117" i="5"/>
  <c r="AA127" i="5" s="1"/>
  <c r="Y117" i="5"/>
  <c r="Y127" i="5" s="1"/>
  <c r="X117" i="5"/>
  <c r="X127" i="5" s="1"/>
  <c r="W117" i="5"/>
  <c r="W127" i="5" s="1"/>
  <c r="U117" i="5"/>
  <c r="U127" i="5" s="1"/>
  <c r="T117" i="5"/>
  <c r="T127" i="5" s="1"/>
  <c r="S117" i="5"/>
  <c r="S127" i="5" s="1"/>
  <c r="Q117" i="5"/>
  <c r="Q127" i="5" s="1"/>
  <c r="P117" i="5"/>
  <c r="P127" i="5" s="1"/>
  <c r="O117" i="5"/>
  <c r="O127" i="5" s="1"/>
  <c r="M117" i="5"/>
  <c r="M127" i="5" s="1"/>
  <c r="L117" i="5"/>
  <c r="L127" i="5" s="1"/>
  <c r="K117" i="5"/>
  <c r="K127" i="5" s="1"/>
  <c r="I117" i="5"/>
  <c r="I127" i="5" s="1"/>
  <c r="H117" i="5"/>
  <c r="H127" i="5" s="1"/>
  <c r="G117" i="5"/>
  <c r="G127" i="5" s="1"/>
  <c r="E117" i="5"/>
  <c r="E127" i="5" s="1"/>
  <c r="D117" i="5"/>
  <c r="D127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242" i="4"/>
  <c r="J242" i="4" s="1"/>
  <c r="N242" i="4" s="1"/>
  <c r="R242" i="4" s="1"/>
  <c r="V242" i="4" s="1"/>
  <c r="Z242" i="4" s="1"/>
  <c r="AD242" i="4" s="1"/>
  <c r="AH242" i="4" s="1"/>
  <c r="AL242" i="4" s="1"/>
  <c r="AP242" i="4" s="1"/>
  <c r="AT242" i="4" s="1"/>
  <c r="AX242" i="4" s="1"/>
  <c r="AW241" i="4"/>
  <c r="AV241" i="4"/>
  <c r="AU241" i="4"/>
  <c r="AS241" i="4"/>
  <c r="AR241" i="4"/>
  <c r="AQ241" i="4"/>
  <c r="AO241" i="4"/>
  <c r="AN241" i="4"/>
  <c r="AM241" i="4"/>
  <c r="AK241" i="4"/>
  <c r="AJ241" i="4"/>
  <c r="AI241" i="4"/>
  <c r="AG241" i="4"/>
  <c r="AF241" i="4"/>
  <c r="AE241" i="4"/>
  <c r="AC241" i="4"/>
  <c r="AB241" i="4"/>
  <c r="AA241" i="4"/>
  <c r="Y241" i="4"/>
  <c r="X241" i="4"/>
  <c r="W241" i="4"/>
  <c r="U241" i="4"/>
  <c r="T241" i="4"/>
  <c r="S241" i="4"/>
  <c r="Q241" i="4"/>
  <c r="P241" i="4"/>
  <c r="O241" i="4"/>
  <c r="M241" i="4"/>
  <c r="L241" i="4"/>
  <c r="K241" i="4"/>
  <c r="I241" i="4"/>
  <c r="H241" i="4"/>
  <c r="G241" i="4"/>
  <c r="E241" i="4"/>
  <c r="D241" i="4"/>
  <c r="C241" i="4"/>
  <c r="F240" i="4"/>
  <c r="J240" i="4" s="1"/>
  <c r="N240" i="4" s="1"/>
  <c r="R240" i="4" s="1"/>
  <c r="V240" i="4" s="1"/>
  <c r="Z240" i="4" s="1"/>
  <c r="AD240" i="4" s="1"/>
  <c r="AH240" i="4" s="1"/>
  <c r="AL240" i="4" s="1"/>
  <c r="AP240" i="4" s="1"/>
  <c r="AT240" i="4" s="1"/>
  <c r="AX240" i="4" s="1"/>
  <c r="F239" i="4"/>
  <c r="J239" i="4" s="1"/>
  <c r="N239" i="4" s="1"/>
  <c r="R239" i="4" s="1"/>
  <c r="V239" i="4" s="1"/>
  <c r="Z239" i="4" s="1"/>
  <c r="AD239" i="4" s="1"/>
  <c r="AH239" i="4" s="1"/>
  <c r="AL239" i="4" s="1"/>
  <c r="AP239" i="4" s="1"/>
  <c r="AT239" i="4" s="1"/>
  <c r="AX239" i="4" s="1"/>
  <c r="F238" i="4"/>
  <c r="J238" i="4" s="1"/>
  <c r="N238" i="4" s="1"/>
  <c r="R238" i="4" s="1"/>
  <c r="V238" i="4" s="1"/>
  <c r="Z238" i="4" s="1"/>
  <c r="AD238" i="4" s="1"/>
  <c r="AH238" i="4" s="1"/>
  <c r="AL238" i="4" s="1"/>
  <c r="AP238" i="4" s="1"/>
  <c r="AT238" i="4" s="1"/>
  <c r="AX238" i="4" s="1"/>
  <c r="F237" i="4"/>
  <c r="J237" i="4" s="1"/>
  <c r="N237" i="4" s="1"/>
  <c r="R237" i="4" s="1"/>
  <c r="V237" i="4" s="1"/>
  <c r="Z237" i="4" s="1"/>
  <c r="AD237" i="4" s="1"/>
  <c r="AH237" i="4" s="1"/>
  <c r="AL237" i="4" s="1"/>
  <c r="AP237" i="4" s="1"/>
  <c r="AT237" i="4" s="1"/>
  <c r="AX237" i="4" s="1"/>
  <c r="F236" i="4"/>
  <c r="J236" i="4" s="1"/>
  <c r="N236" i="4" s="1"/>
  <c r="R236" i="4" s="1"/>
  <c r="V236" i="4" s="1"/>
  <c r="Z236" i="4" s="1"/>
  <c r="AD236" i="4" s="1"/>
  <c r="AH236" i="4" s="1"/>
  <c r="AL236" i="4" s="1"/>
  <c r="AP236" i="4" s="1"/>
  <c r="AT236" i="4" s="1"/>
  <c r="AX236" i="4" s="1"/>
  <c r="AW234" i="4"/>
  <c r="AV234" i="4"/>
  <c r="AU234" i="4"/>
  <c r="AS234" i="4"/>
  <c r="AR234" i="4"/>
  <c r="AQ234" i="4"/>
  <c r="AO234" i="4"/>
  <c r="AN234" i="4"/>
  <c r="AM234" i="4"/>
  <c r="AK234" i="4"/>
  <c r="AJ234" i="4"/>
  <c r="AI234" i="4"/>
  <c r="AG234" i="4"/>
  <c r="AF234" i="4"/>
  <c r="AE234" i="4"/>
  <c r="AC234" i="4"/>
  <c r="AB234" i="4"/>
  <c r="AA234" i="4"/>
  <c r="Y234" i="4"/>
  <c r="X234" i="4"/>
  <c r="W234" i="4"/>
  <c r="U234" i="4"/>
  <c r="T234" i="4"/>
  <c r="S234" i="4"/>
  <c r="Q234" i="4"/>
  <c r="P234" i="4"/>
  <c r="O234" i="4"/>
  <c r="M234" i="4"/>
  <c r="L234" i="4"/>
  <c r="K234" i="4"/>
  <c r="I234" i="4"/>
  <c r="H234" i="4"/>
  <c r="G234" i="4"/>
  <c r="E234" i="4"/>
  <c r="D234" i="4"/>
  <c r="C234" i="4"/>
  <c r="F233" i="4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F232" i="4"/>
  <c r="J232" i="4" s="1"/>
  <c r="N232" i="4" s="1"/>
  <c r="R232" i="4" s="1"/>
  <c r="V232" i="4" s="1"/>
  <c r="Z232" i="4" s="1"/>
  <c r="AD232" i="4" s="1"/>
  <c r="AH232" i="4" s="1"/>
  <c r="AL232" i="4" s="1"/>
  <c r="AP232" i="4" s="1"/>
  <c r="AT232" i="4" s="1"/>
  <c r="AX232" i="4" s="1"/>
  <c r="F231" i="4"/>
  <c r="J231" i="4" s="1"/>
  <c r="N231" i="4" s="1"/>
  <c r="R231" i="4" s="1"/>
  <c r="V231" i="4" s="1"/>
  <c r="Z231" i="4" s="1"/>
  <c r="AD231" i="4" s="1"/>
  <c r="AH231" i="4" s="1"/>
  <c r="AL231" i="4" s="1"/>
  <c r="AP231" i="4" s="1"/>
  <c r="AT231" i="4" s="1"/>
  <c r="AX231" i="4" s="1"/>
  <c r="F230" i="4"/>
  <c r="J230" i="4" s="1"/>
  <c r="N230" i="4" s="1"/>
  <c r="R230" i="4" s="1"/>
  <c r="V230" i="4" s="1"/>
  <c r="Z230" i="4" s="1"/>
  <c r="AD230" i="4" s="1"/>
  <c r="AH230" i="4" s="1"/>
  <c r="AL230" i="4" s="1"/>
  <c r="AP230" i="4" s="1"/>
  <c r="AT230" i="4" s="1"/>
  <c r="AX230" i="4" s="1"/>
  <c r="F229" i="4"/>
  <c r="J229" i="4" s="1"/>
  <c r="N229" i="4" s="1"/>
  <c r="R229" i="4" s="1"/>
  <c r="V229" i="4" s="1"/>
  <c r="Z229" i="4" s="1"/>
  <c r="AD229" i="4" s="1"/>
  <c r="AH229" i="4" s="1"/>
  <c r="AL229" i="4" s="1"/>
  <c r="AP229" i="4" s="1"/>
  <c r="AT229" i="4" s="1"/>
  <c r="AX229" i="4" s="1"/>
  <c r="F228" i="4"/>
  <c r="J228" i="4" s="1"/>
  <c r="N228" i="4" s="1"/>
  <c r="R228" i="4" s="1"/>
  <c r="V228" i="4" s="1"/>
  <c r="Z228" i="4" s="1"/>
  <c r="AD228" i="4" s="1"/>
  <c r="AH228" i="4" s="1"/>
  <c r="AL228" i="4" s="1"/>
  <c r="AP228" i="4" s="1"/>
  <c r="AT228" i="4" s="1"/>
  <c r="AX228" i="4" s="1"/>
  <c r="F227" i="4"/>
  <c r="J227" i="4" s="1"/>
  <c r="N227" i="4" s="1"/>
  <c r="R227" i="4" s="1"/>
  <c r="V227" i="4" s="1"/>
  <c r="Z227" i="4" s="1"/>
  <c r="AD227" i="4" s="1"/>
  <c r="AH227" i="4" s="1"/>
  <c r="AL227" i="4" s="1"/>
  <c r="AP227" i="4" s="1"/>
  <c r="AT227" i="4" s="1"/>
  <c r="AX227" i="4" s="1"/>
  <c r="AW226" i="4"/>
  <c r="AV226" i="4"/>
  <c r="AU226" i="4"/>
  <c r="AS226" i="4"/>
  <c r="AR226" i="4"/>
  <c r="AQ226" i="4"/>
  <c r="AO226" i="4"/>
  <c r="AN226" i="4"/>
  <c r="AM226" i="4"/>
  <c r="AK226" i="4"/>
  <c r="AJ226" i="4"/>
  <c r="AI226" i="4"/>
  <c r="AG226" i="4"/>
  <c r="AF226" i="4"/>
  <c r="AE226" i="4"/>
  <c r="AC226" i="4"/>
  <c r="AB226" i="4"/>
  <c r="AA226" i="4"/>
  <c r="Y226" i="4"/>
  <c r="X226" i="4"/>
  <c r="W226" i="4"/>
  <c r="U226" i="4"/>
  <c r="T226" i="4"/>
  <c r="S226" i="4"/>
  <c r="Q226" i="4"/>
  <c r="P226" i="4"/>
  <c r="O226" i="4"/>
  <c r="M226" i="4"/>
  <c r="L226" i="4"/>
  <c r="K226" i="4"/>
  <c r="I226" i="4"/>
  <c r="H226" i="4"/>
  <c r="G226" i="4"/>
  <c r="E226" i="4"/>
  <c r="D226" i="4"/>
  <c r="C226" i="4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F224" i="4"/>
  <c r="J224" i="4" s="1"/>
  <c r="N224" i="4" s="1"/>
  <c r="R224" i="4" s="1"/>
  <c r="V224" i="4" s="1"/>
  <c r="Z224" i="4" s="1"/>
  <c r="AD224" i="4" s="1"/>
  <c r="AH224" i="4" s="1"/>
  <c r="AL224" i="4" s="1"/>
  <c r="AP224" i="4" s="1"/>
  <c r="AT224" i="4" s="1"/>
  <c r="AX224" i="4" s="1"/>
  <c r="F223" i="4"/>
  <c r="J223" i="4" s="1"/>
  <c r="N223" i="4" s="1"/>
  <c r="R223" i="4" s="1"/>
  <c r="V223" i="4" s="1"/>
  <c r="Z223" i="4" s="1"/>
  <c r="AD223" i="4" s="1"/>
  <c r="AH223" i="4" s="1"/>
  <c r="AL223" i="4" s="1"/>
  <c r="AP223" i="4" s="1"/>
  <c r="AT223" i="4" s="1"/>
  <c r="AX223" i="4" s="1"/>
  <c r="F222" i="4"/>
  <c r="J222" i="4" s="1"/>
  <c r="N222" i="4" s="1"/>
  <c r="R222" i="4" s="1"/>
  <c r="V222" i="4" s="1"/>
  <c r="Z222" i="4" s="1"/>
  <c r="AD222" i="4" s="1"/>
  <c r="AH222" i="4" s="1"/>
  <c r="AL222" i="4" s="1"/>
  <c r="AP222" i="4" s="1"/>
  <c r="AT222" i="4" s="1"/>
  <c r="AX222" i="4" s="1"/>
  <c r="AW221" i="4"/>
  <c r="AV221" i="4"/>
  <c r="AU221" i="4"/>
  <c r="AS221" i="4"/>
  <c r="AR221" i="4"/>
  <c r="AQ221" i="4"/>
  <c r="AO221" i="4"/>
  <c r="AN221" i="4"/>
  <c r="AM221" i="4"/>
  <c r="AK221" i="4"/>
  <c r="AJ221" i="4"/>
  <c r="AI221" i="4"/>
  <c r="AG221" i="4"/>
  <c r="AF221" i="4"/>
  <c r="AE221" i="4"/>
  <c r="AC221" i="4"/>
  <c r="AB221" i="4"/>
  <c r="AA221" i="4"/>
  <c r="Y221" i="4"/>
  <c r="X221" i="4"/>
  <c r="W221" i="4"/>
  <c r="U221" i="4"/>
  <c r="T221" i="4"/>
  <c r="S221" i="4"/>
  <c r="Q221" i="4"/>
  <c r="P221" i="4"/>
  <c r="O221" i="4"/>
  <c r="M221" i="4"/>
  <c r="L221" i="4"/>
  <c r="K221" i="4"/>
  <c r="I221" i="4"/>
  <c r="H221" i="4"/>
  <c r="G221" i="4"/>
  <c r="E221" i="4"/>
  <c r="D221" i="4"/>
  <c r="C221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AT220" i="4" s="1"/>
  <c r="AX220" i="4" s="1"/>
  <c r="F219" i="4"/>
  <c r="J219" i="4" s="1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8" i="4"/>
  <c r="J218" i="4" s="1"/>
  <c r="N218" i="4" s="1"/>
  <c r="R218" i="4" s="1"/>
  <c r="V218" i="4" s="1"/>
  <c r="Z218" i="4" s="1"/>
  <c r="AD218" i="4" s="1"/>
  <c r="AH218" i="4" s="1"/>
  <c r="AL218" i="4" s="1"/>
  <c r="AP218" i="4" s="1"/>
  <c r="AT218" i="4" s="1"/>
  <c r="AX218" i="4" s="1"/>
  <c r="F217" i="4"/>
  <c r="J217" i="4" s="1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AW216" i="4"/>
  <c r="AV216" i="4"/>
  <c r="AU216" i="4"/>
  <c r="AS216" i="4"/>
  <c r="AR216" i="4"/>
  <c r="AQ216" i="4"/>
  <c r="AO216" i="4"/>
  <c r="AN216" i="4"/>
  <c r="AM216" i="4"/>
  <c r="AK216" i="4"/>
  <c r="AJ216" i="4"/>
  <c r="AI216" i="4"/>
  <c r="AG216" i="4"/>
  <c r="AF216" i="4"/>
  <c r="AE216" i="4"/>
  <c r="AC216" i="4"/>
  <c r="AB216" i="4"/>
  <c r="AA216" i="4"/>
  <c r="Y216" i="4"/>
  <c r="X216" i="4"/>
  <c r="W216" i="4"/>
  <c r="U216" i="4"/>
  <c r="T216" i="4"/>
  <c r="S216" i="4"/>
  <c r="Q216" i="4"/>
  <c r="P216" i="4"/>
  <c r="O216" i="4"/>
  <c r="M216" i="4"/>
  <c r="L216" i="4"/>
  <c r="K216" i="4"/>
  <c r="I216" i="4"/>
  <c r="H216" i="4"/>
  <c r="G216" i="4"/>
  <c r="E216" i="4"/>
  <c r="D216" i="4"/>
  <c r="C216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AT215" i="4" s="1"/>
  <c r="AX215" i="4" s="1"/>
  <c r="F214" i="4"/>
  <c r="J214" i="4" s="1"/>
  <c r="N214" i="4" s="1"/>
  <c r="R214" i="4" s="1"/>
  <c r="V214" i="4" s="1"/>
  <c r="Z214" i="4" s="1"/>
  <c r="AD214" i="4" s="1"/>
  <c r="AH214" i="4" s="1"/>
  <c r="AL214" i="4" s="1"/>
  <c r="AP214" i="4" s="1"/>
  <c r="AT214" i="4" s="1"/>
  <c r="AX214" i="4" s="1"/>
  <c r="F213" i="4"/>
  <c r="J213" i="4" s="1"/>
  <c r="N213" i="4" s="1"/>
  <c r="R213" i="4" s="1"/>
  <c r="V213" i="4" s="1"/>
  <c r="Z213" i="4" s="1"/>
  <c r="AD213" i="4" s="1"/>
  <c r="AH213" i="4" s="1"/>
  <c r="AL213" i="4" s="1"/>
  <c r="AP213" i="4" s="1"/>
  <c r="AT213" i="4" s="1"/>
  <c r="AX213" i="4" s="1"/>
  <c r="AW210" i="4"/>
  <c r="AV210" i="4"/>
  <c r="AU210" i="4"/>
  <c r="AS210" i="4"/>
  <c r="AR210" i="4"/>
  <c r="AQ210" i="4"/>
  <c r="AO210" i="4"/>
  <c r="AN210" i="4"/>
  <c r="AM210" i="4"/>
  <c r="AK210" i="4"/>
  <c r="AJ210" i="4"/>
  <c r="AI210" i="4"/>
  <c r="AG210" i="4"/>
  <c r="AF210" i="4"/>
  <c r="AE210" i="4"/>
  <c r="AC210" i="4"/>
  <c r="AB210" i="4"/>
  <c r="AA210" i="4"/>
  <c r="Y210" i="4"/>
  <c r="X210" i="4"/>
  <c r="W210" i="4"/>
  <c r="U210" i="4"/>
  <c r="T210" i="4"/>
  <c r="S210" i="4"/>
  <c r="Q210" i="4"/>
  <c r="P210" i="4"/>
  <c r="O210" i="4"/>
  <c r="M210" i="4"/>
  <c r="L210" i="4"/>
  <c r="K210" i="4"/>
  <c r="I210" i="4"/>
  <c r="H210" i="4"/>
  <c r="G210" i="4"/>
  <c r="E210" i="4"/>
  <c r="D210" i="4"/>
  <c r="C210" i="4"/>
  <c r="F209" i="4"/>
  <c r="J209" i="4" s="1"/>
  <c r="N209" i="4" s="1"/>
  <c r="R209" i="4" s="1"/>
  <c r="V209" i="4" s="1"/>
  <c r="Z209" i="4" s="1"/>
  <c r="AD209" i="4" s="1"/>
  <c r="AH209" i="4" s="1"/>
  <c r="AL209" i="4" s="1"/>
  <c r="AP209" i="4" s="1"/>
  <c r="AT209" i="4" s="1"/>
  <c r="AX209" i="4" s="1"/>
  <c r="F208" i="4"/>
  <c r="J208" i="4" s="1"/>
  <c r="N208" i="4" s="1"/>
  <c r="R208" i="4" s="1"/>
  <c r="V208" i="4" s="1"/>
  <c r="Z208" i="4" s="1"/>
  <c r="AD208" i="4" s="1"/>
  <c r="AH208" i="4" s="1"/>
  <c r="AL208" i="4" s="1"/>
  <c r="AP208" i="4" s="1"/>
  <c r="AT208" i="4" s="1"/>
  <c r="AX208" i="4" s="1"/>
  <c r="F207" i="4"/>
  <c r="J207" i="4" s="1"/>
  <c r="N207" i="4" s="1"/>
  <c r="R207" i="4" s="1"/>
  <c r="V207" i="4" s="1"/>
  <c r="Z207" i="4" s="1"/>
  <c r="AD207" i="4" s="1"/>
  <c r="AH207" i="4" s="1"/>
  <c r="AL207" i="4" s="1"/>
  <c r="AP207" i="4" s="1"/>
  <c r="AT207" i="4" s="1"/>
  <c r="AX207" i="4" s="1"/>
  <c r="F206" i="4"/>
  <c r="J206" i="4" s="1"/>
  <c r="N206" i="4" s="1"/>
  <c r="R206" i="4" s="1"/>
  <c r="V206" i="4" s="1"/>
  <c r="Z206" i="4" s="1"/>
  <c r="AD206" i="4" s="1"/>
  <c r="AH206" i="4" s="1"/>
  <c r="AL206" i="4" s="1"/>
  <c r="AP206" i="4" s="1"/>
  <c r="AT206" i="4" s="1"/>
  <c r="AX206" i="4" s="1"/>
  <c r="F205" i="4"/>
  <c r="J205" i="4" s="1"/>
  <c r="N205" i="4" s="1"/>
  <c r="R205" i="4" s="1"/>
  <c r="V205" i="4" s="1"/>
  <c r="Z205" i="4" s="1"/>
  <c r="AD205" i="4" s="1"/>
  <c r="AH205" i="4" s="1"/>
  <c r="AL205" i="4" s="1"/>
  <c r="AP205" i="4" s="1"/>
  <c r="AT205" i="4" s="1"/>
  <c r="AX205" i="4" s="1"/>
  <c r="AW204" i="4"/>
  <c r="AV204" i="4"/>
  <c r="AU204" i="4"/>
  <c r="AS204" i="4"/>
  <c r="AR204" i="4"/>
  <c r="AQ204" i="4"/>
  <c r="AO204" i="4"/>
  <c r="AN204" i="4"/>
  <c r="AM204" i="4"/>
  <c r="AK204" i="4"/>
  <c r="AJ204" i="4"/>
  <c r="AI204" i="4"/>
  <c r="AG204" i="4"/>
  <c r="AF204" i="4"/>
  <c r="AE204" i="4"/>
  <c r="AC204" i="4"/>
  <c r="AB204" i="4"/>
  <c r="AA204" i="4"/>
  <c r="Y204" i="4"/>
  <c r="X204" i="4"/>
  <c r="W204" i="4"/>
  <c r="U204" i="4"/>
  <c r="T204" i="4"/>
  <c r="S204" i="4"/>
  <c r="Q204" i="4"/>
  <c r="P204" i="4"/>
  <c r="O204" i="4"/>
  <c r="M204" i="4"/>
  <c r="L204" i="4"/>
  <c r="K204" i="4"/>
  <c r="I204" i="4"/>
  <c r="H204" i="4"/>
  <c r="G204" i="4"/>
  <c r="E204" i="4"/>
  <c r="D204" i="4"/>
  <c r="C204" i="4"/>
  <c r="F203" i="4"/>
  <c r="J203" i="4" s="1"/>
  <c r="N203" i="4" s="1"/>
  <c r="R203" i="4" s="1"/>
  <c r="V203" i="4" s="1"/>
  <c r="Z203" i="4" s="1"/>
  <c r="AD203" i="4" s="1"/>
  <c r="AH203" i="4" s="1"/>
  <c r="AL203" i="4" s="1"/>
  <c r="AP203" i="4" s="1"/>
  <c r="AT203" i="4" s="1"/>
  <c r="AX203" i="4" s="1"/>
  <c r="F202" i="4"/>
  <c r="J202" i="4" s="1"/>
  <c r="N202" i="4" s="1"/>
  <c r="R202" i="4" s="1"/>
  <c r="V202" i="4" s="1"/>
  <c r="Z202" i="4" s="1"/>
  <c r="AD202" i="4" s="1"/>
  <c r="AH202" i="4" s="1"/>
  <c r="AL202" i="4" s="1"/>
  <c r="AP202" i="4" s="1"/>
  <c r="AT202" i="4" s="1"/>
  <c r="AX202" i="4" s="1"/>
  <c r="F201" i="4"/>
  <c r="J201" i="4" s="1"/>
  <c r="N201" i="4" s="1"/>
  <c r="R201" i="4" s="1"/>
  <c r="V201" i="4" s="1"/>
  <c r="Z201" i="4" s="1"/>
  <c r="AD201" i="4" s="1"/>
  <c r="AH201" i="4" s="1"/>
  <c r="AL201" i="4" s="1"/>
  <c r="AP201" i="4" s="1"/>
  <c r="AT201" i="4" s="1"/>
  <c r="AX201" i="4" s="1"/>
  <c r="F200" i="4"/>
  <c r="J200" i="4" s="1"/>
  <c r="N200" i="4" s="1"/>
  <c r="R200" i="4" s="1"/>
  <c r="V200" i="4" s="1"/>
  <c r="Z200" i="4" s="1"/>
  <c r="AD200" i="4" s="1"/>
  <c r="AH200" i="4" s="1"/>
  <c r="AL200" i="4" s="1"/>
  <c r="AP200" i="4" s="1"/>
  <c r="AT200" i="4" s="1"/>
  <c r="AX200" i="4" s="1"/>
  <c r="F199" i="4"/>
  <c r="J199" i="4" s="1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AW198" i="4"/>
  <c r="AV198" i="4"/>
  <c r="AU198" i="4"/>
  <c r="AS198" i="4"/>
  <c r="AR198" i="4"/>
  <c r="AQ198" i="4"/>
  <c r="AO198" i="4"/>
  <c r="AN198" i="4"/>
  <c r="AM198" i="4"/>
  <c r="AK198" i="4"/>
  <c r="AJ198" i="4"/>
  <c r="AI198" i="4"/>
  <c r="AG198" i="4"/>
  <c r="AF198" i="4"/>
  <c r="AE198" i="4"/>
  <c r="AC198" i="4"/>
  <c r="AB198" i="4"/>
  <c r="AA198" i="4"/>
  <c r="Y198" i="4"/>
  <c r="X198" i="4"/>
  <c r="W198" i="4"/>
  <c r="U198" i="4"/>
  <c r="T198" i="4"/>
  <c r="S198" i="4"/>
  <c r="Q198" i="4"/>
  <c r="P198" i="4"/>
  <c r="O198" i="4"/>
  <c r="M198" i="4"/>
  <c r="L198" i="4"/>
  <c r="K198" i="4"/>
  <c r="I198" i="4"/>
  <c r="H198" i="4"/>
  <c r="G198" i="4"/>
  <c r="E198" i="4"/>
  <c r="D198" i="4"/>
  <c r="C198" i="4"/>
  <c r="F197" i="4"/>
  <c r="J197" i="4" s="1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F196" i="4"/>
  <c r="J196" i="4" s="1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5" i="4"/>
  <c r="J195" i="4" s="1"/>
  <c r="N195" i="4" s="1"/>
  <c r="R195" i="4" s="1"/>
  <c r="V195" i="4" s="1"/>
  <c r="Z195" i="4" s="1"/>
  <c r="AD195" i="4" s="1"/>
  <c r="AH195" i="4" s="1"/>
  <c r="AL195" i="4" s="1"/>
  <c r="AP195" i="4" s="1"/>
  <c r="AT195" i="4" s="1"/>
  <c r="AX195" i="4" s="1"/>
  <c r="F194" i="4"/>
  <c r="J194" i="4" s="1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3" i="4"/>
  <c r="J193" i="4" s="1"/>
  <c r="N193" i="4" s="1"/>
  <c r="R193" i="4" s="1"/>
  <c r="V193" i="4" s="1"/>
  <c r="Z193" i="4" s="1"/>
  <c r="AD193" i="4" s="1"/>
  <c r="AH193" i="4" s="1"/>
  <c r="AL193" i="4" s="1"/>
  <c r="AP193" i="4" s="1"/>
  <c r="AT193" i="4" s="1"/>
  <c r="AX193" i="4" s="1"/>
  <c r="AW191" i="4"/>
  <c r="AV191" i="4"/>
  <c r="AU191" i="4"/>
  <c r="AS191" i="4"/>
  <c r="AR191" i="4"/>
  <c r="AQ191" i="4"/>
  <c r="AO191" i="4"/>
  <c r="AN191" i="4"/>
  <c r="AM191" i="4"/>
  <c r="AK191" i="4"/>
  <c r="AJ191" i="4"/>
  <c r="AI191" i="4"/>
  <c r="AG191" i="4"/>
  <c r="AF191" i="4"/>
  <c r="AE191" i="4"/>
  <c r="AC191" i="4"/>
  <c r="AB191" i="4"/>
  <c r="AA191" i="4"/>
  <c r="Y191" i="4"/>
  <c r="X191" i="4"/>
  <c r="W191" i="4"/>
  <c r="U191" i="4"/>
  <c r="T191" i="4"/>
  <c r="S191" i="4"/>
  <c r="Q191" i="4"/>
  <c r="P191" i="4"/>
  <c r="O191" i="4"/>
  <c r="M191" i="4"/>
  <c r="L191" i="4"/>
  <c r="K191" i="4"/>
  <c r="I191" i="4"/>
  <c r="H191" i="4"/>
  <c r="G191" i="4"/>
  <c r="E191" i="4"/>
  <c r="D191" i="4"/>
  <c r="C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F188" i="4"/>
  <c r="J188" i="4" s="1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F186" i="4"/>
  <c r="J186" i="4" s="1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AW185" i="4"/>
  <c r="AV185" i="4"/>
  <c r="AU185" i="4"/>
  <c r="AS185" i="4"/>
  <c r="AR185" i="4"/>
  <c r="AQ185" i="4"/>
  <c r="AO185" i="4"/>
  <c r="AN185" i="4"/>
  <c r="AM185" i="4"/>
  <c r="AK185" i="4"/>
  <c r="AJ185" i="4"/>
  <c r="AI185" i="4"/>
  <c r="AG185" i="4"/>
  <c r="AF185" i="4"/>
  <c r="AE185" i="4"/>
  <c r="AC185" i="4"/>
  <c r="AB185" i="4"/>
  <c r="AA185" i="4"/>
  <c r="Y185" i="4"/>
  <c r="X185" i="4"/>
  <c r="W185" i="4"/>
  <c r="U185" i="4"/>
  <c r="T185" i="4"/>
  <c r="S185" i="4"/>
  <c r="Q185" i="4"/>
  <c r="P185" i="4"/>
  <c r="O185" i="4"/>
  <c r="M185" i="4"/>
  <c r="L185" i="4"/>
  <c r="K185" i="4"/>
  <c r="I185" i="4"/>
  <c r="H185" i="4"/>
  <c r="G185" i="4"/>
  <c r="E185" i="4"/>
  <c r="D185" i="4"/>
  <c r="C185" i="4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F183" i="4"/>
  <c r="J183" i="4" s="1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F181" i="4"/>
  <c r="J181" i="4" s="1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F179" i="4"/>
  <c r="J179" i="4" s="1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F177" i="4"/>
  <c r="J177" i="4" s="1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F175" i="4"/>
  <c r="J175" i="4" s="1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AW171" i="4"/>
  <c r="AV171" i="4"/>
  <c r="AU171" i="4"/>
  <c r="AS171" i="4"/>
  <c r="AR171" i="4"/>
  <c r="AQ171" i="4"/>
  <c r="AO171" i="4"/>
  <c r="AN171" i="4"/>
  <c r="AM171" i="4"/>
  <c r="AK171" i="4"/>
  <c r="AJ171" i="4"/>
  <c r="AI171" i="4"/>
  <c r="AG171" i="4"/>
  <c r="AF171" i="4"/>
  <c r="AE171" i="4"/>
  <c r="AC171" i="4"/>
  <c r="AB171" i="4"/>
  <c r="AA171" i="4"/>
  <c r="Y171" i="4"/>
  <c r="X171" i="4"/>
  <c r="W171" i="4"/>
  <c r="U171" i="4"/>
  <c r="T171" i="4"/>
  <c r="S171" i="4"/>
  <c r="Q171" i="4"/>
  <c r="P171" i="4"/>
  <c r="O171" i="4"/>
  <c r="M171" i="4"/>
  <c r="L171" i="4"/>
  <c r="K171" i="4"/>
  <c r="I171" i="4"/>
  <c r="H171" i="4"/>
  <c r="G171" i="4"/>
  <c r="E171" i="4"/>
  <c r="D171" i="4"/>
  <c r="C17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69" i="4"/>
  <c r="J169" i="4" s="1"/>
  <c r="N169" i="4" s="1"/>
  <c r="R169" i="4" s="1"/>
  <c r="V169" i="4" s="1"/>
  <c r="Z169" i="4" s="1"/>
  <c r="AD169" i="4" s="1"/>
  <c r="AH169" i="4" s="1"/>
  <c r="AL169" i="4" s="1"/>
  <c r="AP169" i="4" s="1"/>
  <c r="AT169" i="4" s="1"/>
  <c r="AX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F167" i="4"/>
  <c r="J167" i="4" s="1"/>
  <c r="N167" i="4" s="1"/>
  <c r="R167" i="4" s="1"/>
  <c r="V167" i="4" s="1"/>
  <c r="Z167" i="4" s="1"/>
  <c r="AD167" i="4" s="1"/>
  <c r="AH167" i="4" s="1"/>
  <c r="AL167" i="4" s="1"/>
  <c r="AP167" i="4" s="1"/>
  <c r="AT167" i="4" s="1"/>
  <c r="AX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F165" i="4"/>
  <c r="J165" i="4" s="1"/>
  <c r="N165" i="4" s="1"/>
  <c r="R165" i="4" s="1"/>
  <c r="V165" i="4" s="1"/>
  <c r="Z165" i="4" s="1"/>
  <c r="AD165" i="4" s="1"/>
  <c r="AH165" i="4" s="1"/>
  <c r="AL165" i="4" s="1"/>
  <c r="AP165" i="4" s="1"/>
  <c r="AT165" i="4" s="1"/>
  <c r="AX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F163" i="4"/>
  <c r="J163" i="4" s="1"/>
  <c r="N163" i="4" s="1"/>
  <c r="R163" i="4" s="1"/>
  <c r="V163" i="4" s="1"/>
  <c r="Z163" i="4" s="1"/>
  <c r="AD163" i="4" s="1"/>
  <c r="AH163" i="4" s="1"/>
  <c r="AL163" i="4" s="1"/>
  <c r="AP163" i="4" s="1"/>
  <c r="AT163" i="4" s="1"/>
  <c r="AX163" i="4" s="1"/>
  <c r="AW162" i="4"/>
  <c r="AW173" i="4" s="1"/>
  <c r="AV162" i="4"/>
  <c r="AU162" i="4"/>
  <c r="AS162" i="4"/>
  <c r="AR162" i="4"/>
  <c r="AR173" i="4" s="1"/>
  <c r="AQ162" i="4"/>
  <c r="AO162" i="4"/>
  <c r="AN162" i="4"/>
  <c r="AM162" i="4"/>
  <c r="AM173" i="4" s="1"/>
  <c r="AK162" i="4"/>
  <c r="AJ162" i="4"/>
  <c r="AI162" i="4"/>
  <c r="AG162" i="4"/>
  <c r="AG173" i="4" s="1"/>
  <c r="AF162" i="4"/>
  <c r="AE162" i="4"/>
  <c r="AC162" i="4"/>
  <c r="AB162" i="4"/>
  <c r="AB173" i="4" s="1"/>
  <c r="AA162" i="4"/>
  <c r="Y162" i="4"/>
  <c r="X162" i="4"/>
  <c r="W162" i="4"/>
  <c r="W173" i="4" s="1"/>
  <c r="U162" i="4"/>
  <c r="T162" i="4"/>
  <c r="S162" i="4"/>
  <c r="Q162" i="4"/>
  <c r="Q173" i="4" s="1"/>
  <c r="P162" i="4"/>
  <c r="O162" i="4"/>
  <c r="M162" i="4"/>
  <c r="L162" i="4"/>
  <c r="L173" i="4" s="1"/>
  <c r="K162" i="4"/>
  <c r="I162" i="4"/>
  <c r="H162" i="4"/>
  <c r="G162" i="4"/>
  <c r="G173" i="4" s="1"/>
  <c r="E162" i="4"/>
  <c r="D162" i="4"/>
  <c r="C16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F160" i="4"/>
  <c r="J160" i="4" s="1"/>
  <c r="N160" i="4" s="1"/>
  <c r="R160" i="4" s="1"/>
  <c r="V160" i="4" s="1"/>
  <c r="Z160" i="4" s="1"/>
  <c r="AD160" i="4" s="1"/>
  <c r="AH160" i="4" s="1"/>
  <c r="AL160" i="4" s="1"/>
  <c r="AP160" i="4" s="1"/>
  <c r="AT160" i="4" s="1"/>
  <c r="AX160" i="4" s="1"/>
  <c r="F158" i="4"/>
  <c r="J158" i="4" s="1"/>
  <c r="N158" i="4" s="1"/>
  <c r="R158" i="4" s="1"/>
  <c r="V158" i="4" s="1"/>
  <c r="Z158" i="4" s="1"/>
  <c r="AD158" i="4" s="1"/>
  <c r="AH158" i="4" s="1"/>
  <c r="AL158" i="4" s="1"/>
  <c r="AP158" i="4" s="1"/>
  <c r="AT158" i="4" s="1"/>
  <c r="AX158" i="4" s="1"/>
  <c r="F157" i="4"/>
  <c r="J157" i="4" s="1"/>
  <c r="N157" i="4" s="1"/>
  <c r="R157" i="4" s="1"/>
  <c r="V157" i="4" s="1"/>
  <c r="Z157" i="4" s="1"/>
  <c r="AD157" i="4" s="1"/>
  <c r="AH157" i="4" s="1"/>
  <c r="AL157" i="4" s="1"/>
  <c r="AP157" i="4" s="1"/>
  <c r="AT157" i="4" s="1"/>
  <c r="AX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F155" i="4"/>
  <c r="J155" i="4" s="1"/>
  <c r="N155" i="4" s="1"/>
  <c r="R155" i="4" s="1"/>
  <c r="V155" i="4" s="1"/>
  <c r="Z155" i="4" s="1"/>
  <c r="AD155" i="4" s="1"/>
  <c r="AH155" i="4" s="1"/>
  <c r="AL155" i="4" s="1"/>
  <c r="AP155" i="4" s="1"/>
  <c r="AT155" i="4" s="1"/>
  <c r="AX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AW153" i="4"/>
  <c r="AW159" i="4" s="1"/>
  <c r="AV153" i="4"/>
  <c r="AV159" i="4" s="1"/>
  <c r="AU153" i="4"/>
  <c r="AU159" i="4" s="1"/>
  <c r="AS153" i="4"/>
  <c r="AS159" i="4" s="1"/>
  <c r="AR153" i="4"/>
  <c r="AR159" i="4" s="1"/>
  <c r="AQ153" i="4"/>
  <c r="AQ159" i="4" s="1"/>
  <c r="AO153" i="4"/>
  <c r="AO159" i="4" s="1"/>
  <c r="AN153" i="4"/>
  <c r="AN159" i="4" s="1"/>
  <c r="AM153" i="4"/>
  <c r="AM159" i="4" s="1"/>
  <c r="AK153" i="4"/>
  <c r="AK159" i="4" s="1"/>
  <c r="AJ153" i="4"/>
  <c r="AJ159" i="4" s="1"/>
  <c r="AI153" i="4"/>
  <c r="AI159" i="4" s="1"/>
  <c r="AG153" i="4"/>
  <c r="AG159" i="4" s="1"/>
  <c r="AF153" i="4"/>
  <c r="AF159" i="4" s="1"/>
  <c r="AE153" i="4"/>
  <c r="AE159" i="4" s="1"/>
  <c r="AC153" i="4"/>
  <c r="AC159" i="4" s="1"/>
  <c r="AB153" i="4"/>
  <c r="AB159" i="4" s="1"/>
  <c r="AA153" i="4"/>
  <c r="AA159" i="4" s="1"/>
  <c r="Y153" i="4"/>
  <c r="Y159" i="4" s="1"/>
  <c r="X153" i="4"/>
  <c r="X159" i="4" s="1"/>
  <c r="W153" i="4"/>
  <c r="W159" i="4" s="1"/>
  <c r="U153" i="4"/>
  <c r="U159" i="4" s="1"/>
  <c r="T153" i="4"/>
  <c r="T159" i="4" s="1"/>
  <c r="S153" i="4"/>
  <c r="S159" i="4" s="1"/>
  <c r="Q153" i="4"/>
  <c r="Q159" i="4" s="1"/>
  <c r="P153" i="4"/>
  <c r="P159" i="4" s="1"/>
  <c r="O153" i="4"/>
  <c r="O159" i="4" s="1"/>
  <c r="M153" i="4"/>
  <c r="M159" i="4" s="1"/>
  <c r="L153" i="4"/>
  <c r="L159" i="4" s="1"/>
  <c r="K153" i="4"/>
  <c r="K159" i="4" s="1"/>
  <c r="I153" i="4"/>
  <c r="I159" i="4" s="1"/>
  <c r="H153" i="4"/>
  <c r="H159" i="4" s="1"/>
  <c r="G153" i="4"/>
  <c r="G159" i="4" s="1"/>
  <c r="E153" i="4"/>
  <c r="E159" i="4" s="1"/>
  <c r="D153" i="4"/>
  <c r="D159" i="4" s="1"/>
  <c r="C153" i="4"/>
  <c r="C159" i="4" s="1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F150" i="4"/>
  <c r="J150" i="4" s="1"/>
  <c r="N150" i="4" s="1"/>
  <c r="R150" i="4" s="1"/>
  <c r="V150" i="4" s="1"/>
  <c r="Z150" i="4" s="1"/>
  <c r="AD150" i="4" s="1"/>
  <c r="AH150" i="4" s="1"/>
  <c r="AL150" i="4" s="1"/>
  <c r="AP150" i="4" s="1"/>
  <c r="AT150" i="4" s="1"/>
  <c r="AX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F148" i="4"/>
  <c r="J148" i="4" s="1"/>
  <c r="N148" i="4" s="1"/>
  <c r="R148" i="4" s="1"/>
  <c r="V148" i="4" s="1"/>
  <c r="Z148" i="4" s="1"/>
  <c r="AD148" i="4" s="1"/>
  <c r="AH148" i="4" s="1"/>
  <c r="AL148" i="4" s="1"/>
  <c r="AP148" i="4" s="1"/>
  <c r="AT148" i="4" s="1"/>
  <c r="AX148" i="4" s="1"/>
  <c r="F147" i="4"/>
  <c r="J147" i="4" s="1"/>
  <c r="N147" i="4" s="1"/>
  <c r="R147" i="4" s="1"/>
  <c r="V147" i="4" s="1"/>
  <c r="Z147" i="4" s="1"/>
  <c r="AD147" i="4" s="1"/>
  <c r="AH147" i="4" s="1"/>
  <c r="AL147" i="4" s="1"/>
  <c r="AP147" i="4" s="1"/>
  <c r="AT147" i="4" s="1"/>
  <c r="AX147" i="4" s="1"/>
  <c r="F135" i="4"/>
  <c r="J135" i="4" s="1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AW133" i="4"/>
  <c r="AV133" i="4"/>
  <c r="AU133" i="4"/>
  <c r="AS133" i="4"/>
  <c r="AR133" i="4"/>
  <c r="AQ133" i="4"/>
  <c r="AO133" i="4"/>
  <c r="AN133" i="4"/>
  <c r="AM133" i="4"/>
  <c r="AK133" i="4"/>
  <c r="AJ133" i="4"/>
  <c r="AI133" i="4"/>
  <c r="AG133" i="4"/>
  <c r="AF133" i="4"/>
  <c r="AE133" i="4"/>
  <c r="AC133" i="4"/>
  <c r="AB133" i="4"/>
  <c r="AA133" i="4"/>
  <c r="Y133" i="4"/>
  <c r="X133" i="4"/>
  <c r="W133" i="4"/>
  <c r="U133" i="4"/>
  <c r="T133" i="4"/>
  <c r="S133" i="4"/>
  <c r="Q133" i="4"/>
  <c r="P133" i="4"/>
  <c r="O133" i="4"/>
  <c r="M133" i="4"/>
  <c r="L133" i="4"/>
  <c r="K133" i="4"/>
  <c r="I133" i="4"/>
  <c r="H133" i="4"/>
  <c r="G133" i="4"/>
  <c r="E133" i="4"/>
  <c r="D133" i="4"/>
  <c r="C133" i="4"/>
  <c r="F132" i="4"/>
  <c r="J132" i="4" s="1"/>
  <c r="F131" i="4"/>
  <c r="J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AW126" i="4"/>
  <c r="AV126" i="4"/>
  <c r="AU126" i="4"/>
  <c r="AS126" i="4"/>
  <c r="AR126" i="4"/>
  <c r="AQ126" i="4"/>
  <c r="AO126" i="4"/>
  <c r="AN126" i="4"/>
  <c r="AM126" i="4"/>
  <c r="AK126" i="4"/>
  <c r="AJ126" i="4"/>
  <c r="AI126" i="4"/>
  <c r="AG126" i="4"/>
  <c r="AF126" i="4"/>
  <c r="AE126" i="4"/>
  <c r="AC126" i="4"/>
  <c r="AB126" i="4"/>
  <c r="AA126" i="4"/>
  <c r="Y126" i="4"/>
  <c r="X126" i="4"/>
  <c r="W126" i="4"/>
  <c r="U126" i="4"/>
  <c r="T126" i="4"/>
  <c r="S126" i="4"/>
  <c r="Q126" i="4"/>
  <c r="P126" i="4"/>
  <c r="O126" i="4"/>
  <c r="M126" i="4"/>
  <c r="L126" i="4"/>
  <c r="K126" i="4"/>
  <c r="I126" i="4"/>
  <c r="H126" i="4"/>
  <c r="G126" i="4"/>
  <c r="E126" i="4"/>
  <c r="D126" i="4"/>
  <c r="C126" i="4"/>
  <c r="F125" i="4"/>
  <c r="J125" i="4" s="1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AW117" i="4"/>
  <c r="AW127" i="4" s="1"/>
  <c r="AV117" i="4"/>
  <c r="AV127" i="4" s="1"/>
  <c r="AU117" i="4"/>
  <c r="AU127" i="4" s="1"/>
  <c r="AS117" i="4"/>
  <c r="AS127" i="4" s="1"/>
  <c r="AR117" i="4"/>
  <c r="AR127" i="4" s="1"/>
  <c r="AQ117" i="4"/>
  <c r="AQ127" i="4" s="1"/>
  <c r="AO117" i="4"/>
  <c r="AO127" i="4" s="1"/>
  <c r="AN117" i="4"/>
  <c r="AN127" i="4" s="1"/>
  <c r="AM117" i="4"/>
  <c r="AM127" i="4" s="1"/>
  <c r="AK117" i="4"/>
  <c r="AK127" i="4" s="1"/>
  <c r="AJ117" i="4"/>
  <c r="AJ127" i="4" s="1"/>
  <c r="AI117" i="4"/>
  <c r="AI127" i="4" s="1"/>
  <c r="AG117" i="4"/>
  <c r="AG127" i="4" s="1"/>
  <c r="AF117" i="4"/>
  <c r="AF127" i="4" s="1"/>
  <c r="AE117" i="4"/>
  <c r="AE127" i="4" s="1"/>
  <c r="AC117" i="4"/>
  <c r="AC127" i="4" s="1"/>
  <c r="AB117" i="4"/>
  <c r="AB127" i="4" s="1"/>
  <c r="AA117" i="4"/>
  <c r="AA127" i="4" s="1"/>
  <c r="Y117" i="4"/>
  <c r="Y127" i="4" s="1"/>
  <c r="X117" i="4"/>
  <c r="X127" i="4" s="1"/>
  <c r="W117" i="4"/>
  <c r="W127" i="4" s="1"/>
  <c r="U117" i="4"/>
  <c r="U127" i="4" s="1"/>
  <c r="T117" i="4"/>
  <c r="T127" i="4" s="1"/>
  <c r="S117" i="4"/>
  <c r="S127" i="4" s="1"/>
  <c r="Q117" i="4"/>
  <c r="Q127" i="4" s="1"/>
  <c r="P117" i="4"/>
  <c r="P127" i="4" s="1"/>
  <c r="O117" i="4"/>
  <c r="O127" i="4" s="1"/>
  <c r="M117" i="4"/>
  <c r="M127" i="4" s="1"/>
  <c r="L117" i="4"/>
  <c r="L127" i="4" s="1"/>
  <c r="K117" i="4"/>
  <c r="K127" i="4" s="1"/>
  <c r="I117" i="4"/>
  <c r="I127" i="4" s="1"/>
  <c r="H117" i="4"/>
  <c r="H127" i="4" s="1"/>
  <c r="G117" i="4"/>
  <c r="G127" i="4" s="1"/>
  <c r="E117" i="4"/>
  <c r="E127" i="4" s="1"/>
  <c r="D117" i="4"/>
  <c r="D127" i="4" s="1"/>
  <c r="C117" i="4"/>
  <c r="C127" i="4" s="1"/>
  <c r="J116" i="4"/>
  <c r="J115" i="4"/>
  <c r="F114" i="4"/>
  <c r="J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AW110" i="4"/>
  <c r="AV110" i="4"/>
  <c r="AU110" i="4"/>
  <c r="AS110" i="4"/>
  <c r="AR110" i="4"/>
  <c r="AQ110" i="4"/>
  <c r="AO110" i="4"/>
  <c r="AN110" i="4"/>
  <c r="AM110" i="4"/>
  <c r="AK110" i="4"/>
  <c r="AJ110" i="4"/>
  <c r="AI110" i="4"/>
  <c r="AG110" i="4"/>
  <c r="AF110" i="4"/>
  <c r="AE110" i="4"/>
  <c r="AC110" i="4"/>
  <c r="AB110" i="4"/>
  <c r="AA110" i="4"/>
  <c r="Y110" i="4"/>
  <c r="X110" i="4"/>
  <c r="W110" i="4"/>
  <c r="U110" i="4"/>
  <c r="T110" i="4"/>
  <c r="S110" i="4"/>
  <c r="Q110" i="4"/>
  <c r="P110" i="4"/>
  <c r="O110" i="4"/>
  <c r="M110" i="4"/>
  <c r="L110" i="4"/>
  <c r="K110" i="4"/>
  <c r="I110" i="4"/>
  <c r="H110" i="4"/>
  <c r="G110" i="4"/>
  <c r="E110" i="4"/>
  <c r="D110" i="4"/>
  <c r="C110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08" i="4"/>
  <c r="J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AW104" i="4"/>
  <c r="AV104" i="4"/>
  <c r="AU104" i="4"/>
  <c r="AS104" i="4"/>
  <c r="AR104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H104" i="4"/>
  <c r="G104" i="4"/>
  <c r="E104" i="4"/>
  <c r="D104" i="4"/>
  <c r="C104" i="4"/>
  <c r="J103" i="4"/>
  <c r="N103" i="4" s="1"/>
  <c r="R103" i="4" s="1"/>
  <c r="V103" i="4" s="1"/>
  <c r="Z103" i="4" s="1"/>
  <c r="AD103" i="4" s="1"/>
  <c r="AH103" i="4" s="1"/>
  <c r="AL103" i="4" s="1"/>
  <c r="AP103" i="4" s="1"/>
  <c r="AT103" i="4" s="1"/>
  <c r="AX103" i="4" s="1"/>
  <c r="F102" i="4"/>
  <c r="J102" i="4" s="1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F98" i="4"/>
  <c r="J98" i="4" s="1"/>
  <c r="F97" i="4"/>
  <c r="J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F93" i="4"/>
  <c r="J93" i="4" s="1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F90" i="4"/>
  <c r="AW89" i="4"/>
  <c r="AV89" i="4"/>
  <c r="AU89" i="4"/>
  <c r="AS89" i="4"/>
  <c r="AR89" i="4"/>
  <c r="AQ89" i="4"/>
  <c r="AO89" i="4"/>
  <c r="AN89" i="4"/>
  <c r="AM89" i="4"/>
  <c r="AK89" i="4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H89" i="4"/>
  <c r="G89" i="4"/>
  <c r="E89" i="4"/>
  <c r="D89" i="4"/>
  <c r="C89" i="4"/>
  <c r="F88" i="4"/>
  <c r="J88" i="4" s="1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F87" i="4"/>
  <c r="J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F84" i="4"/>
  <c r="J84" i="4" s="1"/>
  <c r="F83" i="4"/>
  <c r="J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79" i="4"/>
  <c r="J79" i="4" s="1"/>
  <c r="F78" i="4"/>
  <c r="J78" i="4" s="1"/>
  <c r="N78" i="4" s="1"/>
  <c r="R78" i="4" s="1"/>
  <c r="V78" i="4" s="1"/>
  <c r="Z78" i="4" s="1"/>
  <c r="AD78" i="4" s="1"/>
  <c r="AH78" i="4" s="1"/>
  <c r="AL78" i="4" s="1"/>
  <c r="AP78" i="4" s="1"/>
  <c r="AT78" i="4" s="1"/>
  <c r="AX78" i="4" s="1"/>
  <c r="F77" i="4"/>
  <c r="J77" i="4" s="1"/>
  <c r="N77" i="4" s="1"/>
  <c r="R77" i="4" s="1"/>
  <c r="V77" i="4" s="1"/>
  <c r="Z77" i="4" s="1"/>
  <c r="AD77" i="4" s="1"/>
  <c r="AH77" i="4" s="1"/>
  <c r="AL77" i="4" s="1"/>
  <c r="AP77" i="4" s="1"/>
  <c r="AT77" i="4" s="1"/>
  <c r="AX77" i="4" s="1"/>
  <c r="F76" i="4"/>
  <c r="J76" i="4" s="1"/>
  <c r="N76" i="4" s="1"/>
  <c r="R76" i="4" s="1"/>
  <c r="V76" i="4" s="1"/>
  <c r="Z76" i="4" s="1"/>
  <c r="AD76" i="4" s="1"/>
  <c r="AH76" i="4" s="1"/>
  <c r="AL76" i="4" s="1"/>
  <c r="AP76" i="4" s="1"/>
  <c r="AT76" i="4" s="1"/>
  <c r="AX76" i="4" s="1"/>
  <c r="F75" i="4"/>
  <c r="J75" i="4" s="1"/>
  <c r="F74" i="4"/>
  <c r="J74" i="4" s="1"/>
  <c r="N74" i="4" s="1"/>
  <c r="R74" i="4" s="1"/>
  <c r="V74" i="4" s="1"/>
  <c r="Z74" i="4" s="1"/>
  <c r="AD74" i="4" s="1"/>
  <c r="AH74" i="4" s="1"/>
  <c r="AL74" i="4" s="1"/>
  <c r="AP74" i="4" s="1"/>
  <c r="AT74" i="4" s="1"/>
  <c r="AX74" i="4" s="1"/>
  <c r="F73" i="4"/>
  <c r="J73" i="4" s="1"/>
  <c r="N73" i="4" s="1"/>
  <c r="R73" i="4" s="1"/>
  <c r="V73" i="4" s="1"/>
  <c r="Z73" i="4" s="1"/>
  <c r="AD73" i="4" s="1"/>
  <c r="AH73" i="4" s="1"/>
  <c r="AL73" i="4" s="1"/>
  <c r="AP73" i="4" s="1"/>
  <c r="AT73" i="4" s="1"/>
  <c r="AX73" i="4" s="1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F71" i="4"/>
  <c r="J71" i="4" s="1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F69" i="4"/>
  <c r="J69" i="4" s="1"/>
  <c r="N69" i="4" s="1"/>
  <c r="R69" i="4" s="1"/>
  <c r="V69" i="4" s="1"/>
  <c r="Z69" i="4" s="1"/>
  <c r="AD69" i="4" s="1"/>
  <c r="AH69" i="4" s="1"/>
  <c r="AL69" i="4" s="1"/>
  <c r="AP69" i="4" s="1"/>
  <c r="AT69" i="4" s="1"/>
  <c r="AX69" i="4" s="1"/>
  <c r="AW68" i="4"/>
  <c r="AW80" i="4" s="1"/>
  <c r="AV68" i="4"/>
  <c r="AV80" i="4" s="1"/>
  <c r="AU68" i="4"/>
  <c r="AU80" i="4" s="1"/>
  <c r="AS68" i="4"/>
  <c r="AS80" i="4" s="1"/>
  <c r="AR68" i="4"/>
  <c r="AR80" i="4" s="1"/>
  <c r="AQ68" i="4"/>
  <c r="AQ80" i="4" s="1"/>
  <c r="AO68" i="4"/>
  <c r="AO80" i="4" s="1"/>
  <c r="AN68" i="4"/>
  <c r="AN80" i="4" s="1"/>
  <c r="AM68" i="4"/>
  <c r="AM80" i="4" s="1"/>
  <c r="AK68" i="4"/>
  <c r="AK80" i="4" s="1"/>
  <c r="AJ68" i="4"/>
  <c r="AJ80" i="4" s="1"/>
  <c r="AI68" i="4"/>
  <c r="AI80" i="4" s="1"/>
  <c r="AG68" i="4"/>
  <c r="AG80" i="4" s="1"/>
  <c r="AF68" i="4"/>
  <c r="AF80" i="4" s="1"/>
  <c r="AE68" i="4"/>
  <c r="AE80" i="4" s="1"/>
  <c r="AC68" i="4"/>
  <c r="AC80" i="4" s="1"/>
  <c r="AB68" i="4"/>
  <c r="AB80" i="4" s="1"/>
  <c r="AA68" i="4"/>
  <c r="AA80" i="4" s="1"/>
  <c r="Y68" i="4"/>
  <c r="Y80" i="4" s="1"/>
  <c r="X68" i="4"/>
  <c r="X80" i="4" s="1"/>
  <c r="W68" i="4"/>
  <c r="W80" i="4" s="1"/>
  <c r="U68" i="4"/>
  <c r="U80" i="4" s="1"/>
  <c r="T68" i="4"/>
  <c r="T80" i="4" s="1"/>
  <c r="S68" i="4"/>
  <c r="S80" i="4" s="1"/>
  <c r="Q68" i="4"/>
  <c r="Q80" i="4" s="1"/>
  <c r="P68" i="4"/>
  <c r="P80" i="4" s="1"/>
  <c r="O68" i="4"/>
  <c r="O80" i="4" s="1"/>
  <c r="M68" i="4"/>
  <c r="M80" i="4" s="1"/>
  <c r="L68" i="4"/>
  <c r="L80" i="4" s="1"/>
  <c r="K68" i="4"/>
  <c r="K80" i="4" s="1"/>
  <c r="I68" i="4"/>
  <c r="I80" i="4" s="1"/>
  <c r="H68" i="4"/>
  <c r="H80" i="4" s="1"/>
  <c r="G68" i="4"/>
  <c r="G80" i="4" s="1"/>
  <c r="E68" i="4"/>
  <c r="E80" i="4" s="1"/>
  <c r="D68" i="4"/>
  <c r="D80" i="4" s="1"/>
  <c r="C68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F66" i="4"/>
  <c r="J66" i="4" s="1"/>
  <c r="F65" i="4"/>
  <c r="J65" i="4" s="1"/>
  <c r="F64" i="4"/>
  <c r="J64" i="4" s="1"/>
  <c r="AW63" i="4"/>
  <c r="AV63" i="4"/>
  <c r="AU63" i="4"/>
  <c r="AS63" i="4"/>
  <c r="AR63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H63" i="4"/>
  <c r="G63" i="4"/>
  <c r="E63" i="4"/>
  <c r="D63" i="4"/>
  <c r="C63" i="4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F61" i="4"/>
  <c r="J61" i="4" s="1"/>
  <c r="F60" i="4"/>
  <c r="J60" i="4" s="1"/>
  <c r="F59" i="4"/>
  <c r="J59" i="4" s="1"/>
  <c r="F58" i="4"/>
  <c r="J58" i="4" s="1"/>
  <c r="N58" i="4" s="1"/>
  <c r="R58" i="4" s="1"/>
  <c r="V58" i="4" s="1"/>
  <c r="Z58" i="4" s="1"/>
  <c r="AD58" i="4" s="1"/>
  <c r="AH58" i="4" s="1"/>
  <c r="AL58" i="4" s="1"/>
  <c r="AP58" i="4" s="1"/>
  <c r="AT58" i="4" s="1"/>
  <c r="AX58" i="4" s="1"/>
  <c r="F57" i="4"/>
  <c r="J57" i="4" s="1"/>
  <c r="F56" i="4"/>
  <c r="J56" i="4" s="1"/>
  <c r="F55" i="4"/>
  <c r="J55" i="4" s="1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AW53" i="4"/>
  <c r="AV53" i="4"/>
  <c r="AU53" i="4"/>
  <c r="AS53" i="4"/>
  <c r="AR53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H53" i="4"/>
  <c r="G53" i="4"/>
  <c r="E53" i="4"/>
  <c r="D53" i="4"/>
  <c r="C53" i="4"/>
  <c r="F52" i="4"/>
  <c r="J52" i="4" s="1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F50" i="4"/>
  <c r="J50" i="4" s="1"/>
  <c r="F49" i="4"/>
  <c r="J49" i="4" s="1"/>
  <c r="F48" i="4"/>
  <c r="J48" i="4" s="1"/>
  <c r="AW47" i="4"/>
  <c r="AV47" i="4"/>
  <c r="AU47" i="4"/>
  <c r="AS47" i="4"/>
  <c r="AR47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H47" i="4"/>
  <c r="G47" i="4"/>
  <c r="E47" i="4"/>
  <c r="D47" i="4"/>
  <c r="C47" i="4"/>
  <c r="F46" i="4"/>
  <c r="J46" i="4" s="1"/>
  <c r="F45" i="4"/>
  <c r="J45" i="4" s="1"/>
  <c r="AW44" i="4"/>
  <c r="AV44" i="4"/>
  <c r="AU44" i="4"/>
  <c r="AS44" i="4"/>
  <c r="AR44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H44" i="4"/>
  <c r="G44" i="4"/>
  <c r="E44" i="4"/>
  <c r="D44" i="4"/>
  <c r="C44" i="4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F42" i="4"/>
  <c r="J42" i="4" s="1"/>
  <c r="F41" i="4"/>
  <c r="J41" i="4" s="1"/>
  <c r="F40" i="4"/>
  <c r="J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F37" i="4"/>
  <c r="J37" i="4" s="1"/>
  <c r="AW36" i="4"/>
  <c r="AV36" i="4"/>
  <c r="AU36" i="4"/>
  <c r="AS36" i="4"/>
  <c r="AR36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H36" i="4"/>
  <c r="G36" i="4"/>
  <c r="E36" i="4"/>
  <c r="D36" i="4"/>
  <c r="C36" i="4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F34" i="4"/>
  <c r="J34" i="4" s="1"/>
  <c r="AW33" i="4"/>
  <c r="AV33" i="4"/>
  <c r="AU33" i="4"/>
  <c r="AS33" i="4"/>
  <c r="AR33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H33" i="4"/>
  <c r="G33" i="4"/>
  <c r="E33" i="4"/>
  <c r="D33" i="4"/>
  <c r="C33" i="4"/>
  <c r="F32" i="4"/>
  <c r="J32" i="4" s="1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F29" i="4"/>
  <c r="J29" i="4" s="1"/>
  <c r="AW27" i="4"/>
  <c r="AV27" i="4"/>
  <c r="AU27" i="4"/>
  <c r="AS27" i="4"/>
  <c r="AR27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H27" i="4"/>
  <c r="G27" i="4"/>
  <c r="E27" i="4"/>
  <c r="D27" i="4"/>
  <c r="C27" i="4"/>
  <c r="F26" i="4"/>
  <c r="J26" i="4" s="1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F24" i="4"/>
  <c r="J24" i="4" s="1"/>
  <c r="AW23" i="4"/>
  <c r="AV23" i="4"/>
  <c r="AU23" i="4"/>
  <c r="AS23" i="4"/>
  <c r="AR23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H23" i="4"/>
  <c r="G23" i="4"/>
  <c r="E23" i="4"/>
  <c r="D23" i="4"/>
  <c r="C23" i="4"/>
  <c r="F22" i="4"/>
  <c r="J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F17" i="4"/>
  <c r="J17" i="4" s="1"/>
  <c r="F16" i="4"/>
  <c r="J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F13" i="4"/>
  <c r="J13" i="4" s="1"/>
  <c r="F12" i="4"/>
  <c r="J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K229" i="1"/>
  <c r="K222" i="1"/>
  <c r="K175" i="1"/>
  <c r="K158" i="1"/>
  <c r="K50" i="1"/>
  <c r="K49" i="1"/>
  <c r="K46" i="1"/>
  <c r="K44" i="1"/>
  <c r="K43" i="1"/>
  <c r="K42" i="1"/>
  <c r="K41" i="1"/>
  <c r="K38" i="1"/>
  <c r="K36" i="1"/>
  <c r="K35" i="1"/>
  <c r="K32" i="1"/>
  <c r="K31" i="1"/>
  <c r="K30" i="1"/>
  <c r="K27" i="1"/>
  <c r="K26" i="1"/>
  <c r="K23" i="1"/>
  <c r="K22" i="1"/>
  <c r="K21" i="1"/>
  <c r="K20" i="1"/>
  <c r="K19" i="1"/>
  <c r="K17" i="1"/>
  <c r="K16" i="1"/>
  <c r="K14" i="1"/>
  <c r="K13" i="1"/>
  <c r="K11" i="1"/>
  <c r="K10" i="1"/>
  <c r="F123" i="2"/>
  <c r="J123" i="2" s="1"/>
  <c r="AZ123" i="2" s="1"/>
  <c r="F122" i="2"/>
  <c r="J122" i="2" s="1"/>
  <c r="AZ122" i="2" s="1"/>
  <c r="F121" i="2"/>
  <c r="J121" i="2" s="1"/>
  <c r="AZ121" i="2" s="1"/>
  <c r="AW120" i="2"/>
  <c r="AV120" i="2"/>
  <c r="AU120" i="2"/>
  <c r="AS120" i="2"/>
  <c r="AR120" i="2"/>
  <c r="AQ120" i="2"/>
  <c r="AO120" i="2"/>
  <c r="AN120" i="2"/>
  <c r="AM120" i="2"/>
  <c r="AK120" i="2"/>
  <c r="AJ120" i="2"/>
  <c r="AI120" i="2"/>
  <c r="AG120" i="2"/>
  <c r="AF120" i="2"/>
  <c r="AE120" i="2"/>
  <c r="AC120" i="2"/>
  <c r="AB120" i="2"/>
  <c r="AA120" i="2"/>
  <c r="Y120" i="2"/>
  <c r="X120" i="2"/>
  <c r="W120" i="2"/>
  <c r="U120" i="2"/>
  <c r="T120" i="2"/>
  <c r="S120" i="2"/>
  <c r="Q120" i="2"/>
  <c r="P120" i="2"/>
  <c r="O120" i="2"/>
  <c r="M120" i="2"/>
  <c r="L120" i="2"/>
  <c r="K120" i="2"/>
  <c r="G120" i="2"/>
  <c r="C120" i="2"/>
  <c r="J119" i="2"/>
  <c r="J118" i="2"/>
  <c r="F117" i="2"/>
  <c r="J117" i="2" s="1"/>
  <c r="F116" i="2"/>
  <c r="J116" i="2" s="1"/>
  <c r="AZ116" i="2" s="1"/>
  <c r="F115" i="2"/>
  <c r="J115" i="2" s="1"/>
  <c r="AZ115" i="2" s="1"/>
  <c r="F114" i="2"/>
  <c r="J114" i="2" s="1"/>
  <c r="AZ114" i="2" s="1"/>
  <c r="AW113" i="2"/>
  <c r="AV113" i="2"/>
  <c r="AU113" i="2"/>
  <c r="AS113" i="2"/>
  <c r="AR113" i="2"/>
  <c r="AQ113" i="2"/>
  <c r="AO113" i="2"/>
  <c r="AN113" i="2"/>
  <c r="AM113" i="2"/>
  <c r="AK113" i="2"/>
  <c r="AJ113" i="2"/>
  <c r="AI113" i="2"/>
  <c r="AG113" i="2"/>
  <c r="AF113" i="2"/>
  <c r="AE113" i="2"/>
  <c r="AC113" i="2"/>
  <c r="AB113" i="2"/>
  <c r="AA113" i="2"/>
  <c r="Y113" i="2"/>
  <c r="X113" i="2"/>
  <c r="W113" i="2"/>
  <c r="U113" i="2"/>
  <c r="T113" i="2"/>
  <c r="S113" i="2"/>
  <c r="Q113" i="2"/>
  <c r="P113" i="2"/>
  <c r="O113" i="2"/>
  <c r="M113" i="2"/>
  <c r="L113" i="2"/>
  <c r="K113" i="2"/>
  <c r="G113" i="2"/>
  <c r="C113" i="2"/>
  <c r="F112" i="2"/>
  <c r="J112" i="2" s="1"/>
  <c r="AZ112" i="2" s="1"/>
  <c r="F111" i="2"/>
  <c r="J111" i="2" s="1"/>
  <c r="F110" i="2"/>
  <c r="J110" i="2" s="1"/>
  <c r="AZ110" i="2" s="1"/>
  <c r="AW107" i="2"/>
  <c r="AV107" i="2"/>
  <c r="AU107" i="2"/>
  <c r="AS107" i="2"/>
  <c r="AR107" i="2"/>
  <c r="AQ107" i="2"/>
  <c r="AO107" i="2"/>
  <c r="AN107" i="2"/>
  <c r="AM107" i="2"/>
  <c r="AK107" i="2"/>
  <c r="AJ107" i="2"/>
  <c r="AI107" i="2"/>
  <c r="AG107" i="2"/>
  <c r="AF107" i="2"/>
  <c r="AE107" i="2"/>
  <c r="AC107" i="2"/>
  <c r="AB107" i="2"/>
  <c r="AA107" i="2"/>
  <c r="Y107" i="2"/>
  <c r="X107" i="2"/>
  <c r="W107" i="2"/>
  <c r="U107" i="2"/>
  <c r="T107" i="2"/>
  <c r="S107" i="2"/>
  <c r="Q107" i="2"/>
  <c r="P107" i="2"/>
  <c r="O107" i="2"/>
  <c r="M107" i="2"/>
  <c r="L107" i="2"/>
  <c r="K107" i="2"/>
  <c r="G107" i="2"/>
  <c r="C107" i="2"/>
  <c r="J106" i="2"/>
  <c r="F105" i="2"/>
  <c r="J105" i="2" s="1"/>
  <c r="F104" i="2"/>
  <c r="J104" i="2" s="1"/>
  <c r="F103" i="2"/>
  <c r="J103" i="2" s="1"/>
  <c r="AZ103" i="2" s="1"/>
  <c r="F102" i="2"/>
  <c r="J102" i="2" s="1"/>
  <c r="AZ102" i="2" s="1"/>
  <c r="F101" i="2"/>
  <c r="J101" i="2" s="1"/>
  <c r="F100" i="2"/>
  <c r="F99" i="2"/>
  <c r="J99" i="2" s="1"/>
  <c r="AZ99" i="2" s="1"/>
  <c r="F98" i="2"/>
  <c r="J98" i="2" s="1"/>
  <c r="AZ98" i="2" s="1"/>
  <c r="F96" i="2"/>
  <c r="J96" i="2" s="1"/>
  <c r="AZ96" i="2" s="1"/>
  <c r="F95" i="2"/>
  <c r="J95" i="2" s="1"/>
  <c r="AZ95" i="2" s="1"/>
  <c r="F94" i="2"/>
  <c r="J94" i="2" s="1"/>
  <c r="AZ94" i="2" s="1"/>
  <c r="F93" i="2"/>
  <c r="J93" i="2" s="1"/>
  <c r="AZ93" i="2" s="1"/>
  <c r="AW92" i="2"/>
  <c r="AV92" i="2"/>
  <c r="AU92" i="2"/>
  <c r="AS92" i="2"/>
  <c r="AR92" i="2"/>
  <c r="AQ92" i="2"/>
  <c r="AO92" i="2"/>
  <c r="AN92" i="2"/>
  <c r="AM92" i="2"/>
  <c r="AK92" i="2"/>
  <c r="AJ92" i="2"/>
  <c r="AI92" i="2"/>
  <c r="AG92" i="2"/>
  <c r="AF92" i="2"/>
  <c r="AE92" i="2"/>
  <c r="AC92" i="2"/>
  <c r="AB92" i="2"/>
  <c r="AA92" i="2"/>
  <c r="Y92" i="2"/>
  <c r="X92" i="2"/>
  <c r="W92" i="2"/>
  <c r="U92" i="2"/>
  <c r="T92" i="2"/>
  <c r="S92" i="2"/>
  <c r="Q92" i="2"/>
  <c r="P92" i="2"/>
  <c r="O92" i="2"/>
  <c r="M92" i="2"/>
  <c r="L92" i="2"/>
  <c r="K92" i="2"/>
  <c r="G92" i="2"/>
  <c r="C92" i="2"/>
  <c r="F91" i="2"/>
  <c r="J91" i="2" s="1"/>
  <c r="AZ91" i="2" s="1"/>
  <c r="F90" i="2"/>
  <c r="J90" i="2" s="1"/>
  <c r="AZ90" i="2" s="1"/>
  <c r="F89" i="2"/>
  <c r="J89" i="2" s="1"/>
  <c r="AZ89" i="2" s="1"/>
  <c r="F88" i="2"/>
  <c r="J88" i="2" s="1"/>
  <c r="AZ88" i="2" s="1"/>
  <c r="F87" i="2"/>
  <c r="J87" i="2" s="1"/>
  <c r="AZ87" i="2" s="1"/>
  <c r="F86" i="2"/>
  <c r="J86" i="2" s="1"/>
  <c r="AZ86" i="2" s="1"/>
  <c r="F85" i="2"/>
  <c r="J85" i="2" s="1"/>
  <c r="AZ85" i="2" s="1"/>
  <c r="F82" i="2"/>
  <c r="J82" i="2" s="1"/>
  <c r="AZ82" i="2" s="1"/>
  <c r="F81" i="2"/>
  <c r="J81" i="2" s="1"/>
  <c r="AZ81" i="2" s="1"/>
  <c r="F80" i="2"/>
  <c r="J80" i="2" s="1"/>
  <c r="AZ80" i="2" s="1"/>
  <c r="F79" i="2"/>
  <c r="F78" i="2"/>
  <c r="J78" i="2" s="1"/>
  <c r="AZ78" i="2" s="1"/>
  <c r="F77" i="2"/>
  <c r="F76" i="2"/>
  <c r="J76" i="2" s="1"/>
  <c r="AZ76" i="2" s="1"/>
  <c r="F75" i="2"/>
  <c r="F74" i="2"/>
  <c r="J74" i="2" s="1"/>
  <c r="AZ74" i="2" s="1"/>
  <c r="F73" i="2"/>
  <c r="J73" i="2" s="1"/>
  <c r="AZ73" i="2" s="1"/>
  <c r="F72" i="2"/>
  <c r="J72" i="2" s="1"/>
  <c r="AZ72" i="2" s="1"/>
  <c r="AW71" i="2"/>
  <c r="AW83" i="2" s="1"/>
  <c r="AV71" i="2"/>
  <c r="AV83" i="2" s="1"/>
  <c r="AU71" i="2"/>
  <c r="AU83" i="2" s="1"/>
  <c r="AS71" i="2"/>
  <c r="AS83" i="2" s="1"/>
  <c r="AR71" i="2"/>
  <c r="AR83" i="2" s="1"/>
  <c r="AQ71" i="2"/>
  <c r="AQ83" i="2" s="1"/>
  <c r="AO71" i="2"/>
  <c r="AO83" i="2" s="1"/>
  <c r="AN71" i="2"/>
  <c r="AN83" i="2" s="1"/>
  <c r="AM71" i="2"/>
  <c r="AM83" i="2" s="1"/>
  <c r="AK71" i="2"/>
  <c r="AK83" i="2" s="1"/>
  <c r="AJ71" i="2"/>
  <c r="AJ83" i="2" s="1"/>
  <c r="AI71" i="2"/>
  <c r="AI83" i="2" s="1"/>
  <c r="AG71" i="2"/>
  <c r="AG83" i="2" s="1"/>
  <c r="AF71" i="2"/>
  <c r="AF83" i="2" s="1"/>
  <c r="AE71" i="2"/>
  <c r="AE83" i="2" s="1"/>
  <c r="AC71" i="2"/>
  <c r="AC83" i="2" s="1"/>
  <c r="AB71" i="2"/>
  <c r="AB83" i="2" s="1"/>
  <c r="AA71" i="2"/>
  <c r="AA83" i="2" s="1"/>
  <c r="Y71" i="2"/>
  <c r="Y83" i="2" s="1"/>
  <c r="X71" i="2"/>
  <c r="X83" i="2" s="1"/>
  <c r="W71" i="2"/>
  <c r="W83" i="2" s="1"/>
  <c r="U71" i="2"/>
  <c r="U83" i="2" s="1"/>
  <c r="T71" i="2"/>
  <c r="T83" i="2" s="1"/>
  <c r="S71" i="2"/>
  <c r="S83" i="2" s="1"/>
  <c r="Q71" i="2"/>
  <c r="Q83" i="2" s="1"/>
  <c r="P71" i="2"/>
  <c r="P83" i="2" s="1"/>
  <c r="O71" i="2"/>
  <c r="O83" i="2" s="1"/>
  <c r="M71" i="2"/>
  <c r="M83" i="2" s="1"/>
  <c r="L71" i="2"/>
  <c r="L83" i="2" s="1"/>
  <c r="K71" i="2"/>
  <c r="K83" i="2" s="1"/>
  <c r="G71" i="2"/>
  <c r="G83" i="2" s="1"/>
  <c r="C71" i="2"/>
  <c r="F70" i="2"/>
  <c r="J70" i="2" s="1"/>
  <c r="AZ70" i="2" s="1"/>
  <c r="F69" i="2"/>
  <c r="J69" i="2" s="1"/>
  <c r="AZ69" i="2" s="1"/>
  <c r="F68" i="2"/>
  <c r="J68" i="2" s="1"/>
  <c r="AZ68" i="2" s="1"/>
  <c r="F67" i="2"/>
  <c r="N67" i="2" s="1"/>
  <c r="R67" i="2" s="1"/>
  <c r="V67" i="2" s="1"/>
  <c r="Z67" i="2" s="1"/>
  <c r="AD67" i="2" s="1"/>
  <c r="AH67" i="2" s="1"/>
  <c r="AL67" i="2" s="1"/>
  <c r="AP67" i="2" s="1"/>
  <c r="AT67" i="2" s="1"/>
  <c r="AX67" i="2" s="1"/>
  <c r="AW66" i="2"/>
  <c r="AV66" i="2"/>
  <c r="AU66" i="2"/>
  <c r="AS66" i="2"/>
  <c r="AR66" i="2"/>
  <c r="AQ66" i="2"/>
  <c r="AO66" i="2"/>
  <c r="AN66" i="2"/>
  <c r="AM66" i="2"/>
  <c r="AK66" i="2"/>
  <c r="AJ66" i="2"/>
  <c r="AI66" i="2"/>
  <c r="AG66" i="2"/>
  <c r="AF66" i="2"/>
  <c r="AE66" i="2"/>
  <c r="AC66" i="2"/>
  <c r="AB66" i="2"/>
  <c r="AA66" i="2"/>
  <c r="Y66" i="2"/>
  <c r="X66" i="2"/>
  <c r="W66" i="2"/>
  <c r="U66" i="2"/>
  <c r="T66" i="2"/>
  <c r="S66" i="2"/>
  <c r="Q66" i="2"/>
  <c r="P66" i="2"/>
  <c r="O66" i="2"/>
  <c r="M66" i="2"/>
  <c r="L66" i="2"/>
  <c r="K66" i="2"/>
  <c r="C66" i="2"/>
  <c r="F65" i="2"/>
  <c r="J65" i="2" s="1"/>
  <c r="AZ65" i="2" s="1"/>
  <c r="F64" i="2"/>
  <c r="J64" i="2" s="1"/>
  <c r="AZ64" i="2" s="1"/>
  <c r="F63" i="2"/>
  <c r="J63" i="2" s="1"/>
  <c r="AZ63" i="2" s="1"/>
  <c r="F62" i="2"/>
  <c r="J62" i="2" s="1"/>
  <c r="AZ62" i="2" s="1"/>
  <c r="F61" i="2"/>
  <c r="J61" i="2" s="1"/>
  <c r="AZ61" i="2" s="1"/>
  <c r="F60" i="2"/>
  <c r="J60" i="2" s="1"/>
  <c r="AZ60" i="2" s="1"/>
  <c r="F59" i="2"/>
  <c r="J59" i="2" s="1"/>
  <c r="F58" i="2"/>
  <c r="J58" i="2" s="1"/>
  <c r="AZ58" i="2" s="1"/>
  <c r="AW56" i="2"/>
  <c r="AV56" i="2"/>
  <c r="AU56" i="2"/>
  <c r="AS56" i="2"/>
  <c r="AR56" i="2"/>
  <c r="AQ56" i="2"/>
  <c r="AO56" i="2"/>
  <c r="AN56" i="2"/>
  <c r="AM56" i="2"/>
  <c r="AK56" i="2"/>
  <c r="AJ56" i="2"/>
  <c r="AI56" i="2"/>
  <c r="AG56" i="2"/>
  <c r="AF56" i="2"/>
  <c r="AE56" i="2"/>
  <c r="AC56" i="2"/>
  <c r="AB56" i="2"/>
  <c r="AA56" i="2"/>
  <c r="Y56" i="2"/>
  <c r="X56" i="2"/>
  <c r="W56" i="2"/>
  <c r="U56" i="2"/>
  <c r="T56" i="2"/>
  <c r="S56" i="2"/>
  <c r="Q56" i="2"/>
  <c r="P56" i="2"/>
  <c r="O56" i="2"/>
  <c r="M56" i="2"/>
  <c r="L56" i="2"/>
  <c r="K56" i="2"/>
  <c r="C56" i="2"/>
  <c r="F55" i="2"/>
  <c r="F54" i="2"/>
  <c r="J54" i="2" s="1"/>
  <c r="AZ54" i="2" s="1"/>
  <c r="F53" i="2"/>
  <c r="J53" i="2" s="1"/>
  <c r="AZ53" i="2" s="1"/>
  <c r="F52" i="2"/>
  <c r="J52" i="2" s="1"/>
  <c r="AZ52" i="2" s="1"/>
  <c r="F51" i="2"/>
  <c r="J51" i="2" s="1"/>
  <c r="AZ51" i="2" s="1"/>
  <c r="AW50" i="2"/>
  <c r="AV50" i="2"/>
  <c r="AU50" i="2"/>
  <c r="AS50" i="2"/>
  <c r="AR50" i="2"/>
  <c r="AQ50" i="2"/>
  <c r="AO50" i="2"/>
  <c r="AN50" i="2"/>
  <c r="AM50" i="2"/>
  <c r="AK50" i="2"/>
  <c r="AJ50" i="2"/>
  <c r="AI50" i="2"/>
  <c r="AG50" i="2"/>
  <c r="AF50" i="2"/>
  <c r="AE50" i="2"/>
  <c r="AC50" i="2"/>
  <c r="AB50" i="2"/>
  <c r="AA50" i="2"/>
  <c r="Y50" i="2"/>
  <c r="X50" i="2"/>
  <c r="W50" i="2"/>
  <c r="U50" i="2"/>
  <c r="T50" i="2"/>
  <c r="S50" i="2"/>
  <c r="Q50" i="2"/>
  <c r="P50" i="2"/>
  <c r="O50" i="2"/>
  <c r="M50" i="2"/>
  <c r="L50" i="2"/>
  <c r="K50" i="2"/>
  <c r="C50" i="2"/>
  <c r="F49" i="2"/>
  <c r="J49" i="2" s="1"/>
  <c r="AZ49" i="2" s="1"/>
  <c r="F48" i="2"/>
  <c r="J48" i="2" s="1"/>
  <c r="AZ48" i="2" s="1"/>
  <c r="AW47" i="2"/>
  <c r="AV47" i="2"/>
  <c r="AU47" i="2"/>
  <c r="AS47" i="2"/>
  <c r="AR47" i="2"/>
  <c r="AQ47" i="2"/>
  <c r="AO47" i="2"/>
  <c r="AN47" i="2"/>
  <c r="AM47" i="2"/>
  <c r="AK47" i="2"/>
  <c r="AJ47" i="2"/>
  <c r="AI47" i="2"/>
  <c r="AG47" i="2"/>
  <c r="AF47" i="2"/>
  <c r="AE47" i="2"/>
  <c r="AC47" i="2"/>
  <c r="AB47" i="2"/>
  <c r="AA47" i="2"/>
  <c r="Y47" i="2"/>
  <c r="X47" i="2"/>
  <c r="W47" i="2"/>
  <c r="U47" i="2"/>
  <c r="T47" i="2"/>
  <c r="S47" i="2"/>
  <c r="Q47" i="2"/>
  <c r="P47" i="2"/>
  <c r="O47" i="2"/>
  <c r="M47" i="2"/>
  <c r="L47" i="2"/>
  <c r="K47" i="2"/>
  <c r="C47" i="2"/>
  <c r="F46" i="2"/>
  <c r="J46" i="2" s="1"/>
  <c r="AZ46" i="2" s="1"/>
  <c r="F44" i="2"/>
  <c r="J44" i="2" s="1"/>
  <c r="AZ44" i="2" s="1"/>
  <c r="F43" i="2"/>
  <c r="J43" i="2" s="1"/>
  <c r="AZ43" i="2" s="1"/>
  <c r="F42" i="2"/>
  <c r="F41" i="2"/>
  <c r="J41" i="2" s="1"/>
  <c r="AZ41" i="2" s="1"/>
  <c r="F40" i="2"/>
  <c r="F39" i="2"/>
  <c r="J39" i="2" s="1"/>
  <c r="AZ39" i="2" s="1"/>
  <c r="AW38" i="2"/>
  <c r="AV38" i="2"/>
  <c r="AU38" i="2"/>
  <c r="AS38" i="2"/>
  <c r="AR38" i="2"/>
  <c r="AQ38" i="2"/>
  <c r="AO38" i="2"/>
  <c r="AN38" i="2"/>
  <c r="AM38" i="2"/>
  <c r="AK38" i="2"/>
  <c r="AJ38" i="2"/>
  <c r="AI38" i="2"/>
  <c r="AG38" i="2"/>
  <c r="AF38" i="2"/>
  <c r="AE38" i="2"/>
  <c r="AC38" i="2"/>
  <c r="AB38" i="2"/>
  <c r="AA38" i="2"/>
  <c r="Y38" i="2"/>
  <c r="X38" i="2"/>
  <c r="W38" i="2"/>
  <c r="U38" i="2"/>
  <c r="T38" i="2"/>
  <c r="S38" i="2"/>
  <c r="Q38" i="2"/>
  <c r="P38" i="2"/>
  <c r="O38" i="2"/>
  <c r="M38" i="2"/>
  <c r="L38" i="2"/>
  <c r="K38" i="2"/>
  <c r="C38" i="2"/>
  <c r="F37" i="2"/>
  <c r="J37" i="2" s="1"/>
  <c r="AZ37" i="2" s="1"/>
  <c r="F36" i="2"/>
  <c r="AW35" i="2"/>
  <c r="AV35" i="2"/>
  <c r="AU35" i="2"/>
  <c r="AS35" i="2"/>
  <c r="AR35" i="2"/>
  <c r="AQ35" i="2"/>
  <c r="AO35" i="2"/>
  <c r="AN35" i="2"/>
  <c r="AM35" i="2"/>
  <c r="AK35" i="2"/>
  <c r="AJ35" i="2"/>
  <c r="AI35" i="2"/>
  <c r="AG35" i="2"/>
  <c r="AF35" i="2"/>
  <c r="AE35" i="2"/>
  <c r="AC35" i="2"/>
  <c r="AB35" i="2"/>
  <c r="AA35" i="2"/>
  <c r="Y35" i="2"/>
  <c r="X35" i="2"/>
  <c r="W35" i="2"/>
  <c r="U35" i="2"/>
  <c r="T35" i="2"/>
  <c r="S35" i="2"/>
  <c r="Q35" i="2"/>
  <c r="P35" i="2"/>
  <c r="O35" i="2"/>
  <c r="M35" i="2"/>
  <c r="L35" i="2"/>
  <c r="K35" i="2"/>
  <c r="C35" i="2"/>
  <c r="F34" i="2"/>
  <c r="J34" i="2" s="1"/>
  <c r="F33" i="2"/>
  <c r="J33" i="2" s="1"/>
  <c r="AZ33" i="2" s="1"/>
  <c r="F32" i="2"/>
  <c r="F31" i="2"/>
  <c r="J31" i="2" s="1"/>
  <c r="AZ31" i="2" s="1"/>
  <c r="AW29" i="2"/>
  <c r="AV29" i="2"/>
  <c r="AU29" i="2"/>
  <c r="AS29" i="2"/>
  <c r="AR29" i="2"/>
  <c r="AQ29" i="2"/>
  <c r="AO29" i="2"/>
  <c r="AN29" i="2"/>
  <c r="AM29" i="2"/>
  <c r="AK29" i="2"/>
  <c r="AJ29" i="2"/>
  <c r="AI29" i="2"/>
  <c r="AG29" i="2"/>
  <c r="AF29" i="2"/>
  <c r="AE29" i="2"/>
  <c r="AC29" i="2"/>
  <c r="AB29" i="2"/>
  <c r="AA29" i="2"/>
  <c r="Y29" i="2"/>
  <c r="X29" i="2"/>
  <c r="W29" i="2"/>
  <c r="U29" i="2"/>
  <c r="T29" i="2"/>
  <c r="S29" i="2"/>
  <c r="Q29" i="2"/>
  <c r="P29" i="2"/>
  <c r="O29" i="2"/>
  <c r="M29" i="2"/>
  <c r="L29" i="2"/>
  <c r="K29" i="2"/>
  <c r="E29" i="2"/>
  <c r="D29" i="2"/>
  <c r="C29" i="2"/>
  <c r="F27" i="2"/>
  <c r="F26" i="2"/>
  <c r="F25" i="2"/>
  <c r="J25" i="2" s="1"/>
  <c r="AZ25" i="2" s="1"/>
  <c r="AW24" i="2"/>
  <c r="AV24" i="2"/>
  <c r="AU24" i="2"/>
  <c r="AS24" i="2"/>
  <c r="AR24" i="2"/>
  <c r="AQ24" i="2"/>
  <c r="AO24" i="2"/>
  <c r="AN24" i="2"/>
  <c r="AM24" i="2"/>
  <c r="AK24" i="2"/>
  <c r="AJ24" i="2"/>
  <c r="AI24" i="2"/>
  <c r="AG24" i="2"/>
  <c r="AF24" i="2"/>
  <c r="AE24" i="2"/>
  <c r="AC24" i="2"/>
  <c r="AB24" i="2"/>
  <c r="AA24" i="2"/>
  <c r="Y24" i="2"/>
  <c r="X24" i="2"/>
  <c r="W24" i="2"/>
  <c r="U24" i="2"/>
  <c r="T24" i="2"/>
  <c r="S24" i="2"/>
  <c r="Q24" i="2"/>
  <c r="P24" i="2"/>
  <c r="O24" i="2"/>
  <c r="M24" i="2"/>
  <c r="L24" i="2"/>
  <c r="K24" i="2"/>
  <c r="E24" i="2"/>
  <c r="D24" i="2"/>
  <c r="C24" i="2"/>
  <c r="F23" i="2"/>
  <c r="F22" i="2"/>
  <c r="F21" i="2"/>
  <c r="F20" i="2"/>
  <c r="J20" i="2" s="1"/>
  <c r="AZ20" i="2" s="1"/>
  <c r="F19" i="2"/>
  <c r="J19" i="2" s="1"/>
  <c r="AZ19" i="2" s="1"/>
  <c r="N18" i="2"/>
  <c r="R18" i="2" s="1"/>
  <c r="V18" i="2" s="1"/>
  <c r="Z18" i="2" s="1"/>
  <c r="AD18" i="2" s="1"/>
  <c r="AH18" i="2" s="1"/>
  <c r="AL18" i="2" s="1"/>
  <c r="AP18" i="2" s="1"/>
  <c r="AT18" i="2" s="1"/>
  <c r="AX18" i="2" s="1"/>
  <c r="F17" i="2"/>
  <c r="F15" i="2"/>
  <c r="J15" i="2" s="1"/>
  <c r="AZ15" i="2" s="1"/>
  <c r="F14" i="2"/>
  <c r="F13" i="2"/>
  <c r="F12" i="2"/>
  <c r="J12" i="2" s="1"/>
  <c r="AZ12" i="2" s="1"/>
  <c r="F11" i="2"/>
  <c r="J11" i="2" s="1"/>
  <c r="AZ11" i="2" s="1"/>
  <c r="F10" i="2"/>
  <c r="J10" i="2" s="1"/>
  <c r="AZ10" i="2" s="1"/>
  <c r="F10" i="1"/>
  <c r="J10" i="1" s="1"/>
  <c r="AZ10" i="1" s="1"/>
  <c r="F11" i="1"/>
  <c r="F13" i="1"/>
  <c r="J13" i="1" s="1"/>
  <c r="AZ13" i="1" s="1"/>
  <c r="F14" i="1"/>
  <c r="J14" i="1" s="1"/>
  <c r="F15" i="1"/>
  <c r="J15" i="1" s="1"/>
  <c r="AZ15" i="1" s="1"/>
  <c r="F16" i="1"/>
  <c r="J16" i="1" s="1"/>
  <c r="F17" i="1"/>
  <c r="J17" i="1" s="1"/>
  <c r="AZ17" i="1" s="1"/>
  <c r="F18" i="1"/>
  <c r="J18" i="1" s="1"/>
  <c r="AZ18" i="1" s="1"/>
  <c r="F19" i="1"/>
  <c r="J19" i="1" s="1"/>
  <c r="AZ19" i="1" s="1"/>
  <c r="F20" i="1"/>
  <c r="J20" i="1" s="1"/>
  <c r="AZ20" i="1" s="1"/>
  <c r="F21" i="1"/>
  <c r="J21" i="1" s="1"/>
  <c r="AZ21" i="1" s="1"/>
  <c r="F22" i="1"/>
  <c r="J22" i="1" s="1"/>
  <c r="F23" i="1"/>
  <c r="J23" i="1" s="1"/>
  <c r="AZ23" i="1" s="1"/>
  <c r="C24" i="1"/>
  <c r="D24" i="1"/>
  <c r="E24" i="1"/>
  <c r="G24" i="1"/>
  <c r="L24" i="1"/>
  <c r="M24" i="1"/>
  <c r="O24" i="1"/>
  <c r="P24" i="1"/>
  <c r="Q24" i="1"/>
  <c r="S24" i="1"/>
  <c r="T24" i="1"/>
  <c r="U24" i="1"/>
  <c r="W24" i="1"/>
  <c r="X24" i="1"/>
  <c r="Y24" i="1"/>
  <c r="AA24" i="1"/>
  <c r="AB24" i="1"/>
  <c r="AC24" i="1"/>
  <c r="AE24" i="1"/>
  <c r="AF24" i="1"/>
  <c r="AG24" i="1"/>
  <c r="AI24" i="1"/>
  <c r="AJ24" i="1"/>
  <c r="AM24" i="1"/>
  <c r="AN24" i="1"/>
  <c r="AO24" i="1"/>
  <c r="AQ24" i="1"/>
  <c r="AR24" i="1"/>
  <c r="AS24" i="1"/>
  <c r="AU24" i="1"/>
  <c r="AV24" i="1"/>
  <c r="AW24" i="1"/>
  <c r="F25" i="1"/>
  <c r="J25" i="1" s="1"/>
  <c r="AZ25" i="1" s="1"/>
  <c r="F26" i="1"/>
  <c r="J26" i="1" s="1"/>
  <c r="AZ26" i="1" s="1"/>
  <c r="F27" i="1"/>
  <c r="J27" i="1" s="1"/>
  <c r="AZ27" i="1" s="1"/>
  <c r="C28" i="1"/>
  <c r="D28" i="1"/>
  <c r="E28" i="1"/>
  <c r="G28" i="1"/>
  <c r="H28" i="1"/>
  <c r="I28" i="1"/>
  <c r="L28" i="1"/>
  <c r="M28" i="1"/>
  <c r="O28" i="1"/>
  <c r="P28" i="1"/>
  <c r="Q28" i="1"/>
  <c r="S28" i="1"/>
  <c r="T28" i="1"/>
  <c r="U28" i="1"/>
  <c r="W28" i="1"/>
  <c r="X28" i="1"/>
  <c r="Y28" i="1"/>
  <c r="AA28" i="1"/>
  <c r="AB28" i="1"/>
  <c r="AC28" i="1"/>
  <c r="AE28" i="1"/>
  <c r="AF28" i="1"/>
  <c r="AG28" i="1"/>
  <c r="AI28" i="1"/>
  <c r="AJ28" i="1"/>
  <c r="AK28" i="1"/>
  <c r="AK29" i="1" s="1"/>
  <c r="AM28" i="1"/>
  <c r="AN28" i="1"/>
  <c r="AO28" i="1"/>
  <c r="AQ28" i="1"/>
  <c r="AR28" i="1"/>
  <c r="AS28" i="1"/>
  <c r="AU28" i="1"/>
  <c r="AV28" i="1"/>
  <c r="AW28" i="1"/>
  <c r="F30" i="1"/>
  <c r="J30" i="1" s="1"/>
  <c r="F31" i="1"/>
  <c r="J31" i="1" s="1"/>
  <c r="AZ31" i="1" s="1"/>
  <c r="F32" i="1"/>
  <c r="J32" i="1" s="1"/>
  <c r="AZ32" i="1" s="1"/>
  <c r="F33" i="1"/>
  <c r="J33" i="1" s="1"/>
  <c r="AZ33" i="1" s="1"/>
  <c r="C34" i="1"/>
  <c r="D34" i="1"/>
  <c r="E34" i="1"/>
  <c r="G34" i="1"/>
  <c r="H34" i="1"/>
  <c r="I34" i="1"/>
  <c r="L34" i="1"/>
  <c r="M34" i="1"/>
  <c r="O34" i="1"/>
  <c r="P34" i="1"/>
  <c r="Q34" i="1"/>
  <c r="S34" i="1"/>
  <c r="T34" i="1"/>
  <c r="U34" i="1"/>
  <c r="W34" i="1"/>
  <c r="X34" i="1"/>
  <c r="Y34" i="1"/>
  <c r="AA34" i="1"/>
  <c r="AB34" i="1"/>
  <c r="AC34" i="1"/>
  <c r="AE34" i="1"/>
  <c r="AF34" i="1"/>
  <c r="AG34" i="1"/>
  <c r="AI34" i="1"/>
  <c r="AJ34" i="1"/>
  <c r="AK34" i="1"/>
  <c r="AM34" i="1"/>
  <c r="AN34" i="1"/>
  <c r="AO34" i="1"/>
  <c r="AQ34" i="1"/>
  <c r="AR34" i="1"/>
  <c r="AS34" i="1"/>
  <c r="AU34" i="1"/>
  <c r="AV34" i="1"/>
  <c r="AW34" i="1"/>
  <c r="F35" i="1"/>
  <c r="J35" i="1" s="1"/>
  <c r="AZ35" i="1" s="1"/>
  <c r="F36" i="1"/>
  <c r="J36" i="1" s="1"/>
  <c r="C37" i="1"/>
  <c r="D37" i="1"/>
  <c r="E37" i="1"/>
  <c r="G37" i="1"/>
  <c r="H37" i="1"/>
  <c r="I37" i="1"/>
  <c r="L37" i="1"/>
  <c r="M37" i="1"/>
  <c r="O37" i="1"/>
  <c r="P37" i="1"/>
  <c r="Q37" i="1"/>
  <c r="S37" i="1"/>
  <c r="T37" i="1"/>
  <c r="U37" i="1"/>
  <c r="W37" i="1"/>
  <c r="X37" i="1"/>
  <c r="Y37" i="1"/>
  <c r="AA37" i="1"/>
  <c r="AB37" i="1"/>
  <c r="AC37" i="1"/>
  <c r="AE37" i="1"/>
  <c r="AF37" i="1"/>
  <c r="AG37" i="1"/>
  <c r="AI37" i="1"/>
  <c r="AJ37" i="1"/>
  <c r="AK37" i="1"/>
  <c r="AM37" i="1"/>
  <c r="AN37" i="1"/>
  <c r="AO37" i="1"/>
  <c r="AQ37" i="1"/>
  <c r="AR37" i="1"/>
  <c r="AS37" i="1"/>
  <c r="AU37" i="1"/>
  <c r="AV37" i="1"/>
  <c r="AW37" i="1"/>
  <c r="F38" i="1"/>
  <c r="J38" i="1" s="1"/>
  <c r="F39" i="1"/>
  <c r="J39" i="1" s="1"/>
  <c r="AZ39" i="1" s="1"/>
  <c r="F40" i="1"/>
  <c r="J40" i="1" s="1"/>
  <c r="AZ40" i="1" s="1"/>
  <c r="F41" i="1"/>
  <c r="J41" i="1" s="1"/>
  <c r="AZ41" i="1" s="1"/>
  <c r="F42" i="1"/>
  <c r="J42" i="1" s="1"/>
  <c r="F43" i="1"/>
  <c r="J43" i="1" s="1"/>
  <c r="AZ43" i="1" s="1"/>
  <c r="F44" i="1"/>
  <c r="J44" i="1" s="1"/>
  <c r="AZ44" i="1" s="1"/>
  <c r="C45" i="1"/>
  <c r="D45" i="1"/>
  <c r="E45" i="1"/>
  <c r="G45" i="1"/>
  <c r="H45" i="1"/>
  <c r="I45" i="1"/>
  <c r="L45" i="1"/>
  <c r="M45" i="1"/>
  <c r="O45" i="1"/>
  <c r="P45" i="1"/>
  <c r="Q45" i="1"/>
  <c r="S45" i="1"/>
  <c r="T45" i="1"/>
  <c r="U45" i="1"/>
  <c r="W45" i="1"/>
  <c r="X45" i="1"/>
  <c r="Y45" i="1"/>
  <c r="AA45" i="1"/>
  <c r="AB45" i="1"/>
  <c r="AC45" i="1"/>
  <c r="AE45" i="1"/>
  <c r="AF45" i="1"/>
  <c r="AG45" i="1"/>
  <c r="AI45" i="1"/>
  <c r="AJ45" i="1"/>
  <c r="AK45" i="1"/>
  <c r="AM45" i="1"/>
  <c r="AN45" i="1"/>
  <c r="AO45" i="1"/>
  <c r="AQ45" i="1"/>
  <c r="AR45" i="1"/>
  <c r="AS45" i="1"/>
  <c r="AU45" i="1"/>
  <c r="AV45" i="1"/>
  <c r="AW45" i="1"/>
  <c r="F46" i="1"/>
  <c r="J46" i="1" s="1"/>
  <c r="AZ46" i="1" s="1"/>
  <c r="F47" i="1"/>
  <c r="J47" i="1" s="1"/>
  <c r="AZ47" i="1" s="1"/>
  <c r="C48" i="1"/>
  <c r="D48" i="1"/>
  <c r="E48" i="1"/>
  <c r="G48" i="1"/>
  <c r="H48" i="1"/>
  <c r="I48" i="1"/>
  <c r="L48" i="1"/>
  <c r="M48" i="1"/>
  <c r="O48" i="1"/>
  <c r="P48" i="1"/>
  <c r="Q48" i="1"/>
  <c r="S48" i="1"/>
  <c r="T48" i="1"/>
  <c r="U48" i="1"/>
  <c r="W48" i="1"/>
  <c r="X48" i="1"/>
  <c r="Y48" i="1"/>
  <c r="AA48" i="1"/>
  <c r="AB48" i="1"/>
  <c r="AC48" i="1"/>
  <c r="AE48" i="1"/>
  <c r="AF48" i="1"/>
  <c r="AG48" i="1"/>
  <c r="AI48" i="1"/>
  <c r="AJ48" i="1"/>
  <c r="AK48" i="1"/>
  <c r="AM48" i="1"/>
  <c r="AN48" i="1"/>
  <c r="AO48" i="1"/>
  <c r="AQ48" i="1"/>
  <c r="AR48" i="1"/>
  <c r="AS48" i="1"/>
  <c r="AU48" i="1"/>
  <c r="AV48" i="1"/>
  <c r="AW48" i="1"/>
  <c r="F49" i="1"/>
  <c r="J49" i="1" s="1"/>
  <c r="AZ49" i="1" s="1"/>
  <c r="F50" i="1"/>
  <c r="J50" i="1" s="1"/>
  <c r="F51" i="1"/>
  <c r="J51" i="1" s="1"/>
  <c r="AZ51" i="1" s="1"/>
  <c r="F52" i="1"/>
  <c r="J52" i="1" s="1"/>
  <c r="AZ52" i="1" s="1"/>
  <c r="F53" i="1"/>
  <c r="J53" i="1" s="1"/>
  <c r="AZ53" i="1" s="1"/>
  <c r="C54" i="1"/>
  <c r="D54" i="1"/>
  <c r="E54" i="1"/>
  <c r="G54" i="1"/>
  <c r="H54" i="1"/>
  <c r="I54" i="1"/>
  <c r="L54" i="1"/>
  <c r="M54" i="1"/>
  <c r="O54" i="1"/>
  <c r="P54" i="1"/>
  <c r="Q54" i="1"/>
  <c r="S54" i="1"/>
  <c r="T54" i="1"/>
  <c r="U54" i="1"/>
  <c r="W54" i="1"/>
  <c r="X54" i="1"/>
  <c r="Y54" i="1"/>
  <c r="AA54" i="1"/>
  <c r="AB54" i="1"/>
  <c r="AC54" i="1"/>
  <c r="AE54" i="1"/>
  <c r="AF54" i="1"/>
  <c r="AG54" i="1"/>
  <c r="AI54" i="1"/>
  <c r="AJ54" i="1"/>
  <c r="AK54" i="1"/>
  <c r="AM54" i="1"/>
  <c r="AN54" i="1"/>
  <c r="AO54" i="1"/>
  <c r="AQ54" i="1"/>
  <c r="AR54" i="1"/>
  <c r="AS54" i="1"/>
  <c r="AU54" i="1"/>
  <c r="AV54" i="1"/>
  <c r="AW54" i="1"/>
  <c r="F56" i="1"/>
  <c r="J56" i="1" s="1"/>
  <c r="AZ56" i="1" s="1"/>
  <c r="F57" i="1"/>
  <c r="J57" i="1" s="1"/>
  <c r="AZ57" i="1" s="1"/>
  <c r="F58" i="1"/>
  <c r="J58" i="1" s="1"/>
  <c r="AZ58" i="1" s="1"/>
  <c r="F59" i="1"/>
  <c r="J59" i="1" s="1"/>
  <c r="AZ59" i="1" s="1"/>
  <c r="F60" i="1"/>
  <c r="J60" i="1" s="1"/>
  <c r="AZ60" i="1" s="1"/>
  <c r="F61" i="1"/>
  <c r="J61" i="1" s="1"/>
  <c r="AZ61" i="1" s="1"/>
  <c r="F62" i="1"/>
  <c r="J62" i="1" s="1"/>
  <c r="AZ62" i="1" s="1"/>
  <c r="F63" i="1"/>
  <c r="J63" i="1" s="1"/>
  <c r="AZ63" i="1" s="1"/>
  <c r="C64" i="1"/>
  <c r="D64" i="1"/>
  <c r="E64" i="1"/>
  <c r="G64" i="1"/>
  <c r="H64" i="1"/>
  <c r="I64" i="1"/>
  <c r="L64" i="1"/>
  <c r="M64" i="1"/>
  <c r="O64" i="1"/>
  <c r="P64" i="1"/>
  <c r="Q64" i="1"/>
  <c r="S64" i="1"/>
  <c r="T64" i="1"/>
  <c r="U64" i="1"/>
  <c r="W64" i="1"/>
  <c r="X64" i="1"/>
  <c r="Y64" i="1"/>
  <c r="AA64" i="1"/>
  <c r="AB64" i="1"/>
  <c r="AC64" i="1"/>
  <c r="AE64" i="1"/>
  <c r="AF64" i="1"/>
  <c r="AG64" i="1"/>
  <c r="AI64" i="1"/>
  <c r="AJ64" i="1"/>
  <c r="AK64" i="1"/>
  <c r="AM64" i="1"/>
  <c r="AN64" i="1"/>
  <c r="AO64" i="1"/>
  <c r="AQ64" i="1"/>
  <c r="AR64" i="1"/>
  <c r="AS64" i="1"/>
  <c r="AU64" i="1"/>
  <c r="AV64" i="1"/>
  <c r="AW64" i="1"/>
  <c r="F65" i="1"/>
  <c r="J65" i="1" s="1"/>
  <c r="AZ65" i="1" s="1"/>
  <c r="F66" i="1"/>
  <c r="J66" i="1" s="1"/>
  <c r="AZ66" i="1" s="1"/>
  <c r="F67" i="1"/>
  <c r="J67" i="1" s="1"/>
  <c r="AZ67" i="1" s="1"/>
  <c r="F68" i="1"/>
  <c r="J68" i="1" s="1"/>
  <c r="AZ68" i="1" s="1"/>
  <c r="C69" i="1"/>
  <c r="D69" i="1"/>
  <c r="D81" i="1" s="1"/>
  <c r="E69" i="1"/>
  <c r="E81" i="1" s="1"/>
  <c r="G69" i="1"/>
  <c r="G81" i="1" s="1"/>
  <c r="H69" i="1"/>
  <c r="H81" i="1" s="1"/>
  <c r="I69" i="1"/>
  <c r="I81" i="1" s="1"/>
  <c r="L69" i="1"/>
  <c r="L81" i="1" s="1"/>
  <c r="M69" i="1"/>
  <c r="M81" i="1" s="1"/>
  <c r="O69" i="1"/>
  <c r="O81" i="1" s="1"/>
  <c r="P69" i="1"/>
  <c r="P81" i="1" s="1"/>
  <c r="Q69" i="1"/>
  <c r="Q81" i="1" s="1"/>
  <c r="S69" i="1"/>
  <c r="S81" i="1" s="1"/>
  <c r="T69" i="1"/>
  <c r="T81" i="1" s="1"/>
  <c r="U69" i="1"/>
  <c r="U81" i="1" s="1"/>
  <c r="W69" i="1"/>
  <c r="W81" i="1" s="1"/>
  <c r="X69" i="1"/>
  <c r="X81" i="1" s="1"/>
  <c r="Y69" i="1"/>
  <c r="Y81" i="1" s="1"/>
  <c r="AA69" i="1"/>
  <c r="AA81" i="1" s="1"/>
  <c r="AB69" i="1"/>
  <c r="AB81" i="1" s="1"/>
  <c r="AC69" i="1"/>
  <c r="AC81" i="1" s="1"/>
  <c r="AE69" i="1"/>
  <c r="AE81" i="1" s="1"/>
  <c r="AF69" i="1"/>
  <c r="AF81" i="1" s="1"/>
  <c r="AG69" i="1"/>
  <c r="AG81" i="1" s="1"/>
  <c r="AI69" i="1"/>
  <c r="AI81" i="1" s="1"/>
  <c r="AJ69" i="1"/>
  <c r="AJ81" i="1" s="1"/>
  <c r="AK69" i="1"/>
  <c r="AK81" i="1" s="1"/>
  <c r="AM69" i="1"/>
  <c r="AM81" i="1" s="1"/>
  <c r="AN69" i="1"/>
  <c r="AN81" i="1" s="1"/>
  <c r="AO69" i="1"/>
  <c r="AO81" i="1" s="1"/>
  <c r="AQ69" i="1"/>
  <c r="AQ81" i="1" s="1"/>
  <c r="AR69" i="1"/>
  <c r="AR81" i="1" s="1"/>
  <c r="AS69" i="1"/>
  <c r="AS81" i="1" s="1"/>
  <c r="AU69" i="1"/>
  <c r="AU81" i="1" s="1"/>
  <c r="AV69" i="1"/>
  <c r="AV81" i="1" s="1"/>
  <c r="AW69" i="1"/>
  <c r="AW81" i="1" s="1"/>
  <c r="F70" i="1"/>
  <c r="J70" i="1" s="1"/>
  <c r="AZ70" i="1" s="1"/>
  <c r="F71" i="1"/>
  <c r="J71" i="1" s="1"/>
  <c r="AZ71" i="1" s="1"/>
  <c r="F72" i="1"/>
  <c r="J72" i="1" s="1"/>
  <c r="AZ72" i="1" s="1"/>
  <c r="F73" i="1"/>
  <c r="J73" i="1" s="1"/>
  <c r="AZ73" i="1" s="1"/>
  <c r="F74" i="1"/>
  <c r="J74" i="1" s="1"/>
  <c r="AZ74" i="1" s="1"/>
  <c r="F75" i="1"/>
  <c r="J75" i="1" s="1"/>
  <c r="AZ75" i="1" s="1"/>
  <c r="F76" i="1"/>
  <c r="J76" i="1" s="1"/>
  <c r="AZ76" i="1" s="1"/>
  <c r="F77" i="1"/>
  <c r="J77" i="1" s="1"/>
  <c r="AZ77" i="1" s="1"/>
  <c r="F78" i="1"/>
  <c r="J78" i="1" s="1"/>
  <c r="AZ78" i="1" s="1"/>
  <c r="F79" i="1"/>
  <c r="J79" i="1" s="1"/>
  <c r="AZ79" i="1" s="1"/>
  <c r="F80" i="1"/>
  <c r="J80" i="1" s="1"/>
  <c r="AZ80" i="1" s="1"/>
  <c r="F83" i="1"/>
  <c r="J83" i="1" s="1"/>
  <c r="AZ83" i="1" s="1"/>
  <c r="F84" i="1"/>
  <c r="J84" i="1" s="1"/>
  <c r="AZ84" i="1" s="1"/>
  <c r="F85" i="1"/>
  <c r="J85" i="1" s="1"/>
  <c r="AZ85" i="1" s="1"/>
  <c r="F86" i="1"/>
  <c r="J86" i="1" s="1"/>
  <c r="AZ86" i="1" s="1"/>
  <c r="F87" i="1"/>
  <c r="J87" i="1" s="1"/>
  <c r="AZ87" i="1" s="1"/>
  <c r="F88" i="1"/>
  <c r="J88" i="1" s="1"/>
  <c r="AZ88" i="1" s="1"/>
  <c r="F89" i="1"/>
  <c r="J89" i="1" s="1"/>
  <c r="AZ89" i="1" s="1"/>
  <c r="C90" i="1"/>
  <c r="D90" i="1"/>
  <c r="E90" i="1"/>
  <c r="G90" i="1"/>
  <c r="H90" i="1"/>
  <c r="I90" i="1"/>
  <c r="L90" i="1"/>
  <c r="M90" i="1"/>
  <c r="O90" i="1"/>
  <c r="P90" i="1"/>
  <c r="Q90" i="1"/>
  <c r="S90" i="1"/>
  <c r="T90" i="1"/>
  <c r="U90" i="1"/>
  <c r="W90" i="1"/>
  <c r="X90" i="1"/>
  <c r="Y90" i="1"/>
  <c r="AA90" i="1"/>
  <c r="AB90" i="1"/>
  <c r="AC90" i="1"/>
  <c r="AE90" i="1"/>
  <c r="AF90" i="1"/>
  <c r="AG90" i="1"/>
  <c r="AI90" i="1"/>
  <c r="AJ90" i="1"/>
  <c r="AK90" i="1"/>
  <c r="AM90" i="1"/>
  <c r="AN90" i="1"/>
  <c r="AO90" i="1"/>
  <c r="AQ90" i="1"/>
  <c r="AR90" i="1"/>
  <c r="AS90" i="1"/>
  <c r="AU90" i="1"/>
  <c r="AV90" i="1"/>
  <c r="AW90" i="1"/>
  <c r="F91" i="1"/>
  <c r="J91" i="1" s="1"/>
  <c r="AZ91" i="1" s="1"/>
  <c r="F92" i="1"/>
  <c r="J92" i="1" s="1"/>
  <c r="AZ92" i="1" s="1"/>
  <c r="F93" i="1"/>
  <c r="J93" i="1" s="1"/>
  <c r="AZ93" i="1" s="1"/>
  <c r="F94" i="1"/>
  <c r="J94" i="1" s="1"/>
  <c r="AZ94" i="1" s="1"/>
  <c r="F96" i="1"/>
  <c r="J96" i="1" s="1"/>
  <c r="AZ96" i="1" s="1"/>
  <c r="F97" i="1"/>
  <c r="J97" i="1" s="1"/>
  <c r="AZ97" i="1" s="1"/>
  <c r="F98" i="1"/>
  <c r="J98" i="1" s="1"/>
  <c r="AZ98" i="1" s="1"/>
  <c r="F99" i="1"/>
  <c r="J99" i="1" s="1"/>
  <c r="AZ99" i="1" s="1"/>
  <c r="F100" i="1"/>
  <c r="J100" i="1" s="1"/>
  <c r="AZ100" i="1" s="1"/>
  <c r="F101" i="1"/>
  <c r="J101" i="1" s="1"/>
  <c r="AZ101" i="1" s="1"/>
  <c r="F102" i="1"/>
  <c r="J102" i="1" s="1"/>
  <c r="AZ102" i="1" s="1"/>
  <c r="F103" i="1"/>
  <c r="J103" i="1" s="1"/>
  <c r="AZ103" i="1" s="1"/>
  <c r="J104" i="1"/>
  <c r="AZ104" i="1" s="1"/>
  <c r="C105" i="1"/>
  <c r="D105" i="1"/>
  <c r="E105" i="1"/>
  <c r="G105" i="1"/>
  <c r="H105" i="1"/>
  <c r="I105" i="1"/>
  <c r="L105" i="1"/>
  <c r="M105" i="1"/>
  <c r="O105" i="1"/>
  <c r="P105" i="1"/>
  <c r="Q105" i="1"/>
  <c r="S105" i="1"/>
  <c r="T105" i="1"/>
  <c r="U105" i="1"/>
  <c r="W105" i="1"/>
  <c r="X105" i="1"/>
  <c r="Y105" i="1"/>
  <c r="AA105" i="1"/>
  <c r="AB105" i="1"/>
  <c r="AC105" i="1"/>
  <c r="AE105" i="1"/>
  <c r="AF105" i="1"/>
  <c r="AG105" i="1"/>
  <c r="AI105" i="1"/>
  <c r="AJ105" i="1"/>
  <c r="AK105" i="1"/>
  <c r="AM105" i="1"/>
  <c r="AN105" i="1"/>
  <c r="AO105" i="1"/>
  <c r="AQ105" i="1"/>
  <c r="AR105" i="1"/>
  <c r="AS105" i="1"/>
  <c r="AU105" i="1"/>
  <c r="AV105" i="1"/>
  <c r="AW105" i="1"/>
  <c r="F108" i="1"/>
  <c r="J108" i="1" s="1"/>
  <c r="AZ108" i="1" s="1"/>
  <c r="F109" i="1"/>
  <c r="J109" i="1" s="1"/>
  <c r="AZ109" i="1" s="1"/>
  <c r="F110" i="1"/>
  <c r="J110" i="1" s="1"/>
  <c r="AZ110" i="1" s="1"/>
  <c r="C111" i="1"/>
  <c r="D111" i="1"/>
  <c r="E111" i="1"/>
  <c r="G111" i="1"/>
  <c r="H111" i="1"/>
  <c r="I111" i="1"/>
  <c r="L111" i="1"/>
  <c r="M111" i="1"/>
  <c r="O111" i="1"/>
  <c r="P111" i="1"/>
  <c r="Q111" i="1"/>
  <c r="S111" i="1"/>
  <c r="T111" i="1"/>
  <c r="U111" i="1"/>
  <c r="W111" i="1"/>
  <c r="X111" i="1"/>
  <c r="Y111" i="1"/>
  <c r="AA111" i="1"/>
  <c r="AB111" i="1"/>
  <c r="AC111" i="1"/>
  <c r="AE111" i="1"/>
  <c r="AF111" i="1"/>
  <c r="AG111" i="1"/>
  <c r="AI111" i="1"/>
  <c r="AJ111" i="1"/>
  <c r="AK111" i="1"/>
  <c r="AM111" i="1"/>
  <c r="AN111" i="1"/>
  <c r="AO111" i="1"/>
  <c r="AQ111" i="1"/>
  <c r="AR111" i="1"/>
  <c r="AS111" i="1"/>
  <c r="AU111" i="1"/>
  <c r="AV111" i="1"/>
  <c r="AW111" i="1"/>
  <c r="F112" i="1"/>
  <c r="J112" i="1" s="1"/>
  <c r="AZ112" i="1" s="1"/>
  <c r="F113" i="1"/>
  <c r="J113" i="1" s="1"/>
  <c r="AZ113" i="1" s="1"/>
  <c r="F114" i="1"/>
  <c r="J114" i="1" s="1"/>
  <c r="AZ114" i="1" s="1"/>
  <c r="F115" i="1"/>
  <c r="J115" i="1" s="1"/>
  <c r="AZ115" i="1" s="1"/>
  <c r="C118" i="1"/>
  <c r="D118" i="1"/>
  <c r="D128" i="1" s="1"/>
  <c r="E118" i="1"/>
  <c r="E128" i="1" s="1"/>
  <c r="G118" i="1"/>
  <c r="G128" i="1" s="1"/>
  <c r="H118" i="1"/>
  <c r="H128" i="1" s="1"/>
  <c r="I118" i="1"/>
  <c r="I128" i="1" s="1"/>
  <c r="L118" i="1"/>
  <c r="L128" i="1" s="1"/>
  <c r="M118" i="1"/>
  <c r="M128" i="1" s="1"/>
  <c r="O118" i="1"/>
  <c r="O128" i="1" s="1"/>
  <c r="P118" i="1"/>
  <c r="P128" i="1" s="1"/>
  <c r="Q118" i="1"/>
  <c r="Q128" i="1" s="1"/>
  <c r="S118" i="1"/>
  <c r="S128" i="1" s="1"/>
  <c r="T118" i="1"/>
  <c r="T128" i="1" s="1"/>
  <c r="U118" i="1"/>
  <c r="U128" i="1" s="1"/>
  <c r="W118" i="1"/>
  <c r="W128" i="1" s="1"/>
  <c r="X118" i="1"/>
  <c r="Y118" i="1"/>
  <c r="Y128" i="1" s="1"/>
  <c r="AA118" i="1"/>
  <c r="AA128" i="1" s="1"/>
  <c r="AB118" i="1"/>
  <c r="AB128" i="1" s="1"/>
  <c r="AC118" i="1"/>
  <c r="AC128" i="1" s="1"/>
  <c r="AE118" i="1"/>
  <c r="AE128" i="1" s="1"/>
  <c r="AF118" i="1"/>
  <c r="AF128" i="1" s="1"/>
  <c r="AG118" i="1"/>
  <c r="AG128" i="1" s="1"/>
  <c r="AI118" i="1"/>
  <c r="AI128" i="1" s="1"/>
  <c r="AJ118" i="1"/>
  <c r="AJ128" i="1" s="1"/>
  <c r="AK118" i="1"/>
  <c r="AK128" i="1" s="1"/>
  <c r="AM118" i="1"/>
  <c r="AM128" i="1" s="1"/>
  <c r="AN118" i="1"/>
  <c r="AN128" i="1" s="1"/>
  <c r="AO118" i="1"/>
  <c r="AO128" i="1" s="1"/>
  <c r="AQ118" i="1"/>
  <c r="AQ128" i="1" s="1"/>
  <c r="AR118" i="1"/>
  <c r="AR128" i="1" s="1"/>
  <c r="AS118" i="1"/>
  <c r="AU118" i="1"/>
  <c r="AU128" i="1" s="1"/>
  <c r="AV118" i="1"/>
  <c r="AV128" i="1" s="1"/>
  <c r="AW118" i="1"/>
  <c r="AW128" i="1" s="1"/>
  <c r="F119" i="1"/>
  <c r="J119" i="1" s="1"/>
  <c r="AZ119" i="1" s="1"/>
  <c r="F120" i="1"/>
  <c r="F121" i="1"/>
  <c r="J121" i="1" s="1"/>
  <c r="AZ121" i="1" s="1"/>
  <c r="F122" i="1"/>
  <c r="J122" i="1" s="1"/>
  <c r="F123" i="1"/>
  <c r="J123" i="1" s="1"/>
  <c r="AZ123" i="1" s="1"/>
  <c r="F124" i="1"/>
  <c r="J124" i="1" s="1"/>
  <c r="AZ124" i="1" s="1"/>
  <c r="F125" i="1"/>
  <c r="J125" i="1" s="1"/>
  <c r="AZ125" i="1" s="1"/>
  <c r="F126" i="1"/>
  <c r="J126" i="1" s="1"/>
  <c r="C127" i="1"/>
  <c r="D127" i="1"/>
  <c r="E127" i="1"/>
  <c r="G127" i="1"/>
  <c r="H127" i="1"/>
  <c r="I127" i="1"/>
  <c r="L127" i="1"/>
  <c r="M127" i="1"/>
  <c r="O127" i="1"/>
  <c r="P127" i="1"/>
  <c r="Q127" i="1"/>
  <c r="S127" i="1"/>
  <c r="T127" i="1"/>
  <c r="U127" i="1"/>
  <c r="W127" i="1"/>
  <c r="X127" i="1"/>
  <c r="Y127" i="1"/>
  <c r="AA127" i="1"/>
  <c r="AB127" i="1"/>
  <c r="AC127" i="1"/>
  <c r="AE127" i="1"/>
  <c r="AF127" i="1"/>
  <c r="AG127" i="1"/>
  <c r="AI127" i="1"/>
  <c r="AJ127" i="1"/>
  <c r="AK127" i="1"/>
  <c r="AM127" i="1"/>
  <c r="AN127" i="1"/>
  <c r="AO127" i="1"/>
  <c r="AQ127" i="1"/>
  <c r="AR127" i="1"/>
  <c r="AS127" i="1"/>
  <c r="AU127" i="1"/>
  <c r="AV127" i="1"/>
  <c r="AW127" i="1"/>
  <c r="X128" i="1"/>
  <c r="AS128" i="1"/>
  <c r="F129" i="1"/>
  <c r="J129" i="1" s="1"/>
  <c r="AZ129" i="1" s="1"/>
  <c r="F130" i="1"/>
  <c r="J130" i="1" s="1"/>
  <c r="F131" i="1"/>
  <c r="J131" i="1" s="1"/>
  <c r="AZ131" i="1" s="1"/>
  <c r="F132" i="1"/>
  <c r="J132" i="1" s="1"/>
  <c r="F133" i="1"/>
  <c r="J133" i="1" s="1"/>
  <c r="AZ133" i="1" s="1"/>
  <c r="C134" i="1"/>
  <c r="D134" i="1"/>
  <c r="E134" i="1"/>
  <c r="G134" i="1"/>
  <c r="H134" i="1"/>
  <c r="I134" i="1"/>
  <c r="L134" i="1"/>
  <c r="M134" i="1"/>
  <c r="O134" i="1"/>
  <c r="P134" i="1"/>
  <c r="Q134" i="1"/>
  <c r="S134" i="1"/>
  <c r="T134" i="1"/>
  <c r="U134" i="1"/>
  <c r="W134" i="1"/>
  <c r="X134" i="1"/>
  <c r="Y134" i="1"/>
  <c r="AA134" i="1"/>
  <c r="AB134" i="1"/>
  <c r="AC134" i="1"/>
  <c r="AE134" i="1"/>
  <c r="AF134" i="1"/>
  <c r="AG134" i="1"/>
  <c r="AI134" i="1"/>
  <c r="AJ134" i="1"/>
  <c r="AK134" i="1"/>
  <c r="AM134" i="1"/>
  <c r="AN134" i="1"/>
  <c r="AO134" i="1"/>
  <c r="AQ134" i="1"/>
  <c r="AR134" i="1"/>
  <c r="AS134" i="1"/>
  <c r="AU134" i="1"/>
  <c r="AV134" i="1"/>
  <c r="AW134" i="1"/>
  <c r="F135" i="1"/>
  <c r="J135" i="1" s="1"/>
  <c r="AZ135" i="1" s="1"/>
  <c r="F136" i="1"/>
  <c r="J136" i="1" s="1"/>
  <c r="F147" i="1"/>
  <c r="J147" i="1" s="1"/>
  <c r="F148" i="1"/>
  <c r="J148" i="1" s="1"/>
  <c r="F149" i="1"/>
  <c r="J149" i="1" s="1"/>
  <c r="F150" i="1"/>
  <c r="J150" i="1" s="1"/>
  <c r="F151" i="1"/>
  <c r="J151" i="1" s="1"/>
  <c r="F152" i="1"/>
  <c r="J152" i="1" s="1"/>
  <c r="C153" i="1"/>
  <c r="C159" i="1" s="1"/>
  <c r="D153" i="1"/>
  <c r="D159" i="1" s="1"/>
  <c r="E153" i="1"/>
  <c r="E159" i="1" s="1"/>
  <c r="G153" i="1"/>
  <c r="G159" i="1" s="1"/>
  <c r="H153" i="1"/>
  <c r="H159" i="1" s="1"/>
  <c r="I153" i="1"/>
  <c r="I159" i="1" s="1"/>
  <c r="K153" i="1"/>
  <c r="K159" i="1" s="1"/>
  <c r="L153" i="1"/>
  <c r="L159" i="1" s="1"/>
  <c r="M153" i="1"/>
  <c r="M159" i="1" s="1"/>
  <c r="O153" i="1"/>
  <c r="O159" i="1" s="1"/>
  <c r="P153" i="1"/>
  <c r="P159" i="1" s="1"/>
  <c r="Q153" i="1"/>
  <c r="Q159" i="1" s="1"/>
  <c r="S153" i="1"/>
  <c r="S159" i="1" s="1"/>
  <c r="T153" i="1"/>
  <c r="T159" i="1" s="1"/>
  <c r="U153" i="1"/>
  <c r="U159" i="1" s="1"/>
  <c r="W153" i="1"/>
  <c r="W159" i="1" s="1"/>
  <c r="X153" i="1"/>
  <c r="X159" i="1" s="1"/>
  <c r="Y153" i="1"/>
  <c r="Y159" i="1" s="1"/>
  <c r="AA153" i="1"/>
  <c r="AA159" i="1" s="1"/>
  <c r="AB153" i="1"/>
  <c r="AB159" i="1" s="1"/>
  <c r="AC153" i="1"/>
  <c r="AC159" i="1" s="1"/>
  <c r="AE153" i="1"/>
  <c r="AE159" i="1" s="1"/>
  <c r="AF153" i="1"/>
  <c r="AF159" i="1" s="1"/>
  <c r="AG153" i="1"/>
  <c r="AG159" i="1" s="1"/>
  <c r="AI153" i="1"/>
  <c r="AI159" i="1" s="1"/>
  <c r="AJ153" i="1"/>
  <c r="AJ159" i="1" s="1"/>
  <c r="AK153" i="1"/>
  <c r="AK159" i="1" s="1"/>
  <c r="AM153" i="1"/>
  <c r="AM159" i="1" s="1"/>
  <c r="AN153" i="1"/>
  <c r="AN159" i="1" s="1"/>
  <c r="AO153" i="1"/>
  <c r="AO159" i="1" s="1"/>
  <c r="AQ153" i="1"/>
  <c r="AQ159" i="1" s="1"/>
  <c r="AR153" i="1"/>
  <c r="AR159" i="1" s="1"/>
  <c r="AS153" i="1"/>
  <c r="AS159" i="1" s="1"/>
  <c r="AU153" i="1"/>
  <c r="AU159" i="1" s="1"/>
  <c r="AV153" i="1"/>
  <c r="AV159" i="1" s="1"/>
  <c r="AW153" i="1"/>
  <c r="AW159" i="1" s="1"/>
  <c r="N154" i="1"/>
  <c r="R154" i="1" s="1"/>
  <c r="V154" i="1" s="1"/>
  <c r="Z154" i="1" s="1"/>
  <c r="AD154" i="1" s="1"/>
  <c r="AH154" i="1" s="1"/>
  <c r="AL154" i="1" s="1"/>
  <c r="AP154" i="1" s="1"/>
  <c r="AT154" i="1" s="1"/>
  <c r="AX154" i="1" s="1"/>
  <c r="F155" i="1"/>
  <c r="J155" i="1" s="1"/>
  <c r="F156" i="1"/>
  <c r="J156" i="1" s="1"/>
  <c r="N157" i="1"/>
  <c r="R157" i="1" s="1"/>
  <c r="V157" i="1" s="1"/>
  <c r="Z157" i="1" s="1"/>
  <c r="AD157" i="1" s="1"/>
  <c r="AH157" i="1" s="1"/>
  <c r="AL157" i="1" s="1"/>
  <c r="AP157" i="1" s="1"/>
  <c r="AT157" i="1" s="1"/>
  <c r="AX157" i="1" s="1"/>
  <c r="F158" i="1"/>
  <c r="J158" i="1" s="1"/>
  <c r="AZ158" i="1" s="1"/>
  <c r="N160" i="1"/>
  <c r="R160" i="1" s="1"/>
  <c r="V160" i="1" s="1"/>
  <c r="Z160" i="1" s="1"/>
  <c r="AD160" i="1" s="1"/>
  <c r="AH160" i="1" s="1"/>
  <c r="AL160" i="1" s="1"/>
  <c r="AP160" i="1" s="1"/>
  <c r="AT160" i="1" s="1"/>
  <c r="AX160" i="1" s="1"/>
  <c r="C162" i="1"/>
  <c r="D162" i="1"/>
  <c r="E162" i="1"/>
  <c r="G162" i="1"/>
  <c r="H162" i="1"/>
  <c r="I162" i="1"/>
  <c r="K162" i="1"/>
  <c r="L162" i="1"/>
  <c r="M162" i="1"/>
  <c r="O162" i="1"/>
  <c r="P162" i="1"/>
  <c r="Q162" i="1"/>
  <c r="S162" i="1"/>
  <c r="T162" i="1"/>
  <c r="U162" i="1"/>
  <c r="W162" i="1"/>
  <c r="X162" i="1"/>
  <c r="Y162" i="1"/>
  <c r="AA162" i="1"/>
  <c r="AB162" i="1"/>
  <c r="AC162" i="1"/>
  <c r="AE162" i="1"/>
  <c r="AF162" i="1"/>
  <c r="AG162" i="1"/>
  <c r="AI162" i="1"/>
  <c r="AJ162" i="1"/>
  <c r="AK162" i="1"/>
  <c r="AM162" i="1"/>
  <c r="AN162" i="1"/>
  <c r="AO162" i="1"/>
  <c r="AQ162" i="1"/>
  <c r="AR162" i="1"/>
  <c r="AS162" i="1"/>
  <c r="AU162" i="1"/>
  <c r="AV162" i="1"/>
  <c r="AW162" i="1"/>
  <c r="F163" i="1"/>
  <c r="J163" i="1" s="1"/>
  <c r="F164" i="1"/>
  <c r="J164" i="1" s="1"/>
  <c r="F165" i="1"/>
  <c r="J165" i="1" s="1"/>
  <c r="F166" i="1"/>
  <c r="J166" i="1" s="1"/>
  <c r="F167" i="1"/>
  <c r="J167" i="1" s="1"/>
  <c r="N168" i="1"/>
  <c r="R168" i="1" s="1"/>
  <c r="V168" i="1" s="1"/>
  <c r="Z168" i="1" s="1"/>
  <c r="AD168" i="1" s="1"/>
  <c r="AH168" i="1" s="1"/>
  <c r="AL168" i="1" s="1"/>
  <c r="AP168" i="1" s="1"/>
  <c r="AT168" i="1" s="1"/>
  <c r="AX168" i="1" s="1"/>
  <c r="F169" i="1"/>
  <c r="N169" i="1" s="1"/>
  <c r="R169" i="1" s="1"/>
  <c r="V169" i="1" s="1"/>
  <c r="Z169" i="1" s="1"/>
  <c r="AD169" i="1" s="1"/>
  <c r="AH169" i="1" s="1"/>
  <c r="AL169" i="1" s="1"/>
  <c r="AP169" i="1" s="1"/>
  <c r="AT169" i="1" s="1"/>
  <c r="AX169" i="1" s="1"/>
  <c r="F170" i="1"/>
  <c r="J170" i="1" s="1"/>
  <c r="C171" i="1"/>
  <c r="C173" i="1" s="1"/>
  <c r="D171" i="1"/>
  <c r="E171" i="1"/>
  <c r="G171" i="1"/>
  <c r="G173" i="1" s="1"/>
  <c r="H171" i="1"/>
  <c r="I171" i="1"/>
  <c r="K171" i="1"/>
  <c r="L171" i="1"/>
  <c r="L173" i="1" s="1"/>
  <c r="M171" i="1"/>
  <c r="O171" i="1"/>
  <c r="P171" i="1"/>
  <c r="P173" i="1" s="1"/>
  <c r="Q171" i="1"/>
  <c r="S171" i="1"/>
  <c r="T171" i="1"/>
  <c r="U171" i="1"/>
  <c r="U173" i="1" s="1"/>
  <c r="W171" i="1"/>
  <c r="X171" i="1"/>
  <c r="Y171" i="1"/>
  <c r="Y173" i="1" s="1"/>
  <c r="AA171" i="1"/>
  <c r="AA173" i="1" s="1"/>
  <c r="AB171" i="1"/>
  <c r="AC171" i="1"/>
  <c r="AE171" i="1"/>
  <c r="AF171" i="1"/>
  <c r="AF173" i="1" s="1"/>
  <c r="AG171" i="1"/>
  <c r="AI171" i="1"/>
  <c r="AJ171" i="1"/>
  <c r="AK171" i="1"/>
  <c r="AK173" i="1" s="1"/>
  <c r="AM171" i="1"/>
  <c r="AN171" i="1"/>
  <c r="AO171" i="1"/>
  <c r="AO173" i="1" s="1"/>
  <c r="AQ171" i="1"/>
  <c r="AQ173" i="1" s="1"/>
  <c r="AR171" i="1"/>
  <c r="AS171" i="1"/>
  <c r="AU171" i="1"/>
  <c r="AU173" i="1" s="1"/>
  <c r="AV171" i="1"/>
  <c r="AV173" i="1" s="1"/>
  <c r="AW171" i="1"/>
  <c r="F172" i="1"/>
  <c r="J172" i="1" s="1"/>
  <c r="O173" i="1"/>
  <c r="J174" i="1"/>
  <c r="F175" i="1"/>
  <c r="J175" i="1" s="1"/>
  <c r="AZ175" i="1" s="1"/>
  <c r="F176" i="1"/>
  <c r="J176" i="1" s="1"/>
  <c r="F177" i="1"/>
  <c r="J177" i="1" s="1"/>
  <c r="N178" i="1"/>
  <c r="R178" i="1" s="1"/>
  <c r="V178" i="1" s="1"/>
  <c r="Z178" i="1" s="1"/>
  <c r="AD178" i="1" s="1"/>
  <c r="AH178" i="1" s="1"/>
  <c r="AL178" i="1" s="1"/>
  <c r="AP178" i="1" s="1"/>
  <c r="AT178" i="1" s="1"/>
  <c r="AX178" i="1" s="1"/>
  <c r="F179" i="1"/>
  <c r="J179" i="1" s="1"/>
  <c r="F180" i="1"/>
  <c r="J180" i="1" s="1"/>
  <c r="F181" i="1"/>
  <c r="J181" i="1" s="1"/>
  <c r="F182" i="1"/>
  <c r="J182" i="1" s="1"/>
  <c r="F183" i="1"/>
  <c r="J183" i="1" s="1"/>
  <c r="F184" i="1"/>
  <c r="J184" i="1" s="1"/>
  <c r="C185" i="1"/>
  <c r="D185" i="1"/>
  <c r="E185" i="1"/>
  <c r="G185" i="1"/>
  <c r="H185" i="1"/>
  <c r="I185" i="1"/>
  <c r="K185" i="1"/>
  <c r="L185" i="1"/>
  <c r="M185" i="1"/>
  <c r="O185" i="1"/>
  <c r="P185" i="1"/>
  <c r="Q185" i="1"/>
  <c r="S185" i="1"/>
  <c r="T185" i="1"/>
  <c r="U185" i="1"/>
  <c r="W185" i="1"/>
  <c r="X185" i="1"/>
  <c r="Y185" i="1"/>
  <c r="AA185" i="1"/>
  <c r="AB185" i="1"/>
  <c r="AC185" i="1"/>
  <c r="AE185" i="1"/>
  <c r="AF185" i="1"/>
  <c r="AG185" i="1"/>
  <c r="AI185" i="1"/>
  <c r="AJ185" i="1"/>
  <c r="AK185" i="1"/>
  <c r="AM185" i="1"/>
  <c r="AN185" i="1"/>
  <c r="AO185" i="1"/>
  <c r="AQ185" i="1"/>
  <c r="AR185" i="1"/>
  <c r="AS185" i="1"/>
  <c r="AU185" i="1"/>
  <c r="AV185" i="1"/>
  <c r="AW185" i="1"/>
  <c r="F186" i="1"/>
  <c r="J186" i="1" s="1"/>
  <c r="F187" i="1"/>
  <c r="J187" i="1" s="1"/>
  <c r="F188" i="1"/>
  <c r="J188" i="1" s="1"/>
  <c r="F189" i="1"/>
  <c r="J189" i="1" s="1"/>
  <c r="F190" i="1"/>
  <c r="J190" i="1" s="1"/>
  <c r="K191" i="1"/>
  <c r="L191" i="1"/>
  <c r="M191" i="1"/>
  <c r="O191" i="1"/>
  <c r="P191" i="1"/>
  <c r="Q191" i="1"/>
  <c r="S191" i="1"/>
  <c r="T191" i="1"/>
  <c r="U191" i="1"/>
  <c r="W191" i="1"/>
  <c r="X191" i="1"/>
  <c r="Y191" i="1"/>
  <c r="AA191" i="1"/>
  <c r="AB191" i="1"/>
  <c r="AC191" i="1"/>
  <c r="AE191" i="1"/>
  <c r="AF191" i="1"/>
  <c r="AG191" i="1"/>
  <c r="AI191" i="1"/>
  <c r="AJ191" i="1"/>
  <c r="AK191" i="1"/>
  <c r="AM191" i="1"/>
  <c r="AN191" i="1"/>
  <c r="AO191" i="1"/>
  <c r="AQ191" i="1"/>
  <c r="AR191" i="1"/>
  <c r="AS191" i="1"/>
  <c r="AU191" i="1"/>
  <c r="AV191" i="1"/>
  <c r="AW191" i="1"/>
  <c r="F193" i="1"/>
  <c r="J193" i="1" s="1"/>
  <c r="F194" i="1"/>
  <c r="J194" i="1" s="1"/>
  <c r="F195" i="1"/>
  <c r="J195" i="1" s="1"/>
  <c r="F196" i="1"/>
  <c r="J196" i="1" s="1"/>
  <c r="J197" i="1"/>
  <c r="K198" i="1"/>
  <c r="L198" i="1"/>
  <c r="M198" i="1"/>
  <c r="O198" i="1"/>
  <c r="P198" i="1"/>
  <c r="Q198" i="1"/>
  <c r="S198" i="1"/>
  <c r="T198" i="1"/>
  <c r="U198" i="1"/>
  <c r="W198" i="1"/>
  <c r="X198" i="1"/>
  <c r="Y198" i="1"/>
  <c r="AA198" i="1"/>
  <c r="AB198" i="1"/>
  <c r="AC198" i="1"/>
  <c r="AE198" i="1"/>
  <c r="AF198" i="1"/>
  <c r="AG198" i="1"/>
  <c r="AI198" i="1"/>
  <c r="AJ198" i="1"/>
  <c r="AK198" i="1"/>
  <c r="AM198" i="1"/>
  <c r="AN198" i="1"/>
  <c r="AO198" i="1"/>
  <c r="AQ198" i="1"/>
  <c r="AR198" i="1"/>
  <c r="AS198" i="1"/>
  <c r="AU198" i="1"/>
  <c r="AV198" i="1"/>
  <c r="AW198" i="1"/>
  <c r="F199" i="1"/>
  <c r="J199" i="1" s="1"/>
  <c r="F200" i="1"/>
  <c r="J200" i="1" s="1"/>
  <c r="F201" i="1"/>
  <c r="J201" i="1" s="1"/>
  <c r="F202" i="1"/>
  <c r="J202" i="1" s="1"/>
  <c r="F203" i="1"/>
  <c r="J203" i="1" s="1"/>
  <c r="C204" i="1"/>
  <c r="D204" i="1"/>
  <c r="E204" i="1"/>
  <c r="G204" i="1"/>
  <c r="H204" i="1"/>
  <c r="I204" i="1"/>
  <c r="K204" i="1"/>
  <c r="L204" i="1"/>
  <c r="M204" i="1"/>
  <c r="O204" i="1"/>
  <c r="P204" i="1"/>
  <c r="Q204" i="1"/>
  <c r="S204" i="1"/>
  <c r="T204" i="1"/>
  <c r="U204" i="1"/>
  <c r="W204" i="1"/>
  <c r="X204" i="1"/>
  <c r="Y204" i="1"/>
  <c r="AA204" i="1"/>
  <c r="AB204" i="1"/>
  <c r="AC204" i="1"/>
  <c r="AE204" i="1"/>
  <c r="AF204" i="1"/>
  <c r="AG204" i="1"/>
  <c r="AI204" i="1"/>
  <c r="AJ204" i="1"/>
  <c r="AK204" i="1"/>
  <c r="AM204" i="1"/>
  <c r="AN204" i="1"/>
  <c r="AO204" i="1"/>
  <c r="AQ204" i="1"/>
  <c r="AR204" i="1"/>
  <c r="AS204" i="1"/>
  <c r="AU204" i="1"/>
  <c r="AV204" i="1"/>
  <c r="AW204" i="1"/>
  <c r="F205" i="1"/>
  <c r="J205" i="1" s="1"/>
  <c r="F206" i="1"/>
  <c r="J206" i="1" s="1"/>
  <c r="F207" i="1"/>
  <c r="J207" i="1" s="1"/>
  <c r="F208" i="1"/>
  <c r="J208" i="1" s="1"/>
  <c r="F209" i="1"/>
  <c r="J209" i="1" s="1"/>
  <c r="C210" i="1"/>
  <c r="D210" i="1"/>
  <c r="E210" i="1"/>
  <c r="G210" i="1"/>
  <c r="H210" i="1"/>
  <c r="I210" i="1"/>
  <c r="K210" i="1"/>
  <c r="L210" i="1"/>
  <c r="M210" i="1"/>
  <c r="O210" i="1"/>
  <c r="P210" i="1"/>
  <c r="Q210" i="1"/>
  <c r="S210" i="1"/>
  <c r="T210" i="1"/>
  <c r="U210" i="1"/>
  <c r="W210" i="1"/>
  <c r="X210" i="1"/>
  <c r="Y210" i="1"/>
  <c r="AA210" i="1"/>
  <c r="AB210" i="1"/>
  <c r="AC210" i="1"/>
  <c r="AE210" i="1"/>
  <c r="AF210" i="1"/>
  <c r="AG210" i="1"/>
  <c r="AI210" i="1"/>
  <c r="AJ210" i="1"/>
  <c r="AK210" i="1"/>
  <c r="AM210" i="1"/>
  <c r="AN210" i="1"/>
  <c r="AO210" i="1"/>
  <c r="AQ210" i="1"/>
  <c r="AR210" i="1"/>
  <c r="AS210" i="1"/>
  <c r="AU210" i="1"/>
  <c r="AV210" i="1"/>
  <c r="AW210" i="1"/>
  <c r="F213" i="1"/>
  <c r="J213" i="1" s="1"/>
  <c r="F214" i="1"/>
  <c r="J214" i="1" s="1"/>
  <c r="F215" i="1"/>
  <c r="J215" i="1" s="1"/>
  <c r="C216" i="1"/>
  <c r="D216" i="1"/>
  <c r="E216" i="1"/>
  <c r="G216" i="1"/>
  <c r="H216" i="1"/>
  <c r="I216" i="1"/>
  <c r="K216" i="1"/>
  <c r="L216" i="1"/>
  <c r="M216" i="1"/>
  <c r="O216" i="1"/>
  <c r="P216" i="1"/>
  <c r="Q216" i="1"/>
  <c r="S216" i="1"/>
  <c r="T216" i="1"/>
  <c r="U216" i="1"/>
  <c r="W216" i="1"/>
  <c r="X216" i="1"/>
  <c r="Y216" i="1"/>
  <c r="AA216" i="1"/>
  <c r="AB216" i="1"/>
  <c r="AC216" i="1"/>
  <c r="AE216" i="1"/>
  <c r="AF216" i="1"/>
  <c r="AG216" i="1"/>
  <c r="AI216" i="1"/>
  <c r="AJ216" i="1"/>
  <c r="AK216" i="1"/>
  <c r="AM216" i="1"/>
  <c r="AN216" i="1"/>
  <c r="AO216" i="1"/>
  <c r="AQ216" i="1"/>
  <c r="AR216" i="1"/>
  <c r="AS216" i="1"/>
  <c r="AU216" i="1"/>
  <c r="AV216" i="1"/>
  <c r="AW216" i="1"/>
  <c r="F217" i="1"/>
  <c r="J217" i="1" s="1"/>
  <c r="F218" i="1"/>
  <c r="J218" i="1" s="1"/>
  <c r="F219" i="1"/>
  <c r="J219" i="1" s="1"/>
  <c r="F220" i="1"/>
  <c r="J220" i="1" s="1"/>
  <c r="C221" i="1"/>
  <c r="D221" i="1"/>
  <c r="E221" i="1"/>
  <c r="G221" i="1"/>
  <c r="H221" i="1"/>
  <c r="I221" i="1"/>
  <c r="K221" i="1"/>
  <c r="L221" i="1"/>
  <c r="M221" i="1"/>
  <c r="O221" i="1"/>
  <c r="P221" i="1"/>
  <c r="Q221" i="1"/>
  <c r="S221" i="1"/>
  <c r="T221" i="1"/>
  <c r="U221" i="1"/>
  <c r="W221" i="1"/>
  <c r="X221" i="1"/>
  <c r="Y221" i="1"/>
  <c r="AA221" i="1"/>
  <c r="AB221" i="1"/>
  <c r="AC221" i="1"/>
  <c r="AE221" i="1"/>
  <c r="AF221" i="1"/>
  <c r="AG221" i="1"/>
  <c r="AI221" i="1"/>
  <c r="AJ221" i="1"/>
  <c r="AK221" i="1"/>
  <c r="AM221" i="1"/>
  <c r="AN221" i="1"/>
  <c r="AO221" i="1"/>
  <c r="AQ221" i="1"/>
  <c r="AR221" i="1"/>
  <c r="AS221" i="1"/>
  <c r="AU221" i="1"/>
  <c r="AV221" i="1"/>
  <c r="AW221" i="1"/>
  <c r="F222" i="1"/>
  <c r="J222" i="1" s="1"/>
  <c r="F223" i="1"/>
  <c r="J223" i="1" s="1"/>
  <c r="F224" i="1"/>
  <c r="J224" i="1" s="1"/>
  <c r="F225" i="1"/>
  <c r="J225" i="1" s="1"/>
  <c r="C226" i="1"/>
  <c r="D226" i="1"/>
  <c r="E226" i="1"/>
  <c r="G226" i="1"/>
  <c r="H226" i="1"/>
  <c r="I226" i="1"/>
  <c r="K226" i="1"/>
  <c r="L226" i="1"/>
  <c r="M226" i="1"/>
  <c r="O226" i="1"/>
  <c r="P226" i="1"/>
  <c r="Q226" i="1"/>
  <c r="S226" i="1"/>
  <c r="T226" i="1"/>
  <c r="U226" i="1"/>
  <c r="W226" i="1"/>
  <c r="X226" i="1"/>
  <c r="Y226" i="1"/>
  <c r="AA226" i="1"/>
  <c r="AB226" i="1"/>
  <c r="AC226" i="1"/>
  <c r="AE226" i="1"/>
  <c r="AF226" i="1"/>
  <c r="AG226" i="1"/>
  <c r="AI226" i="1"/>
  <c r="AJ226" i="1"/>
  <c r="AK226" i="1"/>
  <c r="AM226" i="1"/>
  <c r="AN226" i="1"/>
  <c r="AO226" i="1"/>
  <c r="AQ226" i="1"/>
  <c r="AR226" i="1"/>
  <c r="AS226" i="1"/>
  <c r="AU226" i="1"/>
  <c r="AV226" i="1"/>
  <c r="AW226" i="1"/>
  <c r="F227" i="1"/>
  <c r="J227" i="1" s="1"/>
  <c r="F228" i="1"/>
  <c r="J228" i="1" s="1"/>
  <c r="F229" i="1"/>
  <c r="J229" i="1" s="1"/>
  <c r="AZ229" i="1" s="1"/>
  <c r="F230" i="1"/>
  <c r="J230" i="1" s="1"/>
  <c r="F231" i="1"/>
  <c r="J231" i="1" s="1"/>
  <c r="F232" i="1"/>
  <c r="J232" i="1" s="1"/>
  <c r="F233" i="1"/>
  <c r="J233" i="1" s="1"/>
  <c r="C234" i="1"/>
  <c r="D234" i="1"/>
  <c r="E234" i="1"/>
  <c r="G234" i="1"/>
  <c r="H234" i="1"/>
  <c r="I234" i="1"/>
  <c r="K234" i="1"/>
  <c r="L234" i="1"/>
  <c r="M234" i="1"/>
  <c r="O234" i="1"/>
  <c r="P234" i="1"/>
  <c r="Q234" i="1"/>
  <c r="S234" i="1"/>
  <c r="T234" i="1"/>
  <c r="U234" i="1"/>
  <c r="W234" i="1"/>
  <c r="X234" i="1"/>
  <c r="Y234" i="1"/>
  <c r="AA234" i="1"/>
  <c r="AB234" i="1"/>
  <c r="AC234" i="1"/>
  <c r="AE234" i="1"/>
  <c r="AF234" i="1"/>
  <c r="AG234" i="1"/>
  <c r="AI234" i="1"/>
  <c r="AJ234" i="1"/>
  <c r="AK234" i="1"/>
  <c r="AM234" i="1"/>
  <c r="AN234" i="1"/>
  <c r="AO234" i="1"/>
  <c r="AQ234" i="1"/>
  <c r="AR234" i="1"/>
  <c r="AS234" i="1"/>
  <c r="AU234" i="1"/>
  <c r="AV234" i="1"/>
  <c r="AW234" i="1"/>
  <c r="F236" i="1"/>
  <c r="J236" i="1" s="1"/>
  <c r="F237" i="1"/>
  <c r="J237" i="1" s="1"/>
  <c r="F238" i="1"/>
  <c r="J238" i="1" s="1"/>
  <c r="F239" i="1"/>
  <c r="J239" i="1" s="1"/>
  <c r="F240" i="1"/>
  <c r="J240" i="1" s="1"/>
  <c r="C241" i="1"/>
  <c r="D241" i="1"/>
  <c r="E241" i="1"/>
  <c r="G241" i="1"/>
  <c r="H241" i="1"/>
  <c r="I241" i="1"/>
  <c r="K241" i="1"/>
  <c r="L241" i="1"/>
  <c r="M241" i="1"/>
  <c r="O241" i="1"/>
  <c r="P241" i="1"/>
  <c r="Q241" i="1"/>
  <c r="S241" i="1"/>
  <c r="T241" i="1"/>
  <c r="U241" i="1"/>
  <c r="W241" i="1"/>
  <c r="X241" i="1"/>
  <c r="Y241" i="1"/>
  <c r="AA241" i="1"/>
  <c r="AB241" i="1"/>
  <c r="AC241" i="1"/>
  <c r="AE241" i="1"/>
  <c r="AF241" i="1"/>
  <c r="AG241" i="1"/>
  <c r="AI241" i="1"/>
  <c r="AJ241" i="1"/>
  <c r="AK241" i="1"/>
  <c r="AM241" i="1"/>
  <c r="AN241" i="1"/>
  <c r="AO241" i="1"/>
  <c r="AQ241" i="1"/>
  <c r="AR241" i="1"/>
  <c r="AS241" i="1"/>
  <c r="AU241" i="1"/>
  <c r="AV241" i="1"/>
  <c r="AW241" i="1"/>
  <c r="F242" i="1"/>
  <c r="J242" i="1" s="1"/>
  <c r="F243" i="1"/>
  <c r="J243" i="1" s="1"/>
  <c r="E105" i="4" l="1"/>
  <c r="AK105" i="4"/>
  <c r="N174" i="1"/>
  <c r="R174" i="1" s="1"/>
  <c r="V174" i="1" s="1"/>
  <c r="Z174" i="1" s="1"/>
  <c r="AD174" i="1" s="1"/>
  <c r="AH174" i="1" s="1"/>
  <c r="AL174" i="1" s="1"/>
  <c r="AP174" i="1" s="1"/>
  <c r="AT174" i="1" s="1"/>
  <c r="AX174" i="1" s="1"/>
  <c r="AZ174" i="1"/>
  <c r="P136" i="4"/>
  <c r="AV136" i="4"/>
  <c r="D136" i="5"/>
  <c r="I136" i="5"/>
  <c r="O136" i="5"/>
  <c r="T136" i="5"/>
  <c r="Y136" i="5"/>
  <c r="AE136" i="5"/>
  <c r="AJ136" i="5"/>
  <c r="AO136" i="5"/>
  <c r="AU136" i="5"/>
  <c r="N239" i="1"/>
  <c r="R239" i="1" s="1"/>
  <c r="V239" i="1" s="1"/>
  <c r="Z239" i="1" s="1"/>
  <c r="AD239" i="1" s="1"/>
  <c r="AH239" i="1" s="1"/>
  <c r="AL239" i="1" s="1"/>
  <c r="AP239" i="1" s="1"/>
  <c r="AT239" i="1" s="1"/>
  <c r="AX239" i="1" s="1"/>
  <c r="AZ239" i="1"/>
  <c r="N233" i="1"/>
  <c r="R233" i="1" s="1"/>
  <c r="V233" i="1" s="1"/>
  <c r="Z233" i="1" s="1"/>
  <c r="AD233" i="1" s="1"/>
  <c r="AH233" i="1" s="1"/>
  <c r="AL233" i="1" s="1"/>
  <c r="AP233" i="1" s="1"/>
  <c r="AT233" i="1" s="1"/>
  <c r="AX233" i="1" s="1"/>
  <c r="AZ233" i="1"/>
  <c r="N219" i="1"/>
  <c r="R219" i="1" s="1"/>
  <c r="V219" i="1" s="1"/>
  <c r="Z219" i="1" s="1"/>
  <c r="AD219" i="1" s="1"/>
  <c r="AH219" i="1" s="1"/>
  <c r="AL219" i="1" s="1"/>
  <c r="AP219" i="1" s="1"/>
  <c r="AT219" i="1" s="1"/>
  <c r="AX219" i="1" s="1"/>
  <c r="AZ219" i="1"/>
  <c r="N207" i="1"/>
  <c r="R207" i="1" s="1"/>
  <c r="V207" i="1" s="1"/>
  <c r="Z207" i="1" s="1"/>
  <c r="AD207" i="1" s="1"/>
  <c r="AH207" i="1" s="1"/>
  <c r="AL207" i="1" s="1"/>
  <c r="AP207" i="1" s="1"/>
  <c r="AT207" i="1" s="1"/>
  <c r="AX207" i="1" s="1"/>
  <c r="AZ207" i="1"/>
  <c r="N195" i="1"/>
  <c r="R195" i="1" s="1"/>
  <c r="V195" i="1" s="1"/>
  <c r="Z195" i="1" s="1"/>
  <c r="AD195" i="1" s="1"/>
  <c r="AH195" i="1" s="1"/>
  <c r="AL195" i="1" s="1"/>
  <c r="AP195" i="1" s="1"/>
  <c r="AT195" i="1" s="1"/>
  <c r="AX195" i="1" s="1"/>
  <c r="AZ195" i="1"/>
  <c r="N187" i="1"/>
  <c r="R187" i="1" s="1"/>
  <c r="V187" i="1" s="1"/>
  <c r="Z187" i="1" s="1"/>
  <c r="AD187" i="1" s="1"/>
  <c r="AH187" i="1" s="1"/>
  <c r="AL187" i="1" s="1"/>
  <c r="AP187" i="1" s="1"/>
  <c r="AT187" i="1" s="1"/>
  <c r="AX187" i="1" s="1"/>
  <c r="AZ187" i="1"/>
  <c r="N182" i="1"/>
  <c r="R182" i="1" s="1"/>
  <c r="V182" i="1" s="1"/>
  <c r="Z182" i="1" s="1"/>
  <c r="AD182" i="1" s="1"/>
  <c r="AH182" i="1" s="1"/>
  <c r="AL182" i="1" s="1"/>
  <c r="AP182" i="1" s="1"/>
  <c r="AT182" i="1" s="1"/>
  <c r="AX182" i="1" s="1"/>
  <c r="AZ182" i="1"/>
  <c r="N149" i="1"/>
  <c r="R149" i="1" s="1"/>
  <c r="V149" i="1" s="1"/>
  <c r="Z149" i="1" s="1"/>
  <c r="AD149" i="1" s="1"/>
  <c r="AH149" i="1" s="1"/>
  <c r="AL149" i="1" s="1"/>
  <c r="AP149" i="1" s="1"/>
  <c r="AT149" i="1" s="1"/>
  <c r="AX149" i="1" s="1"/>
  <c r="AZ149" i="1"/>
  <c r="N38" i="1"/>
  <c r="R38" i="1" s="1"/>
  <c r="V38" i="1" s="1"/>
  <c r="Z38" i="1" s="1"/>
  <c r="AD38" i="1" s="1"/>
  <c r="AH38" i="1" s="1"/>
  <c r="AL38" i="1" s="1"/>
  <c r="AP38" i="1" s="1"/>
  <c r="AT38" i="1" s="1"/>
  <c r="AX38" i="1" s="1"/>
  <c r="AZ38" i="1"/>
  <c r="N243" i="1"/>
  <c r="R243" i="1" s="1"/>
  <c r="V243" i="1" s="1"/>
  <c r="Z243" i="1" s="1"/>
  <c r="AD243" i="1" s="1"/>
  <c r="AH243" i="1" s="1"/>
  <c r="AL243" i="1" s="1"/>
  <c r="AP243" i="1" s="1"/>
  <c r="AT243" i="1" s="1"/>
  <c r="AX243" i="1" s="1"/>
  <c r="AZ243" i="1"/>
  <c r="N238" i="1"/>
  <c r="R238" i="1" s="1"/>
  <c r="V238" i="1" s="1"/>
  <c r="Z238" i="1" s="1"/>
  <c r="AD238" i="1" s="1"/>
  <c r="AH238" i="1" s="1"/>
  <c r="AL238" i="1" s="1"/>
  <c r="AP238" i="1" s="1"/>
  <c r="AT238" i="1" s="1"/>
  <c r="AX238" i="1" s="1"/>
  <c r="AZ238" i="1"/>
  <c r="N232" i="1"/>
  <c r="R232" i="1" s="1"/>
  <c r="V232" i="1" s="1"/>
  <c r="Z232" i="1" s="1"/>
  <c r="AD232" i="1" s="1"/>
  <c r="AH232" i="1" s="1"/>
  <c r="AL232" i="1" s="1"/>
  <c r="AP232" i="1" s="1"/>
  <c r="AT232" i="1" s="1"/>
  <c r="AX232" i="1" s="1"/>
  <c r="AZ232" i="1"/>
  <c r="N228" i="1"/>
  <c r="R228" i="1" s="1"/>
  <c r="V228" i="1" s="1"/>
  <c r="Z228" i="1" s="1"/>
  <c r="AD228" i="1" s="1"/>
  <c r="AH228" i="1" s="1"/>
  <c r="AL228" i="1" s="1"/>
  <c r="AP228" i="1" s="1"/>
  <c r="AT228" i="1" s="1"/>
  <c r="AX228" i="1" s="1"/>
  <c r="AZ228" i="1"/>
  <c r="N223" i="1"/>
  <c r="R223" i="1" s="1"/>
  <c r="V223" i="1" s="1"/>
  <c r="Z223" i="1" s="1"/>
  <c r="AD223" i="1" s="1"/>
  <c r="AH223" i="1" s="1"/>
  <c r="AL223" i="1" s="1"/>
  <c r="AP223" i="1" s="1"/>
  <c r="AT223" i="1" s="1"/>
  <c r="AX223" i="1" s="1"/>
  <c r="AZ223" i="1"/>
  <c r="N218" i="1"/>
  <c r="R218" i="1" s="1"/>
  <c r="V218" i="1" s="1"/>
  <c r="Z218" i="1" s="1"/>
  <c r="AD218" i="1" s="1"/>
  <c r="AH218" i="1" s="1"/>
  <c r="AL218" i="1" s="1"/>
  <c r="AP218" i="1" s="1"/>
  <c r="AT218" i="1" s="1"/>
  <c r="AX218" i="1" s="1"/>
  <c r="AZ218" i="1"/>
  <c r="N213" i="1"/>
  <c r="R213" i="1" s="1"/>
  <c r="V213" i="1" s="1"/>
  <c r="Z213" i="1" s="1"/>
  <c r="AD213" i="1" s="1"/>
  <c r="AH213" i="1" s="1"/>
  <c r="AL213" i="1" s="1"/>
  <c r="AP213" i="1" s="1"/>
  <c r="AT213" i="1" s="1"/>
  <c r="AX213" i="1" s="1"/>
  <c r="AZ213" i="1"/>
  <c r="N206" i="1"/>
  <c r="R206" i="1" s="1"/>
  <c r="V206" i="1" s="1"/>
  <c r="Z206" i="1" s="1"/>
  <c r="AD206" i="1" s="1"/>
  <c r="AH206" i="1" s="1"/>
  <c r="AL206" i="1" s="1"/>
  <c r="AP206" i="1" s="1"/>
  <c r="AT206" i="1" s="1"/>
  <c r="AX206" i="1" s="1"/>
  <c r="AZ206" i="1"/>
  <c r="N201" i="1"/>
  <c r="R201" i="1" s="1"/>
  <c r="V201" i="1" s="1"/>
  <c r="Z201" i="1" s="1"/>
  <c r="AD201" i="1" s="1"/>
  <c r="AH201" i="1" s="1"/>
  <c r="AL201" i="1" s="1"/>
  <c r="AP201" i="1" s="1"/>
  <c r="AT201" i="1" s="1"/>
  <c r="AX201" i="1" s="1"/>
  <c r="AZ201" i="1"/>
  <c r="N194" i="1"/>
  <c r="R194" i="1" s="1"/>
  <c r="V194" i="1" s="1"/>
  <c r="Z194" i="1" s="1"/>
  <c r="AD194" i="1" s="1"/>
  <c r="AH194" i="1" s="1"/>
  <c r="AL194" i="1" s="1"/>
  <c r="AP194" i="1" s="1"/>
  <c r="AT194" i="1" s="1"/>
  <c r="AX194" i="1" s="1"/>
  <c r="AZ194" i="1"/>
  <c r="N190" i="1"/>
  <c r="R190" i="1" s="1"/>
  <c r="V190" i="1" s="1"/>
  <c r="Z190" i="1" s="1"/>
  <c r="AD190" i="1" s="1"/>
  <c r="AH190" i="1" s="1"/>
  <c r="AL190" i="1" s="1"/>
  <c r="AP190" i="1" s="1"/>
  <c r="AT190" i="1" s="1"/>
  <c r="AX190" i="1" s="1"/>
  <c r="AZ190" i="1"/>
  <c r="N186" i="1"/>
  <c r="R186" i="1" s="1"/>
  <c r="V186" i="1" s="1"/>
  <c r="Z186" i="1" s="1"/>
  <c r="AD186" i="1" s="1"/>
  <c r="AH186" i="1" s="1"/>
  <c r="AL186" i="1" s="1"/>
  <c r="AP186" i="1" s="1"/>
  <c r="AT186" i="1" s="1"/>
  <c r="AX186" i="1" s="1"/>
  <c r="AZ186" i="1"/>
  <c r="N181" i="1"/>
  <c r="R181" i="1" s="1"/>
  <c r="V181" i="1" s="1"/>
  <c r="Z181" i="1" s="1"/>
  <c r="AD181" i="1" s="1"/>
  <c r="AH181" i="1" s="1"/>
  <c r="AL181" i="1" s="1"/>
  <c r="AP181" i="1" s="1"/>
  <c r="AT181" i="1" s="1"/>
  <c r="AX181" i="1" s="1"/>
  <c r="AZ181" i="1"/>
  <c r="N177" i="1"/>
  <c r="R177" i="1" s="1"/>
  <c r="V177" i="1" s="1"/>
  <c r="Z177" i="1" s="1"/>
  <c r="AD177" i="1" s="1"/>
  <c r="AH177" i="1" s="1"/>
  <c r="AL177" i="1" s="1"/>
  <c r="AP177" i="1" s="1"/>
  <c r="AT177" i="1" s="1"/>
  <c r="AX177" i="1" s="1"/>
  <c r="AZ177" i="1"/>
  <c r="N164" i="1"/>
  <c r="R164" i="1" s="1"/>
  <c r="V164" i="1" s="1"/>
  <c r="Z164" i="1" s="1"/>
  <c r="AD164" i="1" s="1"/>
  <c r="AH164" i="1" s="1"/>
  <c r="AL164" i="1" s="1"/>
  <c r="AP164" i="1" s="1"/>
  <c r="AT164" i="1" s="1"/>
  <c r="AX164" i="1" s="1"/>
  <c r="AZ164" i="1"/>
  <c r="N152" i="1"/>
  <c r="R152" i="1" s="1"/>
  <c r="V152" i="1" s="1"/>
  <c r="Z152" i="1" s="1"/>
  <c r="AD152" i="1" s="1"/>
  <c r="AH152" i="1" s="1"/>
  <c r="AL152" i="1" s="1"/>
  <c r="AP152" i="1" s="1"/>
  <c r="AT152" i="1" s="1"/>
  <c r="AX152" i="1" s="1"/>
  <c r="AZ152" i="1"/>
  <c r="N148" i="1"/>
  <c r="R148" i="1" s="1"/>
  <c r="V148" i="1" s="1"/>
  <c r="Z148" i="1" s="1"/>
  <c r="AD148" i="1" s="1"/>
  <c r="AH148" i="1" s="1"/>
  <c r="AL148" i="1" s="1"/>
  <c r="AP148" i="1" s="1"/>
  <c r="AT148" i="1" s="1"/>
  <c r="AX148" i="1" s="1"/>
  <c r="AZ148" i="1"/>
  <c r="N132" i="1"/>
  <c r="R132" i="1" s="1"/>
  <c r="V132" i="1" s="1"/>
  <c r="Z132" i="1" s="1"/>
  <c r="AD132" i="1" s="1"/>
  <c r="AH132" i="1" s="1"/>
  <c r="AL132" i="1" s="1"/>
  <c r="AP132" i="1" s="1"/>
  <c r="AT132" i="1" s="1"/>
  <c r="AX132" i="1" s="1"/>
  <c r="AZ132" i="1"/>
  <c r="N224" i="1"/>
  <c r="R224" i="1" s="1"/>
  <c r="V224" i="1" s="1"/>
  <c r="Z224" i="1" s="1"/>
  <c r="AD224" i="1" s="1"/>
  <c r="AH224" i="1" s="1"/>
  <c r="AL224" i="1" s="1"/>
  <c r="AP224" i="1" s="1"/>
  <c r="AT224" i="1" s="1"/>
  <c r="AX224" i="1" s="1"/>
  <c r="AZ224" i="1"/>
  <c r="N214" i="1"/>
  <c r="R214" i="1" s="1"/>
  <c r="V214" i="1" s="1"/>
  <c r="Z214" i="1" s="1"/>
  <c r="AD214" i="1" s="1"/>
  <c r="AH214" i="1" s="1"/>
  <c r="AL214" i="1" s="1"/>
  <c r="AP214" i="1" s="1"/>
  <c r="AT214" i="1" s="1"/>
  <c r="AX214" i="1" s="1"/>
  <c r="AZ214" i="1"/>
  <c r="N202" i="1"/>
  <c r="R202" i="1" s="1"/>
  <c r="V202" i="1" s="1"/>
  <c r="Z202" i="1" s="1"/>
  <c r="AD202" i="1" s="1"/>
  <c r="AH202" i="1" s="1"/>
  <c r="AL202" i="1" s="1"/>
  <c r="AP202" i="1" s="1"/>
  <c r="AT202" i="1" s="1"/>
  <c r="AX202" i="1" s="1"/>
  <c r="AZ202" i="1"/>
  <c r="N50" i="1"/>
  <c r="R50" i="1" s="1"/>
  <c r="V50" i="1" s="1"/>
  <c r="Z50" i="1" s="1"/>
  <c r="AD50" i="1" s="1"/>
  <c r="AH50" i="1" s="1"/>
  <c r="AL50" i="1" s="1"/>
  <c r="AP50" i="1" s="1"/>
  <c r="AT50" i="1" s="1"/>
  <c r="AX50" i="1" s="1"/>
  <c r="AZ50" i="1"/>
  <c r="N36" i="1"/>
  <c r="R36" i="1" s="1"/>
  <c r="V36" i="1" s="1"/>
  <c r="Z36" i="1" s="1"/>
  <c r="AD36" i="1" s="1"/>
  <c r="AH36" i="1" s="1"/>
  <c r="AL36" i="1" s="1"/>
  <c r="AP36" i="1" s="1"/>
  <c r="AT36" i="1" s="1"/>
  <c r="AX36" i="1" s="1"/>
  <c r="AZ36" i="1"/>
  <c r="N30" i="1"/>
  <c r="R30" i="1" s="1"/>
  <c r="V30" i="1" s="1"/>
  <c r="Z30" i="1" s="1"/>
  <c r="AD30" i="1" s="1"/>
  <c r="AH30" i="1" s="1"/>
  <c r="AL30" i="1" s="1"/>
  <c r="AP30" i="1" s="1"/>
  <c r="AT30" i="1" s="1"/>
  <c r="AX30" i="1" s="1"/>
  <c r="AZ30" i="1"/>
  <c r="N14" i="1"/>
  <c r="R14" i="1" s="1"/>
  <c r="V14" i="1" s="1"/>
  <c r="Z14" i="1" s="1"/>
  <c r="AD14" i="1" s="1"/>
  <c r="AH14" i="1" s="1"/>
  <c r="AL14" i="1" s="1"/>
  <c r="AP14" i="1" s="1"/>
  <c r="AT14" i="1" s="1"/>
  <c r="AX14" i="1" s="1"/>
  <c r="AZ14" i="1"/>
  <c r="N242" i="1"/>
  <c r="R242" i="1" s="1"/>
  <c r="V242" i="1" s="1"/>
  <c r="Z242" i="1" s="1"/>
  <c r="AD242" i="1" s="1"/>
  <c r="AH242" i="1" s="1"/>
  <c r="AL242" i="1" s="1"/>
  <c r="AP242" i="1" s="1"/>
  <c r="AT242" i="1" s="1"/>
  <c r="AX242" i="1" s="1"/>
  <c r="AZ242" i="1"/>
  <c r="N237" i="1"/>
  <c r="R237" i="1" s="1"/>
  <c r="V237" i="1" s="1"/>
  <c r="Z237" i="1" s="1"/>
  <c r="AD237" i="1" s="1"/>
  <c r="AH237" i="1" s="1"/>
  <c r="AL237" i="1" s="1"/>
  <c r="AP237" i="1" s="1"/>
  <c r="AT237" i="1" s="1"/>
  <c r="AX237" i="1" s="1"/>
  <c r="AZ237" i="1"/>
  <c r="N231" i="1"/>
  <c r="R231" i="1" s="1"/>
  <c r="V231" i="1" s="1"/>
  <c r="Z231" i="1" s="1"/>
  <c r="AD231" i="1" s="1"/>
  <c r="AH231" i="1" s="1"/>
  <c r="AL231" i="1" s="1"/>
  <c r="AP231" i="1" s="1"/>
  <c r="AT231" i="1" s="1"/>
  <c r="AX231" i="1" s="1"/>
  <c r="AZ231" i="1"/>
  <c r="N227" i="1"/>
  <c r="R227" i="1" s="1"/>
  <c r="V227" i="1" s="1"/>
  <c r="Z227" i="1" s="1"/>
  <c r="AD227" i="1" s="1"/>
  <c r="AH227" i="1" s="1"/>
  <c r="AL227" i="1" s="1"/>
  <c r="AP227" i="1" s="1"/>
  <c r="AT227" i="1" s="1"/>
  <c r="AX227" i="1" s="1"/>
  <c r="AZ227" i="1"/>
  <c r="N222" i="1"/>
  <c r="R222" i="1" s="1"/>
  <c r="V222" i="1" s="1"/>
  <c r="Z222" i="1" s="1"/>
  <c r="AD222" i="1" s="1"/>
  <c r="AH222" i="1" s="1"/>
  <c r="AL222" i="1" s="1"/>
  <c r="AP222" i="1" s="1"/>
  <c r="AT222" i="1" s="1"/>
  <c r="AX222" i="1" s="1"/>
  <c r="AZ222" i="1"/>
  <c r="N217" i="1"/>
  <c r="R217" i="1" s="1"/>
  <c r="V217" i="1" s="1"/>
  <c r="Z217" i="1" s="1"/>
  <c r="AD217" i="1" s="1"/>
  <c r="AH217" i="1" s="1"/>
  <c r="AL217" i="1" s="1"/>
  <c r="AP217" i="1" s="1"/>
  <c r="AT217" i="1" s="1"/>
  <c r="AX217" i="1" s="1"/>
  <c r="AZ217" i="1"/>
  <c r="N209" i="1"/>
  <c r="R209" i="1" s="1"/>
  <c r="V209" i="1" s="1"/>
  <c r="Z209" i="1" s="1"/>
  <c r="AD209" i="1" s="1"/>
  <c r="AH209" i="1" s="1"/>
  <c r="AL209" i="1" s="1"/>
  <c r="AP209" i="1" s="1"/>
  <c r="AT209" i="1" s="1"/>
  <c r="AX209" i="1" s="1"/>
  <c r="AZ209" i="1"/>
  <c r="N205" i="1"/>
  <c r="R205" i="1" s="1"/>
  <c r="V205" i="1" s="1"/>
  <c r="Z205" i="1" s="1"/>
  <c r="AD205" i="1" s="1"/>
  <c r="AH205" i="1" s="1"/>
  <c r="AL205" i="1" s="1"/>
  <c r="AP205" i="1" s="1"/>
  <c r="AT205" i="1" s="1"/>
  <c r="AX205" i="1" s="1"/>
  <c r="AZ205" i="1"/>
  <c r="N200" i="1"/>
  <c r="R200" i="1" s="1"/>
  <c r="V200" i="1" s="1"/>
  <c r="Z200" i="1" s="1"/>
  <c r="AD200" i="1" s="1"/>
  <c r="AH200" i="1" s="1"/>
  <c r="AL200" i="1" s="1"/>
  <c r="AP200" i="1" s="1"/>
  <c r="AT200" i="1" s="1"/>
  <c r="AX200" i="1" s="1"/>
  <c r="AZ200" i="1"/>
  <c r="N197" i="1"/>
  <c r="R197" i="1" s="1"/>
  <c r="V197" i="1" s="1"/>
  <c r="Z197" i="1" s="1"/>
  <c r="AD197" i="1" s="1"/>
  <c r="AH197" i="1" s="1"/>
  <c r="AL197" i="1" s="1"/>
  <c r="AP197" i="1" s="1"/>
  <c r="AT197" i="1" s="1"/>
  <c r="AX197" i="1" s="1"/>
  <c r="AZ197" i="1"/>
  <c r="N193" i="1"/>
  <c r="R193" i="1" s="1"/>
  <c r="V193" i="1" s="1"/>
  <c r="Z193" i="1" s="1"/>
  <c r="AD193" i="1" s="1"/>
  <c r="AH193" i="1" s="1"/>
  <c r="AL193" i="1" s="1"/>
  <c r="AP193" i="1" s="1"/>
  <c r="AT193" i="1" s="1"/>
  <c r="AX193" i="1" s="1"/>
  <c r="AZ193" i="1"/>
  <c r="N189" i="1"/>
  <c r="R189" i="1" s="1"/>
  <c r="V189" i="1" s="1"/>
  <c r="Z189" i="1" s="1"/>
  <c r="AD189" i="1" s="1"/>
  <c r="AH189" i="1" s="1"/>
  <c r="AL189" i="1" s="1"/>
  <c r="AP189" i="1" s="1"/>
  <c r="AT189" i="1" s="1"/>
  <c r="AX189" i="1" s="1"/>
  <c r="AZ189" i="1"/>
  <c r="N184" i="1"/>
  <c r="R184" i="1" s="1"/>
  <c r="V184" i="1" s="1"/>
  <c r="Z184" i="1" s="1"/>
  <c r="AD184" i="1" s="1"/>
  <c r="AH184" i="1" s="1"/>
  <c r="AL184" i="1" s="1"/>
  <c r="AP184" i="1" s="1"/>
  <c r="AT184" i="1" s="1"/>
  <c r="AX184" i="1" s="1"/>
  <c r="AZ184" i="1"/>
  <c r="N180" i="1"/>
  <c r="R180" i="1" s="1"/>
  <c r="V180" i="1" s="1"/>
  <c r="Z180" i="1" s="1"/>
  <c r="AD180" i="1" s="1"/>
  <c r="AH180" i="1" s="1"/>
  <c r="AL180" i="1" s="1"/>
  <c r="AP180" i="1" s="1"/>
  <c r="AT180" i="1" s="1"/>
  <c r="AX180" i="1" s="1"/>
  <c r="AZ180" i="1"/>
  <c r="N176" i="1"/>
  <c r="R176" i="1" s="1"/>
  <c r="V176" i="1" s="1"/>
  <c r="Z176" i="1" s="1"/>
  <c r="AD176" i="1" s="1"/>
  <c r="AH176" i="1" s="1"/>
  <c r="AL176" i="1" s="1"/>
  <c r="AP176" i="1" s="1"/>
  <c r="AT176" i="1" s="1"/>
  <c r="AX176" i="1" s="1"/>
  <c r="AZ176" i="1"/>
  <c r="N172" i="1"/>
  <c r="R172" i="1" s="1"/>
  <c r="V172" i="1" s="1"/>
  <c r="Z172" i="1" s="1"/>
  <c r="AD172" i="1" s="1"/>
  <c r="AH172" i="1" s="1"/>
  <c r="AL172" i="1" s="1"/>
  <c r="AP172" i="1" s="1"/>
  <c r="AT172" i="1" s="1"/>
  <c r="AX172" i="1" s="1"/>
  <c r="AZ172" i="1"/>
  <c r="N167" i="1"/>
  <c r="R167" i="1" s="1"/>
  <c r="V167" i="1" s="1"/>
  <c r="Z167" i="1" s="1"/>
  <c r="AD167" i="1" s="1"/>
  <c r="AH167" i="1" s="1"/>
  <c r="AL167" i="1" s="1"/>
  <c r="AP167" i="1" s="1"/>
  <c r="AT167" i="1" s="1"/>
  <c r="AX167" i="1" s="1"/>
  <c r="AZ167" i="1"/>
  <c r="N163" i="1"/>
  <c r="R163" i="1" s="1"/>
  <c r="V163" i="1" s="1"/>
  <c r="Z163" i="1" s="1"/>
  <c r="AD163" i="1" s="1"/>
  <c r="AH163" i="1" s="1"/>
  <c r="AL163" i="1" s="1"/>
  <c r="AP163" i="1" s="1"/>
  <c r="AT163" i="1" s="1"/>
  <c r="AX163" i="1" s="1"/>
  <c r="AZ163" i="1"/>
  <c r="N156" i="1"/>
  <c r="R156" i="1" s="1"/>
  <c r="V156" i="1" s="1"/>
  <c r="Z156" i="1" s="1"/>
  <c r="AD156" i="1" s="1"/>
  <c r="AH156" i="1" s="1"/>
  <c r="AL156" i="1" s="1"/>
  <c r="AP156" i="1" s="1"/>
  <c r="AT156" i="1" s="1"/>
  <c r="AX156" i="1" s="1"/>
  <c r="AZ156" i="1"/>
  <c r="N151" i="1"/>
  <c r="R151" i="1" s="1"/>
  <c r="V151" i="1" s="1"/>
  <c r="Z151" i="1" s="1"/>
  <c r="AD151" i="1" s="1"/>
  <c r="AH151" i="1" s="1"/>
  <c r="AL151" i="1" s="1"/>
  <c r="AP151" i="1" s="1"/>
  <c r="AT151" i="1" s="1"/>
  <c r="AX151" i="1" s="1"/>
  <c r="AZ151" i="1"/>
  <c r="N147" i="1"/>
  <c r="R147" i="1" s="1"/>
  <c r="V147" i="1" s="1"/>
  <c r="Z147" i="1" s="1"/>
  <c r="AD147" i="1" s="1"/>
  <c r="AH147" i="1" s="1"/>
  <c r="AL147" i="1" s="1"/>
  <c r="AP147" i="1" s="1"/>
  <c r="AT147" i="1" s="1"/>
  <c r="AX147" i="1" s="1"/>
  <c r="AZ147" i="1"/>
  <c r="N126" i="1"/>
  <c r="R126" i="1" s="1"/>
  <c r="V126" i="1" s="1"/>
  <c r="Z126" i="1" s="1"/>
  <c r="AD126" i="1" s="1"/>
  <c r="AH126" i="1" s="1"/>
  <c r="AL126" i="1" s="1"/>
  <c r="AP126" i="1" s="1"/>
  <c r="AT126" i="1" s="1"/>
  <c r="AX126" i="1" s="1"/>
  <c r="AZ126" i="1"/>
  <c r="N122" i="1"/>
  <c r="R122" i="1" s="1"/>
  <c r="V122" i="1" s="1"/>
  <c r="Z122" i="1" s="1"/>
  <c r="AD122" i="1" s="1"/>
  <c r="AH122" i="1" s="1"/>
  <c r="AL122" i="1" s="1"/>
  <c r="AP122" i="1" s="1"/>
  <c r="AT122" i="1" s="1"/>
  <c r="AX122" i="1" s="1"/>
  <c r="AZ122" i="1"/>
  <c r="N16" i="1"/>
  <c r="R16" i="1" s="1"/>
  <c r="V16" i="1" s="1"/>
  <c r="Z16" i="1" s="1"/>
  <c r="AD16" i="1" s="1"/>
  <c r="AH16" i="1" s="1"/>
  <c r="AL16" i="1" s="1"/>
  <c r="AP16" i="1" s="1"/>
  <c r="AT16" i="1" s="1"/>
  <c r="AX16" i="1" s="1"/>
  <c r="AZ16" i="1"/>
  <c r="N165" i="1"/>
  <c r="R165" i="1" s="1"/>
  <c r="V165" i="1" s="1"/>
  <c r="Z165" i="1" s="1"/>
  <c r="AD165" i="1" s="1"/>
  <c r="AH165" i="1" s="1"/>
  <c r="AL165" i="1" s="1"/>
  <c r="AP165" i="1" s="1"/>
  <c r="AT165" i="1" s="1"/>
  <c r="AX165" i="1" s="1"/>
  <c r="AZ165" i="1"/>
  <c r="N42" i="1"/>
  <c r="R42" i="1" s="1"/>
  <c r="V42" i="1" s="1"/>
  <c r="Z42" i="1" s="1"/>
  <c r="AD42" i="1" s="1"/>
  <c r="AH42" i="1" s="1"/>
  <c r="AL42" i="1" s="1"/>
  <c r="AP42" i="1" s="1"/>
  <c r="AT42" i="1" s="1"/>
  <c r="AX42" i="1" s="1"/>
  <c r="AZ42" i="1"/>
  <c r="N240" i="1"/>
  <c r="R240" i="1" s="1"/>
  <c r="V240" i="1" s="1"/>
  <c r="Z240" i="1" s="1"/>
  <c r="AD240" i="1" s="1"/>
  <c r="AH240" i="1" s="1"/>
  <c r="AL240" i="1" s="1"/>
  <c r="AP240" i="1" s="1"/>
  <c r="AT240" i="1" s="1"/>
  <c r="AX240" i="1" s="1"/>
  <c r="AZ240" i="1"/>
  <c r="N236" i="1"/>
  <c r="R236" i="1" s="1"/>
  <c r="V236" i="1" s="1"/>
  <c r="Z236" i="1" s="1"/>
  <c r="AD236" i="1" s="1"/>
  <c r="AH236" i="1" s="1"/>
  <c r="AL236" i="1" s="1"/>
  <c r="AP236" i="1" s="1"/>
  <c r="AT236" i="1" s="1"/>
  <c r="AX236" i="1" s="1"/>
  <c r="AZ236" i="1"/>
  <c r="N230" i="1"/>
  <c r="R230" i="1" s="1"/>
  <c r="V230" i="1" s="1"/>
  <c r="Z230" i="1" s="1"/>
  <c r="AD230" i="1" s="1"/>
  <c r="AH230" i="1" s="1"/>
  <c r="AL230" i="1" s="1"/>
  <c r="AP230" i="1" s="1"/>
  <c r="AT230" i="1" s="1"/>
  <c r="AX230" i="1" s="1"/>
  <c r="AZ230" i="1"/>
  <c r="N225" i="1"/>
  <c r="R225" i="1" s="1"/>
  <c r="V225" i="1" s="1"/>
  <c r="Z225" i="1" s="1"/>
  <c r="AD225" i="1" s="1"/>
  <c r="AH225" i="1" s="1"/>
  <c r="AL225" i="1" s="1"/>
  <c r="AP225" i="1" s="1"/>
  <c r="AT225" i="1" s="1"/>
  <c r="AX225" i="1" s="1"/>
  <c r="AZ225" i="1"/>
  <c r="N220" i="1"/>
  <c r="R220" i="1" s="1"/>
  <c r="V220" i="1" s="1"/>
  <c r="Z220" i="1" s="1"/>
  <c r="AD220" i="1" s="1"/>
  <c r="AH220" i="1" s="1"/>
  <c r="AL220" i="1" s="1"/>
  <c r="AP220" i="1" s="1"/>
  <c r="AT220" i="1" s="1"/>
  <c r="AX220" i="1" s="1"/>
  <c r="AZ220" i="1"/>
  <c r="N215" i="1"/>
  <c r="R215" i="1" s="1"/>
  <c r="V215" i="1" s="1"/>
  <c r="Z215" i="1" s="1"/>
  <c r="AD215" i="1" s="1"/>
  <c r="AH215" i="1" s="1"/>
  <c r="AL215" i="1" s="1"/>
  <c r="AP215" i="1" s="1"/>
  <c r="AT215" i="1" s="1"/>
  <c r="AX215" i="1" s="1"/>
  <c r="AZ215" i="1"/>
  <c r="N208" i="1"/>
  <c r="R208" i="1" s="1"/>
  <c r="V208" i="1" s="1"/>
  <c r="Z208" i="1" s="1"/>
  <c r="AD208" i="1" s="1"/>
  <c r="AH208" i="1" s="1"/>
  <c r="AL208" i="1" s="1"/>
  <c r="AP208" i="1" s="1"/>
  <c r="AT208" i="1" s="1"/>
  <c r="AX208" i="1" s="1"/>
  <c r="AZ208" i="1"/>
  <c r="N203" i="1"/>
  <c r="R203" i="1" s="1"/>
  <c r="V203" i="1" s="1"/>
  <c r="Z203" i="1" s="1"/>
  <c r="AD203" i="1" s="1"/>
  <c r="AH203" i="1" s="1"/>
  <c r="AL203" i="1" s="1"/>
  <c r="AP203" i="1" s="1"/>
  <c r="AT203" i="1" s="1"/>
  <c r="AX203" i="1" s="1"/>
  <c r="AZ203" i="1"/>
  <c r="N199" i="1"/>
  <c r="R199" i="1" s="1"/>
  <c r="V199" i="1" s="1"/>
  <c r="Z199" i="1" s="1"/>
  <c r="AD199" i="1" s="1"/>
  <c r="AH199" i="1" s="1"/>
  <c r="AL199" i="1" s="1"/>
  <c r="AP199" i="1" s="1"/>
  <c r="AT199" i="1" s="1"/>
  <c r="AX199" i="1" s="1"/>
  <c r="AZ199" i="1"/>
  <c r="N196" i="1"/>
  <c r="R196" i="1" s="1"/>
  <c r="V196" i="1" s="1"/>
  <c r="Z196" i="1" s="1"/>
  <c r="AD196" i="1" s="1"/>
  <c r="AH196" i="1" s="1"/>
  <c r="AL196" i="1" s="1"/>
  <c r="AP196" i="1" s="1"/>
  <c r="AT196" i="1" s="1"/>
  <c r="AX196" i="1" s="1"/>
  <c r="AZ196" i="1"/>
  <c r="N188" i="1"/>
  <c r="R188" i="1" s="1"/>
  <c r="V188" i="1" s="1"/>
  <c r="Z188" i="1" s="1"/>
  <c r="AD188" i="1" s="1"/>
  <c r="AH188" i="1" s="1"/>
  <c r="AL188" i="1" s="1"/>
  <c r="AP188" i="1" s="1"/>
  <c r="AT188" i="1" s="1"/>
  <c r="AX188" i="1" s="1"/>
  <c r="AZ188" i="1"/>
  <c r="N183" i="1"/>
  <c r="R183" i="1" s="1"/>
  <c r="V183" i="1" s="1"/>
  <c r="Z183" i="1" s="1"/>
  <c r="AD183" i="1" s="1"/>
  <c r="AH183" i="1" s="1"/>
  <c r="AL183" i="1" s="1"/>
  <c r="AP183" i="1" s="1"/>
  <c r="AT183" i="1" s="1"/>
  <c r="AX183" i="1" s="1"/>
  <c r="AZ183" i="1"/>
  <c r="N179" i="1"/>
  <c r="R179" i="1" s="1"/>
  <c r="V179" i="1" s="1"/>
  <c r="Z179" i="1" s="1"/>
  <c r="AD179" i="1" s="1"/>
  <c r="AH179" i="1" s="1"/>
  <c r="AL179" i="1" s="1"/>
  <c r="AP179" i="1" s="1"/>
  <c r="AT179" i="1" s="1"/>
  <c r="AX179" i="1" s="1"/>
  <c r="AZ179" i="1"/>
  <c r="N170" i="1"/>
  <c r="R170" i="1" s="1"/>
  <c r="V170" i="1" s="1"/>
  <c r="Z170" i="1" s="1"/>
  <c r="AD170" i="1" s="1"/>
  <c r="AH170" i="1" s="1"/>
  <c r="AL170" i="1" s="1"/>
  <c r="AP170" i="1" s="1"/>
  <c r="AT170" i="1" s="1"/>
  <c r="AX170" i="1" s="1"/>
  <c r="AZ170" i="1"/>
  <c r="N166" i="1"/>
  <c r="R166" i="1" s="1"/>
  <c r="V166" i="1" s="1"/>
  <c r="Z166" i="1" s="1"/>
  <c r="AD166" i="1" s="1"/>
  <c r="AH166" i="1" s="1"/>
  <c r="AL166" i="1" s="1"/>
  <c r="AP166" i="1" s="1"/>
  <c r="AT166" i="1" s="1"/>
  <c r="AX166" i="1" s="1"/>
  <c r="AZ166" i="1"/>
  <c r="N155" i="1"/>
  <c r="R155" i="1" s="1"/>
  <c r="V155" i="1" s="1"/>
  <c r="Z155" i="1" s="1"/>
  <c r="AD155" i="1" s="1"/>
  <c r="AH155" i="1" s="1"/>
  <c r="AL155" i="1" s="1"/>
  <c r="AP155" i="1" s="1"/>
  <c r="AT155" i="1" s="1"/>
  <c r="AX155" i="1" s="1"/>
  <c r="AZ155" i="1"/>
  <c r="N150" i="1"/>
  <c r="R150" i="1" s="1"/>
  <c r="V150" i="1" s="1"/>
  <c r="Z150" i="1" s="1"/>
  <c r="AD150" i="1" s="1"/>
  <c r="AH150" i="1" s="1"/>
  <c r="AL150" i="1" s="1"/>
  <c r="AP150" i="1" s="1"/>
  <c r="AT150" i="1" s="1"/>
  <c r="AX150" i="1" s="1"/>
  <c r="AZ150" i="1"/>
  <c r="N136" i="1"/>
  <c r="R136" i="1" s="1"/>
  <c r="V136" i="1" s="1"/>
  <c r="Z136" i="1" s="1"/>
  <c r="AD136" i="1" s="1"/>
  <c r="AH136" i="1" s="1"/>
  <c r="AL136" i="1" s="1"/>
  <c r="AP136" i="1" s="1"/>
  <c r="AT136" i="1" s="1"/>
  <c r="AX136" i="1" s="1"/>
  <c r="AZ136" i="1"/>
  <c r="N130" i="1"/>
  <c r="R130" i="1" s="1"/>
  <c r="V130" i="1" s="1"/>
  <c r="Z130" i="1" s="1"/>
  <c r="AD130" i="1" s="1"/>
  <c r="AH130" i="1" s="1"/>
  <c r="AL130" i="1" s="1"/>
  <c r="AP130" i="1" s="1"/>
  <c r="AT130" i="1" s="1"/>
  <c r="AX130" i="1" s="1"/>
  <c r="AZ130" i="1"/>
  <c r="N22" i="1"/>
  <c r="R22" i="1" s="1"/>
  <c r="V22" i="1" s="1"/>
  <c r="Z22" i="1" s="1"/>
  <c r="AD22" i="1" s="1"/>
  <c r="AH22" i="1" s="1"/>
  <c r="AL22" i="1" s="1"/>
  <c r="AP22" i="1" s="1"/>
  <c r="AT22" i="1" s="1"/>
  <c r="AX22" i="1" s="1"/>
  <c r="AZ22" i="1"/>
  <c r="N229" i="1"/>
  <c r="R229" i="1" s="1"/>
  <c r="V229" i="1" s="1"/>
  <c r="Z229" i="1" s="1"/>
  <c r="AD229" i="1" s="1"/>
  <c r="AH229" i="1" s="1"/>
  <c r="AL229" i="1" s="1"/>
  <c r="AP229" i="1" s="1"/>
  <c r="AT229" i="1" s="1"/>
  <c r="AX229" i="1" s="1"/>
  <c r="K28" i="1"/>
  <c r="K37" i="1"/>
  <c r="N175" i="1"/>
  <c r="R175" i="1" s="1"/>
  <c r="V175" i="1" s="1"/>
  <c r="Z175" i="1" s="1"/>
  <c r="AD175" i="1" s="1"/>
  <c r="AH175" i="1" s="1"/>
  <c r="AL175" i="1" s="1"/>
  <c r="AP175" i="1" s="1"/>
  <c r="AT175" i="1" s="1"/>
  <c r="AX175" i="1" s="1"/>
  <c r="N158" i="1"/>
  <c r="R158" i="1" s="1"/>
  <c r="V158" i="1" s="1"/>
  <c r="Z158" i="1" s="1"/>
  <c r="AD158" i="1" s="1"/>
  <c r="AH158" i="1" s="1"/>
  <c r="AL158" i="1" s="1"/>
  <c r="AP158" i="1" s="1"/>
  <c r="AT158" i="1" s="1"/>
  <c r="AX158" i="1" s="1"/>
  <c r="J120" i="1"/>
  <c r="F137" i="1"/>
  <c r="AZ124" i="2"/>
  <c r="N106" i="2"/>
  <c r="R106" i="2" s="1"/>
  <c r="V106" i="2" s="1"/>
  <c r="Z106" i="2" s="1"/>
  <c r="AD106" i="2" s="1"/>
  <c r="AH106" i="2" s="1"/>
  <c r="AL106" i="2" s="1"/>
  <c r="AP106" i="2" s="1"/>
  <c r="AT106" i="2" s="1"/>
  <c r="AX106" i="2" s="1"/>
  <c r="AZ106" i="2"/>
  <c r="N119" i="2"/>
  <c r="R119" i="2" s="1"/>
  <c r="V119" i="2" s="1"/>
  <c r="Z119" i="2" s="1"/>
  <c r="AD119" i="2" s="1"/>
  <c r="AH119" i="2" s="1"/>
  <c r="AL119" i="2" s="1"/>
  <c r="AP119" i="2" s="1"/>
  <c r="AT119" i="2" s="1"/>
  <c r="AX119" i="2" s="1"/>
  <c r="AZ119" i="2"/>
  <c r="N118" i="2"/>
  <c r="R118" i="2" s="1"/>
  <c r="V118" i="2" s="1"/>
  <c r="Z118" i="2" s="1"/>
  <c r="AD118" i="2" s="1"/>
  <c r="AH118" i="2" s="1"/>
  <c r="AL118" i="2" s="1"/>
  <c r="AP118" i="2" s="1"/>
  <c r="AT118" i="2" s="1"/>
  <c r="AX118" i="2" s="1"/>
  <c r="AZ118" i="2"/>
  <c r="N34" i="2"/>
  <c r="R34" i="2" s="1"/>
  <c r="V34" i="2" s="1"/>
  <c r="Z34" i="2" s="1"/>
  <c r="AD34" i="2" s="1"/>
  <c r="AH34" i="2" s="1"/>
  <c r="AL34" i="2" s="1"/>
  <c r="AP34" i="2" s="1"/>
  <c r="AT34" i="2" s="1"/>
  <c r="AX34" i="2" s="1"/>
  <c r="AZ34" i="2"/>
  <c r="N111" i="2"/>
  <c r="R111" i="2" s="1"/>
  <c r="V111" i="2" s="1"/>
  <c r="Z111" i="2" s="1"/>
  <c r="AD111" i="2" s="1"/>
  <c r="AH111" i="2" s="1"/>
  <c r="AL111" i="2" s="1"/>
  <c r="AP111" i="2" s="1"/>
  <c r="AT111" i="2" s="1"/>
  <c r="AX111" i="2" s="1"/>
  <c r="AZ111" i="2"/>
  <c r="N117" i="2"/>
  <c r="R117" i="2" s="1"/>
  <c r="V117" i="2" s="1"/>
  <c r="Z117" i="2" s="1"/>
  <c r="AD117" i="2" s="1"/>
  <c r="AH117" i="2" s="1"/>
  <c r="AL117" i="2" s="1"/>
  <c r="AP117" i="2" s="1"/>
  <c r="AT117" i="2" s="1"/>
  <c r="AX117" i="2" s="1"/>
  <c r="AZ117" i="2"/>
  <c r="N59" i="2"/>
  <c r="R59" i="2" s="1"/>
  <c r="V59" i="2" s="1"/>
  <c r="Z59" i="2" s="1"/>
  <c r="AD59" i="2" s="1"/>
  <c r="AH59" i="2" s="1"/>
  <c r="AL59" i="2" s="1"/>
  <c r="AP59" i="2" s="1"/>
  <c r="AT59" i="2" s="1"/>
  <c r="AX59" i="2" s="1"/>
  <c r="AZ59" i="2"/>
  <c r="N101" i="2"/>
  <c r="R101" i="2" s="1"/>
  <c r="V101" i="2" s="1"/>
  <c r="Z101" i="2" s="1"/>
  <c r="AD101" i="2" s="1"/>
  <c r="AH101" i="2" s="1"/>
  <c r="AL101" i="2" s="1"/>
  <c r="AP101" i="2" s="1"/>
  <c r="AT101" i="2" s="1"/>
  <c r="AX101" i="2" s="1"/>
  <c r="AZ101" i="2"/>
  <c r="N105" i="2"/>
  <c r="R105" i="2" s="1"/>
  <c r="V105" i="2" s="1"/>
  <c r="Z105" i="2" s="1"/>
  <c r="AD105" i="2" s="1"/>
  <c r="AH105" i="2" s="1"/>
  <c r="AL105" i="2" s="1"/>
  <c r="AP105" i="2" s="1"/>
  <c r="AT105" i="2" s="1"/>
  <c r="AX105" i="2" s="1"/>
  <c r="AZ105" i="2"/>
  <c r="N104" i="2"/>
  <c r="R104" i="2" s="1"/>
  <c r="V104" i="2" s="1"/>
  <c r="Z104" i="2" s="1"/>
  <c r="AD104" i="2" s="1"/>
  <c r="AH104" i="2" s="1"/>
  <c r="AL104" i="2" s="1"/>
  <c r="AP104" i="2" s="1"/>
  <c r="AT104" i="2" s="1"/>
  <c r="AX104" i="2" s="1"/>
  <c r="AZ104" i="2"/>
  <c r="AI137" i="1"/>
  <c r="S137" i="1"/>
  <c r="AN173" i="1"/>
  <c r="AI211" i="1"/>
  <c r="J66" i="2"/>
  <c r="AZ66" i="2" s="1"/>
  <c r="H29" i="1"/>
  <c r="S173" i="1"/>
  <c r="J11" i="1"/>
  <c r="J17" i="2"/>
  <c r="J13" i="2"/>
  <c r="J22" i="2"/>
  <c r="J26" i="2"/>
  <c r="J55" i="2"/>
  <c r="J79" i="2"/>
  <c r="AF29" i="1"/>
  <c r="J14" i="2"/>
  <c r="J23" i="2"/>
  <c r="J27" i="2"/>
  <c r="J50" i="2"/>
  <c r="AZ50" i="2" s="1"/>
  <c r="I29" i="1"/>
  <c r="J21" i="2"/>
  <c r="U211" i="1"/>
  <c r="AR29" i="1"/>
  <c r="J42" i="2"/>
  <c r="J56" i="2"/>
  <c r="AZ56" i="2" s="1"/>
  <c r="J75" i="2"/>
  <c r="AE173" i="1"/>
  <c r="AE212" i="1" s="1"/>
  <c r="F24" i="2"/>
  <c r="J32" i="2"/>
  <c r="J36" i="2"/>
  <c r="J40" i="2"/>
  <c r="J77" i="2"/>
  <c r="T124" i="2"/>
  <c r="AE124" i="2"/>
  <c r="AU124" i="2"/>
  <c r="AS211" i="1"/>
  <c r="N20" i="1"/>
  <c r="R20" i="1" s="1"/>
  <c r="V20" i="1" s="1"/>
  <c r="Z20" i="1" s="1"/>
  <c r="AD20" i="1" s="1"/>
  <c r="AH20" i="1" s="1"/>
  <c r="AL20" i="1" s="1"/>
  <c r="AP20" i="1" s="1"/>
  <c r="AT20" i="1" s="1"/>
  <c r="AX20" i="1" s="1"/>
  <c r="AV106" i="1"/>
  <c r="AQ106" i="1"/>
  <c r="AF106" i="1"/>
  <c r="AR235" i="1"/>
  <c r="AR244" i="1" s="1"/>
  <c r="AG235" i="1"/>
  <c r="AG244" i="1" s="1"/>
  <c r="S212" i="1"/>
  <c r="AM235" i="1"/>
  <c r="AM244" i="1" s="1"/>
  <c r="W235" i="1"/>
  <c r="W244" i="1" s="1"/>
  <c r="D106" i="1"/>
  <c r="M124" i="2"/>
  <c r="S124" i="2"/>
  <c r="X124" i="2"/>
  <c r="AC124" i="2"/>
  <c r="AI124" i="2"/>
  <c r="AN124" i="2"/>
  <c r="AS124" i="2"/>
  <c r="G105" i="4"/>
  <c r="AO136" i="4"/>
  <c r="AG211" i="4"/>
  <c r="AC211" i="1"/>
  <c r="S211" i="1"/>
  <c r="AA106" i="1"/>
  <c r="AV211" i="1"/>
  <c r="AQ211" i="1"/>
  <c r="AK211" i="1"/>
  <c r="AF211" i="1"/>
  <c r="AA211" i="1"/>
  <c r="P211" i="1"/>
  <c r="Y192" i="1"/>
  <c r="AW137" i="1"/>
  <c r="AR137" i="1"/>
  <c r="AM137" i="1"/>
  <c r="AG137" i="1"/>
  <c r="AB137" i="1"/>
  <c r="W137" i="1"/>
  <c r="Q137" i="1"/>
  <c r="O106" i="1"/>
  <c r="AW29" i="1"/>
  <c r="AM29" i="1"/>
  <c r="AG29" i="1"/>
  <c r="I105" i="5"/>
  <c r="AC137" i="1"/>
  <c r="AU29" i="1"/>
  <c r="AO29" i="1"/>
  <c r="D28" i="4"/>
  <c r="T28" i="4"/>
  <c r="AJ28" i="4"/>
  <c r="AR124" i="2"/>
  <c r="C28" i="5"/>
  <c r="C105" i="5"/>
  <c r="AA105" i="5"/>
  <c r="AQ105" i="5"/>
  <c r="M211" i="4"/>
  <c r="S211" i="4"/>
  <c r="AC211" i="4"/>
  <c r="AI211" i="4"/>
  <c r="AS211" i="4"/>
  <c r="P28" i="4"/>
  <c r="AF28" i="4"/>
  <c r="AV28" i="4"/>
  <c r="O105" i="4"/>
  <c r="AU105" i="4"/>
  <c r="C136" i="4"/>
  <c r="M136" i="4"/>
  <c r="S136" i="4"/>
  <c r="AC136" i="4"/>
  <c r="AI136" i="4"/>
  <c r="AS136" i="4"/>
  <c r="L137" i="1"/>
  <c r="G192" i="1"/>
  <c r="G212" i="1" s="1"/>
  <c r="AB29" i="1"/>
  <c r="Y57" i="2"/>
  <c r="L211" i="1"/>
  <c r="E192" i="1"/>
  <c r="E212" i="1" s="1"/>
  <c r="P106" i="1"/>
  <c r="Q30" i="2"/>
  <c r="W30" i="2"/>
  <c r="AG30" i="2"/>
  <c r="AM30" i="2"/>
  <c r="AW30" i="2"/>
  <c r="T108" i="2"/>
  <c r="AJ108" i="2"/>
  <c r="M211" i="1"/>
  <c r="AA29" i="1"/>
  <c r="U29" i="1"/>
  <c r="P29" i="1"/>
  <c r="E29" i="1"/>
  <c r="AK235" i="1"/>
  <c r="AK244" i="1" s="1"/>
  <c r="F38" i="2"/>
  <c r="M57" i="2"/>
  <c r="F110" i="4"/>
  <c r="J110" i="4" s="1"/>
  <c r="U235" i="1"/>
  <c r="U244" i="1" s="1"/>
  <c r="AN212" i="1"/>
  <c r="K173" i="1"/>
  <c r="K212" i="1" s="1"/>
  <c r="AV29" i="1"/>
  <c r="AU211" i="1"/>
  <c r="AO211" i="1"/>
  <c r="AJ211" i="1"/>
  <c r="AE211" i="1"/>
  <c r="Y211" i="1"/>
  <c r="T211" i="1"/>
  <c r="O211" i="1"/>
  <c r="AJ173" i="1"/>
  <c r="AJ212" i="1" s="1"/>
  <c r="T173" i="1"/>
  <c r="T192" i="1" s="1"/>
  <c r="AJ55" i="1"/>
  <c r="AN55" i="1"/>
  <c r="X55" i="1"/>
  <c r="H55" i="1"/>
  <c r="AJ29" i="1"/>
  <c r="AE29" i="1"/>
  <c r="C30" i="2"/>
  <c r="M30" i="2"/>
  <c r="AI30" i="2"/>
  <c r="G136" i="4"/>
  <c r="Q136" i="4"/>
  <c r="W136" i="4"/>
  <c r="AG136" i="4"/>
  <c r="AM136" i="4"/>
  <c r="AW136" i="4"/>
  <c r="X211" i="1"/>
  <c r="AN211" i="1"/>
  <c r="AC173" i="1"/>
  <c r="AC192" i="1" s="1"/>
  <c r="AS137" i="1"/>
  <c r="AN137" i="1"/>
  <c r="X137" i="1"/>
  <c r="AO137" i="1"/>
  <c r="AE137" i="1"/>
  <c r="T137" i="1"/>
  <c r="AI29" i="1"/>
  <c r="AC29" i="1"/>
  <c r="X29" i="1"/>
  <c r="Y30" i="2"/>
  <c r="AO30" i="2"/>
  <c r="K105" i="4"/>
  <c r="AA105" i="4"/>
  <c r="AQ105" i="4"/>
  <c r="O211" i="4"/>
  <c r="Y211" i="4"/>
  <c r="AE211" i="4"/>
  <c r="AO211" i="4"/>
  <c r="Q28" i="5"/>
  <c r="AG28" i="5"/>
  <c r="AA173" i="5"/>
  <c r="AA212" i="5" s="1"/>
  <c r="AF173" i="5"/>
  <c r="AF192" i="5" s="1"/>
  <c r="AK173" i="5"/>
  <c r="AK192" i="5" s="1"/>
  <c r="AQ173" i="5"/>
  <c r="AQ212" i="5" s="1"/>
  <c r="AV173" i="5"/>
  <c r="AV192" i="5" s="1"/>
  <c r="E173" i="4"/>
  <c r="K173" i="4"/>
  <c r="K192" i="4" s="1"/>
  <c r="P173" i="4"/>
  <c r="P192" i="4" s="1"/>
  <c r="U173" i="4"/>
  <c r="U212" i="4" s="1"/>
  <c r="AA173" i="4"/>
  <c r="AF173" i="4"/>
  <c r="AF212" i="4" s="1"/>
  <c r="AK173" i="4"/>
  <c r="AK192" i="4" s="1"/>
  <c r="AQ173" i="4"/>
  <c r="AQ192" i="4" s="1"/>
  <c r="AV173" i="4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T29" i="1"/>
  <c r="D29" i="1"/>
  <c r="S29" i="1"/>
  <c r="AW211" i="1"/>
  <c r="AR211" i="1"/>
  <c r="AM211" i="1"/>
  <c r="AG211" i="1"/>
  <c r="AB211" i="1"/>
  <c r="W211" i="1"/>
  <c r="Q211" i="1"/>
  <c r="Q235" i="1"/>
  <c r="Q244" i="1" s="1"/>
  <c r="AW235" i="1"/>
  <c r="AW244" i="1" s="1"/>
  <c r="AB235" i="1"/>
  <c r="AB244" i="1" s="1"/>
  <c r="S192" i="1"/>
  <c r="T55" i="1"/>
  <c r="AB55" i="1"/>
  <c r="S30" i="2"/>
  <c r="U57" i="2"/>
  <c r="AK57" i="2"/>
  <c r="H28" i="4"/>
  <c r="M28" i="4"/>
  <c r="X28" i="4"/>
  <c r="AC28" i="4"/>
  <c r="AN28" i="4"/>
  <c r="AS28" i="4"/>
  <c r="AE105" i="4"/>
  <c r="E136" i="4"/>
  <c r="K136" i="4"/>
  <c r="U136" i="4"/>
  <c r="AA136" i="4"/>
  <c r="AF136" i="4"/>
  <c r="AK136" i="4"/>
  <c r="AQ136" i="4"/>
  <c r="Q211" i="4"/>
  <c r="AW211" i="4"/>
  <c r="AS235" i="1"/>
  <c r="AS244" i="1" s="1"/>
  <c r="AN235" i="1"/>
  <c r="AN244" i="1" s="1"/>
  <c r="AN245" i="1" s="1"/>
  <c r="AC235" i="1"/>
  <c r="AC244" i="1" s="1"/>
  <c r="M235" i="1"/>
  <c r="M244" i="1" s="1"/>
  <c r="H235" i="1"/>
  <c r="H244" i="1" s="1"/>
  <c r="AF137" i="1"/>
  <c r="U137" i="1"/>
  <c r="F69" i="1"/>
  <c r="J69" i="1" s="1"/>
  <c r="AZ69" i="1" s="1"/>
  <c r="AE30" i="2"/>
  <c r="AU30" i="2"/>
  <c r="AO57" i="2"/>
  <c r="O124" i="2"/>
  <c r="AJ124" i="2"/>
  <c r="I28" i="4"/>
  <c r="O28" i="4"/>
  <c r="Y28" i="4"/>
  <c r="AE28" i="4"/>
  <c r="AO28" i="4"/>
  <c r="AU28" i="4"/>
  <c r="D54" i="4"/>
  <c r="T54" i="4"/>
  <c r="AJ54" i="4"/>
  <c r="H54" i="4"/>
  <c r="X54" i="4"/>
  <c r="AN54" i="4"/>
  <c r="I28" i="5"/>
  <c r="Y28" i="5"/>
  <c r="M54" i="5"/>
  <c r="AC54" i="5"/>
  <c r="AS54" i="5"/>
  <c r="AU235" i="1"/>
  <c r="AU244" i="1" s="1"/>
  <c r="T235" i="1"/>
  <c r="T244" i="1" s="1"/>
  <c r="AV235" i="1"/>
  <c r="AV244" i="1" s="1"/>
  <c r="AA235" i="1"/>
  <c r="AA244" i="1" s="1"/>
  <c r="K235" i="1"/>
  <c r="K244" i="1" s="1"/>
  <c r="AU212" i="1"/>
  <c r="AQ192" i="1"/>
  <c r="AF192" i="1"/>
  <c r="U192" i="1"/>
  <c r="P192" i="1"/>
  <c r="AN192" i="1"/>
  <c r="AI173" i="1"/>
  <c r="AI192" i="1" s="1"/>
  <c r="M173" i="1"/>
  <c r="M192" i="1" s="1"/>
  <c r="K30" i="2"/>
  <c r="AA30" i="2"/>
  <c r="AQ30" i="2"/>
  <c r="AV28" i="5"/>
  <c r="AJ235" i="1"/>
  <c r="AJ244" i="1" s="1"/>
  <c r="AE235" i="1"/>
  <c r="AE244" i="1" s="1"/>
  <c r="O235" i="1"/>
  <c r="O244" i="1" s="1"/>
  <c r="AQ235" i="1"/>
  <c r="AQ244" i="1" s="1"/>
  <c r="AF235" i="1"/>
  <c r="AF244" i="1" s="1"/>
  <c r="P235" i="1"/>
  <c r="P244" i="1" s="1"/>
  <c r="AO212" i="1"/>
  <c r="Y212" i="1"/>
  <c r="O212" i="1"/>
  <c r="AV192" i="1"/>
  <c r="AK192" i="1"/>
  <c r="AA192" i="1"/>
  <c r="AS173" i="1"/>
  <c r="AS192" i="1" s="1"/>
  <c r="X173" i="1"/>
  <c r="X192" i="1" s="1"/>
  <c r="AU137" i="1"/>
  <c r="AJ137" i="1"/>
  <c r="Y137" i="1"/>
  <c r="O137" i="1"/>
  <c r="AV137" i="1"/>
  <c r="AQ137" i="1"/>
  <c r="AK137" i="1"/>
  <c r="AA137" i="1"/>
  <c r="P137" i="1"/>
  <c r="AR106" i="1"/>
  <c r="AB106" i="1"/>
  <c r="L106" i="1"/>
  <c r="AS29" i="1"/>
  <c r="AN29" i="1"/>
  <c r="L124" i="2"/>
  <c r="AB124" i="2"/>
  <c r="L28" i="4"/>
  <c r="AB28" i="4"/>
  <c r="AR28" i="4"/>
  <c r="L54" i="4"/>
  <c r="AB54" i="4"/>
  <c r="AR54" i="4"/>
  <c r="P54" i="4"/>
  <c r="AF54" i="4"/>
  <c r="AF81" i="4" s="1"/>
  <c r="AV54" i="4"/>
  <c r="C105" i="4"/>
  <c r="W105" i="4"/>
  <c r="AM105" i="4"/>
  <c r="D136" i="4"/>
  <c r="I136" i="4"/>
  <c r="O136" i="4"/>
  <c r="T136" i="4"/>
  <c r="Y136" i="4"/>
  <c r="AE136" i="4"/>
  <c r="AU136" i="4"/>
  <c r="E211" i="4"/>
  <c r="K211" i="4"/>
  <c r="U211" i="4"/>
  <c r="AA211" i="4"/>
  <c r="AK211" i="4"/>
  <c r="AQ211" i="4"/>
  <c r="T235" i="4"/>
  <c r="T244" i="4" s="1"/>
  <c r="K235" i="4"/>
  <c r="K244" i="4" s="1"/>
  <c r="AA235" i="4"/>
  <c r="AA244" i="4" s="1"/>
  <c r="AQ235" i="4"/>
  <c r="G28" i="5"/>
  <c r="W28" i="5"/>
  <c r="Q54" i="5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J204" i="5" s="1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F110" i="5"/>
  <c r="J110" i="5" s="1"/>
  <c r="H136" i="5"/>
  <c r="M136" i="5"/>
  <c r="S136" i="5"/>
  <c r="X136" i="5"/>
  <c r="AC136" i="5"/>
  <c r="AI136" i="5"/>
  <c r="AN136" i="5"/>
  <c r="AS136" i="5"/>
  <c r="X106" i="1"/>
  <c r="AS106" i="1"/>
  <c r="AE106" i="1"/>
  <c r="I105" i="4"/>
  <c r="Y105" i="4"/>
  <c r="AO105" i="4"/>
  <c r="U105" i="4"/>
  <c r="Q105" i="4"/>
  <c r="AG105" i="4"/>
  <c r="AW105" i="4"/>
  <c r="AU192" i="1"/>
  <c r="O192" i="1"/>
  <c r="AO192" i="1"/>
  <c r="AO235" i="1"/>
  <c r="AO244" i="1" s="1"/>
  <c r="Y235" i="1"/>
  <c r="Y244" i="1" s="1"/>
  <c r="AJ192" i="1"/>
  <c r="AN106" i="1"/>
  <c r="AC106" i="1"/>
  <c r="H106" i="1"/>
  <c r="AI235" i="1"/>
  <c r="AI244" i="1" s="1"/>
  <c r="X235" i="1"/>
  <c r="X244" i="1" s="1"/>
  <c r="S235" i="1"/>
  <c r="S244" i="1" s="1"/>
  <c r="AI106" i="1"/>
  <c r="S106" i="1"/>
  <c r="T106" i="1"/>
  <c r="Y106" i="1"/>
  <c r="AJ106" i="1"/>
  <c r="AO106" i="1"/>
  <c r="AU106" i="1"/>
  <c r="F216" i="1"/>
  <c r="J216" i="1" s="1"/>
  <c r="AW173" i="1"/>
  <c r="AR173" i="1"/>
  <c r="AM173" i="1"/>
  <c r="AG173" i="1"/>
  <c r="AB173" i="1"/>
  <c r="W173" i="1"/>
  <c r="Q173" i="1"/>
  <c r="AR55" i="1"/>
  <c r="AR82" i="1" s="1"/>
  <c r="AV55" i="1"/>
  <c r="AF55" i="1"/>
  <c r="P55" i="1"/>
  <c r="C192" i="1"/>
  <c r="C212" i="1" s="1"/>
  <c r="AV212" i="1"/>
  <c r="AQ212" i="1"/>
  <c r="AK212" i="1"/>
  <c r="AF212" i="1"/>
  <c r="AA212" i="1"/>
  <c r="U212" i="1"/>
  <c r="P212" i="1"/>
  <c r="F127" i="1"/>
  <c r="J127" i="1" s="1"/>
  <c r="AZ127" i="1" s="1"/>
  <c r="AQ55" i="1"/>
  <c r="AK55" i="1"/>
  <c r="AK82" i="1" s="1"/>
  <c r="AA55" i="1"/>
  <c r="U55" i="1"/>
  <c r="F204" i="1"/>
  <c r="J204" i="1" s="1"/>
  <c r="AM106" i="1"/>
  <c r="W106" i="1"/>
  <c r="F64" i="1"/>
  <c r="J64" i="1" s="1"/>
  <c r="AZ64" i="1" s="1"/>
  <c r="AU55" i="1"/>
  <c r="AU82" i="1" s="1"/>
  <c r="AO55" i="1"/>
  <c r="AE55" i="1"/>
  <c r="Y55" i="1"/>
  <c r="O55" i="1"/>
  <c r="I55" i="1"/>
  <c r="U106" i="1"/>
  <c r="AK106" i="1"/>
  <c r="D235" i="1"/>
  <c r="D244" i="1" s="1"/>
  <c r="F105" i="1"/>
  <c r="J105" i="1" s="1"/>
  <c r="AZ105" i="1" s="1"/>
  <c r="AS55" i="1"/>
  <c r="AI55" i="1"/>
  <c r="AC55" i="1"/>
  <c r="S55" i="1"/>
  <c r="AQ29" i="1"/>
  <c r="Q106" i="1"/>
  <c r="AG106" i="1"/>
  <c r="AW106" i="1"/>
  <c r="F241" i="1"/>
  <c r="J241" i="1" s="1"/>
  <c r="F234" i="1"/>
  <c r="J234" i="1" s="1"/>
  <c r="L235" i="1"/>
  <c r="L244" i="1" s="1"/>
  <c r="I235" i="1"/>
  <c r="I244" i="1" s="1"/>
  <c r="G235" i="1"/>
  <c r="G244" i="1" s="1"/>
  <c r="E235" i="1"/>
  <c r="E244" i="1" s="1"/>
  <c r="C235" i="1"/>
  <c r="C244" i="1" s="1"/>
  <c r="K211" i="1"/>
  <c r="F210" i="1"/>
  <c r="J210" i="1" s="1"/>
  <c r="N191" i="1"/>
  <c r="R191" i="1" s="1"/>
  <c r="V191" i="1" s="1"/>
  <c r="Z191" i="1" s="1"/>
  <c r="AD191" i="1" s="1"/>
  <c r="AH191" i="1" s="1"/>
  <c r="AL191" i="1" s="1"/>
  <c r="AP191" i="1" s="1"/>
  <c r="AT191" i="1" s="1"/>
  <c r="AX191" i="1" s="1"/>
  <c r="F185" i="1"/>
  <c r="J185" i="1" s="1"/>
  <c r="D192" i="1"/>
  <c r="D212" i="1" s="1"/>
  <c r="F171" i="1"/>
  <c r="F162" i="1"/>
  <c r="J162" i="1" s="1"/>
  <c r="L192" i="1"/>
  <c r="L212" i="1"/>
  <c r="F153" i="1"/>
  <c r="M137" i="1"/>
  <c r="N135" i="1"/>
  <c r="R135" i="1" s="1"/>
  <c r="V135" i="1" s="1"/>
  <c r="Z135" i="1" s="1"/>
  <c r="AD135" i="1" s="1"/>
  <c r="AH135" i="1" s="1"/>
  <c r="AL135" i="1" s="1"/>
  <c r="AP135" i="1" s="1"/>
  <c r="AT135" i="1" s="1"/>
  <c r="AX135" i="1" s="1"/>
  <c r="N131" i="1"/>
  <c r="R131" i="1" s="1"/>
  <c r="V131" i="1" s="1"/>
  <c r="Z131" i="1" s="1"/>
  <c r="AD131" i="1" s="1"/>
  <c r="AH131" i="1" s="1"/>
  <c r="AL131" i="1" s="1"/>
  <c r="AP131" i="1" s="1"/>
  <c r="AT131" i="1" s="1"/>
  <c r="AX131" i="1" s="1"/>
  <c r="F134" i="1"/>
  <c r="J134" i="1" s="1"/>
  <c r="AZ134" i="1" s="1"/>
  <c r="N123" i="1"/>
  <c r="R123" i="1" s="1"/>
  <c r="V123" i="1" s="1"/>
  <c r="Z123" i="1" s="1"/>
  <c r="AD123" i="1" s="1"/>
  <c r="AH123" i="1" s="1"/>
  <c r="AL123" i="1" s="1"/>
  <c r="AP123" i="1" s="1"/>
  <c r="AT123" i="1" s="1"/>
  <c r="AX123" i="1" s="1"/>
  <c r="N124" i="1"/>
  <c r="R124" i="1" s="1"/>
  <c r="V124" i="1" s="1"/>
  <c r="Z124" i="1" s="1"/>
  <c r="AD124" i="1" s="1"/>
  <c r="AH124" i="1" s="1"/>
  <c r="AL124" i="1" s="1"/>
  <c r="AP124" i="1" s="1"/>
  <c r="AT124" i="1" s="1"/>
  <c r="AX124" i="1" s="1"/>
  <c r="F118" i="1"/>
  <c r="J118" i="1" s="1"/>
  <c r="F111" i="1"/>
  <c r="J111" i="1" s="1"/>
  <c r="AZ111" i="1" s="1"/>
  <c r="G106" i="1"/>
  <c r="F95" i="1"/>
  <c r="J95" i="1"/>
  <c r="AZ95" i="1" s="1"/>
  <c r="M106" i="1"/>
  <c r="I106" i="1"/>
  <c r="F90" i="1"/>
  <c r="J90" i="1" s="1"/>
  <c r="AZ90" i="1" s="1"/>
  <c r="E106" i="1"/>
  <c r="C81" i="1"/>
  <c r="D55" i="1"/>
  <c r="N46" i="1"/>
  <c r="R46" i="1" s="1"/>
  <c r="V46" i="1" s="1"/>
  <c r="Z46" i="1" s="1"/>
  <c r="AD46" i="1" s="1"/>
  <c r="AH46" i="1" s="1"/>
  <c r="AL46" i="1" s="1"/>
  <c r="AP46" i="1" s="1"/>
  <c r="AT46" i="1" s="1"/>
  <c r="AX46" i="1" s="1"/>
  <c r="L55" i="1"/>
  <c r="F37" i="1"/>
  <c r="J37" i="1" s="1"/>
  <c r="AZ37" i="1" s="1"/>
  <c r="M55" i="1"/>
  <c r="F34" i="1"/>
  <c r="J34" i="1" s="1"/>
  <c r="AZ34" i="1" s="1"/>
  <c r="N32" i="1"/>
  <c r="R32" i="1" s="1"/>
  <c r="V32" i="1" s="1"/>
  <c r="Z32" i="1" s="1"/>
  <c r="AD32" i="1" s="1"/>
  <c r="AH32" i="1" s="1"/>
  <c r="AL32" i="1" s="1"/>
  <c r="AP32" i="1" s="1"/>
  <c r="AT32" i="1" s="1"/>
  <c r="AX32" i="1" s="1"/>
  <c r="E55" i="1"/>
  <c r="L29" i="1"/>
  <c r="Y29" i="1"/>
  <c r="W29" i="1"/>
  <c r="O29" i="1"/>
  <c r="Q29" i="1"/>
  <c r="M29" i="1"/>
  <c r="G29" i="1"/>
  <c r="F24" i="1"/>
  <c r="T30" i="2"/>
  <c r="S57" i="2"/>
  <c r="AI57" i="2"/>
  <c r="Q57" i="2"/>
  <c r="AG57" i="2"/>
  <c r="AW57" i="2"/>
  <c r="D30" i="2"/>
  <c r="O30" i="2"/>
  <c r="AC57" i="2"/>
  <c r="AS57" i="2"/>
  <c r="F71" i="2"/>
  <c r="J71" i="2" s="1"/>
  <c r="AZ71" i="2" s="1"/>
  <c r="C83" i="2"/>
  <c r="F107" i="2"/>
  <c r="K124" i="2"/>
  <c r="P124" i="2"/>
  <c r="AA124" i="2"/>
  <c r="AF124" i="2"/>
  <c r="AQ124" i="2"/>
  <c r="AV124" i="2"/>
  <c r="K57" i="2"/>
  <c r="AA57" i="2"/>
  <c r="AQ57" i="2"/>
  <c r="W124" i="2"/>
  <c r="AM124" i="2"/>
  <c r="P108" i="2"/>
  <c r="L30" i="2"/>
  <c r="F113" i="2"/>
  <c r="J113" i="2" s="1"/>
  <c r="AZ113" i="2" s="1"/>
  <c r="L108" i="2"/>
  <c r="AB108" i="2"/>
  <c r="AR108" i="2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Z221" i="5" s="1"/>
  <c r="AD221" i="5" s="1"/>
  <c r="AH221" i="5" s="1"/>
  <c r="AL221" i="5" s="1"/>
  <c r="AP221" i="5" s="1"/>
  <c r="AT221" i="5" s="1"/>
  <c r="AX221" i="5" s="1"/>
  <c r="C235" i="5"/>
  <c r="C244" i="5" s="1"/>
  <c r="S235" i="5"/>
  <c r="S244" i="5" s="1"/>
  <c r="AI235" i="5"/>
  <c r="AI244" i="5" s="1"/>
  <c r="L28" i="5"/>
  <c r="AB28" i="5"/>
  <c r="AM28" i="5"/>
  <c r="AR28" i="5"/>
  <c r="F36" i="5"/>
  <c r="J36" i="5" s="1"/>
  <c r="H54" i="5"/>
  <c r="X54" i="5"/>
  <c r="AN54" i="5"/>
  <c r="I54" i="5"/>
  <c r="Y54" i="5"/>
  <c r="Y81" i="5" s="1"/>
  <c r="AO54" i="5"/>
  <c r="G235" i="5"/>
  <c r="G244" i="5" s="1"/>
  <c r="W235" i="5"/>
  <c r="W244" i="5" s="1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H81" i="4"/>
  <c r="W54" i="4"/>
  <c r="E28" i="4"/>
  <c r="K28" i="4"/>
  <c r="U28" i="4"/>
  <c r="AA28" i="4"/>
  <c r="AK28" i="4"/>
  <c r="AQ28" i="4"/>
  <c r="M105" i="4"/>
  <c r="S105" i="4"/>
  <c r="AC105" i="4"/>
  <c r="AI105" i="4"/>
  <c r="AS105" i="4"/>
  <c r="F133" i="4"/>
  <c r="J133" i="4" s="1"/>
  <c r="F210" i="4"/>
  <c r="J210" i="4" s="1"/>
  <c r="F221" i="4"/>
  <c r="J221" i="4" s="1"/>
  <c r="G235" i="4"/>
  <c r="G244" i="4" s="1"/>
  <c r="W235" i="4"/>
  <c r="W244" i="4" s="1"/>
  <c r="AM235" i="4"/>
  <c r="AM244" i="4" s="1"/>
  <c r="F241" i="4"/>
  <c r="J241" i="4" s="1"/>
  <c r="N241" i="4" s="1"/>
  <c r="R241" i="4" s="1"/>
  <c r="V241" i="4" s="1"/>
  <c r="Z241" i="4" s="1"/>
  <c r="AD241" i="4" s="1"/>
  <c r="AH241" i="4" s="1"/>
  <c r="AL241" i="4" s="1"/>
  <c r="AP241" i="4" s="1"/>
  <c r="AT241" i="4" s="1"/>
  <c r="AX241" i="4" s="1"/>
  <c r="J90" i="4"/>
  <c r="F94" i="4"/>
  <c r="G54" i="4"/>
  <c r="AM54" i="4"/>
  <c r="Q28" i="4"/>
  <c r="AG28" i="4"/>
  <c r="AW28" i="4"/>
  <c r="F47" i="4"/>
  <c r="J47" i="4" s="1"/>
  <c r="O54" i="4"/>
  <c r="AE54" i="4"/>
  <c r="AU54" i="4"/>
  <c r="AU81" i="4" s="1"/>
  <c r="H173" i="4"/>
  <c r="H192" i="4" s="1"/>
  <c r="X173" i="4"/>
  <c r="X212" i="4" s="1"/>
  <c r="AN173" i="4"/>
  <c r="AN192" i="4" s="1"/>
  <c r="AU211" i="4"/>
  <c r="F234" i="4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D173" i="4"/>
  <c r="D212" i="4" s="1"/>
  <c r="I173" i="4"/>
  <c r="I212" i="4" s="1"/>
  <c r="O173" i="4"/>
  <c r="O192" i="4" s="1"/>
  <c r="T173" i="4"/>
  <c r="T212" i="4" s="1"/>
  <c r="Y173" i="4"/>
  <c r="Y192" i="4" s="1"/>
  <c r="AE173" i="4"/>
  <c r="AE212" i="4" s="1"/>
  <c r="AJ173" i="4"/>
  <c r="AJ212" i="4" s="1"/>
  <c r="AO173" i="4"/>
  <c r="AO192" i="4" s="1"/>
  <c r="AU173" i="4"/>
  <c r="AU192" i="4" s="1"/>
  <c r="G211" i="4"/>
  <c r="W211" i="4"/>
  <c r="AM211" i="4"/>
  <c r="L212" i="4"/>
  <c r="AR212" i="4"/>
  <c r="D235" i="4"/>
  <c r="D244" i="4" s="1"/>
  <c r="AJ235" i="4"/>
  <c r="AJ244" i="4" s="1"/>
  <c r="L235" i="4"/>
  <c r="L244" i="4" s="1"/>
  <c r="L245" i="4" s="1"/>
  <c r="AB235" i="4"/>
  <c r="AB244" i="4" s="1"/>
  <c r="C235" i="4"/>
  <c r="C244" i="4" s="1"/>
  <c r="S235" i="4"/>
  <c r="S244" i="4" s="1"/>
  <c r="AI235" i="4"/>
  <c r="AI244" i="4" s="1"/>
  <c r="L105" i="4"/>
  <c r="C211" i="4"/>
  <c r="H211" i="4"/>
  <c r="E212" i="4"/>
  <c r="I235" i="4"/>
  <c r="I244" i="4" s="1"/>
  <c r="O235" i="4"/>
  <c r="O244" i="4" s="1"/>
  <c r="Y235" i="4"/>
  <c r="Y244" i="4" s="1"/>
  <c r="AE235" i="4"/>
  <c r="AE244" i="4" s="1"/>
  <c r="AO235" i="4"/>
  <c r="AO244" i="4" s="1"/>
  <c r="AU235" i="4"/>
  <c r="AU244" i="4" s="1"/>
  <c r="N37" i="4"/>
  <c r="R37" i="4" s="1"/>
  <c r="V37" i="4" s="1"/>
  <c r="Z37" i="4" s="1"/>
  <c r="AD37" i="4" s="1"/>
  <c r="AH37" i="4" s="1"/>
  <c r="AL37" i="4" s="1"/>
  <c r="AP37" i="4" s="1"/>
  <c r="AT37" i="4" s="1"/>
  <c r="AX37" i="4" s="1"/>
  <c r="N123" i="2"/>
  <c r="R123" i="2" s="1"/>
  <c r="V123" i="2" s="1"/>
  <c r="Z123" i="2" s="1"/>
  <c r="AD123" i="2" s="1"/>
  <c r="AH123" i="2" s="1"/>
  <c r="AL123" i="2" s="1"/>
  <c r="AP123" i="2" s="1"/>
  <c r="AT123" i="2" s="1"/>
  <c r="AX123" i="2" s="1"/>
  <c r="N94" i="2"/>
  <c r="R94" i="2" s="1"/>
  <c r="V94" i="2" s="1"/>
  <c r="Z94" i="2" s="1"/>
  <c r="AD94" i="2" s="1"/>
  <c r="AH94" i="2" s="1"/>
  <c r="AL94" i="2" s="1"/>
  <c r="AP94" i="2" s="1"/>
  <c r="AT94" i="2" s="1"/>
  <c r="AX94" i="2" s="1"/>
  <c r="N96" i="2"/>
  <c r="R96" i="2" s="1"/>
  <c r="V96" i="2" s="1"/>
  <c r="Z96" i="2" s="1"/>
  <c r="AD96" i="2" s="1"/>
  <c r="AH96" i="2" s="1"/>
  <c r="AL96" i="2" s="1"/>
  <c r="AP96" i="2" s="1"/>
  <c r="AT96" i="2" s="1"/>
  <c r="AX96" i="2" s="1"/>
  <c r="N93" i="2"/>
  <c r="J97" i="2"/>
  <c r="AZ97" i="2" s="1"/>
  <c r="F97" i="2"/>
  <c r="N91" i="2"/>
  <c r="N87" i="2"/>
  <c r="R87" i="2" s="1"/>
  <c r="V87" i="2" s="1"/>
  <c r="Z87" i="2" s="1"/>
  <c r="AD87" i="2" s="1"/>
  <c r="AH87" i="2" s="1"/>
  <c r="AL87" i="2" s="1"/>
  <c r="AP87" i="2" s="1"/>
  <c r="AT87" i="2" s="1"/>
  <c r="AX87" i="2" s="1"/>
  <c r="N65" i="2"/>
  <c r="F66" i="2"/>
  <c r="N53" i="2"/>
  <c r="R53" i="2" s="1"/>
  <c r="V53" i="2" s="1"/>
  <c r="Z53" i="2" s="1"/>
  <c r="AD53" i="2" s="1"/>
  <c r="AH53" i="2" s="1"/>
  <c r="AL53" i="2" s="1"/>
  <c r="AP53" i="2" s="1"/>
  <c r="AT53" i="2" s="1"/>
  <c r="AX53" i="2" s="1"/>
  <c r="F50" i="2"/>
  <c r="F35" i="2"/>
  <c r="N19" i="2"/>
  <c r="R19" i="2" s="1"/>
  <c r="V19" i="2" s="1"/>
  <c r="Z19" i="2" s="1"/>
  <c r="AD19" i="2" s="1"/>
  <c r="AH19" i="2" s="1"/>
  <c r="AL19" i="2" s="1"/>
  <c r="AP19" i="2" s="1"/>
  <c r="AT19" i="2" s="1"/>
  <c r="AX19" i="2" s="1"/>
  <c r="F36" i="4"/>
  <c r="J36" i="4" s="1"/>
  <c r="N13" i="4"/>
  <c r="R13" i="4" s="1"/>
  <c r="V13" i="4" s="1"/>
  <c r="Z13" i="4" s="1"/>
  <c r="AD13" i="4" s="1"/>
  <c r="AH13" i="4" s="1"/>
  <c r="AL13" i="4" s="1"/>
  <c r="AP13" i="4" s="1"/>
  <c r="AT13" i="4" s="1"/>
  <c r="AX13" i="4" s="1"/>
  <c r="F226" i="4"/>
  <c r="J226" i="4" s="1"/>
  <c r="N226" i="4" s="1"/>
  <c r="R226" i="4" s="1"/>
  <c r="V226" i="4" s="1"/>
  <c r="Z226" i="4" s="1"/>
  <c r="AD226" i="4" s="1"/>
  <c r="AH226" i="4" s="1"/>
  <c r="AL226" i="4" s="1"/>
  <c r="AP226" i="4" s="1"/>
  <c r="AT226" i="4" s="1"/>
  <c r="AX226" i="4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P105" i="4"/>
  <c r="AF105" i="4"/>
  <c r="AV105" i="4"/>
  <c r="AF108" i="2"/>
  <c r="AV108" i="2"/>
  <c r="X108" i="2"/>
  <c r="AN108" i="2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AQ81" i="5" s="1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AJ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I192" i="5"/>
  <c r="AO192" i="5"/>
  <c r="D192" i="5"/>
  <c r="H192" i="5"/>
  <c r="P192" i="5"/>
  <c r="T192" i="5"/>
  <c r="X192" i="5"/>
  <c r="AJ192" i="5"/>
  <c r="AN192" i="5"/>
  <c r="M212" i="5"/>
  <c r="AC212" i="5"/>
  <c r="AS212" i="5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G212" i="5"/>
  <c r="K212" i="5"/>
  <c r="S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AW54" i="4"/>
  <c r="N10" i="4"/>
  <c r="R10" i="4" s="1"/>
  <c r="V10" i="4" s="1"/>
  <c r="Z10" i="4" s="1"/>
  <c r="AD10" i="4" s="1"/>
  <c r="AH10" i="4" s="1"/>
  <c r="AL10" i="4" s="1"/>
  <c r="AP10" i="4" s="1"/>
  <c r="AT10" i="4" s="1"/>
  <c r="AX10" i="4" s="1"/>
  <c r="C28" i="4"/>
  <c r="F27" i="4"/>
  <c r="J27" i="4" s="1"/>
  <c r="S28" i="4"/>
  <c r="AI28" i="4"/>
  <c r="N41" i="4"/>
  <c r="R41" i="4" s="1"/>
  <c r="V41" i="4" s="1"/>
  <c r="Z41" i="4" s="1"/>
  <c r="AD41" i="4" s="1"/>
  <c r="AH41" i="4" s="1"/>
  <c r="AL41" i="4" s="1"/>
  <c r="AP41" i="4" s="1"/>
  <c r="AT41" i="4" s="1"/>
  <c r="AX41" i="4" s="1"/>
  <c r="N42" i="4"/>
  <c r="R42" i="4" s="1"/>
  <c r="V42" i="4" s="1"/>
  <c r="Z42" i="4" s="1"/>
  <c r="AD42" i="4" s="1"/>
  <c r="AH42" i="4" s="1"/>
  <c r="AL42" i="4" s="1"/>
  <c r="AP42" i="4" s="1"/>
  <c r="AT42" i="4" s="1"/>
  <c r="AX42" i="4" s="1"/>
  <c r="N45" i="4"/>
  <c r="R45" i="4" s="1"/>
  <c r="V45" i="4" s="1"/>
  <c r="Z45" i="4" s="1"/>
  <c r="AD45" i="4" s="1"/>
  <c r="AH45" i="4" s="1"/>
  <c r="AL45" i="4" s="1"/>
  <c r="AP45" i="4" s="1"/>
  <c r="AT45" i="4" s="1"/>
  <c r="AX45" i="4" s="1"/>
  <c r="N46" i="4"/>
  <c r="R46" i="4" s="1"/>
  <c r="V46" i="4" s="1"/>
  <c r="Z46" i="4" s="1"/>
  <c r="AD46" i="4" s="1"/>
  <c r="AH46" i="4" s="1"/>
  <c r="AL46" i="4" s="1"/>
  <c r="AP46" i="4" s="1"/>
  <c r="AT46" i="4" s="1"/>
  <c r="AX46" i="4" s="1"/>
  <c r="E54" i="4"/>
  <c r="K54" i="4"/>
  <c r="U54" i="4"/>
  <c r="AA54" i="4"/>
  <c r="AK54" i="4"/>
  <c r="AQ54" i="4"/>
  <c r="N57" i="4"/>
  <c r="R57" i="4" s="1"/>
  <c r="V57" i="4" s="1"/>
  <c r="Z57" i="4" s="1"/>
  <c r="AD57" i="4" s="1"/>
  <c r="AH57" i="4" s="1"/>
  <c r="AL57" i="4" s="1"/>
  <c r="AP57" i="4" s="1"/>
  <c r="AT57" i="4" s="1"/>
  <c r="AX57" i="4" s="1"/>
  <c r="N61" i="4"/>
  <c r="R61" i="4" s="1"/>
  <c r="V61" i="4" s="1"/>
  <c r="Z61" i="4" s="1"/>
  <c r="AD61" i="4" s="1"/>
  <c r="AH61" i="4" s="1"/>
  <c r="AL61" i="4" s="1"/>
  <c r="AP61" i="4" s="1"/>
  <c r="AT61" i="4" s="1"/>
  <c r="AX61" i="4" s="1"/>
  <c r="N65" i="4"/>
  <c r="R65" i="4" s="1"/>
  <c r="V65" i="4" s="1"/>
  <c r="Z65" i="4" s="1"/>
  <c r="AD65" i="4" s="1"/>
  <c r="AH65" i="4" s="1"/>
  <c r="AL65" i="4" s="1"/>
  <c r="AP65" i="4" s="1"/>
  <c r="AT65" i="4" s="1"/>
  <c r="AX65" i="4" s="1"/>
  <c r="AG54" i="4"/>
  <c r="N17" i="4"/>
  <c r="R17" i="4" s="1"/>
  <c r="V17" i="4" s="1"/>
  <c r="Z17" i="4" s="1"/>
  <c r="AD17" i="4" s="1"/>
  <c r="AH17" i="4" s="1"/>
  <c r="AL17" i="4" s="1"/>
  <c r="AP17" i="4" s="1"/>
  <c r="AT17" i="4" s="1"/>
  <c r="AX17" i="4" s="1"/>
  <c r="N18" i="4"/>
  <c r="R18" i="4" s="1"/>
  <c r="V18" i="4" s="1"/>
  <c r="Z18" i="4" s="1"/>
  <c r="AD18" i="4" s="1"/>
  <c r="AH18" i="4" s="1"/>
  <c r="AL18" i="4" s="1"/>
  <c r="AP18" i="4" s="1"/>
  <c r="AT18" i="4" s="1"/>
  <c r="AX18" i="4" s="1"/>
  <c r="F23" i="4"/>
  <c r="N29" i="4"/>
  <c r="R29" i="4" s="1"/>
  <c r="V29" i="4" s="1"/>
  <c r="Z29" i="4" s="1"/>
  <c r="AD29" i="4" s="1"/>
  <c r="AH29" i="4" s="1"/>
  <c r="AL29" i="4" s="1"/>
  <c r="AP29" i="4" s="1"/>
  <c r="AT29" i="4" s="1"/>
  <c r="AX29" i="4" s="1"/>
  <c r="N30" i="4"/>
  <c r="R30" i="4" s="1"/>
  <c r="V30" i="4" s="1"/>
  <c r="Z30" i="4" s="1"/>
  <c r="AD30" i="4" s="1"/>
  <c r="AH30" i="4" s="1"/>
  <c r="AL30" i="4" s="1"/>
  <c r="AP30" i="4" s="1"/>
  <c r="AT30" i="4" s="1"/>
  <c r="AX30" i="4" s="1"/>
  <c r="F33" i="4"/>
  <c r="F44" i="4"/>
  <c r="J44" i="4" s="1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N50" i="4"/>
  <c r="R50" i="4" s="1"/>
  <c r="V50" i="4" s="1"/>
  <c r="Z50" i="4" s="1"/>
  <c r="AD50" i="4" s="1"/>
  <c r="AH50" i="4" s="1"/>
  <c r="AL50" i="4" s="1"/>
  <c r="AP50" i="4" s="1"/>
  <c r="AT50" i="4" s="1"/>
  <c r="AX50" i="4" s="1"/>
  <c r="F53" i="4"/>
  <c r="J53" i="4" s="1"/>
  <c r="M54" i="4"/>
  <c r="S54" i="4"/>
  <c r="AC54" i="4"/>
  <c r="AC81" i="4" s="1"/>
  <c r="AI54" i="4"/>
  <c r="AS54" i="4"/>
  <c r="N14" i="4"/>
  <c r="R14" i="4" s="1"/>
  <c r="V14" i="4" s="1"/>
  <c r="Z14" i="4" s="1"/>
  <c r="AD14" i="4" s="1"/>
  <c r="AH14" i="4" s="1"/>
  <c r="AL14" i="4" s="1"/>
  <c r="AP14" i="4" s="1"/>
  <c r="AT14" i="4" s="1"/>
  <c r="AX14" i="4" s="1"/>
  <c r="N26" i="4"/>
  <c r="R26" i="4" s="1"/>
  <c r="V26" i="4" s="1"/>
  <c r="Z26" i="4" s="1"/>
  <c r="AD26" i="4" s="1"/>
  <c r="AH26" i="4" s="1"/>
  <c r="AL26" i="4" s="1"/>
  <c r="AP26" i="4" s="1"/>
  <c r="AT26" i="4" s="1"/>
  <c r="AX26" i="4" s="1"/>
  <c r="Q54" i="4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N22" i="4"/>
  <c r="R22" i="4" s="1"/>
  <c r="V22" i="4" s="1"/>
  <c r="Z22" i="4" s="1"/>
  <c r="AD22" i="4" s="1"/>
  <c r="AH22" i="4" s="1"/>
  <c r="AL22" i="4" s="1"/>
  <c r="AP22" i="4" s="1"/>
  <c r="AT22" i="4" s="1"/>
  <c r="AX22" i="4" s="1"/>
  <c r="G28" i="4"/>
  <c r="W28" i="4"/>
  <c r="W81" i="4" s="1"/>
  <c r="W106" i="4" s="1"/>
  <c r="W137" i="4" s="1"/>
  <c r="AM28" i="4"/>
  <c r="N34" i="4"/>
  <c r="R34" i="4" s="1"/>
  <c r="V34" i="4" s="1"/>
  <c r="Z34" i="4" s="1"/>
  <c r="AD34" i="4" s="1"/>
  <c r="AH34" i="4" s="1"/>
  <c r="AL34" i="4" s="1"/>
  <c r="AP34" i="4" s="1"/>
  <c r="AT34" i="4" s="1"/>
  <c r="AX34" i="4" s="1"/>
  <c r="N38" i="4"/>
  <c r="R38" i="4" s="1"/>
  <c r="V38" i="4" s="1"/>
  <c r="Z38" i="4" s="1"/>
  <c r="AD38" i="4" s="1"/>
  <c r="AH38" i="4" s="1"/>
  <c r="AL38" i="4" s="1"/>
  <c r="AP38" i="4" s="1"/>
  <c r="AT38" i="4" s="1"/>
  <c r="AX38" i="4" s="1"/>
  <c r="I54" i="4"/>
  <c r="I81" i="4" s="1"/>
  <c r="I106" i="4" s="1"/>
  <c r="Y54" i="4"/>
  <c r="AO54" i="4"/>
  <c r="F63" i="4"/>
  <c r="J63" i="4" s="1"/>
  <c r="N64" i="4"/>
  <c r="R64" i="4" s="1"/>
  <c r="V64" i="4" s="1"/>
  <c r="Z64" i="4" s="1"/>
  <c r="AD64" i="4" s="1"/>
  <c r="AH64" i="4" s="1"/>
  <c r="AL64" i="4" s="1"/>
  <c r="AP64" i="4" s="1"/>
  <c r="AT64" i="4" s="1"/>
  <c r="AX64" i="4" s="1"/>
  <c r="F68" i="4"/>
  <c r="J68" i="4" s="1"/>
  <c r="N112" i="4"/>
  <c r="R112" i="4" s="1"/>
  <c r="V112" i="4" s="1"/>
  <c r="Z112" i="4" s="1"/>
  <c r="AD112" i="4" s="1"/>
  <c r="AH112" i="4" s="1"/>
  <c r="AL112" i="4" s="1"/>
  <c r="AP112" i="4" s="1"/>
  <c r="AT112" i="4" s="1"/>
  <c r="AX112" i="4" s="1"/>
  <c r="N12" i="4"/>
  <c r="R12" i="4" s="1"/>
  <c r="V12" i="4" s="1"/>
  <c r="Z12" i="4" s="1"/>
  <c r="AD12" i="4" s="1"/>
  <c r="AH12" i="4" s="1"/>
  <c r="AL12" i="4" s="1"/>
  <c r="AP12" i="4" s="1"/>
  <c r="AT12" i="4" s="1"/>
  <c r="AX12" i="4" s="1"/>
  <c r="N16" i="4"/>
  <c r="R16" i="4" s="1"/>
  <c r="V16" i="4" s="1"/>
  <c r="Z16" i="4" s="1"/>
  <c r="AD16" i="4" s="1"/>
  <c r="AH16" i="4" s="1"/>
  <c r="AL16" i="4" s="1"/>
  <c r="AP16" i="4" s="1"/>
  <c r="AT16" i="4" s="1"/>
  <c r="AX16" i="4" s="1"/>
  <c r="N20" i="4"/>
  <c r="R20" i="4" s="1"/>
  <c r="V20" i="4" s="1"/>
  <c r="Z20" i="4" s="1"/>
  <c r="AD20" i="4" s="1"/>
  <c r="AH20" i="4" s="1"/>
  <c r="AL20" i="4" s="1"/>
  <c r="AP20" i="4" s="1"/>
  <c r="AT20" i="4" s="1"/>
  <c r="AX20" i="4" s="1"/>
  <c r="N24" i="4"/>
  <c r="R24" i="4" s="1"/>
  <c r="V24" i="4" s="1"/>
  <c r="Z24" i="4" s="1"/>
  <c r="AD24" i="4" s="1"/>
  <c r="AH24" i="4" s="1"/>
  <c r="AL24" i="4" s="1"/>
  <c r="AP24" i="4" s="1"/>
  <c r="AT24" i="4" s="1"/>
  <c r="AX24" i="4" s="1"/>
  <c r="N32" i="4"/>
  <c r="R32" i="4" s="1"/>
  <c r="V32" i="4" s="1"/>
  <c r="Z32" i="4" s="1"/>
  <c r="AD32" i="4" s="1"/>
  <c r="AH32" i="4" s="1"/>
  <c r="AL32" i="4" s="1"/>
  <c r="AP32" i="4" s="1"/>
  <c r="AT32" i="4" s="1"/>
  <c r="AX32" i="4" s="1"/>
  <c r="N40" i="4"/>
  <c r="R40" i="4" s="1"/>
  <c r="V40" i="4" s="1"/>
  <c r="Z40" i="4" s="1"/>
  <c r="AD40" i="4" s="1"/>
  <c r="AH40" i="4" s="1"/>
  <c r="AL40" i="4" s="1"/>
  <c r="AP40" i="4" s="1"/>
  <c r="AT40" i="4" s="1"/>
  <c r="AX40" i="4" s="1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N52" i="4"/>
  <c r="R52" i="4" s="1"/>
  <c r="V52" i="4" s="1"/>
  <c r="Z52" i="4" s="1"/>
  <c r="AD52" i="4" s="1"/>
  <c r="AH52" i="4" s="1"/>
  <c r="AL52" i="4" s="1"/>
  <c r="AP52" i="4" s="1"/>
  <c r="AT52" i="4" s="1"/>
  <c r="AX52" i="4" s="1"/>
  <c r="C54" i="4"/>
  <c r="N56" i="4"/>
  <c r="R56" i="4" s="1"/>
  <c r="V56" i="4" s="1"/>
  <c r="Z56" i="4" s="1"/>
  <c r="AD56" i="4" s="1"/>
  <c r="AH56" i="4" s="1"/>
  <c r="AL56" i="4" s="1"/>
  <c r="AP56" i="4" s="1"/>
  <c r="AT56" i="4" s="1"/>
  <c r="AX56" i="4" s="1"/>
  <c r="N60" i="4"/>
  <c r="R60" i="4" s="1"/>
  <c r="V60" i="4" s="1"/>
  <c r="Z60" i="4" s="1"/>
  <c r="AD60" i="4" s="1"/>
  <c r="AH60" i="4" s="1"/>
  <c r="AL60" i="4" s="1"/>
  <c r="AP60" i="4" s="1"/>
  <c r="AT60" i="4" s="1"/>
  <c r="AX60" i="4" s="1"/>
  <c r="N71" i="4"/>
  <c r="R71" i="4" s="1"/>
  <c r="V71" i="4" s="1"/>
  <c r="Z71" i="4" s="1"/>
  <c r="AD71" i="4" s="1"/>
  <c r="AH71" i="4" s="1"/>
  <c r="AL71" i="4" s="1"/>
  <c r="AP71" i="4" s="1"/>
  <c r="AT71" i="4" s="1"/>
  <c r="AX71" i="4" s="1"/>
  <c r="N75" i="4"/>
  <c r="R75" i="4" s="1"/>
  <c r="V75" i="4" s="1"/>
  <c r="Z75" i="4" s="1"/>
  <c r="AD75" i="4" s="1"/>
  <c r="AH75" i="4" s="1"/>
  <c r="AL75" i="4" s="1"/>
  <c r="AP75" i="4" s="1"/>
  <c r="AT75" i="4" s="1"/>
  <c r="AX75" i="4" s="1"/>
  <c r="N79" i="4"/>
  <c r="R79" i="4" s="1"/>
  <c r="V79" i="4" s="1"/>
  <c r="Z79" i="4" s="1"/>
  <c r="AD79" i="4" s="1"/>
  <c r="AH79" i="4" s="1"/>
  <c r="AL79" i="4" s="1"/>
  <c r="AP79" i="4" s="1"/>
  <c r="AT79" i="4" s="1"/>
  <c r="AX79" i="4" s="1"/>
  <c r="C80" i="4"/>
  <c r="F104" i="4"/>
  <c r="D105" i="4"/>
  <c r="T105" i="4"/>
  <c r="AJ105" i="4"/>
  <c r="N125" i="4"/>
  <c r="R125" i="4" s="1"/>
  <c r="V125" i="4" s="1"/>
  <c r="Z125" i="4" s="1"/>
  <c r="AD125" i="4" s="1"/>
  <c r="AH125" i="4" s="1"/>
  <c r="AL125" i="4" s="1"/>
  <c r="AP125" i="4" s="1"/>
  <c r="AT125" i="4" s="1"/>
  <c r="AX125" i="4" s="1"/>
  <c r="N132" i="4"/>
  <c r="R132" i="4" s="1"/>
  <c r="V132" i="4" s="1"/>
  <c r="Z132" i="4" s="1"/>
  <c r="AD132" i="4" s="1"/>
  <c r="AH132" i="4" s="1"/>
  <c r="AL132" i="4" s="1"/>
  <c r="AP132" i="4" s="1"/>
  <c r="AT132" i="4" s="1"/>
  <c r="AX132" i="4" s="1"/>
  <c r="N85" i="4"/>
  <c r="R85" i="4" s="1"/>
  <c r="V85" i="4" s="1"/>
  <c r="Z85" i="4" s="1"/>
  <c r="AD85" i="4" s="1"/>
  <c r="AH85" i="4" s="1"/>
  <c r="AL85" i="4" s="1"/>
  <c r="AP85" i="4" s="1"/>
  <c r="AT85" i="4" s="1"/>
  <c r="AX85" i="4" s="1"/>
  <c r="F89" i="4"/>
  <c r="J89" i="4" s="1"/>
  <c r="N66" i="4"/>
  <c r="R66" i="4" s="1"/>
  <c r="V66" i="4" s="1"/>
  <c r="Z66" i="4" s="1"/>
  <c r="AD66" i="4" s="1"/>
  <c r="AH66" i="4" s="1"/>
  <c r="AL66" i="4" s="1"/>
  <c r="AP66" i="4" s="1"/>
  <c r="AT66" i="4" s="1"/>
  <c r="AX66" i="4" s="1"/>
  <c r="N84" i="4"/>
  <c r="R84" i="4" s="1"/>
  <c r="V84" i="4" s="1"/>
  <c r="Z84" i="4" s="1"/>
  <c r="AD84" i="4" s="1"/>
  <c r="AH84" i="4" s="1"/>
  <c r="AL84" i="4" s="1"/>
  <c r="AP84" i="4" s="1"/>
  <c r="AT84" i="4" s="1"/>
  <c r="AX84" i="4" s="1"/>
  <c r="N98" i="4"/>
  <c r="R98" i="4" s="1"/>
  <c r="V98" i="4" s="1"/>
  <c r="Z98" i="4" s="1"/>
  <c r="AD98" i="4" s="1"/>
  <c r="AH98" i="4" s="1"/>
  <c r="AL98" i="4" s="1"/>
  <c r="AP98" i="4" s="1"/>
  <c r="AT98" i="4" s="1"/>
  <c r="AX98" i="4" s="1"/>
  <c r="N99" i="4"/>
  <c r="R99" i="4" s="1"/>
  <c r="V99" i="4" s="1"/>
  <c r="Z99" i="4" s="1"/>
  <c r="AD99" i="4" s="1"/>
  <c r="AH99" i="4" s="1"/>
  <c r="AL99" i="4" s="1"/>
  <c r="AP99" i="4" s="1"/>
  <c r="AT99" i="4" s="1"/>
  <c r="AX99" i="4" s="1"/>
  <c r="AB105" i="4"/>
  <c r="AR105" i="4"/>
  <c r="AJ136" i="4"/>
  <c r="N118" i="4"/>
  <c r="R118" i="4" s="1"/>
  <c r="V118" i="4" s="1"/>
  <c r="Z118" i="4" s="1"/>
  <c r="AD118" i="4" s="1"/>
  <c r="AH118" i="4" s="1"/>
  <c r="AL118" i="4" s="1"/>
  <c r="AP118" i="4" s="1"/>
  <c r="AT118" i="4" s="1"/>
  <c r="AX118" i="4" s="1"/>
  <c r="Q192" i="4"/>
  <c r="AG192" i="4"/>
  <c r="N95" i="4"/>
  <c r="R95" i="4" s="1"/>
  <c r="V95" i="4" s="1"/>
  <c r="Z95" i="4" s="1"/>
  <c r="AD95" i="4" s="1"/>
  <c r="AH95" i="4" s="1"/>
  <c r="AL95" i="4" s="1"/>
  <c r="AP95" i="4" s="1"/>
  <c r="AT95" i="4" s="1"/>
  <c r="AX95" i="4" s="1"/>
  <c r="N108" i="4"/>
  <c r="R108" i="4" s="1"/>
  <c r="V108" i="4" s="1"/>
  <c r="Z108" i="4" s="1"/>
  <c r="AD108" i="4" s="1"/>
  <c r="AH108" i="4" s="1"/>
  <c r="AL108" i="4" s="1"/>
  <c r="AP108" i="4" s="1"/>
  <c r="AT108" i="4" s="1"/>
  <c r="AX108" i="4" s="1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N83" i="4"/>
  <c r="R83" i="4" s="1"/>
  <c r="V83" i="4" s="1"/>
  <c r="Z83" i="4" s="1"/>
  <c r="AD83" i="4" s="1"/>
  <c r="AH83" i="4" s="1"/>
  <c r="AL83" i="4" s="1"/>
  <c r="AP83" i="4" s="1"/>
  <c r="AT83" i="4" s="1"/>
  <c r="AX83" i="4" s="1"/>
  <c r="N87" i="4"/>
  <c r="R87" i="4" s="1"/>
  <c r="V87" i="4" s="1"/>
  <c r="Z87" i="4" s="1"/>
  <c r="AD87" i="4" s="1"/>
  <c r="AH87" i="4" s="1"/>
  <c r="AL87" i="4" s="1"/>
  <c r="AP87" i="4" s="1"/>
  <c r="AT87" i="4" s="1"/>
  <c r="AX87" i="4" s="1"/>
  <c r="N91" i="4"/>
  <c r="R91" i="4" s="1"/>
  <c r="V91" i="4" s="1"/>
  <c r="Z91" i="4" s="1"/>
  <c r="AD91" i="4" s="1"/>
  <c r="AH91" i="4" s="1"/>
  <c r="AL91" i="4" s="1"/>
  <c r="AP91" i="4" s="1"/>
  <c r="AT91" i="4" s="1"/>
  <c r="AX91" i="4" s="1"/>
  <c r="H105" i="4"/>
  <c r="X105" i="4"/>
  <c r="AN105" i="4"/>
  <c r="N122" i="4"/>
  <c r="R122" i="4" s="1"/>
  <c r="V122" i="4" s="1"/>
  <c r="Z122" i="4" s="1"/>
  <c r="AD122" i="4" s="1"/>
  <c r="AH122" i="4" s="1"/>
  <c r="AL122" i="4" s="1"/>
  <c r="AP122" i="4" s="1"/>
  <c r="AT122" i="4" s="1"/>
  <c r="AX122" i="4" s="1"/>
  <c r="N93" i="4"/>
  <c r="R93" i="4" s="1"/>
  <c r="V93" i="4" s="1"/>
  <c r="Z93" i="4" s="1"/>
  <c r="AD93" i="4" s="1"/>
  <c r="AH93" i="4" s="1"/>
  <c r="AL93" i="4" s="1"/>
  <c r="AP93" i="4" s="1"/>
  <c r="AT93" i="4" s="1"/>
  <c r="AX93" i="4" s="1"/>
  <c r="N97" i="4"/>
  <c r="R97" i="4" s="1"/>
  <c r="V97" i="4" s="1"/>
  <c r="Z97" i="4" s="1"/>
  <c r="AD97" i="4" s="1"/>
  <c r="AH97" i="4" s="1"/>
  <c r="AL97" i="4" s="1"/>
  <c r="AP97" i="4" s="1"/>
  <c r="AT97" i="4" s="1"/>
  <c r="AX97" i="4" s="1"/>
  <c r="N101" i="4"/>
  <c r="R101" i="4" s="1"/>
  <c r="V101" i="4" s="1"/>
  <c r="Z101" i="4" s="1"/>
  <c r="AD101" i="4" s="1"/>
  <c r="AH101" i="4" s="1"/>
  <c r="AL101" i="4" s="1"/>
  <c r="AP101" i="4" s="1"/>
  <c r="AT101" i="4" s="1"/>
  <c r="AX101" i="4" s="1"/>
  <c r="N114" i="4"/>
  <c r="R114" i="4" s="1"/>
  <c r="V114" i="4" s="1"/>
  <c r="Z114" i="4" s="1"/>
  <c r="AD114" i="4" s="1"/>
  <c r="AH114" i="4" s="1"/>
  <c r="AL114" i="4" s="1"/>
  <c r="AP114" i="4" s="1"/>
  <c r="AT114" i="4" s="1"/>
  <c r="AX114" i="4" s="1"/>
  <c r="N115" i="4"/>
  <c r="R115" i="4" s="1"/>
  <c r="V115" i="4" s="1"/>
  <c r="Z115" i="4" s="1"/>
  <c r="AD115" i="4" s="1"/>
  <c r="AH115" i="4" s="1"/>
  <c r="AL115" i="4" s="1"/>
  <c r="AP115" i="4" s="1"/>
  <c r="AT115" i="4" s="1"/>
  <c r="AX115" i="4" s="1"/>
  <c r="N116" i="4"/>
  <c r="R116" i="4" s="1"/>
  <c r="V116" i="4" s="1"/>
  <c r="Z116" i="4" s="1"/>
  <c r="AD116" i="4" s="1"/>
  <c r="AH116" i="4" s="1"/>
  <c r="AL116" i="4" s="1"/>
  <c r="AP116" i="4" s="1"/>
  <c r="AT116" i="4" s="1"/>
  <c r="AX116" i="4" s="1"/>
  <c r="N120" i="4"/>
  <c r="R120" i="4" s="1"/>
  <c r="V120" i="4" s="1"/>
  <c r="Z120" i="4" s="1"/>
  <c r="AD120" i="4" s="1"/>
  <c r="AH120" i="4" s="1"/>
  <c r="AL120" i="4" s="1"/>
  <c r="AP120" i="4" s="1"/>
  <c r="AT120" i="4" s="1"/>
  <c r="AX120" i="4" s="1"/>
  <c r="N129" i="4"/>
  <c r="R129" i="4" s="1"/>
  <c r="V129" i="4" s="1"/>
  <c r="Z129" i="4" s="1"/>
  <c r="AD129" i="4" s="1"/>
  <c r="AH129" i="4" s="1"/>
  <c r="AL129" i="4" s="1"/>
  <c r="AP129" i="4" s="1"/>
  <c r="AT129" i="4" s="1"/>
  <c r="AX129" i="4" s="1"/>
  <c r="N135" i="4"/>
  <c r="R135" i="4" s="1"/>
  <c r="V135" i="4" s="1"/>
  <c r="Z135" i="4" s="1"/>
  <c r="AD135" i="4" s="1"/>
  <c r="AH135" i="4" s="1"/>
  <c r="AL135" i="4" s="1"/>
  <c r="AP135" i="4" s="1"/>
  <c r="AT135" i="4" s="1"/>
  <c r="AX135" i="4" s="1"/>
  <c r="F117" i="4"/>
  <c r="J117" i="4" s="1"/>
  <c r="F126" i="4"/>
  <c r="J126" i="4" s="1"/>
  <c r="L136" i="4"/>
  <c r="AB136" i="4"/>
  <c r="AR136" i="4"/>
  <c r="C173" i="4"/>
  <c r="C212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M173" i="4"/>
  <c r="M192" i="4" s="1"/>
  <c r="S173" i="4"/>
  <c r="S192" i="4" s="1"/>
  <c r="AC173" i="4"/>
  <c r="AC192" i="4" s="1"/>
  <c r="AI173" i="4"/>
  <c r="AI192" i="4" s="1"/>
  <c r="AS173" i="4"/>
  <c r="AS192" i="4" s="1"/>
  <c r="AG212" i="4"/>
  <c r="F198" i="4"/>
  <c r="J198" i="4" s="1"/>
  <c r="N198" i="4" s="1"/>
  <c r="R198" i="4" s="1"/>
  <c r="V198" i="4" s="1"/>
  <c r="Z198" i="4" s="1"/>
  <c r="AD198" i="4" s="1"/>
  <c r="AH198" i="4" s="1"/>
  <c r="AL198" i="4" s="1"/>
  <c r="AP198" i="4" s="1"/>
  <c r="AT198" i="4" s="1"/>
  <c r="AX198" i="4" s="1"/>
  <c r="H136" i="4"/>
  <c r="X136" i="4"/>
  <c r="AN136" i="4"/>
  <c r="N131" i="4"/>
  <c r="R131" i="4" s="1"/>
  <c r="V131" i="4" s="1"/>
  <c r="Z131" i="4" s="1"/>
  <c r="AD131" i="4" s="1"/>
  <c r="AH131" i="4" s="1"/>
  <c r="AL131" i="4" s="1"/>
  <c r="AP131" i="4" s="1"/>
  <c r="AT131" i="4" s="1"/>
  <c r="AX131" i="4" s="1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E192" i="4"/>
  <c r="G192" i="4"/>
  <c r="L192" i="4"/>
  <c r="W192" i="4"/>
  <c r="AB192" i="4"/>
  <c r="AM192" i="4"/>
  <c r="AR192" i="4"/>
  <c r="AW192" i="4"/>
  <c r="F153" i="4"/>
  <c r="J153" i="4" s="1"/>
  <c r="N153" i="4" s="1"/>
  <c r="R153" i="4" s="1"/>
  <c r="V153" i="4" s="1"/>
  <c r="Z153" i="4" s="1"/>
  <c r="AD153" i="4" s="1"/>
  <c r="AH153" i="4" s="1"/>
  <c r="AL153" i="4" s="1"/>
  <c r="AP153" i="4" s="1"/>
  <c r="AT153" i="4" s="1"/>
  <c r="AX153" i="4" s="1"/>
  <c r="D192" i="4"/>
  <c r="T192" i="4"/>
  <c r="Q212" i="4"/>
  <c r="AW212" i="4"/>
  <c r="N221" i="4"/>
  <c r="R221" i="4" s="1"/>
  <c r="V221" i="4" s="1"/>
  <c r="Z221" i="4" s="1"/>
  <c r="AD221" i="4" s="1"/>
  <c r="AH221" i="4" s="1"/>
  <c r="AL221" i="4" s="1"/>
  <c r="AP221" i="4" s="1"/>
  <c r="AT221" i="4" s="1"/>
  <c r="AX221" i="4" s="1"/>
  <c r="AA192" i="4"/>
  <c r="F191" i="4"/>
  <c r="J191" i="4" s="1"/>
  <c r="N191" i="4" s="1"/>
  <c r="R191" i="4" s="1"/>
  <c r="V191" i="4" s="1"/>
  <c r="Z191" i="4" s="1"/>
  <c r="AD191" i="4" s="1"/>
  <c r="AH191" i="4" s="1"/>
  <c r="AL191" i="4" s="1"/>
  <c r="AP191" i="4" s="1"/>
  <c r="AT191" i="4" s="1"/>
  <c r="AX191" i="4" s="1"/>
  <c r="L211" i="4"/>
  <c r="AB211" i="4"/>
  <c r="AR211" i="4"/>
  <c r="D211" i="4"/>
  <c r="F204" i="4"/>
  <c r="J204" i="4" s="1"/>
  <c r="N204" i="4" s="1"/>
  <c r="R204" i="4" s="1"/>
  <c r="V204" i="4" s="1"/>
  <c r="Z204" i="4" s="1"/>
  <c r="AD204" i="4" s="1"/>
  <c r="AH204" i="4" s="1"/>
  <c r="AL204" i="4" s="1"/>
  <c r="AP204" i="4" s="1"/>
  <c r="AT204" i="4" s="1"/>
  <c r="AX204" i="4" s="1"/>
  <c r="AB212" i="4"/>
  <c r="AV192" i="4"/>
  <c r="AV212" i="4"/>
  <c r="P211" i="4"/>
  <c r="T211" i="4"/>
  <c r="X211" i="4"/>
  <c r="AF211" i="4"/>
  <c r="AJ211" i="4"/>
  <c r="AN211" i="4"/>
  <c r="AV211" i="4"/>
  <c r="Y212" i="4"/>
  <c r="AO212" i="4"/>
  <c r="G212" i="4"/>
  <c r="W212" i="4"/>
  <c r="AA212" i="4"/>
  <c r="AM212" i="4"/>
  <c r="F216" i="4"/>
  <c r="J216" i="4" s="1"/>
  <c r="N216" i="4" s="1"/>
  <c r="R216" i="4" s="1"/>
  <c r="V216" i="4" s="1"/>
  <c r="Z216" i="4" s="1"/>
  <c r="AD216" i="4" s="1"/>
  <c r="AH216" i="4" s="1"/>
  <c r="AL216" i="4" s="1"/>
  <c r="AP216" i="4" s="1"/>
  <c r="AT216" i="4" s="1"/>
  <c r="AX216" i="4" s="1"/>
  <c r="H235" i="4"/>
  <c r="H244" i="4" s="1"/>
  <c r="M235" i="4"/>
  <c r="M244" i="4" s="1"/>
  <c r="X235" i="4"/>
  <c r="X244" i="4" s="1"/>
  <c r="AC235" i="4"/>
  <c r="AC244" i="4" s="1"/>
  <c r="AN235" i="4"/>
  <c r="AN244" i="4" s="1"/>
  <c r="AS235" i="4"/>
  <c r="AS244" i="4" s="1"/>
  <c r="I211" i="4"/>
  <c r="AR235" i="4"/>
  <c r="AR244" i="4" s="1"/>
  <c r="E235" i="4"/>
  <c r="E244" i="4" s="1"/>
  <c r="P235" i="4"/>
  <c r="P244" i="4" s="1"/>
  <c r="U235" i="4"/>
  <c r="U244" i="4" s="1"/>
  <c r="AF235" i="4"/>
  <c r="AF244" i="4" s="1"/>
  <c r="AK235" i="4"/>
  <c r="AK244" i="4" s="1"/>
  <c r="AV235" i="4"/>
  <c r="AV244" i="4" s="1"/>
  <c r="Q235" i="4"/>
  <c r="Q244" i="4" s="1"/>
  <c r="AG235" i="4"/>
  <c r="AG244" i="4" s="1"/>
  <c r="AW235" i="4"/>
  <c r="AW244" i="4" s="1"/>
  <c r="AQ244" i="4"/>
  <c r="N12" i="2"/>
  <c r="R12" i="2" s="1"/>
  <c r="V12" i="2" s="1"/>
  <c r="Z12" i="2" s="1"/>
  <c r="AD12" i="2" s="1"/>
  <c r="AH12" i="2" s="1"/>
  <c r="AL12" i="2" s="1"/>
  <c r="AP12" i="2" s="1"/>
  <c r="AT12" i="2" s="1"/>
  <c r="AX12" i="2" s="1"/>
  <c r="N10" i="2"/>
  <c r="X30" i="2"/>
  <c r="AJ30" i="2"/>
  <c r="AR30" i="2"/>
  <c r="N41" i="2"/>
  <c r="R41" i="2" s="1"/>
  <c r="V41" i="2" s="1"/>
  <c r="Z41" i="2" s="1"/>
  <c r="AD41" i="2" s="1"/>
  <c r="AH41" i="2" s="1"/>
  <c r="AL41" i="2" s="1"/>
  <c r="AP41" i="2" s="1"/>
  <c r="AT41" i="2" s="1"/>
  <c r="AX41" i="2" s="1"/>
  <c r="N11" i="2"/>
  <c r="R11" i="2" s="1"/>
  <c r="V11" i="2" s="1"/>
  <c r="Z11" i="2" s="1"/>
  <c r="AD11" i="2" s="1"/>
  <c r="AH11" i="2" s="1"/>
  <c r="AL11" i="2" s="1"/>
  <c r="AP11" i="2" s="1"/>
  <c r="AT11" i="2" s="1"/>
  <c r="AX11" i="2" s="1"/>
  <c r="N15" i="2"/>
  <c r="R15" i="2" s="1"/>
  <c r="V15" i="2" s="1"/>
  <c r="Z15" i="2" s="1"/>
  <c r="AD15" i="2" s="1"/>
  <c r="AH15" i="2" s="1"/>
  <c r="AL15" i="2" s="1"/>
  <c r="AP15" i="2" s="1"/>
  <c r="AT15" i="2" s="1"/>
  <c r="AX15" i="2" s="1"/>
  <c r="N20" i="2"/>
  <c r="R20" i="2" s="1"/>
  <c r="V20" i="2" s="1"/>
  <c r="Z20" i="2" s="1"/>
  <c r="AD20" i="2" s="1"/>
  <c r="AH20" i="2" s="1"/>
  <c r="AL20" i="2" s="1"/>
  <c r="AP20" i="2" s="1"/>
  <c r="AT20" i="2" s="1"/>
  <c r="AX20" i="2" s="1"/>
  <c r="N25" i="2"/>
  <c r="E30" i="2"/>
  <c r="U30" i="2"/>
  <c r="AC30" i="2"/>
  <c r="AK30" i="2"/>
  <c r="AS30" i="2"/>
  <c r="C57" i="2"/>
  <c r="F47" i="2"/>
  <c r="N49" i="2"/>
  <c r="R49" i="2" s="1"/>
  <c r="V49" i="2" s="1"/>
  <c r="Z49" i="2" s="1"/>
  <c r="AD49" i="2" s="1"/>
  <c r="AH49" i="2" s="1"/>
  <c r="AL49" i="2" s="1"/>
  <c r="AP49" i="2" s="1"/>
  <c r="AT49" i="2" s="1"/>
  <c r="AX49" i="2" s="1"/>
  <c r="N54" i="2"/>
  <c r="R54" i="2" s="1"/>
  <c r="V54" i="2" s="1"/>
  <c r="Z54" i="2" s="1"/>
  <c r="AD54" i="2" s="1"/>
  <c r="AH54" i="2" s="1"/>
  <c r="AL54" i="2" s="1"/>
  <c r="AP54" i="2" s="1"/>
  <c r="AT54" i="2" s="1"/>
  <c r="AX54" i="2" s="1"/>
  <c r="F56" i="2"/>
  <c r="N58" i="2"/>
  <c r="R58" i="2" s="1"/>
  <c r="V58" i="2" s="1"/>
  <c r="Z58" i="2" s="1"/>
  <c r="AD58" i="2" s="1"/>
  <c r="AH58" i="2" s="1"/>
  <c r="AL58" i="2" s="1"/>
  <c r="AP58" i="2" s="1"/>
  <c r="AT58" i="2" s="1"/>
  <c r="AX58" i="2" s="1"/>
  <c r="N61" i="2"/>
  <c r="N69" i="2"/>
  <c r="R69" i="2" s="1"/>
  <c r="V69" i="2" s="1"/>
  <c r="Z69" i="2" s="1"/>
  <c r="AD69" i="2" s="1"/>
  <c r="AH69" i="2" s="1"/>
  <c r="AL69" i="2" s="1"/>
  <c r="AP69" i="2" s="1"/>
  <c r="AT69" i="2" s="1"/>
  <c r="AX69" i="2" s="1"/>
  <c r="N81" i="2"/>
  <c r="R81" i="2" s="1"/>
  <c r="V81" i="2" s="1"/>
  <c r="Z81" i="2" s="1"/>
  <c r="AD81" i="2" s="1"/>
  <c r="AH81" i="2" s="1"/>
  <c r="AL81" i="2" s="1"/>
  <c r="AP81" i="2" s="1"/>
  <c r="AT81" i="2" s="1"/>
  <c r="AX81" i="2" s="1"/>
  <c r="F92" i="2"/>
  <c r="J92" i="2" s="1"/>
  <c r="AZ92" i="2" s="1"/>
  <c r="N99" i="2"/>
  <c r="R99" i="2" s="1"/>
  <c r="V99" i="2" s="1"/>
  <c r="Z99" i="2" s="1"/>
  <c r="AD99" i="2" s="1"/>
  <c r="AH99" i="2" s="1"/>
  <c r="AL99" i="2" s="1"/>
  <c r="AP99" i="2" s="1"/>
  <c r="AT99" i="2" s="1"/>
  <c r="AX99" i="2" s="1"/>
  <c r="AF30" i="2"/>
  <c r="AV30" i="2"/>
  <c r="N44" i="2"/>
  <c r="R44" i="2" s="1"/>
  <c r="V44" i="2" s="1"/>
  <c r="Z44" i="2" s="1"/>
  <c r="AD44" i="2" s="1"/>
  <c r="AH44" i="2" s="1"/>
  <c r="AL44" i="2" s="1"/>
  <c r="AP44" i="2" s="1"/>
  <c r="AT44" i="2" s="1"/>
  <c r="AX44" i="2" s="1"/>
  <c r="N86" i="2"/>
  <c r="R86" i="2" s="1"/>
  <c r="V86" i="2" s="1"/>
  <c r="Z86" i="2" s="1"/>
  <c r="AD86" i="2" s="1"/>
  <c r="AH86" i="2" s="1"/>
  <c r="AL86" i="2" s="1"/>
  <c r="AP86" i="2" s="1"/>
  <c r="AT86" i="2" s="1"/>
  <c r="AX86" i="2" s="1"/>
  <c r="F29" i="2"/>
  <c r="N63" i="2"/>
  <c r="N102" i="2"/>
  <c r="R102" i="2" s="1"/>
  <c r="V102" i="2" s="1"/>
  <c r="Z102" i="2" s="1"/>
  <c r="AD102" i="2" s="1"/>
  <c r="AH102" i="2" s="1"/>
  <c r="AL102" i="2" s="1"/>
  <c r="AP102" i="2" s="1"/>
  <c r="AT102" i="2" s="1"/>
  <c r="AX102" i="2" s="1"/>
  <c r="P30" i="2"/>
  <c r="AB30" i="2"/>
  <c r="AN30" i="2"/>
  <c r="N31" i="2"/>
  <c r="R31" i="2" s="1"/>
  <c r="V31" i="2" s="1"/>
  <c r="Z31" i="2" s="1"/>
  <c r="AD31" i="2" s="1"/>
  <c r="AH31" i="2" s="1"/>
  <c r="AL31" i="2" s="1"/>
  <c r="AP31" i="2" s="1"/>
  <c r="AT31" i="2" s="1"/>
  <c r="AX31" i="2" s="1"/>
  <c r="N33" i="2"/>
  <c r="N51" i="2"/>
  <c r="R51" i="2" s="1"/>
  <c r="V51" i="2" s="1"/>
  <c r="Z51" i="2" s="1"/>
  <c r="AD51" i="2" s="1"/>
  <c r="AH51" i="2" s="1"/>
  <c r="AL51" i="2" s="1"/>
  <c r="AP51" i="2" s="1"/>
  <c r="AT51" i="2" s="1"/>
  <c r="AX51" i="2" s="1"/>
  <c r="L57" i="2"/>
  <c r="P57" i="2"/>
  <c r="T57" i="2"/>
  <c r="X57" i="2"/>
  <c r="AB57" i="2"/>
  <c r="AF57" i="2"/>
  <c r="AJ57" i="2"/>
  <c r="AN57" i="2"/>
  <c r="AR57" i="2"/>
  <c r="AV57" i="2"/>
  <c r="N78" i="2"/>
  <c r="R78" i="2" s="1"/>
  <c r="V78" i="2" s="1"/>
  <c r="Z78" i="2" s="1"/>
  <c r="AD78" i="2" s="1"/>
  <c r="AH78" i="2" s="1"/>
  <c r="AL78" i="2" s="1"/>
  <c r="AP78" i="2" s="1"/>
  <c r="AT78" i="2" s="1"/>
  <c r="AX78" i="2" s="1"/>
  <c r="N37" i="2"/>
  <c r="G57" i="2"/>
  <c r="G84" i="2" s="1"/>
  <c r="W57" i="2"/>
  <c r="AM57" i="2"/>
  <c r="N70" i="2"/>
  <c r="R70" i="2" s="1"/>
  <c r="V70" i="2" s="1"/>
  <c r="Z70" i="2" s="1"/>
  <c r="AD70" i="2" s="1"/>
  <c r="AH70" i="2" s="1"/>
  <c r="AL70" i="2" s="1"/>
  <c r="AP70" i="2" s="1"/>
  <c r="AT70" i="2" s="1"/>
  <c r="AX70" i="2" s="1"/>
  <c r="N82" i="2"/>
  <c r="R82" i="2" s="1"/>
  <c r="V82" i="2" s="1"/>
  <c r="Z82" i="2" s="1"/>
  <c r="AD82" i="2" s="1"/>
  <c r="AH82" i="2" s="1"/>
  <c r="AL82" i="2" s="1"/>
  <c r="AP82" i="2" s="1"/>
  <c r="AT82" i="2" s="1"/>
  <c r="AX82" i="2" s="1"/>
  <c r="N85" i="2"/>
  <c r="R85" i="2" s="1"/>
  <c r="V85" i="2" s="1"/>
  <c r="Z85" i="2" s="1"/>
  <c r="AD85" i="2" s="1"/>
  <c r="AH85" i="2" s="1"/>
  <c r="AL85" i="2" s="1"/>
  <c r="AP85" i="2" s="1"/>
  <c r="AT85" i="2" s="1"/>
  <c r="AX85" i="2" s="1"/>
  <c r="N90" i="2"/>
  <c r="R90" i="2" s="1"/>
  <c r="V90" i="2" s="1"/>
  <c r="Z90" i="2" s="1"/>
  <c r="AD90" i="2" s="1"/>
  <c r="AH90" i="2" s="1"/>
  <c r="AL90" i="2" s="1"/>
  <c r="AP90" i="2" s="1"/>
  <c r="AT90" i="2" s="1"/>
  <c r="AX90" i="2" s="1"/>
  <c r="N98" i="2"/>
  <c r="R98" i="2" s="1"/>
  <c r="V98" i="2" s="1"/>
  <c r="Z98" i="2" s="1"/>
  <c r="AD98" i="2" s="1"/>
  <c r="AH98" i="2" s="1"/>
  <c r="AL98" i="2" s="1"/>
  <c r="AP98" i="2" s="1"/>
  <c r="AT98" i="2" s="1"/>
  <c r="AX98" i="2" s="1"/>
  <c r="N89" i="2"/>
  <c r="R89" i="2" s="1"/>
  <c r="V89" i="2" s="1"/>
  <c r="Z89" i="2" s="1"/>
  <c r="AD89" i="2" s="1"/>
  <c r="AH89" i="2" s="1"/>
  <c r="AL89" i="2" s="1"/>
  <c r="AP89" i="2" s="1"/>
  <c r="AT89" i="2" s="1"/>
  <c r="AX89" i="2" s="1"/>
  <c r="M108" i="2"/>
  <c r="S108" i="2"/>
  <c r="AC108" i="2"/>
  <c r="AI108" i="2"/>
  <c r="AS108" i="2"/>
  <c r="N46" i="2"/>
  <c r="O57" i="2"/>
  <c r="AE57" i="2"/>
  <c r="AU57" i="2"/>
  <c r="N62" i="2"/>
  <c r="R62" i="2" s="1"/>
  <c r="V62" i="2" s="1"/>
  <c r="Z62" i="2" s="1"/>
  <c r="AD62" i="2" s="1"/>
  <c r="AH62" i="2" s="1"/>
  <c r="AL62" i="2" s="1"/>
  <c r="AP62" i="2" s="1"/>
  <c r="AT62" i="2" s="1"/>
  <c r="AX62" i="2" s="1"/>
  <c r="N73" i="2"/>
  <c r="R73" i="2" s="1"/>
  <c r="V73" i="2" s="1"/>
  <c r="Z73" i="2" s="1"/>
  <c r="AD73" i="2" s="1"/>
  <c r="AH73" i="2" s="1"/>
  <c r="AL73" i="2" s="1"/>
  <c r="AP73" i="2" s="1"/>
  <c r="AT73" i="2" s="1"/>
  <c r="AX73" i="2" s="1"/>
  <c r="N74" i="2"/>
  <c r="R74" i="2" s="1"/>
  <c r="V74" i="2" s="1"/>
  <c r="Z74" i="2" s="1"/>
  <c r="AD74" i="2" s="1"/>
  <c r="AH74" i="2" s="1"/>
  <c r="AL74" i="2" s="1"/>
  <c r="AP74" i="2" s="1"/>
  <c r="AT74" i="2" s="1"/>
  <c r="AX74" i="2" s="1"/>
  <c r="N88" i="2"/>
  <c r="N103" i="2"/>
  <c r="R103" i="2" s="1"/>
  <c r="V103" i="2" s="1"/>
  <c r="Z103" i="2" s="1"/>
  <c r="AD103" i="2" s="1"/>
  <c r="AH103" i="2" s="1"/>
  <c r="AL103" i="2" s="1"/>
  <c r="AP103" i="2" s="1"/>
  <c r="AT103" i="2" s="1"/>
  <c r="AX103" i="2" s="1"/>
  <c r="AO124" i="2"/>
  <c r="N39" i="2"/>
  <c r="R39" i="2" s="1"/>
  <c r="V39" i="2" s="1"/>
  <c r="Z39" i="2" s="1"/>
  <c r="AD39" i="2" s="1"/>
  <c r="AH39" i="2" s="1"/>
  <c r="AL39" i="2" s="1"/>
  <c r="AP39" i="2" s="1"/>
  <c r="AT39" i="2" s="1"/>
  <c r="AX39" i="2" s="1"/>
  <c r="N43" i="2"/>
  <c r="R43" i="2" s="1"/>
  <c r="V43" i="2" s="1"/>
  <c r="Z43" i="2" s="1"/>
  <c r="AD43" i="2" s="1"/>
  <c r="AH43" i="2" s="1"/>
  <c r="AL43" i="2" s="1"/>
  <c r="AP43" i="2" s="1"/>
  <c r="AT43" i="2" s="1"/>
  <c r="AX43" i="2" s="1"/>
  <c r="N48" i="2"/>
  <c r="N52" i="2"/>
  <c r="R52" i="2" s="1"/>
  <c r="V52" i="2" s="1"/>
  <c r="Z52" i="2" s="1"/>
  <c r="AD52" i="2" s="1"/>
  <c r="AH52" i="2" s="1"/>
  <c r="AL52" i="2" s="1"/>
  <c r="AP52" i="2" s="1"/>
  <c r="AT52" i="2" s="1"/>
  <c r="AX52" i="2" s="1"/>
  <c r="N60" i="2"/>
  <c r="R60" i="2" s="1"/>
  <c r="V60" i="2" s="1"/>
  <c r="Z60" i="2" s="1"/>
  <c r="AD60" i="2" s="1"/>
  <c r="AH60" i="2" s="1"/>
  <c r="AL60" i="2" s="1"/>
  <c r="AP60" i="2" s="1"/>
  <c r="AT60" i="2" s="1"/>
  <c r="AX60" i="2" s="1"/>
  <c r="N64" i="2"/>
  <c r="R64" i="2" s="1"/>
  <c r="V64" i="2" s="1"/>
  <c r="Z64" i="2" s="1"/>
  <c r="AD64" i="2" s="1"/>
  <c r="AH64" i="2" s="1"/>
  <c r="AL64" i="2" s="1"/>
  <c r="AP64" i="2" s="1"/>
  <c r="AT64" i="2" s="1"/>
  <c r="AX64" i="2" s="1"/>
  <c r="N68" i="2"/>
  <c r="R68" i="2" s="1"/>
  <c r="V68" i="2" s="1"/>
  <c r="Z68" i="2" s="1"/>
  <c r="AD68" i="2" s="1"/>
  <c r="AH68" i="2" s="1"/>
  <c r="AL68" i="2" s="1"/>
  <c r="AP68" i="2" s="1"/>
  <c r="AT68" i="2" s="1"/>
  <c r="AX68" i="2" s="1"/>
  <c r="N72" i="2"/>
  <c r="R72" i="2" s="1"/>
  <c r="V72" i="2" s="1"/>
  <c r="Z72" i="2" s="1"/>
  <c r="AD72" i="2" s="1"/>
  <c r="AH72" i="2" s="1"/>
  <c r="AL72" i="2" s="1"/>
  <c r="AP72" i="2" s="1"/>
  <c r="AT72" i="2" s="1"/>
  <c r="AX72" i="2" s="1"/>
  <c r="N76" i="2"/>
  <c r="R76" i="2" s="1"/>
  <c r="V76" i="2" s="1"/>
  <c r="Z76" i="2" s="1"/>
  <c r="AD76" i="2" s="1"/>
  <c r="AH76" i="2" s="1"/>
  <c r="AL76" i="2" s="1"/>
  <c r="AP76" i="2" s="1"/>
  <c r="AT76" i="2" s="1"/>
  <c r="AX76" i="2" s="1"/>
  <c r="N80" i="2"/>
  <c r="R80" i="2" s="1"/>
  <c r="V80" i="2" s="1"/>
  <c r="Z80" i="2" s="1"/>
  <c r="AD80" i="2" s="1"/>
  <c r="AH80" i="2" s="1"/>
  <c r="AL80" i="2" s="1"/>
  <c r="AP80" i="2" s="1"/>
  <c r="AT80" i="2" s="1"/>
  <c r="AX80" i="2" s="1"/>
  <c r="N95" i="2"/>
  <c r="R95" i="2" s="1"/>
  <c r="V95" i="2" s="1"/>
  <c r="Z95" i="2" s="1"/>
  <c r="AD95" i="2" s="1"/>
  <c r="AH95" i="2" s="1"/>
  <c r="AL95" i="2" s="1"/>
  <c r="AP95" i="2" s="1"/>
  <c r="AT95" i="2" s="1"/>
  <c r="AX95" i="2" s="1"/>
  <c r="J100" i="2"/>
  <c r="AZ100" i="2" s="1"/>
  <c r="C108" i="2"/>
  <c r="G108" i="2"/>
  <c r="Q108" i="2"/>
  <c r="W108" i="2"/>
  <c r="AG108" i="2"/>
  <c r="AM108" i="2"/>
  <c r="AW108" i="2"/>
  <c r="N115" i="2"/>
  <c r="R115" i="2" s="1"/>
  <c r="V115" i="2" s="1"/>
  <c r="Z115" i="2" s="1"/>
  <c r="AD115" i="2" s="1"/>
  <c r="AH115" i="2" s="1"/>
  <c r="AL115" i="2" s="1"/>
  <c r="AP115" i="2" s="1"/>
  <c r="AT115" i="2" s="1"/>
  <c r="AX115" i="2" s="1"/>
  <c r="N116" i="2"/>
  <c r="R116" i="2" s="1"/>
  <c r="V116" i="2" s="1"/>
  <c r="Z116" i="2" s="1"/>
  <c r="AD116" i="2" s="1"/>
  <c r="AH116" i="2" s="1"/>
  <c r="AL116" i="2" s="1"/>
  <c r="AP116" i="2" s="1"/>
  <c r="AT116" i="2" s="1"/>
  <c r="AX116" i="2" s="1"/>
  <c r="N121" i="2"/>
  <c r="R121" i="2" s="1"/>
  <c r="V121" i="2" s="1"/>
  <c r="Z121" i="2" s="1"/>
  <c r="AD121" i="2" s="1"/>
  <c r="AH121" i="2" s="1"/>
  <c r="AL121" i="2" s="1"/>
  <c r="AP121" i="2" s="1"/>
  <c r="AT121" i="2" s="1"/>
  <c r="AX121" i="2" s="1"/>
  <c r="N122" i="2"/>
  <c r="R122" i="2" s="1"/>
  <c r="V122" i="2" s="1"/>
  <c r="Z122" i="2" s="1"/>
  <c r="AD122" i="2" s="1"/>
  <c r="AH122" i="2" s="1"/>
  <c r="AL122" i="2" s="1"/>
  <c r="AP122" i="2" s="1"/>
  <c r="AT122" i="2" s="1"/>
  <c r="AX122" i="2" s="1"/>
  <c r="Y124" i="2"/>
  <c r="O108" i="2"/>
  <c r="Y108" i="2"/>
  <c r="AE108" i="2"/>
  <c r="AO108" i="2"/>
  <c r="AU108" i="2"/>
  <c r="N110" i="2"/>
  <c r="R110" i="2" s="1"/>
  <c r="V110" i="2" s="1"/>
  <c r="Z110" i="2" s="1"/>
  <c r="AD110" i="2" s="1"/>
  <c r="AH110" i="2" s="1"/>
  <c r="AL110" i="2" s="1"/>
  <c r="AP110" i="2" s="1"/>
  <c r="AT110" i="2" s="1"/>
  <c r="AX110" i="2" s="1"/>
  <c r="F120" i="2"/>
  <c r="K108" i="2"/>
  <c r="U108" i="2"/>
  <c r="AA108" i="2"/>
  <c r="AK108" i="2"/>
  <c r="AQ108" i="2"/>
  <c r="N112" i="2"/>
  <c r="R112" i="2" s="1"/>
  <c r="V112" i="2" s="1"/>
  <c r="Z112" i="2" s="1"/>
  <c r="AD112" i="2" s="1"/>
  <c r="AH112" i="2" s="1"/>
  <c r="AL112" i="2" s="1"/>
  <c r="AP112" i="2" s="1"/>
  <c r="AT112" i="2" s="1"/>
  <c r="AX112" i="2" s="1"/>
  <c r="N114" i="2"/>
  <c r="R114" i="2" s="1"/>
  <c r="V114" i="2" s="1"/>
  <c r="Z114" i="2" s="1"/>
  <c r="AD114" i="2" s="1"/>
  <c r="AH114" i="2" s="1"/>
  <c r="AL114" i="2" s="1"/>
  <c r="AP114" i="2" s="1"/>
  <c r="AT114" i="2" s="1"/>
  <c r="AX114" i="2" s="1"/>
  <c r="U124" i="2"/>
  <c r="AK124" i="2"/>
  <c r="Q124" i="2"/>
  <c r="AG124" i="2"/>
  <c r="AW124" i="2"/>
  <c r="F226" i="1"/>
  <c r="J226" i="1" s="1"/>
  <c r="F221" i="1"/>
  <c r="J221" i="1" s="1"/>
  <c r="N129" i="1"/>
  <c r="R129" i="1" s="1"/>
  <c r="V129" i="1" s="1"/>
  <c r="Z129" i="1" s="1"/>
  <c r="AD129" i="1" s="1"/>
  <c r="AH129" i="1" s="1"/>
  <c r="AL129" i="1" s="1"/>
  <c r="AP129" i="1" s="1"/>
  <c r="AT129" i="1" s="1"/>
  <c r="AX129" i="1" s="1"/>
  <c r="N125" i="1"/>
  <c r="R125" i="1" s="1"/>
  <c r="V125" i="1" s="1"/>
  <c r="Z125" i="1" s="1"/>
  <c r="AD125" i="1" s="1"/>
  <c r="AH125" i="1" s="1"/>
  <c r="AL125" i="1" s="1"/>
  <c r="AP125" i="1" s="1"/>
  <c r="AT125" i="1" s="1"/>
  <c r="AX125" i="1" s="1"/>
  <c r="N133" i="1"/>
  <c r="R133" i="1" s="1"/>
  <c r="V133" i="1" s="1"/>
  <c r="Z133" i="1" s="1"/>
  <c r="AD133" i="1" s="1"/>
  <c r="AH133" i="1" s="1"/>
  <c r="AL133" i="1" s="1"/>
  <c r="AP133" i="1" s="1"/>
  <c r="AT133" i="1" s="1"/>
  <c r="AX133" i="1" s="1"/>
  <c r="C128" i="1"/>
  <c r="N44" i="1"/>
  <c r="R44" i="1" s="1"/>
  <c r="V44" i="1" s="1"/>
  <c r="Z44" i="1" s="1"/>
  <c r="AD44" i="1" s="1"/>
  <c r="AH44" i="1" s="1"/>
  <c r="AL44" i="1" s="1"/>
  <c r="AP44" i="1" s="1"/>
  <c r="AT44" i="1" s="1"/>
  <c r="AX44" i="1" s="1"/>
  <c r="F28" i="1"/>
  <c r="J28" i="1" s="1"/>
  <c r="AZ28" i="1" s="1"/>
  <c r="C29" i="1"/>
  <c r="N19" i="1"/>
  <c r="R19" i="1" s="1"/>
  <c r="V19" i="1" s="1"/>
  <c r="Z19" i="1" s="1"/>
  <c r="AD19" i="1" s="1"/>
  <c r="AH19" i="1" s="1"/>
  <c r="AL19" i="1" s="1"/>
  <c r="AP19" i="1" s="1"/>
  <c r="AT19" i="1" s="1"/>
  <c r="AX19" i="1" s="1"/>
  <c r="N10" i="1"/>
  <c r="R10" i="1" s="1"/>
  <c r="V10" i="1" s="1"/>
  <c r="Z10" i="1" s="1"/>
  <c r="AD10" i="1" s="1"/>
  <c r="AH10" i="1" s="1"/>
  <c r="AL10" i="1" s="1"/>
  <c r="AP10" i="1" s="1"/>
  <c r="AT10" i="1" s="1"/>
  <c r="AX10" i="1" s="1"/>
  <c r="F54" i="1"/>
  <c r="J54" i="1" s="1"/>
  <c r="AZ54" i="1" s="1"/>
  <c r="C55" i="1"/>
  <c r="N41" i="1"/>
  <c r="R41" i="1" s="1"/>
  <c r="V41" i="1" s="1"/>
  <c r="Z41" i="1" s="1"/>
  <c r="AD41" i="1" s="1"/>
  <c r="AH41" i="1" s="1"/>
  <c r="AL41" i="1" s="1"/>
  <c r="AP41" i="1" s="1"/>
  <c r="AT41" i="1" s="1"/>
  <c r="AX41" i="1" s="1"/>
  <c r="N23" i="1"/>
  <c r="R23" i="1" s="1"/>
  <c r="V23" i="1" s="1"/>
  <c r="Z23" i="1" s="1"/>
  <c r="AD23" i="1" s="1"/>
  <c r="AH23" i="1" s="1"/>
  <c r="AL23" i="1" s="1"/>
  <c r="AP23" i="1" s="1"/>
  <c r="N26" i="1"/>
  <c r="R26" i="1" s="1"/>
  <c r="V26" i="1" s="1"/>
  <c r="Z26" i="1" s="1"/>
  <c r="AD26" i="1" s="1"/>
  <c r="AH26" i="1" s="1"/>
  <c r="AL26" i="1" s="1"/>
  <c r="AP26" i="1" s="1"/>
  <c r="AT26" i="1" s="1"/>
  <c r="AX26" i="1" s="1"/>
  <c r="N21" i="1"/>
  <c r="R21" i="1" s="1"/>
  <c r="V21" i="1" s="1"/>
  <c r="Z21" i="1" s="1"/>
  <c r="AD21" i="1" s="1"/>
  <c r="AH21" i="1" s="1"/>
  <c r="AL21" i="1" s="1"/>
  <c r="AP21" i="1" s="1"/>
  <c r="AT21" i="1" s="1"/>
  <c r="AX21" i="1" s="1"/>
  <c r="N13" i="1"/>
  <c r="R13" i="1" s="1"/>
  <c r="V13" i="1" s="1"/>
  <c r="Z13" i="1" s="1"/>
  <c r="AD13" i="1" s="1"/>
  <c r="AH13" i="1" s="1"/>
  <c r="AL13" i="1" s="1"/>
  <c r="AP13" i="1" s="1"/>
  <c r="AT13" i="1" s="1"/>
  <c r="AX13" i="1" s="1"/>
  <c r="AW55" i="1"/>
  <c r="AM55" i="1"/>
  <c r="AM82" i="1" s="1"/>
  <c r="AG55" i="1"/>
  <c r="AG82" i="1" s="1"/>
  <c r="AG107" i="1" s="1"/>
  <c r="AG138" i="1" s="1"/>
  <c r="W55" i="1"/>
  <c r="Q55" i="1"/>
  <c r="G55" i="1"/>
  <c r="F45" i="1"/>
  <c r="J45" i="1" s="1"/>
  <c r="AZ45" i="1" s="1"/>
  <c r="N17" i="1"/>
  <c r="R17" i="1" s="1"/>
  <c r="V17" i="1" s="1"/>
  <c r="Z17" i="1" s="1"/>
  <c r="AD17" i="1" s="1"/>
  <c r="AH17" i="1" s="1"/>
  <c r="AL17" i="1" s="1"/>
  <c r="AP17" i="1" s="1"/>
  <c r="AT17" i="1" s="1"/>
  <c r="AX17" i="1" s="1"/>
  <c r="N43" i="1"/>
  <c r="R43" i="1" s="1"/>
  <c r="V43" i="1" s="1"/>
  <c r="Z43" i="1" s="1"/>
  <c r="AD43" i="1" s="1"/>
  <c r="AH43" i="1" s="1"/>
  <c r="AL43" i="1" s="1"/>
  <c r="AP43" i="1" s="1"/>
  <c r="AT43" i="1" s="1"/>
  <c r="AX43" i="1" s="1"/>
  <c r="F48" i="1"/>
  <c r="J48" i="1" s="1"/>
  <c r="AZ48" i="1" s="1"/>
  <c r="N35" i="1"/>
  <c r="R35" i="1" s="1"/>
  <c r="V35" i="1" s="1"/>
  <c r="Z35" i="1" s="1"/>
  <c r="AD35" i="1" s="1"/>
  <c r="AH35" i="1" s="1"/>
  <c r="AL35" i="1" s="1"/>
  <c r="AP35" i="1" s="1"/>
  <c r="AT35" i="1" s="1"/>
  <c r="AX35" i="1" s="1"/>
  <c r="N27" i="1"/>
  <c r="R27" i="1" s="1"/>
  <c r="V27" i="1" s="1"/>
  <c r="Z27" i="1" s="1"/>
  <c r="AD27" i="1" s="1"/>
  <c r="AH27" i="1" s="1"/>
  <c r="AL27" i="1" s="1"/>
  <c r="AP27" i="1" s="1"/>
  <c r="AT27" i="1" s="1"/>
  <c r="AX27" i="1" s="1"/>
  <c r="N25" i="1"/>
  <c r="R25" i="1" s="1"/>
  <c r="V25" i="1" s="1"/>
  <c r="Z25" i="1" s="1"/>
  <c r="AD25" i="1" s="1"/>
  <c r="AH25" i="1" s="1"/>
  <c r="AL25" i="1" s="1"/>
  <c r="AP25" i="1" s="1"/>
  <c r="AT25" i="1" s="1"/>
  <c r="AX25" i="1" s="1"/>
  <c r="N49" i="1"/>
  <c r="R49" i="1" s="1"/>
  <c r="V49" i="1" s="1"/>
  <c r="Z49" i="1" s="1"/>
  <c r="AD49" i="1" s="1"/>
  <c r="AH49" i="1" s="1"/>
  <c r="AL49" i="1" s="1"/>
  <c r="AP49" i="1" s="1"/>
  <c r="AT49" i="1" s="1"/>
  <c r="AX49" i="1" s="1"/>
  <c r="N31" i="1"/>
  <c r="R31" i="1" s="1"/>
  <c r="V31" i="1" s="1"/>
  <c r="Z31" i="1" s="1"/>
  <c r="AD31" i="1" s="1"/>
  <c r="AH31" i="1" s="1"/>
  <c r="AL31" i="1" s="1"/>
  <c r="AP31" i="1" s="1"/>
  <c r="AT31" i="1" s="1"/>
  <c r="AX31" i="1" s="1"/>
  <c r="Q81" i="4" l="1"/>
  <c r="Q106" i="4" s="1"/>
  <c r="AR107" i="1"/>
  <c r="AN81" i="4"/>
  <c r="Q81" i="5"/>
  <c r="G81" i="4"/>
  <c r="AC106" i="4"/>
  <c r="AW81" i="5"/>
  <c r="AE82" i="1"/>
  <c r="AE107" i="1" s="1"/>
  <c r="AE138" i="1" s="1"/>
  <c r="AU245" i="1"/>
  <c r="AM192" i="5"/>
  <c r="Y84" i="2"/>
  <c r="AJ192" i="4"/>
  <c r="AQ192" i="5"/>
  <c r="AQ106" i="5"/>
  <c r="AQ137" i="5" s="1"/>
  <c r="T245" i="4"/>
  <c r="N162" i="1"/>
  <c r="R162" i="1" s="1"/>
  <c r="V162" i="1" s="1"/>
  <c r="Z162" i="1" s="1"/>
  <c r="AD162" i="1" s="1"/>
  <c r="AH162" i="1" s="1"/>
  <c r="AL162" i="1" s="1"/>
  <c r="AP162" i="1" s="1"/>
  <c r="AT162" i="1" s="1"/>
  <c r="AX162" i="1" s="1"/>
  <c r="AZ162" i="1"/>
  <c r="N216" i="1"/>
  <c r="R216" i="1" s="1"/>
  <c r="V216" i="1" s="1"/>
  <c r="Z216" i="1" s="1"/>
  <c r="AD216" i="1" s="1"/>
  <c r="AH216" i="1" s="1"/>
  <c r="AL216" i="1" s="1"/>
  <c r="AP216" i="1" s="1"/>
  <c r="AT216" i="1" s="1"/>
  <c r="AX216" i="1" s="1"/>
  <c r="AZ216" i="1"/>
  <c r="N241" i="1"/>
  <c r="R241" i="1" s="1"/>
  <c r="V241" i="1" s="1"/>
  <c r="Z241" i="1" s="1"/>
  <c r="AD241" i="1" s="1"/>
  <c r="AH241" i="1" s="1"/>
  <c r="AL241" i="1" s="1"/>
  <c r="AP241" i="1" s="1"/>
  <c r="AT241" i="1" s="1"/>
  <c r="AX241" i="1" s="1"/>
  <c r="AZ241" i="1"/>
  <c r="N11" i="1"/>
  <c r="R11" i="1" s="1"/>
  <c r="V11" i="1" s="1"/>
  <c r="Z11" i="1" s="1"/>
  <c r="AD11" i="1" s="1"/>
  <c r="AH11" i="1" s="1"/>
  <c r="AL11" i="1" s="1"/>
  <c r="AP11" i="1" s="1"/>
  <c r="AT11" i="1" s="1"/>
  <c r="AX11" i="1" s="1"/>
  <c r="AZ11" i="1"/>
  <c r="N226" i="1"/>
  <c r="R226" i="1" s="1"/>
  <c r="V226" i="1" s="1"/>
  <c r="Z226" i="1" s="1"/>
  <c r="AD226" i="1" s="1"/>
  <c r="AH226" i="1" s="1"/>
  <c r="AL226" i="1" s="1"/>
  <c r="AP226" i="1" s="1"/>
  <c r="AT226" i="1" s="1"/>
  <c r="AX226" i="1" s="1"/>
  <c r="AZ226" i="1"/>
  <c r="N234" i="1"/>
  <c r="R234" i="1" s="1"/>
  <c r="V234" i="1" s="1"/>
  <c r="Z234" i="1" s="1"/>
  <c r="AD234" i="1" s="1"/>
  <c r="AH234" i="1" s="1"/>
  <c r="AL234" i="1" s="1"/>
  <c r="AP234" i="1" s="1"/>
  <c r="AT234" i="1" s="1"/>
  <c r="AX234" i="1" s="1"/>
  <c r="AZ234" i="1"/>
  <c r="N210" i="1"/>
  <c r="R210" i="1" s="1"/>
  <c r="V210" i="1" s="1"/>
  <c r="AZ210" i="1"/>
  <c r="J128" i="1"/>
  <c r="AZ128" i="1" s="1"/>
  <c r="AZ118" i="1"/>
  <c r="N198" i="1"/>
  <c r="R198" i="1" s="1"/>
  <c r="V198" i="1" s="1"/>
  <c r="Z198" i="1" s="1"/>
  <c r="AD198" i="1" s="1"/>
  <c r="AH198" i="1" s="1"/>
  <c r="AL198" i="1" s="1"/>
  <c r="AP198" i="1" s="1"/>
  <c r="AT198" i="1" s="1"/>
  <c r="AX198" i="1" s="1"/>
  <c r="J137" i="1"/>
  <c r="AZ137" i="1" s="1"/>
  <c r="AZ120" i="1"/>
  <c r="N221" i="1"/>
  <c r="R221" i="1" s="1"/>
  <c r="V221" i="1" s="1"/>
  <c r="Z221" i="1" s="1"/>
  <c r="AD221" i="1" s="1"/>
  <c r="AH221" i="1" s="1"/>
  <c r="AL221" i="1" s="1"/>
  <c r="AP221" i="1" s="1"/>
  <c r="AT221" i="1" s="1"/>
  <c r="AX221" i="1" s="1"/>
  <c r="AZ221" i="1"/>
  <c r="N185" i="1"/>
  <c r="R185" i="1" s="1"/>
  <c r="V185" i="1" s="1"/>
  <c r="Z185" i="1" s="1"/>
  <c r="AD185" i="1" s="1"/>
  <c r="AH185" i="1" s="1"/>
  <c r="AL185" i="1" s="1"/>
  <c r="AP185" i="1" s="1"/>
  <c r="AT185" i="1" s="1"/>
  <c r="AX185" i="1" s="1"/>
  <c r="AZ185" i="1"/>
  <c r="N204" i="1"/>
  <c r="R204" i="1" s="1"/>
  <c r="V204" i="1" s="1"/>
  <c r="Z204" i="1" s="1"/>
  <c r="AD204" i="1" s="1"/>
  <c r="AH204" i="1" s="1"/>
  <c r="AL204" i="1" s="1"/>
  <c r="AP204" i="1" s="1"/>
  <c r="AT204" i="1" s="1"/>
  <c r="AX204" i="1" s="1"/>
  <c r="AZ204" i="1"/>
  <c r="AK245" i="1"/>
  <c r="AO82" i="1"/>
  <c r="AO107" i="1" s="1"/>
  <c r="AO138" i="1" s="1"/>
  <c r="O245" i="1"/>
  <c r="L81" i="5"/>
  <c r="J153" i="1"/>
  <c r="AZ153" i="1" s="1"/>
  <c r="F159" i="1"/>
  <c r="J171" i="1"/>
  <c r="AZ171" i="1" s="1"/>
  <c r="F173" i="1"/>
  <c r="X212" i="1"/>
  <c r="AR138" i="1"/>
  <c r="AW82" i="1"/>
  <c r="AW107" i="1" s="1"/>
  <c r="AW138" i="1" s="1"/>
  <c r="C84" i="2"/>
  <c r="C109" i="2" s="1"/>
  <c r="C125" i="2" s="1"/>
  <c r="N27" i="2"/>
  <c r="R27" i="2" s="1"/>
  <c r="V27" i="2" s="1"/>
  <c r="Z27" i="2" s="1"/>
  <c r="AD27" i="2" s="1"/>
  <c r="AH27" i="2" s="1"/>
  <c r="AL27" i="2" s="1"/>
  <c r="AP27" i="2" s="1"/>
  <c r="AT27" i="2" s="1"/>
  <c r="AX27" i="2" s="1"/>
  <c r="AZ27" i="2"/>
  <c r="N26" i="2"/>
  <c r="R26" i="2" s="1"/>
  <c r="V26" i="2" s="1"/>
  <c r="Z26" i="2" s="1"/>
  <c r="AD26" i="2" s="1"/>
  <c r="AH26" i="2" s="1"/>
  <c r="AL26" i="2" s="1"/>
  <c r="AP26" i="2" s="1"/>
  <c r="AT26" i="2" s="1"/>
  <c r="AX26" i="2" s="1"/>
  <c r="AZ26" i="2"/>
  <c r="J120" i="2"/>
  <c r="N120" i="2" s="1"/>
  <c r="F124" i="2"/>
  <c r="N77" i="2"/>
  <c r="R77" i="2" s="1"/>
  <c r="V77" i="2" s="1"/>
  <c r="Z77" i="2" s="1"/>
  <c r="AD77" i="2" s="1"/>
  <c r="AH77" i="2" s="1"/>
  <c r="AL77" i="2" s="1"/>
  <c r="AP77" i="2" s="1"/>
  <c r="AT77" i="2" s="1"/>
  <c r="AX77" i="2" s="1"/>
  <c r="AZ77" i="2"/>
  <c r="N42" i="2"/>
  <c r="R42" i="2" s="1"/>
  <c r="V42" i="2" s="1"/>
  <c r="Z42" i="2" s="1"/>
  <c r="AD42" i="2" s="1"/>
  <c r="AH42" i="2" s="1"/>
  <c r="AL42" i="2" s="1"/>
  <c r="AP42" i="2" s="1"/>
  <c r="AT42" i="2" s="1"/>
  <c r="AX42" i="2" s="1"/>
  <c r="AZ42" i="2"/>
  <c r="N55" i="2"/>
  <c r="R55" i="2" s="1"/>
  <c r="V55" i="2" s="1"/>
  <c r="Z55" i="2" s="1"/>
  <c r="AD55" i="2" s="1"/>
  <c r="AH55" i="2" s="1"/>
  <c r="AL55" i="2" s="1"/>
  <c r="AP55" i="2" s="1"/>
  <c r="AT55" i="2" s="1"/>
  <c r="AX55" i="2" s="1"/>
  <c r="AZ55" i="2"/>
  <c r="J38" i="2"/>
  <c r="AZ38" i="2" s="1"/>
  <c r="AZ36" i="2"/>
  <c r="N75" i="2"/>
  <c r="R75" i="2" s="1"/>
  <c r="V75" i="2" s="1"/>
  <c r="Z75" i="2" s="1"/>
  <c r="AD75" i="2" s="1"/>
  <c r="AH75" i="2" s="1"/>
  <c r="AL75" i="2" s="1"/>
  <c r="AP75" i="2" s="1"/>
  <c r="AT75" i="2" s="1"/>
  <c r="AX75" i="2" s="1"/>
  <c r="AZ75" i="2"/>
  <c r="N79" i="2"/>
  <c r="R79" i="2" s="1"/>
  <c r="V79" i="2" s="1"/>
  <c r="Z79" i="2" s="1"/>
  <c r="AD79" i="2" s="1"/>
  <c r="AH79" i="2" s="1"/>
  <c r="AL79" i="2" s="1"/>
  <c r="AP79" i="2" s="1"/>
  <c r="AT79" i="2" s="1"/>
  <c r="AX79" i="2" s="1"/>
  <c r="AZ79" i="2"/>
  <c r="N40" i="2"/>
  <c r="R40" i="2" s="1"/>
  <c r="V40" i="2" s="1"/>
  <c r="Z40" i="2" s="1"/>
  <c r="AD40" i="2" s="1"/>
  <c r="AH40" i="2" s="1"/>
  <c r="AL40" i="2" s="1"/>
  <c r="AP40" i="2" s="1"/>
  <c r="AT40" i="2" s="1"/>
  <c r="AX40" i="2" s="1"/>
  <c r="AZ40" i="2"/>
  <c r="J35" i="2"/>
  <c r="AZ35" i="2" s="1"/>
  <c r="AZ32" i="2"/>
  <c r="N13" i="2"/>
  <c r="R13" i="2" s="1"/>
  <c r="V13" i="2" s="1"/>
  <c r="Z13" i="2" s="1"/>
  <c r="AD13" i="2" s="1"/>
  <c r="AH13" i="2" s="1"/>
  <c r="AL13" i="2" s="1"/>
  <c r="AP13" i="2" s="1"/>
  <c r="AT13" i="2" s="1"/>
  <c r="AX13" i="2" s="1"/>
  <c r="AZ13" i="2"/>
  <c r="N22" i="2"/>
  <c r="R22" i="2" s="1"/>
  <c r="V22" i="2" s="1"/>
  <c r="Z22" i="2" s="1"/>
  <c r="AD22" i="2" s="1"/>
  <c r="AH22" i="2" s="1"/>
  <c r="AL22" i="2" s="1"/>
  <c r="AP22" i="2" s="1"/>
  <c r="AT22" i="2" s="1"/>
  <c r="AX22" i="2" s="1"/>
  <c r="AZ22" i="2"/>
  <c r="N14" i="2"/>
  <c r="R14" i="2" s="1"/>
  <c r="V14" i="2" s="1"/>
  <c r="Z14" i="2" s="1"/>
  <c r="AD14" i="2" s="1"/>
  <c r="AH14" i="2" s="1"/>
  <c r="AL14" i="2" s="1"/>
  <c r="AP14" i="2" s="1"/>
  <c r="AT14" i="2" s="1"/>
  <c r="AX14" i="2" s="1"/>
  <c r="AZ14" i="2"/>
  <c r="N21" i="2"/>
  <c r="R21" i="2" s="1"/>
  <c r="V21" i="2" s="1"/>
  <c r="Z21" i="2" s="1"/>
  <c r="AD21" i="2" s="1"/>
  <c r="AH21" i="2" s="1"/>
  <c r="AL21" i="2" s="1"/>
  <c r="AP21" i="2" s="1"/>
  <c r="AT21" i="2" s="1"/>
  <c r="AX21" i="2" s="1"/>
  <c r="AZ21" i="2"/>
  <c r="N23" i="2"/>
  <c r="R23" i="2" s="1"/>
  <c r="V23" i="2" s="1"/>
  <c r="Z23" i="2" s="1"/>
  <c r="AD23" i="2" s="1"/>
  <c r="AH23" i="2" s="1"/>
  <c r="AL23" i="2" s="1"/>
  <c r="AP23" i="2" s="1"/>
  <c r="AT23" i="2" s="1"/>
  <c r="AX23" i="2" s="1"/>
  <c r="AZ23" i="2"/>
  <c r="N17" i="2"/>
  <c r="R17" i="2" s="1"/>
  <c r="V17" i="2" s="1"/>
  <c r="Z17" i="2" s="1"/>
  <c r="AD17" i="2" s="1"/>
  <c r="AH17" i="2" s="1"/>
  <c r="AL17" i="2" s="1"/>
  <c r="AP17" i="2" s="1"/>
  <c r="AT17" i="2" s="1"/>
  <c r="AX17" i="2" s="1"/>
  <c r="AZ17" i="2"/>
  <c r="E245" i="4"/>
  <c r="H212" i="4"/>
  <c r="H245" i="4" s="1"/>
  <c r="U192" i="4"/>
  <c r="Y245" i="1"/>
  <c r="AI212" i="1"/>
  <c r="AI245" i="1" s="1"/>
  <c r="M81" i="5"/>
  <c r="M106" i="5" s="1"/>
  <c r="M137" i="5" s="1"/>
  <c r="H106" i="4"/>
  <c r="AQ81" i="4"/>
  <c r="AQ106" i="4" s="1"/>
  <c r="AQ137" i="4" s="1"/>
  <c r="AE81" i="4"/>
  <c r="AI82" i="1"/>
  <c r="AI107" i="1" s="1"/>
  <c r="AI138" i="1" s="1"/>
  <c r="AN82" i="1"/>
  <c r="AN107" i="1" s="1"/>
  <c r="AN138" i="1" s="1"/>
  <c r="P245" i="1"/>
  <c r="I82" i="1"/>
  <c r="I107" i="1" s="1"/>
  <c r="I138" i="1" s="1"/>
  <c r="H82" i="1"/>
  <c r="H107" i="1" s="1"/>
  <c r="H138" i="1" s="1"/>
  <c r="J24" i="1"/>
  <c r="J83" i="2"/>
  <c r="AZ83" i="2" s="1"/>
  <c r="AF192" i="4"/>
  <c r="AM81" i="4"/>
  <c r="AM106" i="4" s="1"/>
  <c r="AM137" i="4" s="1"/>
  <c r="AW106" i="5"/>
  <c r="AE192" i="1"/>
  <c r="P81" i="4"/>
  <c r="K212" i="4"/>
  <c r="O81" i="5"/>
  <c r="O106" i="5" s="1"/>
  <c r="O137" i="5" s="1"/>
  <c r="AF82" i="1"/>
  <c r="AF107" i="1" s="1"/>
  <c r="AF138" i="1" s="1"/>
  <c r="AC137" i="4"/>
  <c r="AR212" i="5"/>
  <c r="AR245" i="5" s="1"/>
  <c r="AK212" i="5"/>
  <c r="AK245" i="5" s="1"/>
  <c r="AV82" i="1"/>
  <c r="AV107" i="1" s="1"/>
  <c r="AV138" i="1" s="1"/>
  <c r="T81" i="4"/>
  <c r="T106" i="4" s="1"/>
  <c r="T137" i="4" s="1"/>
  <c r="S245" i="5"/>
  <c r="L192" i="5"/>
  <c r="Y245" i="5"/>
  <c r="AS245" i="5"/>
  <c r="AF212" i="5"/>
  <c r="AF245" i="5" s="1"/>
  <c r="AG192" i="5"/>
  <c r="O81" i="4"/>
  <c r="O106" i="4" s="1"/>
  <c r="O137" i="4" s="1"/>
  <c r="J24" i="2"/>
  <c r="AZ24" i="2" s="1"/>
  <c r="AS82" i="1"/>
  <c r="AS107" i="1" s="1"/>
  <c r="AS138" i="1" s="1"/>
  <c r="T212" i="1"/>
  <c r="T245" i="1" s="1"/>
  <c r="N36" i="2"/>
  <c r="R36" i="2" s="1"/>
  <c r="V36" i="2" s="1"/>
  <c r="Z36" i="2" s="1"/>
  <c r="AD36" i="2" s="1"/>
  <c r="AH36" i="2" s="1"/>
  <c r="AL36" i="2" s="1"/>
  <c r="AP36" i="2" s="1"/>
  <c r="AT36" i="2" s="1"/>
  <c r="AX36" i="2" s="1"/>
  <c r="J47" i="2"/>
  <c r="AZ47" i="2" s="1"/>
  <c r="AS212" i="1"/>
  <c r="AS245" i="1" s="1"/>
  <c r="J29" i="2"/>
  <c r="AJ81" i="4"/>
  <c r="N32" i="2"/>
  <c r="R32" i="2" s="1"/>
  <c r="V32" i="2" s="1"/>
  <c r="Z32" i="2" s="1"/>
  <c r="AD32" i="2" s="1"/>
  <c r="AH32" i="2" s="1"/>
  <c r="AL32" i="2" s="1"/>
  <c r="AP32" i="2" s="1"/>
  <c r="AT32" i="2" s="1"/>
  <c r="AX32" i="2" s="1"/>
  <c r="AF245" i="1"/>
  <c r="AA245" i="1"/>
  <c r="AJ245" i="1"/>
  <c r="AE245" i="1"/>
  <c r="U245" i="1"/>
  <c r="AQ245" i="1"/>
  <c r="S245" i="1"/>
  <c r="AO245" i="1"/>
  <c r="AJ82" i="1"/>
  <c r="AJ107" i="1" s="1"/>
  <c r="AJ138" i="1" s="1"/>
  <c r="G81" i="5"/>
  <c r="G106" i="5" s="1"/>
  <c r="G137" i="5" s="1"/>
  <c r="AM81" i="5"/>
  <c r="AM106" i="5" s="1"/>
  <c r="AM137" i="5" s="1"/>
  <c r="AV81" i="5"/>
  <c r="AV106" i="5" s="1"/>
  <c r="AV137" i="5" s="1"/>
  <c r="AW84" i="2"/>
  <c r="AW109" i="2" s="1"/>
  <c r="AW125" i="2" s="1"/>
  <c r="AE84" i="2"/>
  <c r="AE109" i="2" s="1"/>
  <c r="AE125" i="2" s="1"/>
  <c r="X245" i="5"/>
  <c r="H245" i="5"/>
  <c r="P106" i="4"/>
  <c r="P137" i="4" s="1"/>
  <c r="AB81" i="4"/>
  <c r="AB106" i="4" s="1"/>
  <c r="AB137" i="4" s="1"/>
  <c r="AR81" i="4"/>
  <c r="D81" i="4"/>
  <c r="D106" i="4" s="1"/>
  <c r="D137" i="4" s="1"/>
  <c r="AV81" i="4"/>
  <c r="AV106" i="4" s="1"/>
  <c r="AV137" i="4" s="1"/>
  <c r="F83" i="2"/>
  <c r="AK212" i="4"/>
  <c r="AK245" i="4" s="1"/>
  <c r="G106" i="4"/>
  <c r="G137" i="4" s="1"/>
  <c r="AA81" i="4"/>
  <c r="AA106" i="4" s="1"/>
  <c r="AA137" i="4" s="1"/>
  <c r="W212" i="5"/>
  <c r="W245" i="5" s="1"/>
  <c r="AS81" i="5"/>
  <c r="AS106" i="5" s="1"/>
  <c r="AS137" i="5" s="1"/>
  <c r="AB245" i="4"/>
  <c r="AO81" i="4"/>
  <c r="AO106" i="4" s="1"/>
  <c r="AO137" i="4" s="1"/>
  <c r="AG81" i="5"/>
  <c r="AG106" i="5" s="1"/>
  <c r="AG137" i="5" s="1"/>
  <c r="AM84" i="2"/>
  <c r="AM109" i="2" s="1"/>
  <c r="AM125" i="2" s="1"/>
  <c r="P212" i="4"/>
  <c r="P245" i="4" s="1"/>
  <c r="AJ106" i="4"/>
  <c r="AJ137" i="4" s="1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AV245" i="1"/>
  <c r="X245" i="1"/>
  <c r="L81" i="4"/>
  <c r="L106" i="4" s="1"/>
  <c r="L137" i="4" s="1"/>
  <c r="M212" i="1"/>
  <c r="M245" i="1" s="1"/>
  <c r="O82" i="1"/>
  <c r="O107" i="1" s="1"/>
  <c r="O138" i="1" s="1"/>
  <c r="K192" i="1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M245" i="4"/>
  <c r="AO245" i="4"/>
  <c r="I137" i="4"/>
  <c r="X81" i="4"/>
  <c r="X106" i="4" s="1"/>
  <c r="X137" i="4" s="1"/>
  <c r="AE106" i="4"/>
  <c r="AE137" i="4" s="1"/>
  <c r="AO84" i="2"/>
  <c r="AO109" i="2" s="1"/>
  <c r="AO125" i="2" s="1"/>
  <c r="AG84" i="2"/>
  <c r="AG109" i="2" s="1"/>
  <c r="AG125" i="2" s="1"/>
  <c r="M84" i="2"/>
  <c r="M109" i="2" s="1"/>
  <c r="M125" i="2" s="1"/>
  <c r="Q84" i="2"/>
  <c r="Q109" i="2" s="1"/>
  <c r="Q125" i="2" s="1"/>
  <c r="S82" i="1"/>
  <c r="S107" i="1" s="1"/>
  <c r="S138" i="1" s="1"/>
  <c r="P82" i="1"/>
  <c r="P107" i="1" s="1"/>
  <c r="P138" i="1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R245" i="4"/>
  <c r="Q137" i="4"/>
  <c r="S81" i="4"/>
  <c r="S106" i="4" s="1"/>
  <c r="S137" i="4" s="1"/>
  <c r="AQ212" i="4"/>
  <c r="AQ245" i="4" s="1"/>
  <c r="AE192" i="4"/>
  <c r="I192" i="4"/>
  <c r="Y81" i="4"/>
  <c r="Y106" i="4" s="1"/>
  <c r="Y137" i="4" s="1"/>
  <c r="AJ245" i="4"/>
  <c r="AU106" i="4"/>
  <c r="AU137" i="4" s="1"/>
  <c r="AG81" i="4"/>
  <c r="AG106" i="4" s="1"/>
  <c r="AG137" i="4" s="1"/>
  <c r="K81" i="4"/>
  <c r="K106" i="4" s="1"/>
  <c r="K137" i="4" s="1"/>
  <c r="AF106" i="4"/>
  <c r="AF137" i="4" s="1"/>
  <c r="Q245" i="4"/>
  <c r="AU212" i="4"/>
  <c r="AU245" i="4" s="1"/>
  <c r="AN212" i="4"/>
  <c r="AN245" i="4" s="1"/>
  <c r="AN106" i="4"/>
  <c r="AN137" i="4" s="1"/>
  <c r="AS81" i="4"/>
  <c r="AS106" i="4" s="1"/>
  <c r="AS137" i="4" s="1"/>
  <c r="M81" i="4"/>
  <c r="M106" i="4" s="1"/>
  <c r="M137" i="4" s="1"/>
  <c r="E81" i="4"/>
  <c r="E106" i="4" s="1"/>
  <c r="E137" i="4" s="1"/>
  <c r="E246" i="4" s="1"/>
  <c r="I192" i="1"/>
  <c r="I212" i="1" s="1"/>
  <c r="I245" i="1" s="1"/>
  <c r="Y82" i="1"/>
  <c r="Y107" i="1" s="1"/>
  <c r="Y138" i="1" s="1"/>
  <c r="G245" i="1"/>
  <c r="X82" i="1"/>
  <c r="X107" i="1" s="1"/>
  <c r="X138" i="1" s="1"/>
  <c r="F81" i="1"/>
  <c r="J81" i="1" s="1"/>
  <c r="AZ81" i="1" s="1"/>
  <c r="E245" i="1"/>
  <c r="AB82" i="1"/>
  <c r="AB107" i="1" s="1"/>
  <c r="AB138" i="1" s="1"/>
  <c r="R91" i="2"/>
  <c r="V91" i="2" s="1"/>
  <c r="Z91" i="2" s="1"/>
  <c r="AD91" i="2" s="1"/>
  <c r="AH91" i="2" s="1"/>
  <c r="AL91" i="2" s="1"/>
  <c r="AP91" i="2" s="1"/>
  <c r="AT91" i="2" s="1"/>
  <c r="AX91" i="2" s="1"/>
  <c r="R88" i="2"/>
  <c r="V88" i="2" s="1"/>
  <c r="Z88" i="2" s="1"/>
  <c r="AD88" i="2" s="1"/>
  <c r="AH88" i="2" s="1"/>
  <c r="AL88" i="2" s="1"/>
  <c r="AP88" i="2" s="1"/>
  <c r="AT88" i="2" s="1"/>
  <c r="AX88" i="2" s="1"/>
  <c r="R63" i="2"/>
  <c r="V63" i="2" s="1"/>
  <c r="Z63" i="2" s="1"/>
  <c r="AD63" i="2" s="1"/>
  <c r="AH63" i="2" s="1"/>
  <c r="AL63" i="2" s="1"/>
  <c r="AP63" i="2" s="1"/>
  <c r="AT63" i="2" s="1"/>
  <c r="AX63" i="2" s="1"/>
  <c r="R65" i="2"/>
  <c r="V65" i="2" s="1"/>
  <c r="Z65" i="2" s="1"/>
  <c r="AD65" i="2" s="1"/>
  <c r="AH65" i="2" s="1"/>
  <c r="AL65" i="2" s="1"/>
  <c r="AP65" i="2" s="1"/>
  <c r="AT65" i="2" s="1"/>
  <c r="AX65" i="2" s="1"/>
  <c r="R61" i="2"/>
  <c r="V61" i="2" s="1"/>
  <c r="Z61" i="2" s="1"/>
  <c r="AD61" i="2" s="1"/>
  <c r="AH61" i="2" s="1"/>
  <c r="AL61" i="2" s="1"/>
  <c r="AP61" i="2" s="1"/>
  <c r="AT61" i="2" s="1"/>
  <c r="AX61" i="2" s="1"/>
  <c r="R48" i="2"/>
  <c r="V48" i="2" s="1"/>
  <c r="Z48" i="2" s="1"/>
  <c r="AD48" i="2" s="1"/>
  <c r="AH48" i="2" s="1"/>
  <c r="AL48" i="2" s="1"/>
  <c r="AP48" i="2" s="1"/>
  <c r="AT48" i="2" s="1"/>
  <c r="AX48" i="2" s="1"/>
  <c r="R46" i="2"/>
  <c r="V46" i="2" s="1"/>
  <c r="Z46" i="2" s="1"/>
  <c r="AD46" i="2" s="1"/>
  <c r="AH46" i="2" s="1"/>
  <c r="AL46" i="2" s="1"/>
  <c r="AP46" i="2" s="1"/>
  <c r="AT46" i="2" s="1"/>
  <c r="AX46" i="2" s="1"/>
  <c r="R37" i="2"/>
  <c r="V37" i="2" s="1"/>
  <c r="Z37" i="2" s="1"/>
  <c r="AD37" i="2" s="1"/>
  <c r="AH37" i="2" s="1"/>
  <c r="AL37" i="2" s="1"/>
  <c r="AP37" i="2" s="1"/>
  <c r="AT37" i="2" s="1"/>
  <c r="AX37" i="2" s="1"/>
  <c r="R33" i="2"/>
  <c r="V33" i="2" s="1"/>
  <c r="Z33" i="2" s="1"/>
  <c r="AD33" i="2" s="1"/>
  <c r="AH33" i="2" s="1"/>
  <c r="AL33" i="2" s="1"/>
  <c r="AP33" i="2" s="1"/>
  <c r="AT33" i="2" s="1"/>
  <c r="AX33" i="2" s="1"/>
  <c r="R25" i="2"/>
  <c r="V25" i="2" s="1"/>
  <c r="Z25" i="2" s="1"/>
  <c r="AD25" i="2" s="1"/>
  <c r="AH25" i="2" s="1"/>
  <c r="AL25" i="2" s="1"/>
  <c r="AP25" i="2" s="1"/>
  <c r="AT25" i="2" s="1"/>
  <c r="AX25" i="2" s="1"/>
  <c r="R10" i="2"/>
  <c r="V10" i="2" s="1"/>
  <c r="Z10" i="2" s="1"/>
  <c r="AD10" i="2" s="1"/>
  <c r="AH10" i="2" s="1"/>
  <c r="AL10" i="2" s="1"/>
  <c r="AP10" i="2" s="1"/>
  <c r="AT10" i="2" s="1"/>
  <c r="AX10" i="2" s="1"/>
  <c r="AC82" i="1"/>
  <c r="AC107" i="1" s="1"/>
  <c r="AC138" i="1" s="1"/>
  <c r="T82" i="1"/>
  <c r="T107" i="1" s="1"/>
  <c r="T138" i="1" s="1"/>
  <c r="H192" i="1"/>
  <c r="H212" i="1" s="1"/>
  <c r="H245" i="1" s="1"/>
  <c r="AK84" i="2"/>
  <c r="AK109" i="2" s="1"/>
  <c r="AK125" i="2" s="1"/>
  <c r="C245" i="1"/>
  <c r="Q82" i="1"/>
  <c r="Q107" i="1" s="1"/>
  <c r="Q138" i="1" s="1"/>
  <c r="AN84" i="2"/>
  <c r="AN109" i="2" s="1"/>
  <c r="AN125" i="2" s="1"/>
  <c r="AA84" i="2"/>
  <c r="AA109" i="2" s="1"/>
  <c r="AA125" i="2" s="1"/>
  <c r="U82" i="1"/>
  <c r="U107" i="1" s="1"/>
  <c r="U138" i="1" s="1"/>
  <c r="J107" i="2"/>
  <c r="AZ107" i="2" s="1"/>
  <c r="O84" i="2"/>
  <c r="O109" i="2" s="1"/>
  <c r="O125" i="2" s="1"/>
  <c r="W84" i="2"/>
  <c r="W109" i="2" s="1"/>
  <c r="W125" i="2" s="1"/>
  <c r="U84" i="2"/>
  <c r="U109" i="2" s="1"/>
  <c r="U125" i="2" s="1"/>
  <c r="AI84" i="2"/>
  <c r="AI109" i="2" s="1"/>
  <c r="AI125" i="2" s="1"/>
  <c r="E82" i="1"/>
  <c r="E107" i="1" s="1"/>
  <c r="E138" i="1" s="1"/>
  <c r="D82" i="1"/>
  <c r="D107" i="1" s="1"/>
  <c r="D138" i="1" s="1"/>
  <c r="K245" i="1"/>
  <c r="AA82" i="1"/>
  <c r="AA107" i="1" s="1"/>
  <c r="AA138" i="1" s="1"/>
  <c r="AC212" i="1"/>
  <c r="AC245" i="1" s="1"/>
  <c r="AF81" i="5"/>
  <c r="AF106" i="5" s="1"/>
  <c r="AF137" i="5" s="1"/>
  <c r="U245" i="4"/>
  <c r="H81" i="5"/>
  <c r="H106" i="5" s="1"/>
  <c r="H137" i="5" s="1"/>
  <c r="H246" i="5" s="1"/>
  <c r="AK107" i="1"/>
  <c r="AK138" i="1" s="1"/>
  <c r="T84" i="2"/>
  <c r="T109" i="2" s="1"/>
  <c r="T125" i="2" s="1"/>
  <c r="AQ84" i="2"/>
  <c r="AQ109" i="2" s="1"/>
  <c r="AQ125" i="2" s="1"/>
  <c r="AJ84" i="2"/>
  <c r="AJ109" i="2" s="1"/>
  <c r="AJ125" i="2" s="1"/>
  <c r="K84" i="2"/>
  <c r="K109" i="2" s="1"/>
  <c r="K125" i="2" s="1"/>
  <c r="AV84" i="2"/>
  <c r="AV109" i="2" s="1"/>
  <c r="AV125" i="2" s="1"/>
  <c r="AU84" i="2"/>
  <c r="AU109" i="2" s="1"/>
  <c r="AU125" i="2" s="1"/>
  <c r="S84" i="2"/>
  <c r="S109" i="2" s="1"/>
  <c r="S125" i="2" s="1"/>
  <c r="X84" i="2"/>
  <c r="X109" i="2" s="1"/>
  <c r="X125" i="2" s="1"/>
  <c r="Y245" i="4"/>
  <c r="AG245" i="4"/>
  <c r="AF245" i="4"/>
  <c r="F235" i="4"/>
  <c r="F244" i="4" s="1"/>
  <c r="S212" i="4"/>
  <c r="S245" i="4" s="1"/>
  <c r="AC245" i="5"/>
  <c r="M245" i="5"/>
  <c r="C245" i="5"/>
  <c r="AJ106" i="5"/>
  <c r="AJ137" i="5" s="1"/>
  <c r="AI81" i="5"/>
  <c r="AI106" i="5" s="1"/>
  <c r="AI137" i="5" s="1"/>
  <c r="G245" i="4"/>
  <c r="AR84" i="2"/>
  <c r="AR109" i="2" s="1"/>
  <c r="AR125" i="2" s="1"/>
  <c r="I245" i="4"/>
  <c r="C245" i="4"/>
  <c r="AI81" i="4"/>
  <c r="AI106" i="4" s="1"/>
  <c r="AI137" i="4" s="1"/>
  <c r="AO245" i="5"/>
  <c r="L245" i="5"/>
  <c r="D245" i="4"/>
  <c r="AA81" i="5"/>
  <c r="AA106" i="5" s="1"/>
  <c r="AA137" i="5" s="1"/>
  <c r="AB81" i="5"/>
  <c r="AB106" i="5" s="1"/>
  <c r="AB137" i="5" s="1"/>
  <c r="T81" i="5"/>
  <c r="T106" i="5" s="1"/>
  <c r="T137" i="5" s="1"/>
  <c r="L84" i="2"/>
  <c r="L109" i="2" s="1"/>
  <c r="L125" i="2" s="1"/>
  <c r="AS84" i="2"/>
  <c r="AS109" i="2" s="1"/>
  <c r="AS125" i="2" s="1"/>
  <c r="AF84" i="2"/>
  <c r="AF109" i="2" s="1"/>
  <c r="AF125" i="2" s="1"/>
  <c r="P84" i="2"/>
  <c r="P109" i="2" s="1"/>
  <c r="P125" i="2" s="1"/>
  <c r="W245" i="4"/>
  <c r="AV245" i="4"/>
  <c r="AC212" i="4"/>
  <c r="AC245" i="4" s="1"/>
  <c r="AK81" i="4"/>
  <c r="AK106" i="4" s="1"/>
  <c r="AK137" i="4" s="1"/>
  <c r="AA245" i="5"/>
  <c r="U81" i="5"/>
  <c r="U106" i="5" s="1"/>
  <c r="U137" i="5" s="1"/>
  <c r="AN81" i="5"/>
  <c r="AN106" i="5" s="1"/>
  <c r="AN137" i="5" s="1"/>
  <c r="AO81" i="5"/>
  <c r="AO106" i="5" s="1"/>
  <c r="AO137" i="5" s="1"/>
  <c r="X81" i="5"/>
  <c r="X106" i="5" s="1"/>
  <c r="X137" i="5" s="1"/>
  <c r="AW137" i="5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AC84" i="2"/>
  <c r="AC109" i="2" s="1"/>
  <c r="AC125" i="2" s="1"/>
  <c r="E106" i="5"/>
  <c r="E137" i="5" s="1"/>
  <c r="Y106" i="5"/>
  <c r="Y137" i="5" s="1"/>
  <c r="K106" i="5"/>
  <c r="K137" i="5" s="1"/>
  <c r="AR192" i="1"/>
  <c r="AR212" i="1"/>
  <c r="AR245" i="1" s="1"/>
  <c r="L82" i="1"/>
  <c r="L107" i="1" s="1"/>
  <c r="L138" i="1" s="1"/>
  <c r="D245" i="1"/>
  <c r="AQ82" i="1"/>
  <c r="AQ107" i="1" s="1"/>
  <c r="AQ138" i="1" s="1"/>
  <c r="AB192" i="1"/>
  <c r="AB212" i="1"/>
  <c r="AB245" i="1" s="1"/>
  <c r="AW192" i="1"/>
  <c r="AW212" i="1"/>
  <c r="AW245" i="1" s="1"/>
  <c r="Q192" i="1"/>
  <c r="Q212" i="1"/>
  <c r="Q245" i="1" s="1"/>
  <c r="AM192" i="1"/>
  <c r="AM212" i="1"/>
  <c r="AM245" i="1" s="1"/>
  <c r="AM107" i="1"/>
  <c r="AM138" i="1" s="1"/>
  <c r="W192" i="1"/>
  <c r="W212" i="1"/>
  <c r="W245" i="1" s="1"/>
  <c r="W82" i="1"/>
  <c r="W107" i="1" s="1"/>
  <c r="W138" i="1" s="1"/>
  <c r="AG192" i="1"/>
  <c r="AG212" i="1"/>
  <c r="AG245" i="1" s="1"/>
  <c r="AU107" i="1"/>
  <c r="AU138" i="1" s="1"/>
  <c r="L245" i="1"/>
  <c r="M82" i="1"/>
  <c r="M107" i="1" s="1"/>
  <c r="M138" i="1" s="1"/>
  <c r="AT23" i="1"/>
  <c r="AX23" i="1" s="1"/>
  <c r="G82" i="1"/>
  <c r="G107" i="1" s="1"/>
  <c r="G138" i="1" s="1"/>
  <c r="AB84" i="2"/>
  <c r="AB109" i="2" s="1"/>
  <c r="AB125" i="2" s="1"/>
  <c r="Y109" i="2"/>
  <c r="Y125" i="2" s="1"/>
  <c r="H137" i="4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L106" i="5"/>
  <c r="L137" i="5" s="1"/>
  <c r="Q245" i="5"/>
  <c r="AG245" i="5"/>
  <c r="F159" i="5"/>
  <c r="J159" i="5" s="1"/>
  <c r="D81" i="5"/>
  <c r="D106" i="5" s="1"/>
  <c r="D137" i="5" s="1"/>
  <c r="F80" i="5"/>
  <c r="J80" i="5" s="1"/>
  <c r="C192" i="4"/>
  <c r="X192" i="4"/>
  <c r="K245" i="4"/>
  <c r="M212" i="4"/>
  <c r="M245" i="4" s="1"/>
  <c r="U81" i="4"/>
  <c r="U106" i="4" s="1"/>
  <c r="U137" i="4" s="1"/>
  <c r="AW81" i="4"/>
  <c r="AW106" i="4" s="1"/>
  <c r="AW137" i="4" s="1"/>
  <c r="J94" i="4"/>
  <c r="N90" i="4"/>
  <c r="AA245" i="4"/>
  <c r="O212" i="4"/>
  <c r="O245" i="4" s="1"/>
  <c r="F211" i="4"/>
  <c r="J211" i="4" s="1"/>
  <c r="AS212" i="4"/>
  <c r="AS245" i="4" s="1"/>
  <c r="AR106" i="4"/>
  <c r="AR137" i="4" s="1"/>
  <c r="R93" i="2"/>
  <c r="N97" i="2"/>
  <c r="F54" i="5"/>
  <c r="J54" i="5" s="1"/>
  <c r="C81" i="5"/>
  <c r="C106" i="5" s="1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AE245" i="4"/>
  <c r="X245" i="4"/>
  <c r="AI212" i="4"/>
  <c r="AI245" i="4" s="1"/>
  <c r="N210" i="4"/>
  <c r="N89" i="4"/>
  <c r="R89" i="4" s="1"/>
  <c r="V89" i="4" s="1"/>
  <c r="Z89" i="4" s="1"/>
  <c r="AD89" i="4" s="1"/>
  <c r="AH89" i="4" s="1"/>
  <c r="AL89" i="4" s="1"/>
  <c r="AP89" i="4" s="1"/>
  <c r="AT89" i="4" s="1"/>
  <c r="AX89" i="4" s="1"/>
  <c r="N63" i="4"/>
  <c r="R63" i="4" s="1"/>
  <c r="V63" i="4" s="1"/>
  <c r="Z63" i="4" s="1"/>
  <c r="AD63" i="4" s="1"/>
  <c r="AH63" i="4" s="1"/>
  <c r="AL63" i="4" s="1"/>
  <c r="AP63" i="4" s="1"/>
  <c r="AT63" i="4" s="1"/>
  <c r="AX63" i="4" s="1"/>
  <c r="N47" i="4"/>
  <c r="R47" i="4" s="1"/>
  <c r="V47" i="4" s="1"/>
  <c r="Z47" i="4" s="1"/>
  <c r="AD47" i="4" s="1"/>
  <c r="AH47" i="4" s="1"/>
  <c r="AL47" i="4" s="1"/>
  <c r="AP47" i="4" s="1"/>
  <c r="AT47" i="4" s="1"/>
  <c r="AX47" i="4" s="1"/>
  <c r="N110" i="4"/>
  <c r="R110" i="4" s="1"/>
  <c r="V110" i="4" s="1"/>
  <c r="Z110" i="4" s="1"/>
  <c r="AD110" i="4" s="1"/>
  <c r="AH110" i="4" s="1"/>
  <c r="AL110" i="4" s="1"/>
  <c r="AP110" i="4" s="1"/>
  <c r="AT110" i="4" s="1"/>
  <c r="AX110" i="4" s="1"/>
  <c r="F54" i="4"/>
  <c r="J33" i="4"/>
  <c r="J23" i="4"/>
  <c r="F28" i="4"/>
  <c r="AW245" i="4"/>
  <c r="F173" i="4"/>
  <c r="N126" i="4"/>
  <c r="R126" i="4" s="1"/>
  <c r="V126" i="4" s="1"/>
  <c r="Z126" i="4" s="1"/>
  <c r="AD126" i="4" s="1"/>
  <c r="AH126" i="4" s="1"/>
  <c r="AL126" i="4" s="1"/>
  <c r="AP126" i="4" s="1"/>
  <c r="AT126" i="4" s="1"/>
  <c r="AX126" i="4" s="1"/>
  <c r="F159" i="4"/>
  <c r="C81" i="4"/>
  <c r="C106" i="4" s="1"/>
  <c r="C137" i="4" s="1"/>
  <c r="F80" i="4"/>
  <c r="N27" i="4"/>
  <c r="R27" i="4" s="1"/>
  <c r="V27" i="4" s="1"/>
  <c r="Z27" i="4" s="1"/>
  <c r="AD27" i="4" s="1"/>
  <c r="AH27" i="4" s="1"/>
  <c r="AL27" i="4" s="1"/>
  <c r="AP27" i="4" s="1"/>
  <c r="AT27" i="4" s="1"/>
  <c r="AX27" i="4" s="1"/>
  <c r="N36" i="4"/>
  <c r="R36" i="4" s="1"/>
  <c r="V36" i="4" s="1"/>
  <c r="Z36" i="4" s="1"/>
  <c r="AD36" i="4" s="1"/>
  <c r="AH36" i="4" s="1"/>
  <c r="AL36" i="4" s="1"/>
  <c r="AP36" i="4" s="1"/>
  <c r="AT36" i="4" s="1"/>
  <c r="AX36" i="4" s="1"/>
  <c r="N117" i="4"/>
  <c r="R117" i="4" s="1"/>
  <c r="V117" i="4" s="1"/>
  <c r="Z117" i="4" s="1"/>
  <c r="AD117" i="4" s="1"/>
  <c r="AH117" i="4" s="1"/>
  <c r="AL117" i="4" s="1"/>
  <c r="AP117" i="4" s="1"/>
  <c r="AT117" i="4" s="1"/>
  <c r="AX117" i="4" s="1"/>
  <c r="N133" i="4"/>
  <c r="R133" i="4" s="1"/>
  <c r="V133" i="4" s="1"/>
  <c r="Z133" i="4" s="1"/>
  <c r="AD133" i="4" s="1"/>
  <c r="AH133" i="4" s="1"/>
  <c r="AL133" i="4" s="1"/>
  <c r="AP133" i="4" s="1"/>
  <c r="AT133" i="4" s="1"/>
  <c r="AX133" i="4" s="1"/>
  <c r="F127" i="4"/>
  <c r="J104" i="4"/>
  <c r="F105" i="4"/>
  <c r="N68" i="4"/>
  <c r="R68" i="4" s="1"/>
  <c r="V68" i="4" s="1"/>
  <c r="Z68" i="4" s="1"/>
  <c r="AD68" i="4" s="1"/>
  <c r="AH68" i="4" s="1"/>
  <c r="AL68" i="4" s="1"/>
  <c r="AP68" i="4" s="1"/>
  <c r="AT68" i="4" s="1"/>
  <c r="AX68" i="4" s="1"/>
  <c r="N53" i="4"/>
  <c r="R53" i="4" s="1"/>
  <c r="V53" i="4" s="1"/>
  <c r="Z53" i="4" s="1"/>
  <c r="AD53" i="4" s="1"/>
  <c r="AH53" i="4" s="1"/>
  <c r="AL53" i="4" s="1"/>
  <c r="AP53" i="4" s="1"/>
  <c r="AT53" i="4" s="1"/>
  <c r="AX53" i="4" s="1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N113" i="2"/>
  <c r="R113" i="2" s="1"/>
  <c r="V113" i="2" s="1"/>
  <c r="Z113" i="2" s="1"/>
  <c r="AD113" i="2" s="1"/>
  <c r="AH113" i="2" s="1"/>
  <c r="AL113" i="2" s="1"/>
  <c r="AP113" i="2" s="1"/>
  <c r="AT113" i="2" s="1"/>
  <c r="AX113" i="2" s="1"/>
  <c r="N71" i="2"/>
  <c r="R71" i="2" s="1"/>
  <c r="V71" i="2" s="1"/>
  <c r="Z71" i="2" s="1"/>
  <c r="AD71" i="2" s="1"/>
  <c r="AH71" i="2" s="1"/>
  <c r="AL71" i="2" s="1"/>
  <c r="AP71" i="2" s="1"/>
  <c r="AT71" i="2" s="1"/>
  <c r="AX71" i="2" s="1"/>
  <c r="F30" i="2"/>
  <c r="N66" i="2"/>
  <c r="N92" i="2"/>
  <c r="G109" i="2"/>
  <c r="G125" i="2" s="1"/>
  <c r="N100" i="2"/>
  <c r="R100" i="2" s="1"/>
  <c r="V100" i="2" s="1"/>
  <c r="Z100" i="2" s="1"/>
  <c r="AD100" i="2" s="1"/>
  <c r="AH100" i="2" s="1"/>
  <c r="AL100" i="2" s="1"/>
  <c r="AP100" i="2" s="1"/>
  <c r="AT100" i="2" s="1"/>
  <c r="AX100" i="2" s="1"/>
  <c r="F108" i="2"/>
  <c r="N50" i="2"/>
  <c r="F57" i="2"/>
  <c r="C82" i="1"/>
  <c r="F55" i="1"/>
  <c r="J55" i="1" s="1"/>
  <c r="AZ55" i="1" s="1"/>
  <c r="F29" i="1"/>
  <c r="C106" i="1"/>
  <c r="N28" i="1"/>
  <c r="R28" i="1" s="1"/>
  <c r="V28" i="1" s="1"/>
  <c r="Z28" i="1" s="1"/>
  <c r="AD28" i="1" s="1"/>
  <c r="AH28" i="1" s="1"/>
  <c r="AL28" i="1" s="1"/>
  <c r="AP28" i="1" s="1"/>
  <c r="AT28" i="1" s="1"/>
  <c r="AX28" i="1" s="1"/>
  <c r="F128" i="1"/>
  <c r="N134" i="1"/>
  <c r="R134" i="1" s="1"/>
  <c r="V134" i="1" s="1"/>
  <c r="Z134" i="1" s="1"/>
  <c r="AD134" i="1" s="1"/>
  <c r="AH134" i="1" s="1"/>
  <c r="AL134" i="1" s="1"/>
  <c r="AP134" i="1" s="1"/>
  <c r="AT134" i="1" s="1"/>
  <c r="AX134" i="1" s="1"/>
  <c r="N37" i="1"/>
  <c r="R37" i="1" s="1"/>
  <c r="V37" i="1" s="1"/>
  <c r="Z37" i="1" s="1"/>
  <c r="AD37" i="1" s="1"/>
  <c r="AH37" i="1" s="1"/>
  <c r="AL37" i="1" s="1"/>
  <c r="AP37" i="1" s="1"/>
  <c r="AT37" i="1" s="1"/>
  <c r="AX37" i="1" s="1"/>
  <c r="N127" i="1"/>
  <c r="R127" i="1" s="1"/>
  <c r="V127" i="1" s="1"/>
  <c r="Z127" i="1" s="1"/>
  <c r="AD127" i="1" s="1"/>
  <c r="AH127" i="1" s="1"/>
  <c r="AL127" i="1" s="1"/>
  <c r="AP127" i="1" s="1"/>
  <c r="AT127" i="1" s="1"/>
  <c r="AX127" i="1" s="1"/>
  <c r="F235" i="1"/>
  <c r="J235" i="1" s="1"/>
  <c r="N235" i="1" l="1"/>
  <c r="R235" i="1" s="1"/>
  <c r="V235" i="1" s="1"/>
  <c r="Z235" i="1" s="1"/>
  <c r="AD235" i="1" s="1"/>
  <c r="AH235" i="1" s="1"/>
  <c r="AL235" i="1" s="1"/>
  <c r="AP235" i="1" s="1"/>
  <c r="AT235" i="1" s="1"/>
  <c r="AX235" i="1" s="1"/>
  <c r="AZ235" i="1"/>
  <c r="N211" i="1"/>
  <c r="R211" i="1" s="1"/>
  <c r="J29" i="1"/>
  <c r="AZ29" i="1" s="1"/>
  <c r="AZ24" i="1"/>
  <c r="N153" i="1"/>
  <c r="R153" i="1" s="1"/>
  <c r="V153" i="1" s="1"/>
  <c r="Z153" i="1" s="1"/>
  <c r="AD153" i="1" s="1"/>
  <c r="AH153" i="1" s="1"/>
  <c r="AL153" i="1" s="1"/>
  <c r="AP153" i="1" s="1"/>
  <c r="AT153" i="1" s="1"/>
  <c r="AX153" i="1" s="1"/>
  <c r="J159" i="1"/>
  <c r="N171" i="1"/>
  <c r="R171" i="1" s="1"/>
  <c r="V171" i="1" s="1"/>
  <c r="Z171" i="1" s="1"/>
  <c r="AD171" i="1" s="1"/>
  <c r="AH171" i="1" s="1"/>
  <c r="AL171" i="1" s="1"/>
  <c r="AP171" i="1" s="1"/>
  <c r="AT171" i="1" s="1"/>
  <c r="AX171" i="1" s="1"/>
  <c r="J173" i="1"/>
  <c r="N56" i="2"/>
  <c r="R56" i="2" s="1"/>
  <c r="V56" i="2" s="1"/>
  <c r="Z56" i="2" s="1"/>
  <c r="AD56" i="2" s="1"/>
  <c r="AH56" i="2" s="1"/>
  <c r="AL56" i="2" s="1"/>
  <c r="AP56" i="2" s="1"/>
  <c r="AT56" i="2" s="1"/>
  <c r="AX56" i="2" s="1"/>
  <c r="N24" i="2"/>
  <c r="R24" i="2" s="1"/>
  <c r="N38" i="2"/>
  <c r="R38" i="2" s="1"/>
  <c r="V38" i="2" s="1"/>
  <c r="Z38" i="2" s="1"/>
  <c r="AD38" i="2" s="1"/>
  <c r="AH38" i="2" s="1"/>
  <c r="AL38" i="2" s="1"/>
  <c r="AP38" i="2" s="1"/>
  <c r="AT38" i="2" s="1"/>
  <c r="AX38" i="2" s="1"/>
  <c r="AZ120" i="2"/>
  <c r="J124" i="2"/>
  <c r="N35" i="2"/>
  <c r="R35" i="2" s="1"/>
  <c r="J57" i="2"/>
  <c r="AZ57" i="2" s="1"/>
  <c r="N29" i="2"/>
  <c r="R29" i="2" s="1"/>
  <c r="V29" i="2" s="1"/>
  <c r="Z29" i="2" s="1"/>
  <c r="AD29" i="2" s="1"/>
  <c r="AH29" i="2" s="1"/>
  <c r="AL29" i="2" s="1"/>
  <c r="AP29" i="2" s="1"/>
  <c r="AT29" i="2" s="1"/>
  <c r="AX29" i="2" s="1"/>
  <c r="AZ29" i="2"/>
  <c r="H246" i="4"/>
  <c r="N47" i="2"/>
  <c r="R47" i="2" s="1"/>
  <c r="V47" i="2" s="1"/>
  <c r="Z47" i="2" s="1"/>
  <c r="AD47" i="2" s="1"/>
  <c r="AH47" i="2" s="1"/>
  <c r="AL47" i="2" s="1"/>
  <c r="AP47" i="2" s="1"/>
  <c r="AT47" i="2" s="1"/>
  <c r="AX47" i="2" s="1"/>
  <c r="J30" i="2"/>
  <c r="I246" i="5"/>
  <c r="G246" i="5"/>
  <c r="D246" i="4"/>
  <c r="G246" i="4"/>
  <c r="I246" i="4"/>
  <c r="J108" i="2"/>
  <c r="AZ108" i="2" s="1"/>
  <c r="C246" i="4"/>
  <c r="E246" i="5"/>
  <c r="J235" i="4"/>
  <c r="N235" i="4" s="1"/>
  <c r="R235" i="4" s="1"/>
  <c r="V235" i="4" s="1"/>
  <c r="Z235" i="4" s="1"/>
  <c r="AD235" i="4" s="1"/>
  <c r="AH235" i="4" s="1"/>
  <c r="AL235" i="4" s="1"/>
  <c r="AP235" i="4" s="1"/>
  <c r="AT235" i="4" s="1"/>
  <c r="AX235" i="4" s="1"/>
  <c r="R120" i="2"/>
  <c r="V120" i="2" s="1"/>
  <c r="Z120" i="2" s="1"/>
  <c r="AD120" i="2" s="1"/>
  <c r="AH120" i="2" s="1"/>
  <c r="AL120" i="2" s="1"/>
  <c r="AP120" i="2" s="1"/>
  <c r="AT120" i="2" s="1"/>
  <c r="AX120" i="2" s="1"/>
  <c r="R92" i="2"/>
  <c r="V92" i="2" s="1"/>
  <c r="Z92" i="2" s="1"/>
  <c r="AD92" i="2" s="1"/>
  <c r="AH92" i="2" s="1"/>
  <c r="AL92" i="2" s="1"/>
  <c r="AP92" i="2" s="1"/>
  <c r="AT92" i="2" s="1"/>
  <c r="AX92" i="2" s="1"/>
  <c r="R66" i="2"/>
  <c r="V66" i="2" s="1"/>
  <c r="Z66" i="2" s="1"/>
  <c r="AD66" i="2" s="1"/>
  <c r="AH66" i="2" s="1"/>
  <c r="AL66" i="2" s="1"/>
  <c r="AP66" i="2" s="1"/>
  <c r="AT66" i="2" s="1"/>
  <c r="AX66" i="2" s="1"/>
  <c r="R50" i="2"/>
  <c r="V50" i="2" s="1"/>
  <c r="Z50" i="2" s="1"/>
  <c r="AD50" i="2" s="1"/>
  <c r="AH50" i="2" s="1"/>
  <c r="AL50" i="2" s="1"/>
  <c r="AP50" i="2" s="1"/>
  <c r="AT50" i="2" s="1"/>
  <c r="AX50" i="2" s="1"/>
  <c r="F192" i="1"/>
  <c r="F192" i="5"/>
  <c r="R90" i="5"/>
  <c r="N94" i="5"/>
  <c r="F81" i="5"/>
  <c r="F106" i="5" s="1"/>
  <c r="R90" i="4"/>
  <c r="N94" i="4"/>
  <c r="V93" i="2"/>
  <c r="R97" i="2"/>
  <c r="F84" i="2"/>
  <c r="F109" i="2" s="1"/>
  <c r="F125" i="2" s="1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N104" i="4"/>
  <c r="J105" i="4"/>
  <c r="F192" i="4"/>
  <c r="J159" i="4"/>
  <c r="N23" i="4"/>
  <c r="J28" i="4"/>
  <c r="J127" i="4"/>
  <c r="F136" i="4"/>
  <c r="J54" i="4"/>
  <c r="N33" i="4"/>
  <c r="N211" i="4"/>
  <c r="R210" i="4"/>
  <c r="J80" i="4"/>
  <c r="F81" i="4"/>
  <c r="F106" i="4" s="1"/>
  <c r="J173" i="4"/>
  <c r="F212" i="4"/>
  <c r="F245" i="4" s="1"/>
  <c r="N83" i="2"/>
  <c r="N107" i="2"/>
  <c r="F244" i="1"/>
  <c r="J244" i="1" s="1"/>
  <c r="Z210" i="1"/>
  <c r="V211" i="1"/>
  <c r="C107" i="1"/>
  <c r="F106" i="1"/>
  <c r="J106" i="1" s="1"/>
  <c r="AZ106" i="1" s="1"/>
  <c r="F82" i="1"/>
  <c r="N244" i="1" l="1"/>
  <c r="R244" i="1" s="1"/>
  <c r="V244" i="1" s="1"/>
  <c r="Z244" i="1" s="1"/>
  <c r="AD244" i="1" s="1"/>
  <c r="AH244" i="1" s="1"/>
  <c r="AL244" i="1" s="1"/>
  <c r="AP244" i="1" s="1"/>
  <c r="AT244" i="1" s="1"/>
  <c r="AX244" i="1" s="1"/>
  <c r="AZ244" i="1"/>
  <c r="N159" i="1"/>
  <c r="R159" i="1" s="1"/>
  <c r="AZ159" i="1"/>
  <c r="N173" i="1"/>
  <c r="R173" i="1" s="1"/>
  <c r="V173" i="1" s="1"/>
  <c r="Z173" i="1" s="1"/>
  <c r="AD173" i="1" s="1"/>
  <c r="AH173" i="1" s="1"/>
  <c r="AL173" i="1" s="1"/>
  <c r="AP173" i="1" s="1"/>
  <c r="AT173" i="1" s="1"/>
  <c r="AX173" i="1" s="1"/>
  <c r="AZ173" i="1"/>
  <c r="J82" i="1"/>
  <c r="AZ82" i="1" s="1"/>
  <c r="J192" i="1"/>
  <c r="F212" i="1"/>
  <c r="F245" i="1" s="1"/>
  <c r="J84" i="2"/>
  <c r="AZ84" i="2" s="1"/>
  <c r="AZ30" i="2"/>
  <c r="N30" i="2"/>
  <c r="R30" i="2" s="1"/>
  <c r="J244" i="4"/>
  <c r="N244" i="4" s="1"/>
  <c r="R244" i="4" s="1"/>
  <c r="V244" i="4" s="1"/>
  <c r="Z244" i="4" s="1"/>
  <c r="AD244" i="4" s="1"/>
  <c r="AH244" i="4" s="1"/>
  <c r="AL244" i="4" s="1"/>
  <c r="AP244" i="4" s="1"/>
  <c r="AT244" i="4" s="1"/>
  <c r="AX244" i="4" s="1"/>
  <c r="N124" i="2"/>
  <c r="R124" i="2" s="1"/>
  <c r="V124" i="2" s="1"/>
  <c r="Z124" i="2" s="1"/>
  <c r="AD124" i="2" s="1"/>
  <c r="AH124" i="2" s="1"/>
  <c r="AL124" i="2" s="1"/>
  <c r="AP124" i="2" s="1"/>
  <c r="AT124" i="2" s="1"/>
  <c r="AX124" i="2" s="1"/>
  <c r="J192" i="5"/>
  <c r="F137" i="4"/>
  <c r="F246" i="4" s="1"/>
  <c r="V90" i="5"/>
  <c r="R94" i="5"/>
  <c r="J136" i="4"/>
  <c r="V90" i="4"/>
  <c r="R94" i="4"/>
  <c r="Z93" i="2"/>
  <c r="V97" i="2"/>
  <c r="J81" i="5"/>
  <c r="F137" i="5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R211" i="4"/>
  <c r="V210" i="4"/>
  <c r="N173" i="4"/>
  <c r="J212" i="4"/>
  <c r="N80" i="4"/>
  <c r="J81" i="4"/>
  <c r="R23" i="4"/>
  <c r="N28" i="4"/>
  <c r="N54" i="4"/>
  <c r="R33" i="4"/>
  <c r="N127" i="4"/>
  <c r="R127" i="4" s="1"/>
  <c r="V127" i="4" s="1"/>
  <c r="Z127" i="4" s="1"/>
  <c r="AD127" i="4" s="1"/>
  <c r="AH127" i="4" s="1"/>
  <c r="AL127" i="4" s="1"/>
  <c r="AP127" i="4" s="1"/>
  <c r="AT127" i="4" s="1"/>
  <c r="AX127" i="4" s="1"/>
  <c r="J192" i="4"/>
  <c r="N159" i="4"/>
  <c r="R104" i="4"/>
  <c r="N105" i="4"/>
  <c r="R83" i="2"/>
  <c r="N108" i="2"/>
  <c r="R107" i="2"/>
  <c r="V24" i="2"/>
  <c r="V35" i="2"/>
  <c r="N57" i="2"/>
  <c r="F107" i="1"/>
  <c r="AD210" i="1"/>
  <c r="Z211" i="1"/>
  <c r="V159" i="1"/>
  <c r="C138" i="1"/>
  <c r="J212" i="1" l="1"/>
  <c r="N212" i="1" s="1"/>
  <c r="R212" i="1" s="1"/>
  <c r="V212" i="1" s="1"/>
  <c r="AZ192" i="1"/>
  <c r="J107" i="1"/>
  <c r="AZ107" i="1" s="1"/>
  <c r="N192" i="1"/>
  <c r="R192" i="1" s="1"/>
  <c r="V192" i="1" s="1"/>
  <c r="J109" i="2"/>
  <c r="AZ109" i="2" s="1"/>
  <c r="J245" i="4"/>
  <c r="N192" i="5"/>
  <c r="F246" i="5"/>
  <c r="F138" i="4"/>
  <c r="F138" i="1"/>
  <c r="Z90" i="5"/>
  <c r="V94" i="5"/>
  <c r="Z90" i="4"/>
  <c r="V94" i="4"/>
  <c r="J106" i="4"/>
  <c r="AD93" i="2"/>
  <c r="Z97" i="2"/>
  <c r="N84" i="2"/>
  <c r="N109" i="2" s="1"/>
  <c r="N125" i="2" s="1"/>
  <c r="N81" i="5"/>
  <c r="J106" i="5"/>
  <c r="F138" i="5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R173" i="4"/>
  <c r="N212" i="4"/>
  <c r="N192" i="4"/>
  <c r="R159" i="4"/>
  <c r="R54" i="4"/>
  <c r="V33" i="4"/>
  <c r="Z210" i="4"/>
  <c r="V211" i="4"/>
  <c r="V23" i="4"/>
  <c r="R28" i="4"/>
  <c r="R80" i="4"/>
  <c r="N81" i="4"/>
  <c r="V104" i="4"/>
  <c r="R105" i="4"/>
  <c r="N136" i="4"/>
  <c r="R136" i="4" s="1"/>
  <c r="V136" i="4" s="1"/>
  <c r="Z136" i="4" s="1"/>
  <c r="AD136" i="4" s="1"/>
  <c r="AH136" i="4" s="1"/>
  <c r="AL136" i="4" s="1"/>
  <c r="AP136" i="4" s="1"/>
  <c r="AT136" i="4" s="1"/>
  <c r="AX136" i="4" s="1"/>
  <c r="R57" i="2"/>
  <c r="V30" i="2"/>
  <c r="Z24" i="2"/>
  <c r="V83" i="2"/>
  <c r="Z35" i="2"/>
  <c r="R108" i="2"/>
  <c r="V107" i="2"/>
  <c r="AH210" i="1"/>
  <c r="AD211" i="1"/>
  <c r="Z159" i="1"/>
  <c r="J138" i="1" l="1"/>
  <c r="AZ138" i="1" s="1"/>
  <c r="J245" i="1"/>
  <c r="AZ245" i="1" s="1"/>
  <c r="AZ212" i="1"/>
  <c r="J125" i="2"/>
  <c r="AZ125" i="2" s="1"/>
  <c r="N245" i="4"/>
  <c r="R192" i="5"/>
  <c r="F246" i="1"/>
  <c r="F139" i="1"/>
  <c r="AD90" i="5"/>
  <c r="Z94" i="5"/>
  <c r="R81" i="5"/>
  <c r="AD90" i="4"/>
  <c r="Z94" i="4"/>
  <c r="N106" i="4"/>
  <c r="J137" i="4"/>
  <c r="AH93" i="2"/>
  <c r="AD97" i="2"/>
  <c r="R84" i="2"/>
  <c r="J137" i="5"/>
  <c r="J246" i="5" s="1"/>
  <c r="N106" i="5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V80" i="4"/>
  <c r="R81" i="4"/>
  <c r="Z211" i="4"/>
  <c r="AD210" i="4"/>
  <c r="R192" i="4"/>
  <c r="V159" i="4"/>
  <c r="Z104" i="4"/>
  <c r="V105" i="4"/>
  <c r="Z23" i="4"/>
  <c r="V28" i="4"/>
  <c r="V54" i="4"/>
  <c r="Z33" i="4"/>
  <c r="V173" i="4"/>
  <c r="R212" i="4"/>
  <c r="V57" i="2"/>
  <c r="Z57" i="2" s="1"/>
  <c r="V108" i="2"/>
  <c r="Z107" i="2"/>
  <c r="Z83" i="2"/>
  <c r="Z30" i="2"/>
  <c r="AD24" i="2"/>
  <c r="AD35" i="2"/>
  <c r="AD159" i="1"/>
  <c r="Z192" i="1"/>
  <c r="Z212" i="1"/>
  <c r="AL210" i="1"/>
  <c r="AH211" i="1"/>
  <c r="J246" i="1" l="1"/>
  <c r="N245" i="1"/>
  <c r="R245" i="1" s="1"/>
  <c r="V245" i="1" s="1"/>
  <c r="Z245" i="1" s="1"/>
  <c r="V192" i="5"/>
  <c r="R245" i="4"/>
  <c r="J138" i="4"/>
  <c r="J246" i="4"/>
  <c r="AH90" i="5"/>
  <c r="AD94" i="5"/>
  <c r="R106" i="5"/>
  <c r="V81" i="5"/>
  <c r="AH90" i="4"/>
  <c r="AD94" i="4"/>
  <c r="R106" i="4"/>
  <c r="N137" i="4"/>
  <c r="N246" i="4" s="1"/>
  <c r="AL93" i="2"/>
  <c r="AH97" i="2"/>
  <c r="V84" i="2"/>
  <c r="Z84" i="2" s="1"/>
  <c r="R109" i="2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Z173" i="4"/>
  <c r="V212" i="4"/>
  <c r="AD23" i="4"/>
  <c r="Z28" i="4"/>
  <c r="V192" i="4"/>
  <c r="Z159" i="4"/>
  <c r="Z54" i="4"/>
  <c r="AD33" i="4"/>
  <c r="AD104" i="4"/>
  <c r="Z105" i="4"/>
  <c r="AD211" i="4"/>
  <c r="AH210" i="4"/>
  <c r="Z80" i="4"/>
  <c r="V81" i="4"/>
  <c r="AD83" i="2"/>
  <c r="AD57" i="2"/>
  <c r="AH35" i="2"/>
  <c r="AD30" i="2"/>
  <c r="AH24" i="2"/>
  <c r="Z108" i="2"/>
  <c r="AD107" i="2"/>
  <c r="AH159" i="1"/>
  <c r="AD192" i="1"/>
  <c r="AD212" i="1"/>
  <c r="AP210" i="1"/>
  <c r="AL211" i="1"/>
  <c r="V245" i="4" l="1"/>
  <c r="AD245" i="1"/>
  <c r="V106" i="4"/>
  <c r="AL90" i="5"/>
  <c r="AH94" i="5"/>
  <c r="V106" i="5"/>
  <c r="Z81" i="5"/>
  <c r="R137" i="5"/>
  <c r="R246" i="5" s="1"/>
  <c r="AL90" i="4"/>
  <c r="AH94" i="4"/>
  <c r="N138" i="4"/>
  <c r="R137" i="4"/>
  <c r="R246" i="4" s="1"/>
  <c r="AL97" i="2"/>
  <c r="AP93" i="2"/>
  <c r="V109" i="2"/>
  <c r="Z109" i="2" s="1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D54" i="4"/>
  <c r="AH33" i="4"/>
  <c r="AD173" i="4"/>
  <c r="Z212" i="4"/>
  <c r="AD80" i="4"/>
  <c r="Z81" i="4"/>
  <c r="Z106" i="4" s="1"/>
  <c r="AH211" i="4"/>
  <c r="AL210" i="4"/>
  <c r="AH104" i="4"/>
  <c r="AD105" i="4"/>
  <c r="AH23" i="4"/>
  <c r="AD28" i="4"/>
  <c r="Z192" i="4"/>
  <c r="AD159" i="4"/>
  <c r="AH30" i="2"/>
  <c r="AL24" i="2"/>
  <c r="AH83" i="2"/>
  <c r="AD84" i="2"/>
  <c r="N215" i="2"/>
  <c r="R125" i="2"/>
  <c r="R2" i="28" s="1"/>
  <c r="AD108" i="2"/>
  <c r="AH107" i="2"/>
  <c r="AH57" i="2"/>
  <c r="AL35" i="2"/>
  <c r="AT210" i="1"/>
  <c r="AP211" i="1"/>
  <c r="AL159" i="1"/>
  <c r="AH192" i="1"/>
  <c r="AH212" i="1"/>
  <c r="Z245" i="4" l="1"/>
  <c r="AH245" i="1"/>
  <c r="AP90" i="5"/>
  <c r="AL94" i="5"/>
  <c r="V137" i="5"/>
  <c r="V138" i="5" s="1"/>
  <c r="R138" i="5"/>
  <c r="Z106" i="5"/>
  <c r="AD81" i="5"/>
  <c r="AP90" i="4"/>
  <c r="AL94" i="4"/>
  <c r="V137" i="4"/>
  <c r="V246" i="4" s="1"/>
  <c r="R138" i="4"/>
  <c r="AT93" i="2"/>
  <c r="AP97" i="2"/>
  <c r="AD109" i="2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D192" i="4"/>
  <c r="AH159" i="4"/>
  <c r="AL104" i="4"/>
  <c r="AH105" i="4"/>
  <c r="AH173" i="4"/>
  <c r="AD212" i="4"/>
  <c r="AP210" i="4"/>
  <c r="AL211" i="4"/>
  <c r="AH54" i="4"/>
  <c r="AL33" i="4"/>
  <c r="AL23" i="4"/>
  <c r="AH28" i="4"/>
  <c r="AH80" i="4"/>
  <c r="AD81" i="4"/>
  <c r="AD106" i="4" s="1"/>
  <c r="AL57" i="2"/>
  <c r="AP35" i="2"/>
  <c r="AH108" i="2"/>
  <c r="AL107" i="2"/>
  <c r="R215" i="2"/>
  <c r="V125" i="2"/>
  <c r="V2" i="28" s="1"/>
  <c r="AL83" i="2"/>
  <c r="AH84" i="2"/>
  <c r="AL30" i="2"/>
  <c r="AP24" i="2"/>
  <c r="AX210" i="1"/>
  <c r="AT211" i="1"/>
  <c r="AP159" i="1"/>
  <c r="AL192" i="1"/>
  <c r="AL212" i="1"/>
  <c r="AD245" i="4" l="1"/>
  <c r="AL245" i="1"/>
  <c r="AP94" i="5"/>
  <c r="AT90" i="5"/>
  <c r="V246" i="5"/>
  <c r="Z137" i="5"/>
  <c r="AD106" i="5"/>
  <c r="AH81" i="5"/>
  <c r="AT90" i="4"/>
  <c r="AP94" i="4"/>
  <c r="Z137" i="4"/>
  <c r="Z138" i="4" s="1"/>
  <c r="V138" i="4"/>
  <c r="AX93" i="2"/>
  <c r="AX97" i="2" s="1"/>
  <c r="AT97" i="2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P23" i="4"/>
  <c r="AL28" i="4"/>
  <c r="AL54" i="4"/>
  <c r="AP33" i="4"/>
  <c r="AP104" i="4"/>
  <c r="AL105" i="4"/>
  <c r="AH192" i="4"/>
  <c r="AL159" i="4"/>
  <c r="AL80" i="4"/>
  <c r="AH81" i="4"/>
  <c r="AH106" i="4" s="1"/>
  <c r="AL173" i="4"/>
  <c r="AH212" i="4"/>
  <c r="AP211" i="4"/>
  <c r="AT210" i="4"/>
  <c r="AP83" i="2"/>
  <c r="AL84" i="2"/>
  <c r="AH109" i="2"/>
  <c r="V215" i="2"/>
  <c r="Z125" i="2"/>
  <c r="Z2" i="28" s="1"/>
  <c r="AP57" i="2"/>
  <c r="AT35" i="2"/>
  <c r="AP30" i="2"/>
  <c r="AT24" i="2"/>
  <c r="AL108" i="2"/>
  <c r="AP107" i="2"/>
  <c r="AX211" i="1"/>
  <c r="AT159" i="1"/>
  <c r="AP192" i="1"/>
  <c r="AP212" i="1"/>
  <c r="AH245" i="4" l="1"/>
  <c r="AL192" i="5"/>
  <c r="AP245" i="1"/>
  <c r="AH245" i="5"/>
  <c r="AX90" i="5"/>
  <c r="AX94" i="5" s="1"/>
  <c r="AT94" i="5"/>
  <c r="AD137" i="5"/>
  <c r="AD246" i="5" s="1"/>
  <c r="Z246" i="5"/>
  <c r="Z138" i="5"/>
  <c r="AH106" i="5"/>
  <c r="AL81" i="5"/>
  <c r="AX90" i="4"/>
  <c r="AX94" i="4" s="1"/>
  <c r="AT94" i="4"/>
  <c r="AD137" i="4"/>
  <c r="AH137" i="4" s="1"/>
  <c r="Z246" i="4"/>
  <c r="AL109" i="2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P80" i="4"/>
  <c r="AL81" i="4"/>
  <c r="AL106" i="4" s="1"/>
  <c r="AP54" i="4"/>
  <c r="AT33" i="4"/>
  <c r="AL192" i="4"/>
  <c r="AP159" i="4"/>
  <c r="AT211" i="4"/>
  <c r="AX210" i="4"/>
  <c r="AP173" i="4"/>
  <c r="AL212" i="4"/>
  <c r="AL245" i="4" s="1"/>
  <c r="AT104" i="4"/>
  <c r="AP105" i="4"/>
  <c r="AT23" i="4"/>
  <c r="AP28" i="4"/>
  <c r="AT30" i="2"/>
  <c r="AX24" i="2"/>
  <c r="AT57" i="2"/>
  <c r="AX35" i="2"/>
  <c r="AP108" i="2"/>
  <c r="AT107" i="2"/>
  <c r="AT83" i="2"/>
  <c r="AP84" i="2"/>
  <c r="Z215" i="2"/>
  <c r="AD125" i="2"/>
  <c r="AD2" i="28" s="1"/>
  <c r="AX159" i="1"/>
  <c r="AT192" i="1"/>
  <c r="AT212" i="1"/>
  <c r="AT245" i="1" l="1"/>
  <c r="AL245" i="5"/>
  <c r="AD138" i="5"/>
  <c r="AH137" i="5"/>
  <c r="AH246" i="5" s="1"/>
  <c r="AL106" i="5"/>
  <c r="AP81" i="5"/>
  <c r="AD246" i="4"/>
  <c r="AD138" i="4"/>
  <c r="AX30" i="2"/>
  <c r="AX80" i="5"/>
  <c r="AT28" i="5"/>
  <c r="AX23" i="5"/>
  <c r="AX211" i="5"/>
  <c r="AT105" i="5"/>
  <c r="AX104" i="5"/>
  <c r="AX159" i="5"/>
  <c r="AT173" i="5"/>
  <c r="AP212" i="5"/>
  <c r="AX54" i="5"/>
  <c r="AP192" i="5"/>
  <c r="AT54" i="4"/>
  <c r="AX33" i="4"/>
  <c r="AX23" i="4"/>
  <c r="AT28" i="4"/>
  <c r="AT173" i="4"/>
  <c r="AP212" i="4"/>
  <c r="AP245" i="4" s="1"/>
  <c r="AP192" i="4"/>
  <c r="AT159" i="4"/>
  <c r="AT80" i="4"/>
  <c r="AP81" i="4"/>
  <c r="AP106" i="4" s="1"/>
  <c r="AX104" i="4"/>
  <c r="AT105" i="4"/>
  <c r="AX211" i="4"/>
  <c r="AH246" i="4"/>
  <c r="AH138" i="4"/>
  <c r="AL137" i="4"/>
  <c r="AX57" i="2"/>
  <c r="AT108" i="2"/>
  <c r="AX107" i="2"/>
  <c r="AD215" i="2"/>
  <c r="AH125" i="2"/>
  <c r="AH2" i="28" s="1"/>
  <c r="AX83" i="2"/>
  <c r="AT84" i="2"/>
  <c r="AP109" i="2"/>
  <c r="AX192" i="1"/>
  <c r="AX212" i="1"/>
  <c r="AX245" i="1" l="1"/>
  <c r="AP245" i="5"/>
  <c r="AH138" i="5"/>
  <c r="AL137" i="5"/>
  <c r="AL246" i="5" s="1"/>
  <c r="AP106" i="5"/>
  <c r="AT81" i="5"/>
  <c r="AX28" i="4"/>
  <c r="AT109" i="2"/>
  <c r="AX105" i="5"/>
  <c r="AX28" i="5"/>
  <c r="AX173" i="5"/>
  <c r="AT212" i="5"/>
  <c r="AT192" i="5"/>
  <c r="AL246" i="4"/>
  <c r="AL138" i="4"/>
  <c r="AP137" i="4"/>
  <c r="AX80" i="4"/>
  <c r="AT81" i="4"/>
  <c r="AT106" i="4" s="1"/>
  <c r="AX173" i="4"/>
  <c r="AT212" i="4"/>
  <c r="AT245" i="4" s="1"/>
  <c r="AX54" i="4"/>
  <c r="AT192" i="4"/>
  <c r="AX159" i="4"/>
  <c r="AX105" i="4"/>
  <c r="AH215" i="2"/>
  <c r="AL125" i="2"/>
  <c r="AL2" i="28" s="1"/>
  <c r="AX84" i="2"/>
  <c r="AX108" i="2"/>
  <c r="AT245" i="5" l="1"/>
  <c r="AX81" i="5"/>
  <c r="AX192" i="5"/>
  <c r="AL138" i="5"/>
  <c r="AP137" i="5"/>
  <c r="AP138" i="5" s="1"/>
  <c r="AT106" i="5"/>
  <c r="AX192" i="4"/>
  <c r="AX109" i="2"/>
  <c r="AX212" i="5"/>
  <c r="AX212" i="4"/>
  <c r="AX245" i="4" s="1"/>
  <c r="AX81" i="4"/>
  <c r="AX106" i="4" s="1"/>
  <c r="AP246" i="4"/>
  <c r="AT137" i="4"/>
  <c r="AP138" i="4"/>
  <c r="AL215" i="2"/>
  <c r="AP125" i="2"/>
  <c r="AP2" i="28" s="1"/>
  <c r="AX245" i="5" l="1"/>
  <c r="AP246" i="5"/>
  <c r="AT137" i="5"/>
  <c r="AT246" i="5" s="1"/>
  <c r="AX106" i="5"/>
  <c r="AT246" i="4"/>
  <c r="AX137" i="4"/>
  <c r="AT138" i="4"/>
  <c r="AP215" i="2"/>
  <c r="AT125" i="2"/>
  <c r="AT2" i="28" s="1"/>
  <c r="AT138" i="5" l="1"/>
  <c r="AX137" i="5"/>
  <c r="AX138" i="5" s="1"/>
  <c r="AX246" i="4"/>
  <c r="AX138" i="4"/>
  <c r="AT215" i="2"/>
  <c r="AX125" i="2"/>
  <c r="AX2" i="28" s="1"/>
  <c r="AX246" i="5" l="1"/>
  <c r="AX215" i="2"/>
  <c r="K40" i="1" l="1"/>
  <c r="N40" i="1" s="1"/>
  <c r="R40" i="1" s="1"/>
  <c r="V40" i="1" s="1"/>
  <c r="Z40" i="1" s="1"/>
  <c r="AD40" i="1" s="1"/>
  <c r="AH40" i="1" s="1"/>
  <c r="AL40" i="1" s="1"/>
  <c r="AP40" i="1" s="1"/>
  <c r="AT40" i="1" s="1"/>
  <c r="AX40" i="1" s="1"/>
  <c r="K39" i="1"/>
  <c r="N39" i="1" s="1"/>
  <c r="R39" i="1" s="1"/>
  <c r="V39" i="1" s="1"/>
  <c r="Z39" i="1" s="1"/>
  <c r="AD39" i="1" s="1"/>
  <c r="AH39" i="1" s="1"/>
  <c r="AL39" i="1" s="1"/>
  <c r="AP39" i="1" s="1"/>
  <c r="AT39" i="1" s="1"/>
  <c r="AX39" i="1" s="1"/>
  <c r="K45" i="1" l="1"/>
  <c r="N45" i="1" s="1"/>
  <c r="R45" i="1" s="1"/>
  <c r="V45" i="1" s="1"/>
  <c r="Z45" i="1" s="1"/>
  <c r="AD45" i="1" s="1"/>
  <c r="AH45" i="1" s="1"/>
  <c r="AL45" i="1" s="1"/>
  <c r="AP45" i="1" s="1"/>
  <c r="AT45" i="1" s="1"/>
  <c r="AX45" i="1" s="1"/>
  <c r="K131" i="1"/>
  <c r="K124" i="1"/>
  <c r="K130" i="1"/>
  <c r="K136" i="1"/>
  <c r="K123" i="1"/>
  <c r="K129" i="1"/>
  <c r="K134" i="1" s="1"/>
  <c r="K132" i="1"/>
  <c r="K133" i="1"/>
  <c r="K126" i="1"/>
  <c r="K135" i="1"/>
  <c r="K125" i="1"/>
  <c r="K127" i="1" s="1"/>
  <c r="K122" i="1"/>
  <c r="K91" i="1"/>
  <c r="K98" i="1"/>
  <c r="N98" i="1" s="1"/>
  <c r="R98" i="1" s="1"/>
  <c r="V98" i="1" s="1"/>
  <c r="Z98" i="1" s="1"/>
  <c r="AD98" i="1" s="1"/>
  <c r="AH98" i="1" s="1"/>
  <c r="AL98" i="1" s="1"/>
  <c r="AP98" i="1" s="1"/>
  <c r="AT98" i="1" s="1"/>
  <c r="AX98" i="1" s="1"/>
  <c r="K88" i="1"/>
  <c r="N88" i="1" s="1"/>
  <c r="R88" i="1" s="1"/>
  <c r="V88" i="1" s="1"/>
  <c r="Z88" i="1" s="1"/>
  <c r="AD88" i="1" s="1"/>
  <c r="AH88" i="1" s="1"/>
  <c r="AL88" i="1" s="1"/>
  <c r="AP88" i="1" s="1"/>
  <c r="AT88" i="1" s="1"/>
  <c r="AX88" i="1" s="1"/>
  <c r="K100" i="1"/>
  <c r="N100" i="1" s="1"/>
  <c r="R100" i="1" s="1"/>
  <c r="V100" i="1" s="1"/>
  <c r="Z100" i="1" s="1"/>
  <c r="AD100" i="1" s="1"/>
  <c r="AH100" i="1" s="1"/>
  <c r="AL100" i="1" s="1"/>
  <c r="AP100" i="1" s="1"/>
  <c r="AT100" i="1" s="1"/>
  <c r="AX100" i="1" s="1"/>
  <c r="K57" i="1"/>
  <c r="N57" i="1" s="1"/>
  <c r="R57" i="1" s="1"/>
  <c r="V57" i="1" s="1"/>
  <c r="Z57" i="1" s="1"/>
  <c r="AD57" i="1" s="1"/>
  <c r="AH57" i="1" s="1"/>
  <c r="AL57" i="1" s="1"/>
  <c r="AP57" i="1" s="1"/>
  <c r="AT57" i="1" s="1"/>
  <c r="AX57" i="1" s="1"/>
  <c r="K71" i="1"/>
  <c r="N71" i="1" s="1"/>
  <c r="R71" i="1" s="1"/>
  <c r="V71" i="1" s="1"/>
  <c r="Z71" i="1" s="1"/>
  <c r="AD71" i="1" s="1"/>
  <c r="AH71" i="1" s="1"/>
  <c r="AL71" i="1" s="1"/>
  <c r="AP71" i="1" s="1"/>
  <c r="AT71" i="1" s="1"/>
  <c r="AX71" i="1" s="1"/>
  <c r="K86" i="1"/>
  <c r="N86" i="1" s="1"/>
  <c r="R86" i="1" s="1"/>
  <c r="V86" i="1" s="1"/>
  <c r="Z86" i="1" s="1"/>
  <c r="AD86" i="1" s="1"/>
  <c r="AH86" i="1" s="1"/>
  <c r="AL86" i="1" s="1"/>
  <c r="AP86" i="1" s="1"/>
  <c r="AT86" i="1" s="1"/>
  <c r="AX86" i="1" s="1"/>
  <c r="K121" i="1"/>
  <c r="N121" i="1" s="1"/>
  <c r="R121" i="1" s="1"/>
  <c r="V121" i="1" s="1"/>
  <c r="Z121" i="1" s="1"/>
  <c r="AD121" i="1" s="1"/>
  <c r="AH121" i="1" s="1"/>
  <c r="AL121" i="1" s="1"/>
  <c r="AP121" i="1" s="1"/>
  <c r="AT121" i="1" s="1"/>
  <c r="AX121" i="1" s="1"/>
  <c r="K85" i="1"/>
  <c r="N85" i="1" s="1"/>
  <c r="R85" i="1" s="1"/>
  <c r="V85" i="1" s="1"/>
  <c r="Z85" i="1" s="1"/>
  <c r="AD85" i="1" s="1"/>
  <c r="AH85" i="1" s="1"/>
  <c r="AL85" i="1" s="1"/>
  <c r="AP85" i="1" s="1"/>
  <c r="AT85" i="1" s="1"/>
  <c r="AX85" i="1" s="1"/>
  <c r="K60" i="1"/>
  <c r="N60" i="1" s="1"/>
  <c r="R60" i="1" s="1"/>
  <c r="V60" i="1" s="1"/>
  <c r="Z60" i="1" s="1"/>
  <c r="AD60" i="1" s="1"/>
  <c r="AH60" i="1" s="1"/>
  <c r="AL60" i="1" s="1"/>
  <c r="AP60" i="1" s="1"/>
  <c r="AT60" i="1" s="1"/>
  <c r="AX60" i="1" s="1"/>
  <c r="K87" i="1"/>
  <c r="N87" i="1" s="1"/>
  <c r="R87" i="1" s="1"/>
  <c r="V87" i="1" s="1"/>
  <c r="Z87" i="1" s="1"/>
  <c r="AD87" i="1" s="1"/>
  <c r="AH87" i="1" s="1"/>
  <c r="AL87" i="1" s="1"/>
  <c r="AP87" i="1" s="1"/>
  <c r="AT87" i="1" s="1"/>
  <c r="AX87" i="1" s="1"/>
  <c r="K119" i="1"/>
  <c r="N119" i="1" s="1"/>
  <c r="R119" i="1" s="1"/>
  <c r="V119" i="1" s="1"/>
  <c r="Z119" i="1" s="1"/>
  <c r="AD119" i="1" s="1"/>
  <c r="AH119" i="1" s="1"/>
  <c r="AL119" i="1" s="1"/>
  <c r="AP119" i="1" s="1"/>
  <c r="AT119" i="1" s="1"/>
  <c r="AX119" i="1" s="1"/>
  <c r="K84" i="1"/>
  <c r="N84" i="1" s="1"/>
  <c r="R84" i="1" s="1"/>
  <c r="V84" i="1" s="1"/>
  <c r="Z84" i="1" s="1"/>
  <c r="AD84" i="1" s="1"/>
  <c r="AH84" i="1" s="1"/>
  <c r="AL84" i="1" s="1"/>
  <c r="AP84" i="1" s="1"/>
  <c r="AT84" i="1" s="1"/>
  <c r="AX84" i="1" s="1"/>
  <c r="K66" i="1"/>
  <c r="N66" i="1" s="1"/>
  <c r="R66" i="1" s="1"/>
  <c r="V66" i="1" s="1"/>
  <c r="Z66" i="1" s="1"/>
  <c r="AD66" i="1" s="1"/>
  <c r="AH66" i="1" s="1"/>
  <c r="AL66" i="1" s="1"/>
  <c r="AP66" i="1" s="1"/>
  <c r="AT66" i="1" s="1"/>
  <c r="AX66" i="1" s="1"/>
  <c r="K114" i="1"/>
  <c r="N114" i="1" s="1"/>
  <c r="R114" i="1" s="1"/>
  <c r="V114" i="1" s="1"/>
  <c r="Z114" i="1" s="1"/>
  <c r="AD114" i="1" s="1"/>
  <c r="AH114" i="1" s="1"/>
  <c r="AL114" i="1" s="1"/>
  <c r="AP114" i="1" s="1"/>
  <c r="AT114" i="1" s="1"/>
  <c r="AX114" i="1" s="1"/>
  <c r="K117" i="1"/>
  <c r="N117" i="1" s="1"/>
  <c r="R117" i="1" s="1"/>
  <c r="V117" i="1" s="1"/>
  <c r="Z117" i="1" s="1"/>
  <c r="AD117" i="1" s="1"/>
  <c r="AH117" i="1" s="1"/>
  <c r="AL117" i="1" s="1"/>
  <c r="AP117" i="1" s="1"/>
  <c r="AT117" i="1" s="1"/>
  <c r="AX117" i="1" s="1"/>
  <c r="K94" i="1"/>
  <c r="N94" i="1" s="1"/>
  <c r="R94" i="1" s="1"/>
  <c r="V94" i="1" s="1"/>
  <c r="Z94" i="1" s="1"/>
  <c r="AD94" i="1" s="1"/>
  <c r="AH94" i="1" s="1"/>
  <c r="AL94" i="1" s="1"/>
  <c r="AP94" i="1" s="1"/>
  <c r="AT94" i="1" s="1"/>
  <c r="AX94" i="1" s="1"/>
  <c r="K63" i="1"/>
  <c r="N63" i="1" s="1"/>
  <c r="R63" i="1" s="1"/>
  <c r="V63" i="1" s="1"/>
  <c r="Z63" i="1" s="1"/>
  <c r="AD63" i="1" s="1"/>
  <c r="AH63" i="1" s="1"/>
  <c r="AL63" i="1" s="1"/>
  <c r="AP63" i="1" s="1"/>
  <c r="AT63" i="1" s="1"/>
  <c r="AX63" i="1" s="1"/>
  <c r="K72" i="1"/>
  <c r="N72" i="1" s="1"/>
  <c r="R72" i="1" s="1"/>
  <c r="V72" i="1" s="1"/>
  <c r="Z72" i="1" s="1"/>
  <c r="AD72" i="1" s="1"/>
  <c r="AH72" i="1" s="1"/>
  <c r="AL72" i="1" s="1"/>
  <c r="AP72" i="1" s="1"/>
  <c r="AT72" i="1" s="1"/>
  <c r="AX72" i="1" s="1"/>
  <c r="K74" i="1"/>
  <c r="N74" i="1" s="1"/>
  <c r="R74" i="1" s="1"/>
  <c r="V74" i="1" s="1"/>
  <c r="Z74" i="1" s="1"/>
  <c r="AD74" i="1" s="1"/>
  <c r="AH74" i="1" s="1"/>
  <c r="AL74" i="1" s="1"/>
  <c r="AP74" i="1" s="1"/>
  <c r="AT74" i="1" s="1"/>
  <c r="AX74" i="1" s="1"/>
  <c r="K51" i="1"/>
  <c r="K115" i="1"/>
  <c r="N115" i="1" s="1"/>
  <c r="R115" i="1" s="1"/>
  <c r="V115" i="1" s="1"/>
  <c r="Z115" i="1" s="1"/>
  <c r="AD115" i="1" s="1"/>
  <c r="AH115" i="1" s="1"/>
  <c r="AL115" i="1" s="1"/>
  <c r="AP115" i="1" s="1"/>
  <c r="AT115" i="1" s="1"/>
  <c r="AX115" i="1" s="1"/>
  <c r="K93" i="1"/>
  <c r="N93" i="1" s="1"/>
  <c r="R93" i="1" s="1"/>
  <c r="V93" i="1" s="1"/>
  <c r="Z93" i="1" s="1"/>
  <c r="AD93" i="1" s="1"/>
  <c r="AH93" i="1" s="1"/>
  <c r="AL93" i="1" s="1"/>
  <c r="AP93" i="1" s="1"/>
  <c r="AT93" i="1" s="1"/>
  <c r="AX93" i="1" s="1"/>
  <c r="K120" i="1"/>
  <c r="N120" i="1" s="1"/>
  <c r="R120" i="1" s="1"/>
  <c r="V120" i="1" s="1"/>
  <c r="Z120" i="1" s="1"/>
  <c r="AD120" i="1" s="1"/>
  <c r="AH120" i="1" s="1"/>
  <c r="AL120" i="1" s="1"/>
  <c r="AP120" i="1" s="1"/>
  <c r="AT120" i="1" s="1"/>
  <c r="AX120" i="1" s="1"/>
  <c r="K65" i="1"/>
  <c r="N65" i="1" s="1"/>
  <c r="R65" i="1" s="1"/>
  <c r="V65" i="1" s="1"/>
  <c r="Z65" i="1" s="1"/>
  <c r="AD65" i="1" s="1"/>
  <c r="AH65" i="1" s="1"/>
  <c r="AL65" i="1" s="1"/>
  <c r="AP65" i="1" s="1"/>
  <c r="AT65" i="1" s="1"/>
  <c r="AX65" i="1" s="1"/>
  <c r="K80" i="1"/>
  <c r="N80" i="1" s="1"/>
  <c r="R80" i="1" s="1"/>
  <c r="V80" i="1" s="1"/>
  <c r="Z80" i="1" s="1"/>
  <c r="AD80" i="1" s="1"/>
  <c r="AH80" i="1" s="1"/>
  <c r="AL80" i="1" s="1"/>
  <c r="AP80" i="1" s="1"/>
  <c r="AT80" i="1" s="1"/>
  <c r="AX80" i="1" s="1"/>
  <c r="K58" i="1"/>
  <c r="N58" i="1" s="1"/>
  <c r="R58" i="1" s="1"/>
  <c r="V58" i="1" s="1"/>
  <c r="Z58" i="1" s="1"/>
  <c r="AD58" i="1" s="1"/>
  <c r="AH58" i="1" s="1"/>
  <c r="AL58" i="1" s="1"/>
  <c r="AP58" i="1" s="1"/>
  <c r="AT58" i="1" s="1"/>
  <c r="AX58" i="1" s="1"/>
  <c r="K96" i="1"/>
  <c r="N96" i="1" s="1"/>
  <c r="R96" i="1" s="1"/>
  <c r="V96" i="1" s="1"/>
  <c r="Z96" i="1" s="1"/>
  <c r="AD96" i="1" s="1"/>
  <c r="AH96" i="1" s="1"/>
  <c r="AL96" i="1" s="1"/>
  <c r="AP96" i="1" s="1"/>
  <c r="AT96" i="1" s="1"/>
  <c r="AX96" i="1" s="1"/>
  <c r="K89" i="1"/>
  <c r="N89" i="1" s="1"/>
  <c r="R89" i="1" s="1"/>
  <c r="V89" i="1" s="1"/>
  <c r="Z89" i="1" s="1"/>
  <c r="AD89" i="1" s="1"/>
  <c r="AH89" i="1" s="1"/>
  <c r="AL89" i="1" s="1"/>
  <c r="AP89" i="1" s="1"/>
  <c r="AT89" i="1" s="1"/>
  <c r="AX89" i="1" s="1"/>
  <c r="K108" i="1"/>
  <c r="N108" i="1" s="1"/>
  <c r="R108" i="1" s="1"/>
  <c r="V108" i="1" s="1"/>
  <c r="Z108" i="1" s="1"/>
  <c r="AD108" i="1" s="1"/>
  <c r="AH108" i="1" s="1"/>
  <c r="AL108" i="1" s="1"/>
  <c r="AP108" i="1" s="1"/>
  <c r="AT108" i="1" s="1"/>
  <c r="AX108" i="1" s="1"/>
  <c r="K15" i="1"/>
  <c r="N15" i="1" s="1"/>
  <c r="R15" i="1" s="1"/>
  <c r="V15" i="1" s="1"/>
  <c r="Z15" i="1" s="1"/>
  <c r="AD15" i="1" s="1"/>
  <c r="AH15" i="1" s="1"/>
  <c r="AL15" i="1" s="1"/>
  <c r="AP15" i="1" s="1"/>
  <c r="AT15" i="1" s="1"/>
  <c r="AX15" i="1" s="1"/>
  <c r="K56" i="1"/>
  <c r="N56" i="1" s="1"/>
  <c r="R56" i="1" s="1"/>
  <c r="V56" i="1" s="1"/>
  <c r="Z56" i="1" s="1"/>
  <c r="AD56" i="1" s="1"/>
  <c r="AH56" i="1" s="1"/>
  <c r="AL56" i="1" s="1"/>
  <c r="AP56" i="1" s="1"/>
  <c r="AT56" i="1" s="1"/>
  <c r="AX56" i="1" s="1"/>
  <c r="K103" i="1"/>
  <c r="N103" i="1" s="1"/>
  <c r="R103" i="1" s="1"/>
  <c r="V103" i="1" s="1"/>
  <c r="Z103" i="1" s="1"/>
  <c r="AD103" i="1" s="1"/>
  <c r="AH103" i="1" s="1"/>
  <c r="AL103" i="1" s="1"/>
  <c r="AP103" i="1" s="1"/>
  <c r="AT103" i="1" s="1"/>
  <c r="AX103" i="1" s="1"/>
  <c r="K109" i="1"/>
  <c r="N109" i="1" s="1"/>
  <c r="R109" i="1" s="1"/>
  <c r="V109" i="1" s="1"/>
  <c r="Z109" i="1" s="1"/>
  <c r="AD109" i="1" s="1"/>
  <c r="AH109" i="1" s="1"/>
  <c r="AL109" i="1" s="1"/>
  <c r="AP109" i="1" s="1"/>
  <c r="AT109" i="1" s="1"/>
  <c r="AX109" i="1" s="1"/>
  <c r="K59" i="1"/>
  <c r="K101" i="1"/>
  <c r="N101" i="1" s="1"/>
  <c r="R101" i="1" s="1"/>
  <c r="V101" i="1" s="1"/>
  <c r="Z101" i="1" s="1"/>
  <c r="AD101" i="1" s="1"/>
  <c r="AH101" i="1" s="1"/>
  <c r="AL101" i="1" s="1"/>
  <c r="AP101" i="1" s="1"/>
  <c r="AT101" i="1" s="1"/>
  <c r="AX101" i="1" s="1"/>
  <c r="K53" i="1"/>
  <c r="N53" i="1" s="1"/>
  <c r="R53" i="1" s="1"/>
  <c r="V53" i="1" s="1"/>
  <c r="Z53" i="1" s="1"/>
  <c r="AD53" i="1" s="1"/>
  <c r="AH53" i="1" s="1"/>
  <c r="AL53" i="1" s="1"/>
  <c r="AP53" i="1" s="1"/>
  <c r="AT53" i="1" s="1"/>
  <c r="AX53" i="1" s="1"/>
  <c r="K99" i="1"/>
  <c r="N99" i="1" s="1"/>
  <c r="R99" i="1" s="1"/>
  <c r="V99" i="1" s="1"/>
  <c r="Z99" i="1" s="1"/>
  <c r="AD99" i="1" s="1"/>
  <c r="AH99" i="1" s="1"/>
  <c r="AL99" i="1" s="1"/>
  <c r="AP99" i="1" s="1"/>
  <c r="AT99" i="1" s="1"/>
  <c r="AX99" i="1" s="1"/>
  <c r="K102" i="1"/>
  <c r="N102" i="1" s="1"/>
  <c r="R102" i="1" s="1"/>
  <c r="V102" i="1" s="1"/>
  <c r="Z102" i="1" s="1"/>
  <c r="AD102" i="1" s="1"/>
  <c r="AH102" i="1" s="1"/>
  <c r="AL102" i="1" s="1"/>
  <c r="AP102" i="1" s="1"/>
  <c r="AT102" i="1" s="1"/>
  <c r="AX102" i="1" s="1"/>
  <c r="K83" i="1"/>
  <c r="N83" i="1" s="1"/>
  <c r="R83" i="1" s="1"/>
  <c r="V83" i="1" s="1"/>
  <c r="Z83" i="1" s="1"/>
  <c r="AD83" i="1" s="1"/>
  <c r="AH83" i="1" s="1"/>
  <c r="AL83" i="1" s="1"/>
  <c r="AP83" i="1" s="1"/>
  <c r="AT83" i="1" s="1"/>
  <c r="AX83" i="1" s="1"/>
  <c r="K77" i="1"/>
  <c r="N77" i="1" s="1"/>
  <c r="R77" i="1" s="1"/>
  <c r="V77" i="1" s="1"/>
  <c r="Z77" i="1" s="1"/>
  <c r="AD77" i="1" s="1"/>
  <c r="AH77" i="1" s="1"/>
  <c r="AL77" i="1" s="1"/>
  <c r="AP77" i="1" s="1"/>
  <c r="AT77" i="1" s="1"/>
  <c r="AX77" i="1" s="1"/>
  <c r="K62" i="1"/>
  <c r="N62" i="1" s="1"/>
  <c r="R62" i="1" s="1"/>
  <c r="V62" i="1" s="1"/>
  <c r="Z62" i="1" s="1"/>
  <c r="AD62" i="1" s="1"/>
  <c r="AH62" i="1" s="1"/>
  <c r="AL62" i="1" s="1"/>
  <c r="AP62" i="1" s="1"/>
  <c r="AT62" i="1" s="1"/>
  <c r="AX62" i="1" s="1"/>
  <c r="K110" i="1"/>
  <c r="N110" i="1" s="1"/>
  <c r="R110" i="1" s="1"/>
  <c r="V110" i="1" s="1"/>
  <c r="Z110" i="1" s="1"/>
  <c r="AD110" i="1" s="1"/>
  <c r="AH110" i="1" s="1"/>
  <c r="AL110" i="1" s="1"/>
  <c r="AP110" i="1" s="1"/>
  <c r="AT110" i="1" s="1"/>
  <c r="AX110" i="1" s="1"/>
  <c r="K18" i="1"/>
  <c r="K52" i="1"/>
  <c r="N52" i="1" s="1"/>
  <c r="R52" i="1" s="1"/>
  <c r="V52" i="1" s="1"/>
  <c r="Z52" i="1" s="1"/>
  <c r="AD52" i="1" s="1"/>
  <c r="AH52" i="1" s="1"/>
  <c r="AL52" i="1" s="1"/>
  <c r="AP52" i="1" s="1"/>
  <c r="AT52" i="1" s="1"/>
  <c r="AX52" i="1" s="1"/>
  <c r="K67" i="1"/>
  <c r="N67" i="1" s="1"/>
  <c r="R67" i="1" s="1"/>
  <c r="V67" i="1" s="1"/>
  <c r="Z67" i="1" s="1"/>
  <c r="AD67" i="1" s="1"/>
  <c r="AH67" i="1" s="1"/>
  <c r="AL67" i="1" s="1"/>
  <c r="AP67" i="1" s="1"/>
  <c r="AT67" i="1" s="1"/>
  <c r="AX67" i="1" s="1"/>
  <c r="K70" i="1"/>
  <c r="N70" i="1" s="1"/>
  <c r="R70" i="1" s="1"/>
  <c r="V70" i="1" s="1"/>
  <c r="Z70" i="1" s="1"/>
  <c r="AD70" i="1" s="1"/>
  <c r="AH70" i="1" s="1"/>
  <c r="AL70" i="1" s="1"/>
  <c r="AP70" i="1" s="1"/>
  <c r="AT70" i="1" s="1"/>
  <c r="AX70" i="1" s="1"/>
  <c r="K113" i="1"/>
  <c r="N113" i="1" s="1"/>
  <c r="R113" i="1" s="1"/>
  <c r="V113" i="1" s="1"/>
  <c r="Z113" i="1" s="1"/>
  <c r="AD113" i="1" s="1"/>
  <c r="AH113" i="1" s="1"/>
  <c r="AL113" i="1" s="1"/>
  <c r="AP113" i="1" s="1"/>
  <c r="AT113" i="1" s="1"/>
  <c r="AX113" i="1" s="1"/>
  <c r="K104" i="1"/>
  <c r="N104" i="1" s="1"/>
  <c r="R104" i="1" s="1"/>
  <c r="V104" i="1" s="1"/>
  <c r="Z104" i="1" s="1"/>
  <c r="AD104" i="1" s="1"/>
  <c r="AH104" i="1" s="1"/>
  <c r="AL104" i="1" s="1"/>
  <c r="AP104" i="1" s="1"/>
  <c r="AT104" i="1" s="1"/>
  <c r="AX104" i="1" s="1"/>
  <c r="K61" i="1"/>
  <c r="N61" i="1" s="1"/>
  <c r="R61" i="1" s="1"/>
  <c r="V61" i="1" s="1"/>
  <c r="Z61" i="1" s="1"/>
  <c r="AD61" i="1" s="1"/>
  <c r="AH61" i="1" s="1"/>
  <c r="AL61" i="1" s="1"/>
  <c r="AP61" i="1" s="1"/>
  <c r="AT61" i="1" s="1"/>
  <c r="AX61" i="1" s="1"/>
  <c r="K75" i="1"/>
  <c r="N75" i="1" s="1"/>
  <c r="R75" i="1" s="1"/>
  <c r="V75" i="1" s="1"/>
  <c r="Z75" i="1" s="1"/>
  <c r="AD75" i="1" s="1"/>
  <c r="AH75" i="1" s="1"/>
  <c r="AL75" i="1" s="1"/>
  <c r="AP75" i="1" s="1"/>
  <c r="AT75" i="1" s="1"/>
  <c r="AX75" i="1" s="1"/>
  <c r="K116" i="1"/>
  <c r="N116" i="1" s="1"/>
  <c r="R116" i="1" s="1"/>
  <c r="V116" i="1" s="1"/>
  <c r="Z116" i="1" s="1"/>
  <c r="AD116" i="1" s="1"/>
  <c r="AH116" i="1" s="1"/>
  <c r="AL116" i="1" s="1"/>
  <c r="AP116" i="1" s="1"/>
  <c r="AT116" i="1" s="1"/>
  <c r="AX116" i="1" s="1"/>
  <c r="K79" i="1"/>
  <c r="N79" i="1" s="1"/>
  <c r="R79" i="1" s="1"/>
  <c r="V79" i="1" s="1"/>
  <c r="Z79" i="1" s="1"/>
  <c r="AD79" i="1" s="1"/>
  <c r="AH79" i="1" s="1"/>
  <c r="AL79" i="1" s="1"/>
  <c r="AP79" i="1" s="1"/>
  <c r="AT79" i="1" s="1"/>
  <c r="AX79" i="1" s="1"/>
  <c r="K73" i="1"/>
  <c r="N73" i="1" s="1"/>
  <c r="R73" i="1" s="1"/>
  <c r="V73" i="1" s="1"/>
  <c r="Z73" i="1" s="1"/>
  <c r="AD73" i="1" s="1"/>
  <c r="AH73" i="1" s="1"/>
  <c r="AL73" i="1" s="1"/>
  <c r="AP73" i="1" s="1"/>
  <c r="AT73" i="1" s="1"/>
  <c r="AX73" i="1" s="1"/>
  <c r="K92" i="1"/>
  <c r="N92" i="1" s="1"/>
  <c r="R92" i="1" s="1"/>
  <c r="V92" i="1" s="1"/>
  <c r="Z92" i="1" s="1"/>
  <c r="AD92" i="1" s="1"/>
  <c r="AH92" i="1" s="1"/>
  <c r="AL92" i="1" s="1"/>
  <c r="AP92" i="1" s="1"/>
  <c r="AT92" i="1" s="1"/>
  <c r="AX92" i="1" s="1"/>
  <c r="K47" i="1"/>
  <c r="K76" i="1"/>
  <c r="N76" i="1" s="1"/>
  <c r="R76" i="1" s="1"/>
  <c r="V76" i="1" s="1"/>
  <c r="Z76" i="1" s="1"/>
  <c r="AD76" i="1" s="1"/>
  <c r="AH76" i="1" s="1"/>
  <c r="AL76" i="1" s="1"/>
  <c r="AP76" i="1" s="1"/>
  <c r="AT76" i="1" s="1"/>
  <c r="AX76" i="1" s="1"/>
  <c r="K78" i="1"/>
  <c r="N78" i="1" s="1"/>
  <c r="R78" i="1" s="1"/>
  <c r="V78" i="1" s="1"/>
  <c r="Z78" i="1" s="1"/>
  <c r="AD78" i="1" s="1"/>
  <c r="AH78" i="1" s="1"/>
  <c r="AL78" i="1" s="1"/>
  <c r="AP78" i="1" s="1"/>
  <c r="AT78" i="1" s="1"/>
  <c r="AX78" i="1" s="1"/>
  <c r="K97" i="1"/>
  <c r="K68" i="1"/>
  <c r="N68" i="1" s="1"/>
  <c r="R68" i="1" s="1"/>
  <c r="V68" i="1" s="1"/>
  <c r="Z68" i="1" s="1"/>
  <c r="AD68" i="1" s="1"/>
  <c r="AH68" i="1" s="1"/>
  <c r="AL68" i="1" s="1"/>
  <c r="AP68" i="1" s="1"/>
  <c r="AT68" i="1" s="1"/>
  <c r="AX68" i="1" s="1"/>
  <c r="K112" i="1"/>
  <c r="N112" i="1" s="1"/>
  <c r="R112" i="1" s="1"/>
  <c r="V112" i="1" s="1"/>
  <c r="Z112" i="1" s="1"/>
  <c r="AD112" i="1" s="1"/>
  <c r="AH112" i="1" s="1"/>
  <c r="AL112" i="1" s="1"/>
  <c r="AP112" i="1" s="1"/>
  <c r="AT112" i="1" s="1"/>
  <c r="AX112" i="1" s="1"/>
  <c r="K33" i="1"/>
  <c r="N33" i="1" s="1"/>
  <c r="R33" i="1" s="1"/>
  <c r="V33" i="1" s="1"/>
  <c r="Z33" i="1" s="1"/>
  <c r="AD33" i="1" s="1"/>
  <c r="AH33" i="1" s="1"/>
  <c r="AL33" i="1" s="1"/>
  <c r="AP33" i="1" s="1"/>
  <c r="AT33" i="1" s="1"/>
  <c r="AX33" i="1" s="1"/>
  <c r="K34" i="1" l="1"/>
  <c r="N34" i="1" s="1"/>
  <c r="K118" i="1"/>
  <c r="K128" i="1" s="1"/>
  <c r="K137" i="1" s="1"/>
  <c r="R34" i="1"/>
  <c r="V34" i="1" s="1"/>
  <c r="K90" i="1"/>
  <c r="N90" i="1" s="1"/>
  <c r="R90" i="1" s="1"/>
  <c r="V90" i="1" s="1"/>
  <c r="Z90" i="1" s="1"/>
  <c r="AD90" i="1" s="1"/>
  <c r="AH90" i="1" s="1"/>
  <c r="AL90" i="1" s="1"/>
  <c r="AP90" i="1" s="1"/>
  <c r="AT90" i="1" s="1"/>
  <c r="AX90" i="1" s="1"/>
  <c r="Z34" i="1"/>
  <c r="AD34" i="1" s="1"/>
  <c r="AH34" i="1" s="1"/>
  <c r="AL34" i="1" s="1"/>
  <c r="AP34" i="1" s="1"/>
  <c r="AT34" i="1" s="1"/>
  <c r="AX34" i="1" s="1"/>
  <c r="N118" i="1"/>
  <c r="N91" i="1"/>
  <c r="K95" i="1"/>
  <c r="N51" i="1"/>
  <c r="R51" i="1" s="1"/>
  <c r="V51" i="1" s="1"/>
  <c r="Z51" i="1" s="1"/>
  <c r="AD51" i="1" s="1"/>
  <c r="AH51" i="1" s="1"/>
  <c r="AL51" i="1" s="1"/>
  <c r="AP51" i="1" s="1"/>
  <c r="AT51" i="1" s="1"/>
  <c r="AX51" i="1" s="1"/>
  <c r="K54" i="1"/>
  <c r="K105" i="1"/>
  <c r="N97" i="1"/>
  <c r="R97" i="1" s="1"/>
  <c r="V97" i="1" s="1"/>
  <c r="Z97" i="1" s="1"/>
  <c r="AD97" i="1" s="1"/>
  <c r="AH97" i="1" s="1"/>
  <c r="AL97" i="1" s="1"/>
  <c r="AP97" i="1" s="1"/>
  <c r="AT97" i="1" s="1"/>
  <c r="AX97" i="1" s="1"/>
  <c r="N47" i="1"/>
  <c r="R47" i="1" s="1"/>
  <c r="V47" i="1" s="1"/>
  <c r="Z47" i="1" s="1"/>
  <c r="AD47" i="1" s="1"/>
  <c r="AH47" i="1" s="1"/>
  <c r="AL47" i="1" s="1"/>
  <c r="AP47" i="1" s="1"/>
  <c r="AT47" i="1" s="1"/>
  <c r="AX47" i="1" s="1"/>
  <c r="K48" i="1"/>
  <c r="N18" i="1"/>
  <c r="R18" i="1" s="1"/>
  <c r="V18" i="1" s="1"/>
  <c r="Z18" i="1" s="1"/>
  <c r="AD18" i="1" s="1"/>
  <c r="AH18" i="1" s="1"/>
  <c r="AL18" i="1" s="1"/>
  <c r="AP18" i="1" s="1"/>
  <c r="AT18" i="1" s="1"/>
  <c r="AX18" i="1" s="1"/>
  <c r="K24" i="1"/>
  <c r="K64" i="1"/>
  <c r="N59" i="1"/>
  <c r="R59" i="1" s="1"/>
  <c r="V59" i="1" s="1"/>
  <c r="Z59" i="1" s="1"/>
  <c r="AD59" i="1" s="1"/>
  <c r="AH59" i="1" s="1"/>
  <c r="AL59" i="1" s="1"/>
  <c r="AP59" i="1" s="1"/>
  <c r="AT59" i="1" s="1"/>
  <c r="AX59" i="1" s="1"/>
  <c r="K69" i="1"/>
  <c r="K111" i="1"/>
  <c r="N111" i="1" s="1"/>
  <c r="R111" i="1" s="1"/>
  <c r="V111" i="1" s="1"/>
  <c r="Z111" i="1" s="1"/>
  <c r="AD111" i="1" s="1"/>
  <c r="AH111" i="1" s="1"/>
  <c r="AL111" i="1" s="1"/>
  <c r="AP111" i="1" s="1"/>
  <c r="AT111" i="1" s="1"/>
  <c r="AX111" i="1" s="1"/>
  <c r="N64" i="1" l="1"/>
  <c r="R64" i="1" s="1"/>
  <c r="V64" i="1" s="1"/>
  <c r="Z64" i="1" s="1"/>
  <c r="AD64" i="1" s="1"/>
  <c r="AH64" i="1" s="1"/>
  <c r="AL64" i="1" s="1"/>
  <c r="AP64" i="1" s="1"/>
  <c r="AT64" i="1" s="1"/>
  <c r="AX64" i="1" s="1"/>
  <c r="N128" i="1"/>
  <c r="N137" i="1" s="1"/>
  <c r="R118" i="1"/>
  <c r="K29" i="1"/>
  <c r="N24" i="1"/>
  <c r="R24" i="1" s="1"/>
  <c r="V24" i="1" s="1"/>
  <c r="Z24" i="1" s="1"/>
  <c r="AD24" i="1" s="1"/>
  <c r="AH24" i="1" s="1"/>
  <c r="AL24" i="1" s="1"/>
  <c r="AP24" i="1" s="1"/>
  <c r="AT24" i="1" s="1"/>
  <c r="AX24" i="1" s="1"/>
  <c r="K55" i="1"/>
  <c r="N54" i="1"/>
  <c r="R54" i="1" s="1"/>
  <c r="V54" i="1" s="1"/>
  <c r="Z54" i="1" s="1"/>
  <c r="AD54" i="1" s="1"/>
  <c r="AH54" i="1" s="1"/>
  <c r="AL54" i="1" s="1"/>
  <c r="AP54" i="1" s="1"/>
  <c r="AT54" i="1" s="1"/>
  <c r="AX54" i="1" s="1"/>
  <c r="K138" i="1"/>
  <c r="K81" i="1"/>
  <c r="N69" i="1"/>
  <c r="R69" i="1" s="1"/>
  <c r="V69" i="1" s="1"/>
  <c r="Z69" i="1" s="1"/>
  <c r="AD69" i="1" s="1"/>
  <c r="AH69" i="1" s="1"/>
  <c r="AL69" i="1" s="1"/>
  <c r="AP69" i="1" s="1"/>
  <c r="AT69" i="1" s="1"/>
  <c r="AX69" i="1" s="1"/>
  <c r="K106" i="1"/>
  <c r="N105" i="1"/>
  <c r="R105" i="1" s="1"/>
  <c r="V105" i="1" s="1"/>
  <c r="Z105" i="1" s="1"/>
  <c r="AD105" i="1" s="1"/>
  <c r="AH105" i="1" s="1"/>
  <c r="AL105" i="1" s="1"/>
  <c r="AP105" i="1" s="1"/>
  <c r="AT105" i="1" s="1"/>
  <c r="AX105" i="1" s="1"/>
  <c r="N95" i="1"/>
  <c r="R91" i="1"/>
  <c r="N48" i="1"/>
  <c r="R48" i="1" s="1"/>
  <c r="V48" i="1" s="1"/>
  <c r="Z48" i="1" s="1"/>
  <c r="AD48" i="1" s="1"/>
  <c r="AH48" i="1" s="1"/>
  <c r="AL48" i="1" s="1"/>
  <c r="AP48" i="1" s="1"/>
  <c r="AT48" i="1" s="1"/>
  <c r="AX48" i="1" s="1"/>
  <c r="N29" i="1" l="1"/>
  <c r="R29" i="1" s="1"/>
  <c r="V29" i="1" s="1"/>
  <c r="Z29" i="1" s="1"/>
  <c r="AD29" i="1" s="1"/>
  <c r="AH29" i="1" s="1"/>
  <c r="AL29" i="1" s="1"/>
  <c r="AP29" i="1" s="1"/>
  <c r="AT29" i="1" s="1"/>
  <c r="AX29" i="1" s="1"/>
  <c r="N55" i="1"/>
  <c r="R55" i="1" s="1"/>
  <c r="V55" i="1" s="1"/>
  <c r="Z55" i="1" s="1"/>
  <c r="AD55" i="1" s="1"/>
  <c r="AH55" i="1" s="1"/>
  <c r="AL55" i="1" s="1"/>
  <c r="AP55" i="1" s="1"/>
  <c r="AT55" i="1" s="1"/>
  <c r="AX55" i="1" s="1"/>
  <c r="N81" i="1"/>
  <c r="R81" i="1" s="1"/>
  <c r="V81" i="1" s="1"/>
  <c r="Z81" i="1" s="1"/>
  <c r="AD81" i="1" s="1"/>
  <c r="AH81" i="1" s="1"/>
  <c r="AL81" i="1" s="1"/>
  <c r="AP81" i="1" s="1"/>
  <c r="AT81" i="1" s="1"/>
  <c r="AX81" i="1" s="1"/>
  <c r="K82" i="1"/>
  <c r="K107" i="1" s="1"/>
  <c r="R128" i="1"/>
  <c r="R137" i="1" s="1"/>
  <c r="V118" i="1"/>
  <c r="R95" i="1"/>
  <c r="V91" i="1"/>
  <c r="N138" i="1"/>
  <c r="N106" i="1"/>
  <c r="R106" i="1" l="1"/>
  <c r="Z118" i="1"/>
  <c r="V128" i="1"/>
  <c r="V137" i="1" s="1"/>
  <c r="V95" i="1"/>
  <c r="Z91" i="1"/>
  <c r="R138" i="1"/>
  <c r="N139" i="1"/>
  <c r="N246" i="1"/>
  <c r="N82" i="1"/>
  <c r="R82" i="1" s="1"/>
  <c r="V82" i="1" s="1"/>
  <c r="Z82" i="1" s="1"/>
  <c r="AD82" i="1" s="1"/>
  <c r="AH82" i="1" s="1"/>
  <c r="AL82" i="1" s="1"/>
  <c r="AP82" i="1" s="1"/>
  <c r="AT82" i="1" s="1"/>
  <c r="AX82" i="1" s="1"/>
  <c r="V106" i="1" l="1"/>
  <c r="N107" i="1"/>
  <c r="R107" i="1" s="1"/>
  <c r="V107" i="1" s="1"/>
  <c r="Z95" i="1"/>
  <c r="Z106" i="1" s="1"/>
  <c r="AD91" i="1"/>
  <c r="R246" i="1"/>
  <c r="R140" i="1" s="1"/>
  <c r="V138" i="1"/>
  <c r="R139" i="1"/>
  <c r="Z128" i="1"/>
  <c r="Z137" i="1" s="1"/>
  <c r="AD118" i="1"/>
  <c r="Z107" i="1" l="1"/>
  <c r="AD95" i="1"/>
  <c r="AD106" i="1" s="1"/>
  <c r="AH91" i="1"/>
  <c r="AD128" i="1"/>
  <c r="AD137" i="1" s="1"/>
  <c r="AH118" i="1"/>
  <c r="V139" i="1"/>
  <c r="Z138" i="1"/>
  <c r="V246" i="1"/>
  <c r="V140" i="1" s="1"/>
  <c r="AH128" i="1" l="1"/>
  <c r="AH137" i="1" s="1"/>
  <c r="AL118" i="1"/>
  <c r="Z139" i="1"/>
  <c r="Z246" i="1"/>
  <c r="Z140" i="1" s="1"/>
  <c r="AD138" i="1"/>
  <c r="AH95" i="1"/>
  <c r="AH106" i="1" s="1"/>
  <c r="AL91" i="1"/>
  <c r="AD107" i="1"/>
  <c r="AL95" i="1" l="1"/>
  <c r="AL106" i="1" s="1"/>
  <c r="AP91" i="1"/>
  <c r="AD246" i="1"/>
  <c r="AD140" i="1" s="1"/>
  <c r="AD139" i="1"/>
  <c r="AH138" i="1"/>
  <c r="AL128" i="1"/>
  <c r="AL137" i="1" s="1"/>
  <c r="AP118" i="1"/>
  <c r="AH107" i="1"/>
  <c r="AP128" i="1" l="1"/>
  <c r="AP137" i="1" s="1"/>
  <c r="AT118" i="1"/>
  <c r="AL107" i="1"/>
  <c r="AH246" i="1"/>
  <c r="AH140" i="1" s="1"/>
  <c r="AL138" i="1"/>
  <c r="AH139" i="1"/>
  <c r="AP95" i="1"/>
  <c r="AP106" i="1" s="1"/>
  <c r="AT91" i="1"/>
  <c r="AT128" i="1" l="1"/>
  <c r="AT137" i="1" s="1"/>
  <c r="AX118" i="1"/>
  <c r="AX128" i="1" s="1"/>
  <c r="AT95" i="1"/>
  <c r="AT106" i="1" s="1"/>
  <c r="AX91" i="1"/>
  <c r="AX95" i="1" s="1"/>
  <c r="AP138" i="1"/>
  <c r="AL139" i="1"/>
  <c r="AL246" i="1"/>
  <c r="AL140" i="1" s="1"/>
  <c r="AP107" i="1"/>
  <c r="AX137" i="1" l="1"/>
  <c r="AX106" i="1"/>
  <c r="AP139" i="1"/>
  <c r="AP246" i="1"/>
  <c r="AP140" i="1" s="1"/>
  <c r="AT138" i="1"/>
  <c r="AT107" i="1"/>
  <c r="AT139" i="1" l="1"/>
  <c r="AX138" i="1"/>
  <c r="AT246" i="1"/>
  <c r="AT140" i="1" s="1"/>
  <c r="AX107" i="1"/>
  <c r="AX246" i="1" l="1"/>
  <c r="AX140" i="1" s="1"/>
  <c r="AX139" i="1"/>
</calcChain>
</file>

<file path=xl/sharedStrings.xml><?xml version="1.0" encoding="utf-8"?>
<sst xmlns="http://schemas.openxmlformats.org/spreadsheetml/2006/main" count="2957" uniqueCount="768">
  <si>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</si>
  <si>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</si>
  <si>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</si>
  <si>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</si>
  <si>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</si>
  <si>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</si>
  <si>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</si>
  <si>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</si>
  <si>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</si>
  <si>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</si>
  <si>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</si>
  <si>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</si>
  <si>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</si>
  <si>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</si>
  <si>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</si>
  <si>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</si>
  <si>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</si>
  <si>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</si>
  <si>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</si>
  <si>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</si>
  <si>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</si>
  <si>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</si>
  <si>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</si>
  <si>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</si>
  <si>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</si>
  <si>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</si>
  <si>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</si>
  <si>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</si>
  <si>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</si>
  <si>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</si>
  <si>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</si>
  <si>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</si>
  <si>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</si>
  <si>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</si>
  <si>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</si>
  <si>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</si>
  <si>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</si>
  <si>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</si>
  <si>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</si>
  <si>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</si>
  <si>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</si>
  <si>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</si>
  <si>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</si>
  <si>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</si>
  <si>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</si>
  <si>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</si>
  <si>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</si>
  <si>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</si>
  <si>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</si>
  <si>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</si>
  <si>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</si>
  <si>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</si>
  <si>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</si>
  <si>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</si>
  <si>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</si>
  <si>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</si>
  <si>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</si>
  <si>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</si>
  <si>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</si>
  <si>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</si>
  <si>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</si>
  <si>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</si>
  <si>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</si>
  <si>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</si>
  <si>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</si>
  <si>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</si>
  <si>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</si>
  <si>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</si>
  <si>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</si>
  <si>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</si>
  <si>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</si>
  <si>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</si>
  <si>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</si>
  <si>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</si>
  <si>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</si>
  <si>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</si>
  <si>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</si>
  <si>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</si>
  <si>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</si>
  <si>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</si>
  <si>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</si>
  <si>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</si>
  <si>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</si>
  <si>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</si>
  <si>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</si>
  <si>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</si>
  <si>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</si>
  <si>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</si>
  <si>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</si>
  <si>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</si>
  <si>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</si>
  <si>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</si>
  <si>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</si>
  <si>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</si>
  <si>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</si>
  <si>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</si>
  <si>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</si>
  <si>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</si>
  <si>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</si>
  <si>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</si>
  <si>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</si>
  <si>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</si>
  <si>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</si>
  <si>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</si>
  <si>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</si>
  <si>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</si>
  <si>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</si>
  <si>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</si>
  <si>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</si>
  <si>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</si>
  <si>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</si>
  <si>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</si>
  <si>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</si>
  <si>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</si>
  <si>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</si>
  <si>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</si>
  <si>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</si>
  <si>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</si>
  <si>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</si>
  <si>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</si>
  <si>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</si>
  <si>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</si>
  <si>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</si>
  <si>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</si>
  <si>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</si>
  <si>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</si>
  <si>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</si>
  <si>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</si>
  <si>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</si>
  <si>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</si>
  <si>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</si>
  <si>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</si>
  <si>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</si>
  <si>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</si>
  <si>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</si>
  <si>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</si>
  <si>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</si>
  <si>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</si>
  <si>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</si>
  <si>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</si>
  <si>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</si>
  <si>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</si>
  <si>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</si>
  <si>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</si>
  <si>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</si>
  <si>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</si>
  <si>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</si>
  <si>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</si>
  <si>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</si>
  <si>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</si>
  <si>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</si>
  <si>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</si>
  <si>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</si>
  <si>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</si>
  <si>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</si>
  <si>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</si>
  <si>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</si>
  <si>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</si>
  <si>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</si>
  <si>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</si>
  <si>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</si>
  <si>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</si>
  <si>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</si>
  <si>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</si>
  <si>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</si>
  <si>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</si>
  <si>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</si>
  <si>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</si>
  <si>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</si>
  <si>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</si>
  <si>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</si>
  <si>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</si>
  <si>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</si>
  <si>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</si>
  <si>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</si>
  <si>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</si>
  <si>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</si>
  <si>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</si>
  <si>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</si>
  <si>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</si>
  <si>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</si>
  <si>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</si>
  <si>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</si>
  <si>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</si>
  <si>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</si>
  <si>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</si>
  <si>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</si>
  <si>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</si>
  <si>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</si>
  <si>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</si>
  <si>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</si>
  <si>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</si>
  <si>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</si>
  <si>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</si>
  <si>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</si>
  <si>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</si>
  <si>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</si>
  <si>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</si>
  <si>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</si>
  <si>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</si>
  <si>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</si>
  <si>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</si>
  <si>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</si>
  <si>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</si>
  <si>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</si>
  <si>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</si>
  <si>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</si>
  <si>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</si>
  <si>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</si>
  <si>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</si>
  <si>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</si>
  <si>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</si>
  <si>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</si>
  <si>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</si>
  <si>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</si>
  <si>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</si>
  <si>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</si>
  <si>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</si>
  <si>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</si>
  <si>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</si>
  <si>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</si>
  <si>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</si>
  <si>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</si>
  <si>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</si>
  <si>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</si>
  <si>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</si>
  <si>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</si>
  <si>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</si>
  <si>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</si>
  <si>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</si>
  <si>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</si>
  <si>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</si>
  <si>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</si>
  <si>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</si>
  <si>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</si>
  <si>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</si>
  <si>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</si>
  <si>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</si>
  <si>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</si>
  <si>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</si>
  <si>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</si>
  <si>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</si>
  <si>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</si>
  <si>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</si>
  <si>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</si>
  <si>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</si>
  <si>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</si>
  <si>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</si>
  <si>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</si>
  <si>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</si>
  <si>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</si>
  <si>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</si>
  <si>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</si>
  <si>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</si>
  <si>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</si>
  <si>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</si>
  <si>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</si>
  <si>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</si>
  <si>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</si>
  <si>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</si>
  <si>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</si>
  <si>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</si>
  <si>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</si>
  <si>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</si>
  <si>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</si>
  <si>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</si>
  <si>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</si>
  <si>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</si>
  <si>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</si>
  <si>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</si>
  <si>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</si>
  <si>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</si>
  <si>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</si>
  <si>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</si>
  <si>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</si>
  <si>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</si>
  <si>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</si>
  <si>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</si>
  <si>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</si>
  <si>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</si>
  <si>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</si>
  <si>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</si>
  <si>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</si>
  <si>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</si>
  <si>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</si>
  <si>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</si>
  <si>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</si>
  <si>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</si>
  <si>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</si>
  <si>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</si>
  <si>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</si>
  <si>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</si>
  <si>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</si>
  <si>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</si>
  <si>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</si>
  <si>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</si>
  <si>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</si>
  <si>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</si>
  <si>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</si>
  <si>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</si>
  <si>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</si>
  <si>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</si>
  <si>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</si>
  <si>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</si>
  <si>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</si>
  <si>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</si>
  <si>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</si>
  <si>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</si>
  <si>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</si>
  <si>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</si>
  <si>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</si>
  <si>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</si>
  <si>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</si>
  <si>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</si>
  <si>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</si>
  <si>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</si>
  <si>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</si>
  <si>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</si>
  <si>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</si>
  <si>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</si>
  <si>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</si>
  <si>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</si>
  <si>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</si>
  <si>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</si>
  <si>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</si>
  <si>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</si>
  <si>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</si>
  <si>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</si>
  <si>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</si>
  <si>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</si>
  <si>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</si>
  <si>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</si>
  <si>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</si>
  <si>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</si>
  <si>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</si>
  <si>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</si>
  <si>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</si>
  <si>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</si>
  <si>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</si>
  <si>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</si>
  <si>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</si>
  <si>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</si>
  <si>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</si>
  <si>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</si>
  <si>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</si>
  <si>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</si>
  <si>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</si>
  <si>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</si>
  <si>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</si>
  <si>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</si>
  <si>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</si>
  <si>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</si>
  <si>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</si>
  <si>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</si>
  <si>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</si>
  <si>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</si>
  <si>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</si>
  <si>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</si>
  <si>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</si>
  <si>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</si>
  <si>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</si>
  <si>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</si>
  <si>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</si>
  <si>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</si>
  <si>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</si>
  <si>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</si>
  <si>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</si>
  <si>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</si>
  <si>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</si>
  <si>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</si>
  <si>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</si>
  <si>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</si>
  <si>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</si>
  <si>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</si>
  <si>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</si>
  <si>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</si>
  <si>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</si>
  <si>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</si>
  <si>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</si>
  <si>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</si>
  <si>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</si>
  <si>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</si>
  <si>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</si>
  <si>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</si>
  <si>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</si>
  <si>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</si>
  <si>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</si>
  <si>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</si>
  <si>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</si>
  <si>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</si>
  <si>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</si>
  <si>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</si>
  <si>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</si>
  <si>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</si>
  <si>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</si>
  <si>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</si>
  <si>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</si>
  <si>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</si>
  <si>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</si>
  <si>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</si>
  <si>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</si>
  <si>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</si>
  <si>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</si>
  <si>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</si>
  <si>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</si>
  <si>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</si>
  <si>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</si>
  <si>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</si>
  <si>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</si>
  <si>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</si>
  <si>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</si>
  <si>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</si>
  <si>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</si>
  <si>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</si>
  <si>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</si>
  <si>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</si>
  <si>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</si>
  <si>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</si>
  <si>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</si>
  <si>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</si>
  <si>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</si>
  <si>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</si>
  <si>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</si>
  <si>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</si>
  <si>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</si>
  <si>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</si>
  <si>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</si>
  <si>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</si>
  <si>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</si>
  <si>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</si>
  <si>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</si>
  <si>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</si>
  <si>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</si>
  <si>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</si>
  <si>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</si>
  <si>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</si>
  <si>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</si>
  <si>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</si>
  <si>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</si>
  <si>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</si>
  <si>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</si>
  <si>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</si>
  <si>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</si>
  <si>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</si>
  <si>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</si>
  <si>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</si>
  <si>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</si>
  <si>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</si>
  <si>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</si>
  <si>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</si>
  <si>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</si>
  <si>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</si>
  <si>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</si>
  <si>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</si>
  <si>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</si>
  <si>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</si>
  <si>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</si>
  <si>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</si>
  <si>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</si>
  <si>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</si>
  <si>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</si>
  <si>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</si>
  <si>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</si>
  <si>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</si>
  <si>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</si>
  <si>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PILISSZETNKERESZTI</t>
  </si>
  <si>
    <t xml:space="preserve">PILISSZENTKERESZTI </t>
  </si>
  <si>
    <t>SZLOVÁLK NEMZETISÉGI ÓVODA ELŐIRÁNYZATOK</t>
  </si>
  <si>
    <t>KÖZÖSSÉGI HÁZ ÉS KÖNYVTÁR ELŐIRÁNYZATOK</t>
  </si>
  <si>
    <t>ÖNKORMÁNYZAT ÉS KÖLTSÉGVETÉSI SZERVEI ELŐIRÁNYZATOK</t>
  </si>
  <si>
    <t>ÖNKORMÁNYZAT  ELŐIRÁNYZATOK</t>
  </si>
  <si>
    <t>Polgármesteri Hivatal -Bevételek és Kiadások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</si>
  <si>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</si>
  <si>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</si>
  <si>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</si>
  <si>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</si>
  <si>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</si>
  <si>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</si>
  <si>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</si>
  <si>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</si>
  <si>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</si>
  <si>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</si>
  <si>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</si>
  <si>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</si>
  <si>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</si>
  <si>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</si>
  <si>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</si>
  <si>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</si>
  <si>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</si>
  <si>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</si>
  <si>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</si>
  <si>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</si>
  <si>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</si>
  <si>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</si>
  <si>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</si>
  <si>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</si>
  <si>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</si>
  <si>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</si>
  <si>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</si>
  <si>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</si>
  <si>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</si>
  <si>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</si>
  <si>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</si>
  <si>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</si>
  <si>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</si>
  <si>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</si>
  <si>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</si>
  <si>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</si>
  <si>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</si>
  <si>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</si>
  <si>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</si>
  <si>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</si>
  <si>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</si>
  <si>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</si>
  <si>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</si>
  <si>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</si>
  <si>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</si>
  <si>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</si>
  <si>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</si>
  <si>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</si>
  <si>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</si>
  <si>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</si>
  <si>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</si>
  <si>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</si>
  <si>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</si>
  <si>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</si>
  <si>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</si>
  <si>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</si>
  <si>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</si>
  <si>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</si>
  <si>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</si>
  <si>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</si>
  <si>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</si>
  <si>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</si>
  <si>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</si>
  <si>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</si>
  <si>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</si>
  <si>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</si>
  <si>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</si>
  <si>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</si>
  <si>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</si>
  <si>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</si>
  <si>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</si>
  <si>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</si>
  <si>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</si>
  <si>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</si>
  <si>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</si>
  <si>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</si>
  <si>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</si>
  <si>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</si>
  <si>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</si>
  <si>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</si>
  <si>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</si>
  <si>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</si>
  <si>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</si>
  <si>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</si>
  <si>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</si>
  <si>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</si>
  <si>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</si>
  <si>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</si>
  <si>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</si>
  <si>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</si>
  <si>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</si>
  <si>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</si>
  <si>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</si>
  <si>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</si>
  <si>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</si>
  <si>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</si>
  <si>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</si>
  <si>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</si>
  <si>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</si>
  <si>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</si>
  <si>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</si>
  <si>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</si>
  <si>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</si>
  <si>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</si>
  <si>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</si>
  <si>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</si>
  <si>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</si>
  <si>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</si>
  <si>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</si>
  <si>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</si>
  <si>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</si>
  <si>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</si>
  <si>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</si>
  <si>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</si>
  <si>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</si>
  <si>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</si>
  <si>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</si>
  <si>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</si>
  <si>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</si>
  <si>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</si>
  <si>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</si>
  <si>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</si>
  <si>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</si>
  <si>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</si>
  <si>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</si>
  <si>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</si>
  <si>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</si>
  <si>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</si>
  <si>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</si>
  <si>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</si>
  <si>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</si>
  <si>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</si>
  <si>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</si>
  <si>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</si>
  <si>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</si>
  <si>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</si>
  <si>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</si>
  <si>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</si>
  <si>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</si>
  <si>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</si>
  <si>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</si>
  <si>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</si>
  <si>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</si>
  <si>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</si>
  <si>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</si>
  <si>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</si>
  <si>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</si>
  <si>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</si>
  <si>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</si>
  <si>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</si>
  <si>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</si>
  <si>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</si>
  <si>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</si>
  <si>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</si>
  <si>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</si>
  <si>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</si>
  <si>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</si>
  <si>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</si>
  <si>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</si>
  <si>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</si>
  <si>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</si>
  <si>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</si>
  <si>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</si>
  <si>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</si>
  <si>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</si>
  <si>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</si>
  <si>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</si>
  <si>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</si>
  <si>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</si>
  <si>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</si>
  <si>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</si>
  <si>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</si>
  <si>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</si>
  <si>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</si>
  <si>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</si>
  <si>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</si>
  <si>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</si>
  <si>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</si>
  <si>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</si>
  <si>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</si>
  <si>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</si>
  <si>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</si>
  <si>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</si>
  <si>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</si>
  <si>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</si>
  <si>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</si>
  <si>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</si>
  <si>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</si>
  <si>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</si>
  <si>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</si>
  <si>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</si>
  <si>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</si>
  <si>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</si>
  <si>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</si>
  <si>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</si>
  <si>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</si>
  <si>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</si>
  <si>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</si>
  <si>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</si>
  <si>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</si>
  <si>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</si>
  <si>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</si>
  <si>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</si>
  <si>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</si>
  <si>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</si>
  <si>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</si>
  <si>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</si>
  <si>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</si>
  <si>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SZLOVÁK NEMZETISÉGI ÓVODA ELŐIRÁNYZATOK</t>
  </si>
  <si>
    <t>7. melléklet Pilisszentkereszt Község Önkormányzata 2018. évi költségvetés módosításáról szóló 6/2018. (IX.27.)  önkormányzati rendelethez</t>
  </si>
  <si>
    <t xml:space="preserve">8. melléklet Pilisszentkereszt Község Önkormányzata 2018. évi költségvetés módosításáról szóló 6/2018. (IX.27.)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</si>
  <si>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</si>
  <si>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</si>
  <si>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 xml:space="preserve">Lesencetomaj KÖZSÉG ÖNKORMÁNYZAT 2019. ÉVI KÖLTSÉGVETÉS </t>
  </si>
  <si>
    <t>Lesencetomaj KÖZSÉG</t>
  </si>
  <si>
    <t>Önkormányzati előirányzatok - Bevételek és Kiadások ( Ft)</t>
  </si>
  <si>
    <t>Kiadások ( Ft)</t>
  </si>
  <si>
    <t>Bevételek ( Ft)</t>
  </si>
  <si>
    <t>2019. évi költségvetés</t>
  </si>
  <si>
    <t>működési felhalmozási bevételek és kiadások mérlege</t>
  </si>
  <si>
    <t>A</t>
  </si>
  <si>
    <t>B</t>
  </si>
  <si>
    <t>C</t>
  </si>
  <si>
    <t>D</t>
  </si>
  <si>
    <t>E</t>
  </si>
  <si>
    <t>F</t>
  </si>
  <si>
    <t>önkormányzat</t>
  </si>
  <si>
    <t>Működési kiadások</t>
  </si>
  <si>
    <t>eredeti előir.</t>
  </si>
  <si>
    <t>mód. előir.</t>
  </si>
  <si>
    <t>Működési bevételek</t>
  </si>
  <si>
    <t>eredeti előír.</t>
  </si>
  <si>
    <t>1.</t>
  </si>
  <si>
    <t>Személyi juttatás</t>
  </si>
  <si>
    <t>2.</t>
  </si>
  <si>
    <t>Munkaadókat terhelő járulék</t>
  </si>
  <si>
    <t>3.</t>
  </si>
  <si>
    <t>Dologi kiadás</t>
  </si>
  <si>
    <t>5.</t>
  </si>
  <si>
    <t>Előző évi  visszafizetés</t>
  </si>
  <si>
    <t>6.</t>
  </si>
  <si>
    <t>7.</t>
  </si>
  <si>
    <t>8.</t>
  </si>
  <si>
    <t>Ellátottak juttatásai</t>
  </si>
  <si>
    <t>9.</t>
  </si>
  <si>
    <t>11.</t>
  </si>
  <si>
    <t>tartalék</t>
  </si>
  <si>
    <t>12.</t>
  </si>
  <si>
    <t>Összesen:</t>
  </si>
  <si>
    <t>Felhalmozási kiadások</t>
  </si>
  <si>
    <t>Felhalmozási bevételek</t>
  </si>
  <si>
    <t>Felújítás</t>
  </si>
  <si>
    <t>Beruházás</t>
  </si>
  <si>
    <t>Előző évi felhalmozási maradvány igénybevétele</t>
  </si>
  <si>
    <t>Kiadások mindösszesen:</t>
  </si>
  <si>
    <t>Bevételek mindösszesen:</t>
  </si>
  <si>
    <t xml:space="preserve"> </t>
  </si>
  <si>
    <t>2.sz.módosított előirányzat</t>
  </si>
  <si>
    <t>önként vállat feladatok</t>
  </si>
  <si>
    <t>államigazgatási feladatok</t>
  </si>
  <si>
    <t>Egyéb felhalmozási célú támogatások bevételei ÁHT-n belülről</t>
  </si>
  <si>
    <t>2.sz módosított előiránzat</t>
  </si>
  <si>
    <t>G</t>
  </si>
  <si>
    <t>H</t>
  </si>
  <si>
    <t>mód. előir. 2019.07.31.</t>
  </si>
  <si>
    <t>mód.előir. 2019.07.31.</t>
  </si>
  <si>
    <t>mód.előirt. 2019.12.31.</t>
  </si>
  <si>
    <t>mód. előír.              2019.12.31.</t>
  </si>
  <si>
    <t>Felhalmozási és finanszírozási kiadások</t>
  </si>
  <si>
    <t>Felhalmozási célú tám.-ok ÁHT-n kívülre</t>
  </si>
  <si>
    <t>ÁHT-n belüli megelőlegezés</t>
  </si>
  <si>
    <t>Központi, irányítószervi támogatások folyósítása</t>
  </si>
  <si>
    <t>Egyéb működési célú tám. ÁHT-n belülre</t>
  </si>
  <si>
    <t>Egyéb működési célú tám.ÁHT-n kívülre</t>
  </si>
  <si>
    <t xml:space="preserve">Felhalmozási  célú visszatérítendő támogatások,kölcsönök nyújtása ÁHT-n kívülre </t>
  </si>
  <si>
    <t>Működési célú tám.Áht-n belülről</t>
  </si>
  <si>
    <t>Közhatalmi bevételek</t>
  </si>
  <si>
    <t>Működési célú bevételek</t>
  </si>
  <si>
    <t>Felhalmozási célú tám.ÁHT-n belülre</t>
  </si>
  <si>
    <t>Lesencetomaj Község Önkormányzata</t>
  </si>
  <si>
    <t>2019.évi költségvetés</t>
  </si>
  <si>
    <t>Felhalmozási kiadásai célonként</t>
  </si>
  <si>
    <t>Ssz.</t>
  </si>
  <si>
    <t>Magyar Falu program Óvodafejlesztés</t>
  </si>
  <si>
    <t xml:space="preserve">LESENCETOMAJ KÖZSÉG ÖNKORMÁNYZATA 2019.ÉVI KÖLTSÉGVETÉS </t>
  </si>
  <si>
    <t>Önkormányzati előirányzatok-Bevételek és Kiadások</t>
  </si>
  <si>
    <t>1.1 melléklet a 2019. évi költségvetéséről szóló 5/2020. (V.27.)  önk. rendelethez</t>
  </si>
  <si>
    <t>1 melléklet a 2019. évi költségvetéséről szóló 2/2019. (II.26.)  önkormányzati rendelethez</t>
  </si>
  <si>
    <t>1.2 melléklet a 2019. évi költségvetés módosításáról szóló 5/2020.(V.27.) önk. Rendelethez</t>
  </si>
  <si>
    <t>1. melléklet a 2019. évi költségvetésről szóló 2/2019.(II.26.) önk.rendelethez</t>
  </si>
  <si>
    <t>8. melléklet Lesencetomaj Község Önkormányzata 2019. évi költségvetéséről szóló 2/2019. (II.26.)  önkormányzati rendelethez</t>
  </si>
  <si>
    <t>4.melléklet az 5/2020.(V.27.) önkormányzati rendelethez</t>
  </si>
  <si>
    <t>2.melléklet az 5/2020.(V.27.)önkormányzati rendelethez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</si>
  <si>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3.melléklet a 2/2019.(II.26.) önkormányzati rendelethez</t>
  </si>
  <si>
    <t>3.melléklet az 5/2020.(V.27.) önkormányzati rendelethez</t>
  </si>
  <si>
    <t>4.mell. a 2/2019.(II.26.) önk.rendelethez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</si>
</sst>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\ ##########"/>
    <numFmt numFmtId="166" formatCode="#,##0_ ;\-#,##0\ "/>
    <numFmt numFmtId="167" formatCode="#,##0\ _F_t"/>
  </numFmts>
  <fonts count="8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b/>
      <sz val="8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vertAlign val="superscript"/>
      <sz val="8"/>
      <name val="Arial"/>
      <family val="2"/>
      <charset val="238"/>
    </font>
    <font>
      <sz val="11"/>
      <name val="Arial CE"/>
      <charset val="238"/>
    </font>
    <font>
      <sz val="10"/>
      <color theme="1"/>
      <name val="Arial"/>
      <family val="2"/>
      <charset val="238"/>
    </font>
    <font>
      <b/>
      <sz val="12"/>
      <color theme="1"/>
      <name val="Arial CE"/>
      <charset val="238"/>
    </font>
    <font>
      <sz val="8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7" fillId="0" borderId="0" applyNumberFormat="0" applyFill="0" applyBorder="0" applyAlignment="0" applyProtection="0">
      <alignment vertical="top"/>
      <protection locked="0"/>
    </xf>
  </cellStyleXfs>
  <cellXfs count="670">
    <xf numFmtId="0" fontId="0" fillId="0" borderId="0" xfId="0"/>
    <xf numFmtId="0" fontId="2" fillId="0" borderId="0" xfId="2" applyFill="1" applyProtection="1">
      <protection locked="0"/>
    </xf>
    <xf numFmtId="0" fontId="2" fillId="0" borderId="0" xfId="2" applyProtection="1"/>
    <xf numFmtId="0" fontId="2" fillId="0" borderId="0" xfId="2" applyProtection="1">
      <protection locked="0"/>
    </xf>
    <xf numFmtId="0" fontId="2" fillId="0" borderId="0" xfId="2" applyAlignment="1" applyProtection="1">
      <alignment horizontal="left" vertical="center"/>
    </xf>
    <xf numFmtId="0" fontId="3" fillId="0" borderId="0" xfId="2" applyFont="1" applyFill="1" applyProtection="1"/>
    <xf numFmtId="3" fontId="4" fillId="2" borderId="1" xfId="2" applyNumberFormat="1" applyFont="1" applyFill="1" applyBorder="1" applyAlignment="1" applyProtection="1">
      <alignment horizontal="right"/>
    </xf>
    <xf numFmtId="3" fontId="4" fillId="2" borderId="2" xfId="2" applyNumberFormat="1" applyFont="1" applyFill="1" applyBorder="1" applyAlignment="1" applyProtection="1">
      <alignment horizontal="right"/>
    </xf>
    <xf numFmtId="3" fontId="4" fillId="2" borderId="3" xfId="2" applyNumberFormat="1" applyFont="1" applyFill="1" applyBorder="1" applyAlignment="1" applyProtection="1">
      <alignment horizontal="right"/>
    </xf>
    <xf numFmtId="0" fontId="4" fillId="2" borderId="4" xfId="2" applyFont="1" applyFill="1" applyBorder="1" applyAlignment="1" applyProtection="1">
      <alignment horizontal="left" vertical="center"/>
    </xf>
    <xf numFmtId="0" fontId="4" fillId="2" borderId="3" xfId="2" applyFont="1" applyFill="1" applyBorder="1" applyProtection="1"/>
    <xf numFmtId="0" fontId="5" fillId="0" borderId="0" xfId="2" applyFont="1" applyFill="1" applyProtection="1"/>
    <xf numFmtId="3" fontId="6" fillId="3" borderId="5" xfId="2" applyNumberFormat="1" applyFont="1" applyFill="1" applyBorder="1" applyAlignment="1" applyProtection="1">
      <alignment horizontal="right"/>
    </xf>
    <xf numFmtId="3" fontId="6" fillId="3" borderId="6" xfId="2" applyNumberFormat="1" applyFont="1" applyFill="1" applyBorder="1" applyAlignment="1" applyProtection="1">
      <alignment horizontal="right"/>
    </xf>
    <xf numFmtId="3" fontId="6" fillId="3" borderId="7" xfId="2" applyNumberFormat="1" applyFont="1" applyFill="1" applyBorder="1" applyAlignment="1" applyProtection="1">
      <alignment horizontal="right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3" fontId="8" fillId="0" borderId="5" xfId="2" applyNumberFormat="1" applyFont="1" applyBorder="1" applyAlignment="1" applyProtection="1">
      <alignment horizontal="right"/>
    </xf>
    <xf numFmtId="3" fontId="8" fillId="0" borderId="6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/>
    <xf numFmtId="3" fontId="8" fillId="4" borderId="5" xfId="2" applyNumberFormat="1" applyFont="1" applyFill="1" applyBorder="1" applyAlignment="1" applyProtection="1">
      <alignment horizontal="right"/>
    </xf>
    <xf numFmtId="3" fontId="8" fillId="4" borderId="6" xfId="2" applyNumberFormat="1" applyFont="1" applyFill="1" applyBorder="1" applyAlignment="1" applyProtection="1">
      <alignment horizontal="right"/>
    </xf>
    <xf numFmtId="3" fontId="8" fillId="4" borderId="7" xfId="2" applyNumberFormat="1" applyFont="1" applyFill="1" applyBorder="1" applyAlignment="1" applyProtection="1">
      <alignment horizontal="right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0" fontId="2" fillId="0" borderId="0" xfId="2" applyFont="1" applyFill="1" applyProtection="1">
      <protection locked="0"/>
    </xf>
    <xf numFmtId="3" fontId="9" fillId="0" borderId="5" xfId="2" applyNumberFormat="1" applyFont="1" applyBorder="1" applyAlignment="1" applyProtection="1">
      <alignment horizontal="right"/>
    </xf>
    <xf numFmtId="3" fontId="9" fillId="0" borderId="6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3" fontId="10" fillId="5" borderId="5" xfId="2" applyNumberFormat="1" applyFont="1" applyFill="1" applyBorder="1" applyAlignment="1" applyProtection="1">
      <alignment horizontal="right"/>
    </xf>
    <xf numFmtId="3" fontId="4" fillId="5" borderId="6" xfId="2" applyNumberFormat="1" applyFont="1" applyFill="1" applyBorder="1" applyAlignment="1" applyProtection="1">
      <alignment horizontal="right"/>
    </xf>
    <xf numFmtId="3" fontId="4" fillId="5" borderId="7" xfId="2" applyNumberFormat="1" applyFont="1" applyFill="1" applyBorder="1" applyAlignment="1" applyProtection="1">
      <alignment horizontal="right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3" fontId="10" fillId="6" borderId="5" xfId="2" applyNumberFormat="1" applyFont="1" applyFill="1" applyBorder="1" applyAlignment="1" applyProtection="1">
      <alignment horizontal="right"/>
    </xf>
    <xf numFmtId="3" fontId="10" fillId="6" borderId="6" xfId="2" applyNumberFormat="1" applyFont="1" applyFill="1" applyBorder="1" applyAlignment="1" applyProtection="1">
      <alignment horizontal="right"/>
    </xf>
    <xf numFmtId="3" fontId="10" fillId="6" borderId="7" xfId="2" applyNumberFormat="1" applyFont="1" applyFill="1" applyBorder="1" applyAlignment="1" applyProtection="1">
      <alignment horizontal="right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11" fillId="6" borderId="7" xfId="2" applyFont="1" applyFill="1" applyBorder="1" applyAlignment="1" applyProtection="1">
      <alignment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2" fillId="0" borderId="0" xfId="2" applyFont="1" applyFill="1" applyProtection="1"/>
    <xf numFmtId="0" fontId="12" fillId="0" borderId="9" xfId="2" applyFont="1" applyBorder="1" applyAlignment="1" applyProtection="1">
      <alignment horizontal="center" vertical="center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horizontal="center" wrapText="1"/>
      <protection locked="0"/>
    </xf>
    <xf numFmtId="0" fontId="12" fillId="0" borderId="0" xfId="2" applyFont="1" applyAlignment="1" applyProtection="1">
      <alignment horizontal="left" vertical="center" wrapText="1"/>
    </xf>
    <xf numFmtId="0" fontId="13" fillId="0" borderId="0" xfId="2" applyFont="1" applyAlignment="1" applyProtection="1">
      <alignment horizontal="center" wrapText="1"/>
    </xf>
    <xf numFmtId="0" fontId="2" fillId="0" borderId="0" xfId="2" applyFont="1" applyProtection="1"/>
    <xf numFmtId="0" fontId="2" fillId="0" borderId="0" xfId="2" applyFont="1" applyProtection="1">
      <protection locked="0"/>
    </xf>
    <xf numFmtId="0" fontId="13" fillId="0" borderId="0" xfId="2" applyFont="1" applyAlignment="1" applyProtection="1">
      <alignment horizontal="center" wrapText="1"/>
      <protection locked="0"/>
    </xf>
    <xf numFmtId="0" fontId="12" fillId="0" borderId="0" xfId="2" applyFont="1" applyProtection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left" vertical="center"/>
    </xf>
    <xf numFmtId="166" fontId="4" fillId="2" borderId="1" xfId="1" applyNumberFormat="1" applyFont="1" applyFill="1" applyBorder="1" applyAlignment="1" applyProtection="1">
      <alignment horizontal="right"/>
    </xf>
    <xf numFmtId="166" fontId="4" fillId="2" borderId="2" xfId="1" applyNumberFormat="1" applyFont="1" applyFill="1" applyBorder="1" applyAlignment="1" applyProtection="1">
      <alignment horizontal="right"/>
    </xf>
    <xf numFmtId="166" fontId="4" fillId="2" borderId="3" xfId="1" applyNumberFormat="1" applyFont="1" applyFill="1" applyBorder="1" applyAlignment="1" applyProtection="1">
      <alignment horizontal="right"/>
    </xf>
    <xf numFmtId="166" fontId="10" fillId="5" borderId="5" xfId="1" applyNumberFormat="1" applyFont="1" applyFill="1" applyBorder="1" applyAlignment="1" applyProtection="1">
      <alignment horizontal="right"/>
    </xf>
    <xf numFmtId="166" fontId="4" fillId="5" borderId="6" xfId="1" applyNumberFormat="1" applyFont="1" applyFill="1" applyBorder="1" applyAlignment="1" applyProtection="1">
      <alignment horizontal="right"/>
    </xf>
    <xf numFmtId="166" fontId="4" fillId="5" borderId="7" xfId="1" applyNumberFormat="1" applyFont="1" applyFill="1" applyBorder="1" applyAlignment="1" applyProtection="1">
      <alignment horizontal="right"/>
    </xf>
    <xf numFmtId="166" fontId="8" fillId="0" borderId="5" xfId="1" applyNumberFormat="1" applyFont="1" applyBorder="1" applyAlignment="1" applyProtection="1">
      <alignment horizontal="right"/>
    </xf>
    <xf numFmtId="166" fontId="8" fillId="0" borderId="6" xfId="1" applyNumberFormat="1" applyFont="1" applyBorder="1" applyAlignment="1" applyProtection="1">
      <alignment horizontal="right"/>
      <protection locked="0"/>
    </xf>
    <xf numFmtId="166" fontId="8" fillId="0" borderId="7" xfId="1" applyNumberFormat="1" applyFont="1" applyBorder="1" applyAlignment="1" applyProtection="1">
      <alignment horizontal="right"/>
      <protection locked="0"/>
    </xf>
    <xf numFmtId="166" fontId="8" fillId="4" borderId="5" xfId="1" applyNumberFormat="1" applyFont="1" applyFill="1" applyBorder="1" applyAlignment="1" applyProtection="1">
      <alignment horizontal="right"/>
    </xf>
    <xf numFmtId="166" fontId="8" fillId="4" borderId="6" xfId="1" applyNumberFormat="1" applyFont="1" applyFill="1" applyBorder="1" applyAlignment="1" applyProtection="1">
      <alignment horizontal="right"/>
    </xf>
    <xf numFmtId="166" fontId="8" fillId="4" borderId="7" xfId="1" applyNumberFormat="1" applyFont="1" applyFill="1" applyBorder="1" applyAlignment="1" applyProtection="1">
      <alignment horizontal="right"/>
    </xf>
    <xf numFmtId="166" fontId="9" fillId="0" borderId="5" xfId="1" applyNumberFormat="1" applyFont="1" applyBorder="1" applyAlignment="1" applyProtection="1">
      <alignment horizontal="right"/>
    </xf>
    <xf numFmtId="166" fontId="9" fillId="0" borderId="6" xfId="1" applyNumberFormat="1" applyFont="1" applyBorder="1" applyAlignment="1" applyProtection="1">
      <alignment horizontal="right"/>
      <protection locked="0"/>
    </xf>
    <xf numFmtId="166" fontId="9" fillId="0" borderId="7" xfId="1" applyNumberFormat="1" applyFont="1" applyBorder="1" applyAlignment="1" applyProtection="1">
      <alignment horizontal="right"/>
      <protection locked="0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166" fontId="10" fillId="6" borderId="5" xfId="1" applyNumberFormat="1" applyFont="1" applyFill="1" applyBorder="1" applyAlignment="1" applyProtection="1">
      <alignment horizontal="right"/>
    </xf>
    <xf numFmtId="166" fontId="10" fillId="6" borderId="6" xfId="1" applyNumberFormat="1" applyFont="1" applyFill="1" applyBorder="1" applyAlignment="1" applyProtection="1">
      <alignment horizontal="right"/>
    </xf>
    <xf numFmtId="166" fontId="10" fillId="6" borderId="7" xfId="1" applyNumberFormat="1" applyFont="1" applyFill="1" applyBorder="1" applyAlignment="1" applyProtection="1">
      <alignment horizontal="right"/>
    </xf>
    <xf numFmtId="166" fontId="6" fillId="3" borderId="5" xfId="1" applyNumberFormat="1" applyFont="1" applyFill="1" applyBorder="1" applyAlignment="1" applyProtection="1">
      <alignment horizontal="right"/>
    </xf>
    <xf numFmtId="166" fontId="6" fillId="3" borderId="6" xfId="1" applyNumberFormat="1" applyFont="1" applyFill="1" applyBorder="1" applyAlignment="1" applyProtection="1">
      <alignment horizontal="right"/>
    </xf>
    <xf numFmtId="166" fontId="6" fillId="3" borderId="7" xfId="1" applyNumberFormat="1" applyFont="1" applyFill="1" applyBorder="1" applyAlignment="1" applyProtection="1">
      <alignment horizontal="right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0" fontId="8" fillId="0" borderId="8" xfId="2" applyFont="1" applyFill="1" applyBorder="1" applyAlignment="1" applyProtection="1">
      <alignment horizontal="left" vertical="center" wrapText="1"/>
    </xf>
    <xf numFmtId="0" fontId="14" fillId="0" borderId="0" xfId="2" applyFont="1" applyProtection="1">
      <protection locked="0"/>
    </xf>
    <xf numFmtId="0" fontId="16" fillId="0" borderId="0" xfId="2" applyFont="1" applyAlignment="1" applyProtection="1">
      <alignment horizontal="center" wrapText="1"/>
    </xf>
    <xf numFmtId="166" fontId="6" fillId="3" borderId="15" xfId="1" applyNumberFormat="1" applyFont="1" applyFill="1" applyBorder="1" applyAlignment="1" applyProtection="1">
      <alignment horizontal="right"/>
    </xf>
    <xf numFmtId="166" fontId="6" fillId="3" borderId="16" xfId="1" applyNumberFormat="1" applyFont="1" applyFill="1" applyBorder="1" applyAlignment="1" applyProtection="1">
      <alignment horizontal="right"/>
    </xf>
    <xf numFmtId="166" fontId="9" fillId="0" borderId="15" xfId="1" applyNumberFormat="1" applyFont="1" applyBorder="1" applyAlignment="1" applyProtection="1">
      <alignment horizontal="right"/>
      <protection locked="0"/>
    </xf>
    <xf numFmtId="166" fontId="9" fillId="0" borderId="16" xfId="1" applyNumberFormat="1" applyFont="1" applyBorder="1" applyAlignment="1" applyProtection="1">
      <alignment horizontal="right"/>
      <protection locked="0"/>
    </xf>
    <xf numFmtId="166" fontId="6" fillId="3" borderId="15" xfId="1" applyNumberFormat="1" applyFont="1" applyFill="1" applyBorder="1" applyAlignment="1" applyProtection="1">
      <alignment horizontal="right"/>
      <protection locked="0"/>
    </xf>
    <xf numFmtId="166" fontId="6" fillId="3" borderId="16" xfId="1" applyNumberFormat="1" applyFont="1" applyFill="1" applyBorder="1" applyAlignment="1" applyProtection="1">
      <alignment horizontal="right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center" vertical="center" wrapText="1"/>
    </xf>
    <xf numFmtId="0" fontId="15" fillId="0" borderId="0" xfId="2" applyFont="1" applyAlignment="1" applyProtection="1">
      <alignment vertical="center"/>
      <protection locked="0"/>
    </xf>
    <xf numFmtId="0" fontId="14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0" fillId="0" borderId="0" xfId="0" applyNumberFormat="1" applyFont="1"/>
    <xf numFmtId="4" fontId="21" fillId="0" borderId="0" xfId="0" applyNumberFormat="1" applyFont="1"/>
    <xf numFmtId="0" fontId="22" fillId="0" borderId="0" xfId="0" applyFont="1"/>
    <xf numFmtId="4" fontId="23" fillId="0" borderId="0" xfId="0" applyNumberFormat="1" applyFont="1"/>
    <xf numFmtId="4" fontId="22" fillId="0" borderId="0" xfId="0" applyNumberFormat="1" applyFont="1"/>
    <xf numFmtId="4" fontId="24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8" borderId="6" xfId="0" applyNumberFormat="1" applyFont="1" applyFill="1" applyBorder="1"/>
    <xf numFmtId="4" fontId="25" fillId="8" borderId="6" xfId="0" applyNumberFormat="1" applyFont="1" applyFill="1" applyBorder="1" applyAlignment="1">
      <alignment horizontal="left" vertical="center"/>
    </xf>
    <xf numFmtId="4" fontId="29" fillId="8" borderId="6" xfId="0" applyNumberFormat="1" applyFont="1" applyFill="1" applyBorder="1" applyAlignment="1">
      <alignment horizontal="left" vertical="center" wrapText="1"/>
    </xf>
    <xf numFmtId="4" fontId="25" fillId="0" borderId="6" xfId="0" applyNumberFormat="1" applyFont="1" applyBorder="1"/>
    <xf numFmtId="4" fontId="25" fillId="0" borderId="6" xfId="0" applyNumberFormat="1" applyFont="1" applyFill="1" applyBorder="1" applyAlignment="1">
      <alignment horizontal="left" vertical="center"/>
    </xf>
    <xf numFmtId="4" fontId="25" fillId="0" borderId="6" xfId="0" applyNumberFormat="1" applyFont="1" applyFill="1" applyBorder="1" applyAlignment="1">
      <alignment horizontal="left" vertical="center" wrapText="1"/>
    </xf>
    <xf numFmtId="4" fontId="23" fillId="0" borderId="6" xfId="0" applyNumberFormat="1" applyFont="1" applyBorder="1"/>
    <xf numFmtId="4" fontId="23" fillId="0" borderId="6" xfId="0" applyNumberFormat="1" applyFont="1" applyFill="1" applyBorder="1" applyAlignment="1">
      <alignment horizontal="left" vertical="center"/>
    </xf>
    <xf numFmtId="4" fontId="23" fillId="0" borderId="6" xfId="0" applyNumberFormat="1" applyFont="1" applyFill="1" applyBorder="1" applyAlignment="1">
      <alignment horizontal="left" vertical="center" wrapText="1"/>
    </xf>
    <xf numFmtId="4" fontId="28" fillId="9" borderId="6" xfId="0" applyNumberFormat="1" applyFont="1" applyFill="1" applyBorder="1"/>
    <xf numFmtId="4" fontId="25" fillId="9" borderId="6" xfId="0" applyNumberFormat="1" applyFont="1" applyFill="1" applyBorder="1" applyAlignment="1">
      <alignment horizontal="left" vertical="center"/>
    </xf>
    <xf numFmtId="4" fontId="29" fillId="9" borderId="6" xfId="0" applyNumberFormat="1" applyFont="1" applyFill="1" applyBorder="1" applyAlignment="1">
      <alignment horizontal="left" vertical="center" wrapText="1"/>
    </xf>
    <xf numFmtId="4" fontId="27" fillId="0" borderId="6" xfId="0" applyNumberFormat="1" applyFont="1" applyBorder="1"/>
    <xf numFmtId="0" fontId="30" fillId="0" borderId="0" xfId="0" applyFont="1"/>
    <xf numFmtId="0" fontId="31" fillId="0" borderId="6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36" fillId="0" borderId="6" xfId="3" applyFont="1" applyFill="1" applyBorder="1" applyAlignment="1">
      <alignment horizontal="left" vertical="center" wrapText="1"/>
    </xf>
    <xf numFmtId="0" fontId="37" fillId="0" borderId="6" xfId="0" applyFont="1" applyBorder="1" applyAlignment="1">
      <alignment wrapText="1"/>
    </xf>
    <xf numFmtId="0" fontId="38" fillId="0" borderId="6" xfId="0" applyFont="1" applyBorder="1" applyAlignment="1">
      <alignment wrapText="1"/>
    </xf>
    <xf numFmtId="0" fontId="39" fillId="0" borderId="6" xfId="3" applyFont="1" applyFill="1" applyBorder="1" applyAlignment="1">
      <alignment horizontal="left" vertical="center" wrapText="1"/>
    </xf>
    <xf numFmtId="0" fontId="39" fillId="10" borderId="6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0" fillId="10" borderId="6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3" fontId="42" fillId="0" borderId="0" xfId="0" applyNumberFormat="1" applyFont="1" applyAlignment="1">
      <alignment horizontal="center" wrapText="1"/>
    </xf>
    <xf numFmtId="0" fontId="34" fillId="0" borderId="0" xfId="0" applyFont="1"/>
    <xf numFmtId="3" fontId="34" fillId="0" borderId="0" xfId="0" applyNumberFormat="1" applyFont="1"/>
    <xf numFmtId="4" fontId="43" fillId="0" borderId="6" xfId="0" applyNumberFormat="1" applyFont="1" applyBorder="1"/>
    <xf numFmtId="4" fontId="33" fillId="0" borderId="6" xfId="0" applyNumberFormat="1" applyFont="1" applyFill="1" applyBorder="1" applyAlignment="1">
      <alignment horizontal="center" vertical="center" wrapText="1"/>
    </xf>
    <xf numFmtId="4" fontId="32" fillId="0" borderId="6" xfId="0" applyNumberFormat="1" applyFont="1" applyBorder="1" applyAlignment="1">
      <alignment horizontal="center" wrapText="1"/>
    </xf>
    <xf numFmtId="4" fontId="31" fillId="0" borderId="6" xfId="0" applyNumberFormat="1" applyFont="1" applyBorder="1" applyAlignment="1">
      <alignment horizontal="center" wrapText="1"/>
    </xf>
    <xf numFmtId="4" fontId="23" fillId="0" borderId="6" xfId="0" applyNumberFormat="1" applyFont="1" applyFill="1" applyBorder="1" applyAlignment="1">
      <alignment vertical="center" wrapText="1"/>
    </xf>
    <xf numFmtId="4" fontId="44" fillId="0" borderId="6" xfId="0" applyNumberFormat="1" applyFont="1" applyFill="1" applyBorder="1" applyAlignment="1">
      <alignment horizontal="left" vertical="center"/>
    </xf>
    <xf numFmtId="4" fontId="34" fillId="0" borderId="6" xfId="0" applyNumberFormat="1" applyFont="1" applyBorder="1"/>
    <xf numFmtId="4" fontId="25" fillId="9" borderId="6" xfId="0" applyNumberFormat="1" applyFont="1" applyFill="1" applyBorder="1" applyAlignment="1">
      <alignment horizontal="left" vertical="center" wrapText="1"/>
    </xf>
    <xf numFmtId="4" fontId="43" fillId="9" borderId="6" xfId="0" applyNumberFormat="1" applyFont="1" applyFill="1" applyBorder="1"/>
    <xf numFmtId="4" fontId="23" fillId="7" borderId="6" xfId="0" applyNumberFormat="1" applyFont="1" applyFill="1" applyBorder="1" applyAlignment="1">
      <alignment horizontal="left" vertical="center" wrapText="1"/>
    </xf>
    <xf numFmtId="4" fontId="25" fillId="9" borderId="6" xfId="0" applyNumberFormat="1" applyFont="1" applyFill="1" applyBorder="1" applyAlignment="1">
      <alignment vertical="center" wrapText="1"/>
    </xf>
    <xf numFmtId="4" fontId="25" fillId="0" borderId="6" xfId="0" applyNumberFormat="1" applyFont="1" applyFill="1" applyBorder="1" applyAlignment="1">
      <alignment vertical="center" wrapText="1"/>
    </xf>
    <xf numFmtId="4" fontId="33" fillId="0" borderId="6" xfId="0" applyNumberFormat="1" applyFont="1" applyFill="1" applyBorder="1" applyAlignment="1">
      <alignment horizontal="left" vertical="center"/>
    </xf>
    <xf numFmtId="4" fontId="45" fillId="9" borderId="6" xfId="0" applyNumberFormat="1" applyFont="1" applyFill="1" applyBorder="1"/>
    <xf numFmtId="4" fontId="29" fillId="11" borderId="6" xfId="0" applyNumberFormat="1" applyFont="1" applyFill="1" applyBorder="1" applyAlignment="1">
      <alignment vertical="center" wrapText="1"/>
    </xf>
    <xf numFmtId="4" fontId="33" fillId="11" borderId="6" xfId="0" applyNumberFormat="1" applyFont="1" applyFill="1" applyBorder="1" applyAlignment="1">
      <alignment horizontal="left" vertical="center"/>
    </xf>
    <xf numFmtId="4" fontId="46" fillId="11" borderId="6" xfId="0" applyNumberFormat="1" applyFont="1" applyFill="1" applyBorder="1"/>
    <xf numFmtId="4" fontId="34" fillId="0" borderId="0" xfId="0" applyNumberFormat="1" applyFont="1"/>
    <xf numFmtId="3" fontId="0" fillId="0" borderId="0" xfId="0" applyNumberFormat="1"/>
    <xf numFmtId="0" fontId="47" fillId="0" borderId="6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 wrapText="1"/>
    </xf>
    <xf numFmtId="0" fontId="48" fillId="0" borderId="6" xfId="0" applyFont="1" applyBorder="1"/>
    <xf numFmtId="0" fontId="30" fillId="0" borderId="6" xfId="0" applyFont="1" applyBorder="1"/>
    <xf numFmtId="4" fontId="30" fillId="0" borderId="6" xfId="0" applyNumberFormat="1" applyFont="1" applyBorder="1"/>
    <xf numFmtId="4" fontId="0" fillId="0" borderId="0" xfId="0" applyNumberFormat="1"/>
    <xf numFmtId="0" fontId="49" fillId="9" borderId="6" xfId="0" applyFont="1" applyFill="1" applyBorder="1" applyAlignment="1">
      <alignment horizontal="left" vertical="center" wrapText="1"/>
    </xf>
    <xf numFmtId="0" fontId="40" fillId="9" borderId="6" xfId="0" applyFont="1" applyFill="1" applyBorder="1" applyAlignment="1">
      <alignment horizontal="left" vertical="center"/>
    </xf>
    <xf numFmtId="4" fontId="40" fillId="9" borderId="6" xfId="0" applyNumberFormat="1" applyFont="1" applyFill="1" applyBorder="1"/>
    <xf numFmtId="0" fontId="50" fillId="0" borderId="6" xfId="0" applyFont="1" applyFill="1" applyBorder="1" applyAlignment="1">
      <alignment horizontal="left" vertical="center" wrapText="1"/>
    </xf>
    <xf numFmtId="0" fontId="47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1" fillId="0" borderId="6" xfId="0" applyFont="1" applyFill="1" applyBorder="1" applyAlignment="1">
      <alignment horizontal="left" vertical="center"/>
    </xf>
    <xf numFmtId="4" fontId="52" fillId="0" borderId="6" xfId="0" applyNumberFormat="1" applyFont="1" applyBorder="1"/>
    <xf numFmtId="0" fontId="40" fillId="11" borderId="6" xfId="0" applyFont="1" applyFill="1" applyBorder="1"/>
    <xf numFmtId="0" fontId="30" fillId="11" borderId="6" xfId="0" applyFont="1" applyFill="1" applyBorder="1"/>
    <xf numFmtId="4" fontId="40" fillId="11" borderId="6" xfId="0" applyNumberFormat="1" applyFont="1" applyFill="1" applyBorder="1"/>
    <xf numFmtId="0" fontId="0" fillId="0" borderId="0" xfId="0" applyAlignment="1">
      <alignment wrapText="1"/>
    </xf>
    <xf numFmtId="0" fontId="53" fillId="0" borderId="0" xfId="0" applyFont="1" applyAlignment="1">
      <alignment horizontal="center" wrapText="1"/>
    </xf>
    <xf numFmtId="0" fontId="40" fillId="0" borderId="0" xfId="0" applyFont="1"/>
    <xf numFmtId="0" fontId="19" fillId="0" borderId="6" xfId="0" applyFont="1" applyBorder="1"/>
    <xf numFmtId="0" fontId="40" fillId="0" borderId="6" xfId="0" applyFont="1" applyBorder="1"/>
    <xf numFmtId="0" fontId="30" fillId="0" borderId="6" xfId="0" applyFont="1" applyBorder="1" applyAlignment="1">
      <alignment wrapText="1"/>
    </xf>
    <xf numFmtId="0" fontId="40" fillId="8" borderId="6" xfId="0" applyFont="1" applyFill="1" applyBorder="1"/>
    <xf numFmtId="0" fontId="26" fillId="0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49" fillId="0" borderId="6" xfId="0" applyFont="1" applyFill="1" applyBorder="1" applyAlignment="1">
      <alignment horizontal="left" vertical="center" wrapText="1"/>
    </xf>
    <xf numFmtId="0" fontId="54" fillId="0" borderId="6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horizontal="left" vertical="center" wrapText="1"/>
    </xf>
    <xf numFmtId="0" fontId="55" fillId="8" borderId="6" xfId="0" applyFont="1" applyFill="1" applyBorder="1"/>
    <xf numFmtId="0" fontId="49" fillId="0" borderId="6" xfId="0" applyFont="1" applyBorder="1"/>
    <xf numFmtId="0" fontId="36" fillId="0" borderId="6" xfId="0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center" wrapText="1"/>
    </xf>
    <xf numFmtId="0" fontId="39" fillId="0" borderId="6" xfId="0" applyFont="1" applyFill="1" applyBorder="1" applyAlignment="1">
      <alignment vertical="center" wrapText="1"/>
    </xf>
    <xf numFmtId="0" fontId="39" fillId="0" borderId="6" xfId="0" applyFont="1" applyFill="1" applyBorder="1" applyAlignment="1">
      <alignment horizontal="left" vertical="center" wrapText="1"/>
    </xf>
    <xf numFmtId="0" fontId="26" fillId="0" borderId="6" xfId="0" applyFont="1" applyBorder="1"/>
    <xf numFmtId="0" fontId="56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9" fillId="0" borderId="6" xfId="0" applyFont="1" applyFill="1" applyBorder="1" applyAlignment="1">
      <alignment vertical="center"/>
    </xf>
    <xf numFmtId="0" fontId="36" fillId="0" borderId="6" xfId="0" applyFont="1" applyFill="1" applyBorder="1" applyAlignment="1">
      <alignment vertical="center"/>
    </xf>
    <xf numFmtId="0" fontId="49" fillId="8" borderId="6" xfId="0" applyFont="1" applyFill="1" applyBorder="1" applyAlignment="1">
      <alignment vertical="center"/>
    </xf>
    <xf numFmtId="0" fontId="26" fillId="8" borderId="6" xfId="0" applyFont="1" applyFill="1" applyBorder="1"/>
    <xf numFmtId="0" fontId="49" fillId="8" borderId="6" xfId="0" applyFont="1" applyFill="1" applyBorder="1" applyAlignment="1">
      <alignment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7" fillId="0" borderId="6" xfId="0" applyFont="1" applyBorder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26" fillId="0" borderId="6" xfId="0" applyFont="1" applyFill="1" applyBorder="1" applyAlignment="1">
      <alignment horizontal="left" vertical="center"/>
    </xf>
    <xf numFmtId="0" fontId="59" fillId="0" borderId="6" xfId="0" applyFont="1" applyFill="1" applyBorder="1" applyAlignment="1">
      <alignment horizontal="left" vertical="center" wrapText="1"/>
    </xf>
    <xf numFmtId="4" fontId="40" fillId="0" borderId="6" xfId="0" applyNumberFormat="1" applyFont="1" applyBorder="1"/>
    <xf numFmtId="4" fontId="30" fillId="0" borderId="0" xfId="0" applyNumberFormat="1" applyFont="1"/>
    <xf numFmtId="0" fontId="33" fillId="0" borderId="6" xfId="2" applyFont="1" applyFill="1" applyBorder="1" applyAlignment="1">
      <alignment horizontal="center" vertical="center"/>
    </xf>
    <xf numFmtId="0" fontId="33" fillId="0" borderId="6" xfId="2" applyFont="1" applyFill="1" applyBorder="1" applyAlignment="1">
      <alignment horizontal="center" vertical="center" wrapText="1"/>
    </xf>
    <xf numFmtId="0" fontId="32" fillId="0" borderId="6" xfId="0" applyFont="1" applyBorder="1" applyAlignment="1">
      <alignment wrapText="1"/>
    </xf>
    <xf numFmtId="0" fontId="31" fillId="0" borderId="6" xfId="0" applyFont="1" applyBorder="1" applyAlignment="1">
      <alignment wrapText="1"/>
    </xf>
    <xf numFmtId="0" fontId="60" fillId="0" borderId="6" xfId="2" applyFont="1" applyFill="1" applyBorder="1" applyAlignment="1">
      <alignment horizontal="left" vertical="center"/>
    </xf>
    <xf numFmtId="0" fontId="44" fillId="0" borderId="6" xfId="2" applyFont="1" applyFill="1" applyBorder="1" applyAlignment="1">
      <alignment horizontal="left" vertical="center" wrapText="1"/>
    </xf>
    <xf numFmtId="4" fontId="44" fillId="0" borderId="6" xfId="0" applyNumberFormat="1" applyFont="1" applyBorder="1" applyAlignment="1">
      <alignment wrapText="1"/>
    </xf>
    <xf numFmtId="4" fontId="33" fillId="0" borderId="6" xfId="0" applyNumberFormat="1" applyFont="1" applyBorder="1" applyAlignment="1">
      <alignment wrapText="1"/>
    </xf>
    <xf numFmtId="0" fontId="61" fillId="0" borderId="6" xfId="0" applyFont="1" applyFill="1" applyBorder="1" applyAlignment="1">
      <alignment horizontal="left" vertical="center" wrapText="1"/>
    </xf>
    <xf numFmtId="0" fontId="28" fillId="9" borderId="6" xfId="2" applyFont="1" applyFill="1" applyBorder="1" applyAlignment="1">
      <alignment vertical="center" wrapText="1"/>
    </xf>
    <xf numFmtId="165" fontId="43" fillId="9" borderId="6" xfId="2" applyNumberFormat="1" applyFont="1" applyFill="1" applyBorder="1" applyAlignment="1">
      <alignment vertical="center"/>
    </xf>
    <xf numFmtId="0" fontId="25" fillId="0" borderId="6" xfId="2" applyFont="1" applyFill="1" applyBorder="1" applyAlignment="1">
      <alignment vertical="center" wrapText="1"/>
    </xf>
    <xf numFmtId="165" fontId="33" fillId="0" borderId="6" xfId="2" applyNumberFormat="1" applyFont="1" applyFill="1" applyBorder="1" applyAlignment="1">
      <alignment vertical="center"/>
    </xf>
    <xf numFmtId="165" fontId="44" fillId="0" borderId="6" xfId="2" applyNumberFormat="1" applyFont="1" applyFill="1" applyBorder="1" applyAlignment="1">
      <alignment vertical="center"/>
    </xf>
    <xf numFmtId="4" fontId="44" fillId="0" borderId="6" xfId="0" applyNumberFormat="1" applyFont="1" applyBorder="1"/>
    <xf numFmtId="0" fontId="23" fillId="0" borderId="6" xfId="2" applyFont="1" applyFill="1" applyBorder="1" applyAlignment="1">
      <alignment vertical="center" wrapText="1"/>
    </xf>
    <xf numFmtId="4" fontId="18" fillId="0" borderId="0" xfId="0" applyNumberFormat="1" applyFont="1"/>
    <xf numFmtId="4" fontId="32" fillId="0" borderId="6" xfId="0" applyNumberFormat="1" applyFont="1" applyBorder="1" applyAlignment="1">
      <alignment wrapText="1"/>
    </xf>
    <xf numFmtId="4" fontId="31" fillId="0" borderId="6" xfId="0" applyNumberFormat="1" applyFont="1" applyBorder="1" applyAlignment="1">
      <alignment wrapText="1"/>
    </xf>
    <xf numFmtId="0" fontId="33" fillId="0" borderId="6" xfId="2" applyFont="1" applyFill="1" applyBorder="1" applyAlignment="1">
      <alignment horizontal="left" vertical="center" wrapText="1"/>
    </xf>
    <xf numFmtId="0" fontId="33" fillId="0" borderId="6" xfId="2" applyFont="1" applyFill="1" applyBorder="1" applyAlignment="1">
      <alignment horizontal="left" vertical="center"/>
    </xf>
    <xf numFmtId="4" fontId="21" fillId="0" borderId="6" xfId="0" applyNumberFormat="1" applyFont="1" applyBorder="1"/>
    <xf numFmtId="0" fontId="4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23" fillId="0" borderId="6" xfId="2" applyFont="1" applyFill="1" applyBorder="1" applyAlignment="1">
      <alignment horizontal="left" vertical="center" wrapText="1"/>
    </xf>
    <xf numFmtId="0" fontId="47" fillId="0" borderId="6" xfId="2" applyFont="1" applyFill="1" applyBorder="1" applyAlignment="1">
      <alignment horizontal="center" vertical="center"/>
    </xf>
    <xf numFmtId="0" fontId="47" fillId="0" borderId="6" xfId="2" applyFont="1" applyFill="1" applyBorder="1" applyAlignment="1">
      <alignment horizontal="center" vertical="center" wrapText="1"/>
    </xf>
    <xf numFmtId="0" fontId="39" fillId="0" borderId="6" xfId="2" applyFont="1" applyFill="1" applyBorder="1" applyAlignment="1">
      <alignment horizontal="left" vertical="center" wrapText="1"/>
    </xf>
    <xf numFmtId="0" fontId="39" fillId="0" borderId="6" xfId="2" applyFont="1" applyFill="1" applyBorder="1" applyAlignment="1">
      <alignment horizontal="left" vertical="center"/>
    </xf>
    <xf numFmtId="4" fontId="26" fillId="0" borderId="6" xfId="0" applyNumberFormat="1" applyFont="1" applyFill="1" applyBorder="1"/>
    <xf numFmtId="0" fontId="62" fillId="0" borderId="6" xfId="2" applyFont="1" applyFill="1" applyBorder="1" applyAlignment="1">
      <alignment horizontal="left" vertical="center"/>
    </xf>
    <xf numFmtId="0" fontId="62" fillId="0" borderId="6" xfId="2" applyFont="1" applyFill="1" applyBorder="1" applyAlignment="1">
      <alignment horizontal="left" vertical="center" wrapText="1"/>
    </xf>
    <xf numFmtId="0" fontId="63" fillId="0" borderId="6" xfId="0" applyFont="1" applyBorder="1" applyAlignment="1">
      <alignment wrapText="1"/>
    </xf>
    <xf numFmtId="0" fontId="36" fillId="9" borderId="6" xfId="2" applyFont="1" applyFill="1" applyBorder="1" applyAlignment="1">
      <alignment horizontal="left" vertical="center" wrapText="1"/>
    </xf>
    <xf numFmtId="0" fontId="36" fillId="9" borderId="6" xfId="2" applyFont="1" applyFill="1" applyBorder="1" applyAlignment="1">
      <alignment horizontal="left" vertical="center"/>
    </xf>
    <xf numFmtId="4" fontId="49" fillId="9" borderId="6" xfId="0" applyNumberFormat="1" applyFont="1" applyFill="1" applyBorder="1"/>
    <xf numFmtId="0" fontId="59" fillId="0" borderId="6" xfId="2" applyFont="1" applyFill="1" applyBorder="1" applyAlignment="1">
      <alignment horizontal="left" vertical="center" wrapText="1"/>
    </xf>
    <xf numFmtId="0" fontId="47" fillId="9" borderId="6" xfId="2" applyFont="1" applyFill="1" applyBorder="1" applyAlignment="1">
      <alignment horizontal="left" vertical="center" wrapText="1"/>
    </xf>
    <xf numFmtId="0" fontId="49" fillId="11" borderId="6" xfId="2" applyFont="1" applyFill="1" applyBorder="1" applyAlignment="1">
      <alignment horizontal="left" vertical="center" wrapText="1"/>
    </xf>
    <xf numFmtId="0" fontId="49" fillId="11" borderId="6" xfId="2" applyFont="1" applyFill="1" applyBorder="1" applyAlignment="1">
      <alignment horizontal="left" vertical="center"/>
    </xf>
    <xf numFmtId="4" fontId="49" fillId="11" borderId="6" xfId="0" applyNumberFormat="1" applyFont="1" applyFill="1" applyBorder="1"/>
    <xf numFmtId="0" fontId="49" fillId="0" borderId="0" xfId="0" applyFont="1"/>
    <xf numFmtId="0" fontId="26" fillId="0" borderId="0" xfId="0" applyFont="1"/>
    <xf numFmtId="0" fontId="36" fillId="0" borderId="6" xfId="0" applyFont="1" applyFill="1" applyBorder="1" applyAlignment="1">
      <alignment horizontal="center" vertical="center"/>
    </xf>
    <xf numFmtId="0" fontId="39" fillId="0" borderId="6" xfId="0" applyFont="1" applyBorder="1" applyAlignment="1">
      <alignment wrapText="1"/>
    </xf>
    <xf numFmtId="0" fontId="66" fillId="0" borderId="6" xfId="0" applyFont="1" applyBorder="1" applyAlignment="1">
      <alignment wrapText="1"/>
    </xf>
    <xf numFmtId="0" fontId="66" fillId="0" borderId="6" xfId="0" applyFont="1" applyBorder="1"/>
    <xf numFmtId="0" fontId="39" fillId="0" borderId="6" xfId="0" applyFont="1" applyFill="1" applyBorder="1" applyAlignment="1">
      <alignment horizontal="left" vertical="center"/>
    </xf>
    <xf numFmtId="0" fontId="54" fillId="8" borderId="6" xfId="0" applyFont="1" applyFill="1" applyBorder="1" applyAlignment="1">
      <alignment horizontal="left" vertical="center" wrapText="1"/>
    </xf>
    <xf numFmtId="0" fontId="36" fillId="8" borderId="6" xfId="0" applyFont="1" applyFill="1" applyBorder="1" applyAlignment="1">
      <alignment horizontal="left" vertical="center"/>
    </xf>
    <xf numFmtId="0" fontId="49" fillId="9" borderId="6" xfId="0" applyFont="1" applyFill="1" applyBorder="1"/>
    <xf numFmtId="0" fontId="54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/>
    </xf>
    <xf numFmtId="0" fontId="54" fillId="13" borderId="6" xfId="0" applyFont="1" applyFill="1" applyBorder="1" applyAlignment="1">
      <alignment wrapText="1"/>
    </xf>
    <xf numFmtId="0" fontId="26" fillId="13" borderId="6" xfId="0" applyFont="1" applyFill="1" applyBorder="1"/>
    <xf numFmtId="0" fontId="26" fillId="0" borderId="0" xfId="0" applyFont="1" applyBorder="1"/>
    <xf numFmtId="0" fontId="36" fillId="0" borderId="0" xfId="0" applyFont="1" applyAlignment="1">
      <alignment horizontal="justify" vertical="center"/>
    </xf>
    <xf numFmtId="0" fontId="68" fillId="0" borderId="0" xfId="4" applyFont="1" applyAlignment="1" applyProtection="1">
      <alignment horizontal="justify" vertical="center"/>
    </xf>
    <xf numFmtId="0" fontId="56" fillId="0" borderId="0" xfId="0" applyFont="1" applyAlignment="1">
      <alignment horizontal="justify" vertical="center"/>
    </xf>
    <xf numFmtId="0" fontId="39" fillId="0" borderId="0" xfId="0" applyFont="1" applyAlignment="1">
      <alignment horizontal="justify" vertical="center"/>
    </xf>
    <xf numFmtId="0" fontId="24" fillId="0" borderId="0" xfId="0" applyFont="1"/>
    <xf numFmtId="0" fontId="54" fillId="0" borderId="0" xfId="0" applyFont="1" applyAlignment="1">
      <alignment horizontal="center" wrapText="1"/>
    </xf>
    <xf numFmtId="0" fontId="39" fillId="0" borderId="17" xfId="0" applyFont="1" applyBorder="1" applyAlignment="1">
      <alignment wrapText="1"/>
    </xf>
    <xf numFmtId="0" fontId="39" fillId="0" borderId="0" xfId="0" applyFont="1" applyBorder="1" applyAlignment="1">
      <alignment wrapText="1"/>
    </xf>
    <xf numFmtId="0" fontId="26" fillId="0" borderId="17" xfId="0" applyFont="1" applyBorder="1"/>
    <xf numFmtId="0" fontId="49" fillId="0" borderId="6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left" vertical="center" wrapText="1"/>
    </xf>
    <xf numFmtId="0" fontId="39" fillId="0" borderId="6" xfId="0" applyFont="1" applyBorder="1" applyAlignment="1">
      <alignment horizontal="center" wrapText="1"/>
    </xf>
    <xf numFmtId="0" fontId="54" fillId="0" borderId="6" xfId="0" applyFont="1" applyBorder="1" applyAlignment="1">
      <alignment wrapText="1"/>
    </xf>
    <xf numFmtId="0" fontId="69" fillId="0" borderId="6" xfId="0" applyFont="1" applyBorder="1" applyAlignment="1">
      <alignment wrapText="1"/>
    </xf>
    <xf numFmtId="4" fontId="30" fillId="0" borderId="17" xfId="0" applyNumberFormat="1" applyFont="1" applyFill="1" applyBorder="1"/>
    <xf numFmtId="0" fontId="34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14" fontId="12" fillId="0" borderId="14" xfId="2" applyNumberFormat="1" applyFont="1" applyBorder="1" applyAlignment="1" applyProtection="1">
      <alignment horizontal="center" vertical="center"/>
    </xf>
    <xf numFmtId="0" fontId="0" fillId="0" borderId="0" xfId="0" applyFill="1" applyAlignment="1"/>
    <xf numFmtId="0" fontId="0" fillId="0" borderId="0" xfId="0" applyAlignment="1"/>
    <xf numFmtId="3" fontId="2" fillId="0" borderId="5" xfId="2" applyNumberFormat="1" applyFont="1" applyFill="1" applyBorder="1" applyAlignment="1" applyProtection="1">
      <alignment vertical="center"/>
      <protection locked="0"/>
    </xf>
    <xf numFmtId="3" fontId="7" fillId="0" borderId="5" xfId="2" applyNumberFormat="1" applyFont="1" applyFill="1" applyBorder="1" applyAlignment="1" applyProtection="1">
      <alignment vertical="center"/>
    </xf>
    <xf numFmtId="3" fontId="3" fillId="6" borderId="5" xfId="2" applyNumberFormat="1" applyFont="1" applyFill="1" applyBorder="1" applyAlignment="1" applyProtection="1">
      <alignment vertical="center"/>
    </xf>
    <xf numFmtId="0" fontId="12" fillId="0" borderId="0" xfId="2" applyFont="1" applyFill="1" applyAlignment="1" applyProtection="1">
      <alignment vertical="center"/>
      <protection locked="0"/>
    </xf>
    <xf numFmtId="0" fontId="12" fillId="0" borderId="0" xfId="2" applyFont="1" applyFill="1" applyAlignment="1" applyProtection="1">
      <alignment vertical="center"/>
    </xf>
    <xf numFmtId="0" fontId="71" fillId="0" borderId="0" xfId="0" applyFont="1"/>
    <xf numFmtId="0" fontId="0" fillId="0" borderId="0" xfId="0" applyAlignment="1">
      <alignment horizontal="center"/>
    </xf>
    <xf numFmtId="0" fontId="70" fillId="0" borderId="0" xfId="0" applyFont="1" applyAlignment="1">
      <alignment wrapText="1"/>
    </xf>
    <xf numFmtId="0" fontId="75" fillId="0" borderId="0" xfId="0" applyFont="1" applyAlignment="1">
      <alignment horizontal="center"/>
    </xf>
    <xf numFmtId="0" fontId="75" fillId="0" borderId="0" xfId="0" applyFont="1"/>
    <xf numFmtId="0" fontId="2" fillId="0" borderId="0" xfId="0" applyFont="1"/>
    <xf numFmtId="0" fontId="76" fillId="0" borderId="0" xfId="0" applyFont="1" applyAlignment="1">
      <alignment horizontal="center" wrapText="1"/>
    </xf>
    <xf numFmtId="0" fontId="76" fillId="0" borderId="0" xfId="0" applyFont="1" applyAlignment="1">
      <alignment wrapText="1"/>
    </xf>
    <xf numFmtId="0" fontId="78" fillId="0" borderId="0" xfId="0" applyFont="1" applyAlignment="1">
      <alignment wrapText="1"/>
    </xf>
    <xf numFmtId="3" fontId="75" fillId="0" borderId="0" xfId="0" applyNumberFormat="1" applyFont="1" applyAlignment="1" applyProtection="1">
      <alignment horizontal="right" vertical="center" wrapText="1"/>
      <protection locked="0"/>
    </xf>
    <xf numFmtId="3" fontId="75" fillId="0" borderId="0" xfId="0" applyNumberFormat="1" applyFont="1"/>
    <xf numFmtId="3" fontId="80" fillId="0" borderId="0" xfId="0" applyNumberFormat="1" applyFont="1"/>
    <xf numFmtId="3" fontId="73" fillId="0" borderId="0" xfId="0" applyNumberFormat="1" applyFont="1"/>
    <xf numFmtId="0" fontId="75" fillId="0" borderId="0" xfId="0" applyFont="1" applyAlignment="1">
      <alignment horizontal="left" wrapText="1"/>
    </xf>
    <xf numFmtId="0" fontId="75" fillId="0" borderId="0" xfId="0" applyFont="1" applyAlignment="1">
      <alignment horizontal="right" wrapText="1"/>
    </xf>
    <xf numFmtId="3" fontId="75" fillId="0" borderId="0" xfId="0" applyNumberFormat="1" applyFont="1" applyAlignment="1">
      <alignment wrapText="1"/>
    </xf>
    <xf numFmtId="3" fontId="77" fillId="0" borderId="0" xfId="0" applyNumberFormat="1" applyFont="1"/>
    <xf numFmtId="0" fontId="81" fillId="0" borderId="0" xfId="0" applyFont="1" applyAlignment="1">
      <alignment wrapText="1"/>
    </xf>
    <xf numFmtId="3" fontId="81" fillId="0" borderId="0" xfId="0" applyNumberFormat="1" applyFont="1" applyAlignment="1">
      <alignment wrapText="1"/>
    </xf>
    <xf numFmtId="0" fontId="72" fillId="0" borderId="0" xfId="0" applyFont="1" applyAlignment="1"/>
    <xf numFmtId="0" fontId="82" fillId="0" borderId="0" xfId="0" applyFont="1" applyAlignment="1"/>
    <xf numFmtId="49" fontId="71" fillId="0" borderId="0" xfId="0" applyNumberFormat="1" applyFont="1" applyAlignment="1"/>
    <xf numFmtId="0" fontId="75" fillId="0" borderId="0" xfId="0" applyFont="1" applyAlignment="1"/>
    <xf numFmtId="0" fontId="76" fillId="0" borderId="0" xfId="0" applyFont="1" applyAlignment="1"/>
    <xf numFmtId="3" fontId="82" fillId="0" borderId="0" xfId="0" applyNumberFormat="1" applyFont="1" applyAlignment="1"/>
    <xf numFmtId="0" fontId="75" fillId="14" borderId="31" xfId="0" applyFont="1" applyFill="1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3" xfId="0" applyBorder="1"/>
    <xf numFmtId="0" fontId="75" fillId="14" borderId="22" xfId="0" applyFont="1" applyFill="1" applyBorder="1"/>
    <xf numFmtId="0" fontId="75" fillId="0" borderId="16" xfId="0" applyFont="1" applyBorder="1" applyAlignment="1">
      <alignment wrapText="1"/>
    </xf>
    <xf numFmtId="0" fontId="75" fillId="0" borderId="16" xfId="0" applyFont="1" applyBorder="1" applyAlignment="1">
      <alignment horizontal="left" wrapText="1"/>
    </xf>
    <xf numFmtId="0" fontId="77" fillId="16" borderId="22" xfId="0" applyFont="1" applyFill="1" applyBorder="1"/>
    <xf numFmtId="0" fontId="75" fillId="14" borderId="30" xfId="0" applyFont="1" applyFill="1" applyBorder="1" applyAlignment="1">
      <alignment horizontal="center"/>
    </xf>
    <xf numFmtId="0" fontId="75" fillId="0" borderId="7" xfId="0" applyFont="1" applyBorder="1" applyAlignment="1">
      <alignment wrapText="1"/>
    </xf>
    <xf numFmtId="3" fontId="74" fillId="0" borderId="5" xfId="0" applyNumberFormat="1" applyFont="1" applyBorder="1"/>
    <xf numFmtId="3" fontId="73" fillId="0" borderId="5" xfId="0" applyNumberFormat="1" applyFont="1" applyBorder="1"/>
    <xf numFmtId="0" fontId="75" fillId="0" borderId="7" xfId="0" applyFont="1" applyBorder="1" applyAlignment="1">
      <alignment horizontal="left" wrapText="1"/>
    </xf>
    <xf numFmtId="0" fontId="76" fillId="15" borderId="26" xfId="0" applyFont="1" applyFill="1" applyBorder="1" applyAlignment="1">
      <alignment horizontal="center" vertical="center" wrapText="1"/>
    </xf>
    <xf numFmtId="0" fontId="77" fillId="15" borderId="28" xfId="0" applyFont="1" applyFill="1" applyBorder="1" applyAlignment="1">
      <alignment horizontal="center" vertical="center"/>
    </xf>
    <xf numFmtId="0" fontId="79" fillId="15" borderId="26" xfId="0" applyFont="1" applyFill="1" applyBorder="1" applyAlignment="1">
      <alignment horizontal="center" vertical="center"/>
    </xf>
    <xf numFmtId="0" fontId="76" fillId="15" borderId="27" xfId="0" applyFont="1" applyFill="1" applyBorder="1" applyAlignment="1">
      <alignment horizontal="center" vertical="center" wrapText="1"/>
    </xf>
    <xf numFmtId="0" fontId="75" fillId="0" borderId="7" xfId="0" applyFont="1" applyBorder="1" applyAlignment="1">
      <alignment horizontal="left" vertical="center" wrapText="1"/>
    </xf>
    <xf numFmtId="0" fontId="75" fillId="0" borderId="16" xfId="0" applyFont="1" applyBorder="1" applyAlignment="1">
      <alignment horizontal="left" vertical="center" wrapText="1"/>
    </xf>
    <xf numFmtId="0" fontId="77" fillId="16" borderId="22" xfId="0" applyFont="1" applyFill="1" applyBorder="1" applyAlignment="1">
      <alignment horizontal="left" vertical="center"/>
    </xf>
    <xf numFmtId="0" fontId="77" fillId="8" borderId="28" xfId="0" applyFont="1" applyFill="1" applyBorder="1" applyAlignment="1">
      <alignment horizontal="left" vertical="center" wrapText="1"/>
    </xf>
    <xf numFmtId="3" fontId="73" fillId="0" borderId="5" xfId="0" applyNumberFormat="1" applyFont="1" applyBorder="1" applyAlignment="1">
      <alignment horizontal="right" vertical="center"/>
    </xf>
    <xf numFmtId="0" fontId="2" fillId="0" borderId="6" xfId="2" applyFont="1" applyFill="1" applyBorder="1" applyAlignment="1" applyProtection="1">
      <alignment vertical="center"/>
      <protection locked="0"/>
    </xf>
    <xf numFmtId="0" fontId="7" fillId="0" borderId="6" xfId="2" applyFont="1" applyFill="1" applyBorder="1" applyAlignment="1" applyProtection="1">
      <alignment vertical="center"/>
    </xf>
    <xf numFmtId="0" fontId="5" fillId="0" borderId="6" xfId="2" applyFont="1" applyFill="1" applyBorder="1" applyAlignment="1" applyProtection="1">
      <alignment vertical="center"/>
    </xf>
    <xf numFmtId="0" fontId="7" fillId="0" borderId="6" xfId="2" applyFont="1" applyFill="1" applyBorder="1" applyAlignment="1" applyProtection="1">
      <alignment vertical="center"/>
      <protection locked="0"/>
    </xf>
    <xf numFmtId="0" fontId="3" fillId="0" borderId="6" xfId="2" applyFont="1" applyFill="1" applyBorder="1" applyAlignment="1" applyProtection="1">
      <alignment vertical="center"/>
    </xf>
    <xf numFmtId="0" fontId="2" fillId="0" borderId="5" xfId="2" applyFont="1" applyFill="1" applyBorder="1" applyAlignment="1" applyProtection="1">
      <alignment vertical="center"/>
      <protection locked="0"/>
    </xf>
    <xf numFmtId="0" fontId="7" fillId="0" borderId="5" xfId="2" applyFont="1" applyFill="1" applyBorder="1" applyAlignment="1" applyProtection="1">
      <alignment vertical="center"/>
    </xf>
    <xf numFmtId="0" fontId="5" fillId="0" borderId="5" xfId="2" applyFont="1" applyFill="1" applyBorder="1" applyAlignment="1" applyProtection="1">
      <alignment vertical="center"/>
    </xf>
    <xf numFmtId="0" fontId="7" fillId="0" borderId="5" xfId="2" applyFont="1" applyFill="1" applyBorder="1" applyAlignment="1" applyProtection="1">
      <alignment vertical="center"/>
      <protection locked="0"/>
    </xf>
    <xf numFmtId="0" fontId="3" fillId="0" borderId="5" xfId="2" applyFont="1" applyFill="1" applyBorder="1" applyAlignment="1" applyProtection="1">
      <alignment vertical="center"/>
    </xf>
    <xf numFmtId="0" fontId="2" fillId="0" borderId="7" xfId="2" applyFont="1" applyFill="1" applyBorder="1" applyAlignment="1" applyProtection="1">
      <alignment horizontal="center" vertical="center" wrapText="1"/>
    </xf>
    <xf numFmtId="14" fontId="2" fillId="0" borderId="14" xfId="2" applyNumberFormat="1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6" xfId="2" applyFont="1" applyFill="1" applyBorder="1" applyAlignment="1" applyProtection="1">
      <alignment horizontal="center" vertical="center" wrapText="1"/>
    </xf>
    <xf numFmtId="166" fontId="2" fillId="0" borderId="7" xfId="2" applyNumberFormat="1" applyFont="1" applyFill="1" applyBorder="1" applyAlignment="1" applyProtection="1">
      <alignment vertical="center"/>
      <protection locked="0"/>
    </xf>
    <xf numFmtId="3" fontId="7" fillId="0" borderId="5" xfId="2" applyNumberFormat="1" applyFont="1" applyFill="1" applyBorder="1" applyAlignment="1" applyProtection="1">
      <alignment vertical="center"/>
      <protection locked="0"/>
    </xf>
    <xf numFmtId="166" fontId="8" fillId="4" borderId="6" xfId="1" applyNumberFormat="1" applyFont="1" applyFill="1" applyBorder="1" applyAlignment="1" applyProtection="1">
      <alignment horizontal="right" vertical="center"/>
      <protection locked="0"/>
    </xf>
    <xf numFmtId="0" fontId="7" fillId="4" borderId="0" xfId="2" applyFont="1" applyFill="1" applyAlignment="1" applyProtection="1">
      <alignment vertical="center"/>
    </xf>
    <xf numFmtId="166" fontId="7" fillId="4" borderId="7" xfId="2" applyNumberFormat="1" applyFont="1" applyFill="1" applyBorder="1" applyAlignment="1" applyProtection="1">
      <alignment vertical="center"/>
      <protection locked="0"/>
    </xf>
    <xf numFmtId="0" fontId="7" fillId="4" borderId="6" xfId="2" applyFont="1" applyFill="1" applyBorder="1" applyAlignment="1" applyProtection="1">
      <alignment vertical="center"/>
      <protection locked="0"/>
    </xf>
    <xf numFmtId="3" fontId="7" fillId="4" borderId="5" xfId="2" applyNumberFormat="1" applyFont="1" applyFill="1" applyBorder="1" applyAlignment="1" applyProtection="1">
      <alignment vertical="center"/>
    </xf>
    <xf numFmtId="0" fontId="5" fillId="3" borderId="0" xfId="2" applyFont="1" applyFill="1" applyAlignment="1" applyProtection="1">
      <alignment vertical="center"/>
    </xf>
    <xf numFmtId="3" fontId="5" fillId="3" borderId="5" xfId="2" applyNumberFormat="1" applyFont="1" applyFill="1" applyBorder="1" applyAlignment="1" applyProtection="1">
      <alignment vertical="center"/>
    </xf>
    <xf numFmtId="166" fontId="5" fillId="3" borderId="7" xfId="2" applyNumberFormat="1" applyFont="1" applyFill="1" applyBorder="1" applyAlignment="1" applyProtection="1">
      <alignment vertical="center"/>
      <protection locked="0"/>
    </xf>
    <xf numFmtId="0" fontId="5" fillId="3" borderId="6" xfId="2" applyFont="1" applyFill="1" applyBorder="1" applyAlignment="1" applyProtection="1">
      <alignment vertical="center"/>
      <protection locked="0"/>
    </xf>
    <xf numFmtId="0" fontId="5" fillId="3" borderId="0" xfId="2" applyFont="1" applyFill="1" applyAlignment="1" applyProtection="1">
      <alignment vertical="center"/>
      <protection locked="0"/>
    </xf>
    <xf numFmtId="3" fontId="5" fillId="3" borderId="5" xfId="2" applyNumberFormat="1" applyFont="1" applyFill="1" applyBorder="1" applyAlignment="1" applyProtection="1">
      <alignment vertical="center"/>
      <protection locked="0"/>
    </xf>
    <xf numFmtId="0" fontId="3" fillId="6" borderId="0" xfId="2" applyFont="1" applyFill="1" applyAlignment="1" applyProtection="1">
      <alignment vertical="center"/>
    </xf>
    <xf numFmtId="166" fontId="10" fillId="6" borderId="6" xfId="1" applyNumberFormat="1" applyFont="1" applyFill="1" applyBorder="1" applyAlignment="1" applyProtection="1">
      <alignment horizontal="right" vertical="center"/>
      <protection locked="0"/>
    </xf>
    <xf numFmtId="166" fontId="3" fillId="6" borderId="7" xfId="2" applyNumberFormat="1" applyFont="1" applyFill="1" applyBorder="1" applyAlignment="1" applyProtection="1">
      <alignment vertical="center"/>
      <protection locked="0"/>
    </xf>
    <xf numFmtId="0" fontId="3" fillId="6" borderId="6" xfId="2" applyFont="1" applyFill="1" applyBorder="1" applyAlignment="1" applyProtection="1">
      <alignment vertical="center"/>
      <protection locked="0"/>
    </xf>
    <xf numFmtId="0" fontId="3" fillId="5" borderId="0" xfId="2" applyFont="1" applyFill="1" applyAlignment="1" applyProtection="1">
      <alignment vertical="center"/>
    </xf>
    <xf numFmtId="3" fontId="3" fillId="5" borderId="5" xfId="2" applyNumberFormat="1" applyFont="1" applyFill="1" applyBorder="1" applyAlignment="1" applyProtection="1">
      <alignment vertical="center"/>
    </xf>
    <xf numFmtId="166" fontId="10" fillId="5" borderId="6" xfId="1" applyNumberFormat="1" applyFont="1" applyFill="1" applyBorder="1" applyAlignment="1" applyProtection="1">
      <alignment horizontal="right" vertical="center"/>
      <protection locked="0"/>
    </xf>
    <xf numFmtId="166" fontId="3" fillId="5" borderId="7" xfId="2" applyNumberFormat="1" applyFont="1" applyFill="1" applyBorder="1" applyAlignment="1" applyProtection="1">
      <alignment vertical="center"/>
      <protection locked="0"/>
    </xf>
    <xf numFmtId="0" fontId="3" fillId="5" borderId="6" xfId="2" applyFont="1" applyFill="1" applyBorder="1" applyAlignment="1" applyProtection="1">
      <alignment vertical="center"/>
      <protection locked="0"/>
    </xf>
    <xf numFmtId="0" fontId="2" fillId="12" borderId="0" xfId="2" applyFont="1" applyFill="1" applyAlignment="1" applyProtection="1">
      <alignment vertical="center"/>
      <protection locked="0"/>
    </xf>
    <xf numFmtId="166" fontId="2" fillId="12" borderId="7" xfId="2" applyNumberFormat="1" applyFont="1" applyFill="1" applyBorder="1" applyAlignment="1" applyProtection="1">
      <alignment vertical="center"/>
      <protection locked="0"/>
    </xf>
    <xf numFmtId="0" fontId="2" fillId="12" borderId="6" xfId="2" applyFont="1" applyFill="1" applyBorder="1" applyAlignment="1" applyProtection="1">
      <alignment vertical="center"/>
      <protection locked="0"/>
    </xf>
    <xf numFmtId="3" fontId="2" fillId="12" borderId="5" xfId="2" applyNumberFormat="1" applyFont="1" applyFill="1" applyBorder="1" applyAlignment="1" applyProtection="1">
      <alignment vertical="center"/>
      <protection locked="0"/>
    </xf>
    <xf numFmtId="166" fontId="4" fillId="5" borderId="3" xfId="1" applyNumberFormat="1" applyFont="1" applyFill="1" applyBorder="1" applyAlignment="1" applyProtection="1">
      <alignment horizontal="right" vertical="center"/>
    </xf>
    <xf numFmtId="166" fontId="4" fillId="5" borderId="1" xfId="1" applyNumberFormat="1" applyFont="1" applyFill="1" applyBorder="1" applyAlignment="1" applyProtection="1">
      <alignment horizontal="right" vertical="center"/>
    </xf>
    <xf numFmtId="166" fontId="4" fillId="5" borderId="2" xfId="1" applyNumberFormat="1" applyFont="1" applyFill="1" applyBorder="1" applyAlignment="1" applyProtection="1">
      <alignment horizontal="right" vertical="center"/>
    </xf>
    <xf numFmtId="3" fontId="3" fillId="5" borderId="1" xfId="2" applyNumberFormat="1" applyFont="1" applyFill="1" applyBorder="1" applyAlignment="1" applyProtection="1">
      <alignment vertical="center"/>
    </xf>
    <xf numFmtId="0" fontId="6" fillId="17" borderId="7" xfId="2" applyFont="1" applyFill="1" applyBorder="1" applyAlignment="1" applyProtection="1">
      <alignment vertical="center" wrapText="1"/>
    </xf>
    <xf numFmtId="165" fontId="6" fillId="17" borderId="8" xfId="2" applyNumberFormat="1" applyFont="1" applyFill="1" applyBorder="1" applyAlignment="1" applyProtection="1">
      <alignment horizontal="left" vertical="center"/>
    </xf>
    <xf numFmtId="3" fontId="6" fillId="17" borderId="7" xfId="2" applyNumberFormat="1" applyFont="1" applyFill="1" applyBorder="1" applyAlignment="1" applyProtection="1">
      <alignment horizontal="right" vertical="center"/>
    </xf>
    <xf numFmtId="3" fontId="6" fillId="17" borderId="6" xfId="2" applyNumberFormat="1" applyFont="1" applyFill="1" applyBorder="1" applyAlignment="1" applyProtection="1">
      <alignment horizontal="right" vertical="center"/>
    </xf>
    <xf numFmtId="3" fontId="6" fillId="17" borderId="5" xfId="2" applyNumberFormat="1" applyFont="1" applyFill="1" applyBorder="1" applyAlignment="1" applyProtection="1">
      <alignment horizontal="right" vertical="center"/>
    </xf>
    <xf numFmtId="0" fontId="83" fillId="0" borderId="5" xfId="2" applyFont="1" applyFill="1" applyBorder="1" applyAlignment="1" applyProtection="1">
      <alignment vertical="center"/>
    </xf>
    <xf numFmtId="3" fontId="2" fillId="0" borderId="7" xfId="2" applyNumberFormat="1" applyFont="1" applyFill="1" applyBorder="1" applyAlignment="1" applyProtection="1">
      <alignment vertical="center"/>
      <protection locked="0"/>
    </xf>
    <xf numFmtId="3" fontId="2" fillId="4" borderId="7" xfId="2" applyNumberFormat="1" applyFont="1" applyFill="1" applyBorder="1" applyAlignment="1" applyProtection="1">
      <alignment vertical="center"/>
      <protection locked="0"/>
    </xf>
    <xf numFmtId="0" fontId="7" fillId="4" borderId="6" xfId="2" applyFont="1" applyFill="1" applyBorder="1" applyAlignment="1" applyProtection="1">
      <alignment vertical="center"/>
    </xf>
    <xf numFmtId="0" fontId="7" fillId="4" borderId="5" xfId="2" applyFont="1" applyFill="1" applyBorder="1" applyAlignment="1" applyProtection="1">
      <alignment vertical="center"/>
    </xf>
    <xf numFmtId="3" fontId="7" fillId="4" borderId="7" xfId="2" applyNumberFormat="1" applyFont="1" applyFill="1" applyBorder="1" applyAlignment="1" applyProtection="1">
      <alignment vertical="center"/>
      <protection locked="0"/>
    </xf>
    <xf numFmtId="0" fontId="5" fillId="3" borderId="6" xfId="2" applyFont="1" applyFill="1" applyBorder="1" applyAlignment="1" applyProtection="1">
      <alignment vertical="center"/>
    </xf>
    <xf numFmtId="0" fontId="5" fillId="3" borderId="5" xfId="2" applyFont="1" applyFill="1" applyBorder="1" applyAlignment="1" applyProtection="1">
      <alignment vertical="center"/>
    </xf>
    <xf numFmtId="3" fontId="5" fillId="3" borderId="7" xfId="2" applyNumberFormat="1" applyFont="1" applyFill="1" applyBorder="1" applyAlignment="1" applyProtection="1">
      <alignment vertical="center"/>
      <protection locked="0"/>
    </xf>
    <xf numFmtId="0" fontId="8" fillId="4" borderId="7" xfId="2" applyFont="1" applyFill="1" applyBorder="1" applyAlignment="1" applyProtection="1">
      <alignment horizontal="left" vertical="center" wrapText="1"/>
    </xf>
    <xf numFmtId="0" fontId="7" fillId="4" borderId="0" xfId="2" applyFont="1" applyFill="1" applyAlignment="1" applyProtection="1">
      <alignment vertical="center"/>
      <protection locked="0"/>
    </xf>
    <xf numFmtId="0" fontId="7" fillId="4" borderId="5" xfId="2" applyFont="1" applyFill="1" applyBorder="1" applyAlignment="1" applyProtection="1">
      <alignment vertical="center"/>
      <protection locked="0"/>
    </xf>
    <xf numFmtId="3" fontId="8" fillId="4" borderId="7" xfId="2" applyNumberFormat="1" applyFont="1" applyFill="1" applyBorder="1" applyAlignment="1" applyProtection="1">
      <alignment horizontal="right" vertical="center"/>
      <protection locked="0"/>
    </xf>
    <xf numFmtId="3" fontId="8" fillId="4" borderId="6" xfId="2" applyNumberFormat="1" applyFont="1" applyFill="1" applyBorder="1" applyAlignment="1" applyProtection="1">
      <alignment horizontal="right" vertical="center"/>
      <protection locked="0"/>
    </xf>
    <xf numFmtId="0" fontId="3" fillId="6" borderId="6" xfId="2" applyFont="1" applyFill="1" applyBorder="1" applyAlignment="1" applyProtection="1">
      <alignment vertical="center"/>
    </xf>
    <xf numFmtId="0" fontId="3" fillId="6" borderId="5" xfId="2" applyFont="1" applyFill="1" applyBorder="1" applyAlignment="1" applyProtection="1">
      <alignment vertical="center"/>
    </xf>
    <xf numFmtId="3" fontId="3" fillId="6" borderId="7" xfId="2" applyNumberFormat="1" applyFont="1" applyFill="1" applyBorder="1" applyAlignment="1" applyProtection="1">
      <alignment vertical="center"/>
      <protection locked="0"/>
    </xf>
    <xf numFmtId="0" fontId="3" fillId="6" borderId="2" xfId="2" applyFont="1" applyFill="1" applyBorder="1" applyAlignment="1" applyProtection="1">
      <alignment vertical="center"/>
    </xf>
    <xf numFmtId="0" fontId="3" fillId="6" borderId="1" xfId="2" applyFont="1" applyFill="1" applyBorder="1" applyAlignment="1" applyProtection="1">
      <alignment vertical="center"/>
    </xf>
    <xf numFmtId="0" fontId="79" fillId="15" borderId="25" xfId="0" applyFont="1" applyFill="1" applyBorder="1" applyAlignment="1">
      <alignment horizontal="center" vertical="center"/>
    </xf>
    <xf numFmtId="0" fontId="76" fillId="15" borderId="6" xfId="0" applyFont="1" applyFill="1" applyBorder="1" applyAlignment="1">
      <alignment horizontal="center" vertical="center" wrapText="1"/>
    </xf>
    <xf numFmtId="0" fontId="77" fillId="16" borderId="7" xfId="0" applyFont="1" applyFill="1" applyBorder="1"/>
    <xf numFmtId="3" fontId="77" fillId="16" borderId="5" xfId="0" applyNumberFormat="1" applyFont="1" applyFill="1" applyBorder="1"/>
    <xf numFmtId="0" fontId="75" fillId="0" borderId="7" xfId="0" applyFont="1" applyBorder="1" applyAlignment="1">
      <alignment horizontal="left" vertical="center"/>
    </xf>
    <xf numFmtId="0" fontId="77" fillId="16" borderId="7" xfId="0" applyFont="1" applyFill="1" applyBorder="1" applyAlignment="1">
      <alignment horizontal="left" vertical="center"/>
    </xf>
    <xf numFmtId="3" fontId="77" fillId="16" borderId="5" xfId="0" applyNumberFormat="1" applyFont="1" applyFill="1" applyBorder="1" applyAlignment="1">
      <alignment horizontal="right" vertical="center"/>
    </xf>
    <xf numFmtId="0" fontId="77" fillId="8" borderId="3" xfId="0" applyFont="1" applyFill="1" applyBorder="1" applyAlignment="1">
      <alignment horizontal="left" vertical="center" wrapText="1"/>
    </xf>
    <xf numFmtId="3" fontId="77" fillId="8" borderId="1" xfId="0" applyNumberFormat="1" applyFont="1" applyFill="1" applyBorder="1" applyAlignment="1">
      <alignment horizontal="right" vertical="center"/>
    </xf>
    <xf numFmtId="0" fontId="77" fillId="15" borderId="29" xfId="0" applyFont="1" applyFill="1" applyBorder="1" applyAlignment="1">
      <alignment horizontal="center" vertical="center"/>
    </xf>
    <xf numFmtId="0" fontId="76" fillId="15" borderId="24" xfId="0" applyFont="1" applyFill="1" applyBorder="1" applyAlignment="1">
      <alignment horizontal="center" vertical="center" wrapText="1"/>
    </xf>
    <xf numFmtId="0" fontId="76" fillId="15" borderId="9" xfId="0" applyFont="1" applyFill="1" applyBorder="1" applyAlignment="1">
      <alignment horizontal="center" vertical="center" wrapText="1"/>
    </xf>
    <xf numFmtId="0" fontId="2" fillId="0" borderId="6" xfId="2" applyFont="1" applyFill="1" applyBorder="1" applyProtection="1">
      <protection locked="0"/>
    </xf>
    <xf numFmtId="0" fontId="7" fillId="0" borderId="6" xfId="2" applyFont="1" applyFill="1" applyBorder="1" applyProtection="1">
      <protection locked="0"/>
    </xf>
    <xf numFmtId="0" fontId="2" fillId="0" borderId="5" xfId="2" applyFont="1" applyFill="1" applyBorder="1" applyProtection="1">
      <protection locked="0"/>
    </xf>
    <xf numFmtId="0" fontId="7" fillId="0" borderId="5" xfId="2" applyFont="1" applyFill="1" applyBorder="1" applyProtection="1"/>
    <xf numFmtId="0" fontId="5" fillId="0" borderId="5" xfId="2" applyFont="1" applyFill="1" applyBorder="1" applyProtection="1"/>
    <xf numFmtId="0" fontId="7" fillId="0" borderId="5" xfId="2" applyFont="1" applyFill="1" applyBorder="1" applyProtection="1">
      <protection locked="0"/>
    </xf>
    <xf numFmtId="0" fontId="3" fillId="0" borderId="5" xfId="2" applyFont="1" applyFill="1" applyBorder="1" applyProtection="1"/>
    <xf numFmtId="0" fontId="2" fillId="0" borderId="5" xfId="2" applyFont="1" applyFill="1" applyBorder="1" applyAlignment="1" applyProtection="1">
      <alignment horizontal="center" vertical="center" wrapText="1"/>
    </xf>
    <xf numFmtId="14" fontId="2" fillId="0" borderId="14" xfId="2" applyNumberFormat="1" applyFont="1" applyFill="1" applyBorder="1" applyAlignment="1" applyProtection="1">
      <alignment horizontal="center"/>
    </xf>
    <xf numFmtId="3" fontId="2" fillId="0" borderId="5" xfId="2" applyNumberFormat="1" applyFont="1" applyFill="1" applyBorder="1" applyProtection="1">
      <protection locked="0"/>
    </xf>
    <xf numFmtId="3" fontId="7" fillId="0" borderId="5" xfId="2" applyNumberFormat="1" applyFont="1" applyFill="1" applyBorder="1" applyProtection="1"/>
    <xf numFmtId="3" fontId="7" fillId="0" borderId="5" xfId="2" applyNumberFormat="1" applyFont="1" applyFill="1" applyBorder="1" applyProtection="1">
      <protection locked="0"/>
    </xf>
    <xf numFmtId="3" fontId="2" fillId="0" borderId="0" xfId="2" applyNumberFormat="1" applyFont="1" applyFill="1" applyProtection="1">
      <protection locked="0"/>
    </xf>
    <xf numFmtId="166" fontId="12" fillId="0" borderId="0" xfId="2" applyNumberFormat="1" applyFont="1" applyAlignment="1" applyProtection="1">
      <alignment vertical="center"/>
    </xf>
    <xf numFmtId="166" fontId="2" fillId="0" borderId="7" xfId="2" applyNumberFormat="1" applyFont="1" applyFill="1" applyBorder="1" applyProtection="1">
      <protection locked="0"/>
    </xf>
    <xf numFmtId="3" fontId="2" fillId="0" borderId="7" xfId="2" applyNumberFormat="1" applyFont="1" applyFill="1" applyBorder="1" applyProtection="1">
      <protection locked="0"/>
    </xf>
    <xf numFmtId="0" fontId="7" fillId="4" borderId="5" xfId="2" applyFont="1" applyFill="1" applyBorder="1" applyProtection="1"/>
    <xf numFmtId="166" fontId="7" fillId="4" borderId="7" xfId="2" applyNumberFormat="1" applyFont="1" applyFill="1" applyBorder="1" applyProtection="1">
      <protection locked="0"/>
    </xf>
    <xf numFmtId="0" fontId="7" fillId="4" borderId="6" xfId="2" applyFont="1" applyFill="1" applyBorder="1" applyProtection="1">
      <protection locked="0"/>
    </xf>
    <xf numFmtId="0" fontId="5" fillId="3" borderId="5" xfId="2" applyFont="1" applyFill="1" applyBorder="1" applyProtection="1"/>
    <xf numFmtId="166" fontId="5" fillId="3" borderId="7" xfId="2" applyNumberFormat="1" applyFont="1" applyFill="1" applyBorder="1" applyProtection="1">
      <protection locked="0"/>
    </xf>
    <xf numFmtId="0" fontId="5" fillId="3" borderId="6" xfId="2" applyFont="1" applyFill="1" applyBorder="1" applyProtection="1">
      <protection locked="0"/>
    </xf>
    <xf numFmtId="0" fontId="5" fillId="3" borderId="5" xfId="2" applyFont="1" applyFill="1" applyBorder="1" applyProtection="1">
      <protection locked="0"/>
    </xf>
    <xf numFmtId="165" fontId="84" fillId="0" borderId="8" xfId="2" applyNumberFormat="1" applyFont="1" applyFill="1" applyBorder="1" applyAlignment="1" applyProtection="1">
      <alignment horizontal="left" vertical="center"/>
    </xf>
    <xf numFmtId="3" fontId="7" fillId="4" borderId="5" xfId="2" applyNumberFormat="1" applyFont="1" applyFill="1" applyBorder="1" applyProtection="1"/>
    <xf numFmtId="166" fontId="7" fillId="0" borderId="7" xfId="2" applyNumberFormat="1" applyFont="1" applyFill="1" applyBorder="1" applyProtection="1">
      <protection locked="0"/>
    </xf>
    <xf numFmtId="3" fontId="5" fillId="3" borderId="5" xfId="2" applyNumberFormat="1" applyFont="1" applyFill="1" applyBorder="1" applyProtection="1"/>
    <xf numFmtId="166" fontId="85" fillId="6" borderId="7" xfId="2" applyNumberFormat="1" applyFont="1" applyFill="1" applyBorder="1" applyProtection="1">
      <protection locked="0"/>
    </xf>
    <xf numFmtId="0" fontId="85" fillId="6" borderId="6" xfId="2" applyFont="1" applyFill="1" applyBorder="1" applyProtection="1">
      <protection locked="0"/>
    </xf>
    <xf numFmtId="3" fontId="85" fillId="6" borderId="5" xfId="2" applyNumberFormat="1" applyFont="1" applyFill="1" applyBorder="1" applyProtection="1"/>
    <xf numFmtId="166" fontId="3" fillId="6" borderId="7" xfId="2" applyNumberFormat="1" applyFont="1" applyFill="1" applyBorder="1" applyProtection="1">
      <protection locked="0"/>
    </xf>
    <xf numFmtId="0" fontId="3" fillId="6" borderId="6" xfId="2" applyFont="1" applyFill="1" applyBorder="1" applyProtection="1">
      <protection locked="0"/>
    </xf>
    <xf numFmtId="3" fontId="3" fillId="6" borderId="5" xfId="2" applyNumberFormat="1" applyFont="1" applyFill="1" applyBorder="1" applyProtection="1"/>
    <xf numFmtId="166" fontId="3" fillId="5" borderId="7" xfId="2" applyNumberFormat="1" applyFont="1" applyFill="1" applyBorder="1" applyProtection="1">
      <protection locked="0"/>
    </xf>
    <xf numFmtId="0" fontId="3" fillId="5" borderId="6" xfId="2" applyFont="1" applyFill="1" applyBorder="1" applyProtection="1">
      <protection locked="0"/>
    </xf>
    <xf numFmtId="3" fontId="3" fillId="5" borderId="5" xfId="2" applyNumberFormat="1" applyFont="1" applyFill="1" applyBorder="1" applyProtection="1"/>
    <xf numFmtId="3" fontId="3" fillId="5" borderId="1" xfId="2" applyNumberFormat="1" applyFont="1" applyFill="1" applyBorder="1" applyProtection="1"/>
    <xf numFmtId="3" fontId="7" fillId="4" borderId="7" xfId="2" applyNumberFormat="1" applyFont="1" applyFill="1" applyBorder="1" applyProtection="1">
      <protection locked="0"/>
    </xf>
    <xf numFmtId="3" fontId="7" fillId="0" borderId="7" xfId="2" applyNumberFormat="1" applyFont="1" applyFill="1" applyBorder="1" applyProtection="1">
      <protection locked="0"/>
    </xf>
    <xf numFmtId="3" fontId="5" fillId="3" borderId="7" xfId="2" applyNumberFormat="1" applyFont="1" applyFill="1" applyBorder="1" applyProtection="1">
      <protection locked="0"/>
    </xf>
    <xf numFmtId="3" fontId="3" fillId="3" borderId="5" xfId="2" applyNumberFormat="1" applyFont="1" applyFill="1" applyBorder="1" applyProtection="1"/>
    <xf numFmtId="3" fontId="3" fillId="3" borderId="7" xfId="2" applyNumberFormat="1" applyFont="1" applyFill="1" applyBorder="1" applyProtection="1">
      <protection locked="0"/>
    </xf>
    <xf numFmtId="0" fontId="3" fillId="3" borderId="6" xfId="2" applyFont="1" applyFill="1" applyBorder="1" applyProtection="1">
      <protection locked="0"/>
    </xf>
    <xf numFmtId="0" fontId="5" fillId="3" borderId="0" xfId="2" applyFont="1" applyFill="1" applyProtection="1"/>
    <xf numFmtId="3" fontId="3" fillId="5" borderId="7" xfId="2" applyNumberFormat="1" applyFont="1" applyFill="1" applyBorder="1" applyProtection="1">
      <protection locked="0"/>
    </xf>
    <xf numFmtId="0" fontId="79" fillId="15" borderId="27" xfId="0" applyFont="1" applyFill="1" applyBorder="1" applyAlignment="1">
      <alignment horizontal="center" vertical="center" wrapText="1"/>
    </xf>
    <xf numFmtId="3" fontId="75" fillId="0" borderId="6" xfId="0" applyNumberFormat="1" applyFont="1" applyBorder="1" applyAlignment="1" applyProtection="1">
      <alignment horizontal="center" vertical="center"/>
      <protection locked="0"/>
    </xf>
    <xf numFmtId="3" fontId="77" fillId="16" borderId="6" xfId="0" applyNumberFormat="1" applyFont="1" applyFill="1" applyBorder="1" applyAlignment="1">
      <alignment horizontal="center"/>
    </xf>
    <xf numFmtId="3" fontId="75" fillId="0" borderId="6" xfId="0" applyNumberFormat="1" applyFont="1" applyBorder="1" applyAlignment="1" applyProtection="1">
      <alignment horizontal="center" vertical="center" wrapText="1"/>
      <protection locked="0"/>
    </xf>
    <xf numFmtId="3" fontId="77" fillId="16" borderId="6" xfId="0" applyNumberFormat="1" applyFont="1" applyFill="1" applyBorder="1" applyAlignment="1">
      <alignment horizontal="center" vertical="center"/>
    </xf>
    <xf numFmtId="3" fontId="77" fillId="8" borderId="2" xfId="0" applyNumberFormat="1" applyFont="1" applyFill="1" applyBorder="1" applyAlignment="1">
      <alignment horizontal="center" vertical="center"/>
    </xf>
    <xf numFmtId="167" fontId="75" fillId="0" borderId="6" xfId="0" applyNumberFormat="1" applyFont="1" applyBorder="1" applyAlignment="1">
      <alignment horizontal="center" wrapText="1"/>
    </xf>
    <xf numFmtId="167" fontId="75" fillId="0" borderId="6" xfId="0" applyNumberFormat="1" applyFont="1" applyBorder="1" applyAlignment="1">
      <alignment horizontal="center"/>
    </xf>
    <xf numFmtId="167" fontId="77" fillId="16" borderId="20" xfId="0" applyNumberFormat="1" applyFont="1" applyFill="1" applyBorder="1" applyAlignment="1">
      <alignment horizontal="center"/>
    </xf>
    <xf numFmtId="167" fontId="75" fillId="0" borderId="6" xfId="0" applyNumberFormat="1" applyFont="1" applyBorder="1" applyAlignment="1">
      <alignment horizontal="center" vertical="center" wrapText="1"/>
    </xf>
    <xf numFmtId="167" fontId="77" fillId="16" borderId="20" xfId="0" applyNumberFormat="1" applyFont="1" applyFill="1" applyBorder="1" applyAlignment="1">
      <alignment horizontal="center" vertical="center"/>
    </xf>
    <xf numFmtId="167" fontId="73" fillId="8" borderId="26" xfId="0" applyNumberFormat="1" applyFont="1" applyFill="1" applyBorder="1" applyAlignment="1">
      <alignment horizontal="center" vertical="center" wrapText="1"/>
    </xf>
    <xf numFmtId="167" fontId="75" fillId="0" borderId="5" xfId="0" applyNumberFormat="1" applyFont="1" applyBorder="1" applyAlignment="1">
      <alignment horizontal="center" wrapText="1"/>
    </xf>
    <xf numFmtId="167" fontId="75" fillId="0" borderId="5" xfId="0" applyNumberFormat="1" applyFont="1" applyBorder="1" applyAlignment="1">
      <alignment horizontal="center"/>
    </xf>
    <xf numFmtId="167" fontId="77" fillId="16" borderId="21" xfId="0" applyNumberFormat="1" applyFont="1" applyFill="1" applyBorder="1" applyAlignment="1">
      <alignment horizontal="center"/>
    </xf>
    <xf numFmtId="167" fontId="75" fillId="0" borderId="5" xfId="0" applyNumberFormat="1" applyFont="1" applyBorder="1" applyAlignment="1">
      <alignment horizontal="center" vertical="center" wrapText="1"/>
    </xf>
    <xf numFmtId="167" fontId="77" fillId="16" borderId="21" xfId="0" applyNumberFormat="1" applyFont="1" applyFill="1" applyBorder="1" applyAlignment="1">
      <alignment horizontal="center" vertical="center"/>
    </xf>
    <xf numFmtId="167" fontId="73" fillId="8" borderId="27" xfId="0" applyNumberFormat="1" applyFont="1" applyFill="1" applyBorder="1" applyAlignment="1">
      <alignment horizontal="center" vertical="center" wrapText="1"/>
    </xf>
    <xf numFmtId="3" fontId="74" fillId="0" borderId="6" xfId="0" applyNumberFormat="1" applyFont="1" applyBorder="1" applyAlignment="1">
      <alignment horizontal="center"/>
    </xf>
    <xf numFmtId="3" fontId="73" fillId="0" borderId="6" xfId="0" applyNumberFormat="1" applyFont="1" applyBorder="1" applyAlignment="1">
      <alignment horizontal="center"/>
    </xf>
    <xf numFmtId="3" fontId="73" fillId="0" borderId="6" xfId="0" applyNumberFormat="1" applyFont="1" applyBorder="1" applyAlignment="1">
      <alignment horizontal="center" vertical="center"/>
    </xf>
    <xf numFmtId="0" fontId="77" fillId="15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5" xfId="0" applyBorder="1"/>
    <xf numFmtId="3" fontId="0" fillId="0" borderId="5" xfId="0" applyNumberFormat="1" applyBorder="1"/>
    <xf numFmtId="0" fontId="0" fillId="0" borderId="32" xfId="0" applyBorder="1"/>
    <xf numFmtId="0" fontId="0" fillId="0" borderId="21" xfId="0" applyBorder="1"/>
    <xf numFmtId="3" fontId="0" fillId="3" borderId="27" xfId="0" applyNumberFormat="1" applyFill="1" applyBorder="1"/>
    <xf numFmtId="0" fontId="0" fillId="0" borderId="29" xfId="0" applyBorder="1"/>
    <xf numFmtId="0" fontId="0" fillId="0" borderId="9" xfId="0" applyBorder="1" applyAlignment="1">
      <alignment horizontal="center"/>
    </xf>
    <xf numFmtId="0" fontId="19" fillId="0" borderId="0" xfId="0" applyFont="1" applyAlignment="1">
      <alignment wrapText="1"/>
    </xf>
    <xf numFmtId="0" fontId="12" fillId="0" borderId="0" xfId="2" applyFont="1" applyFill="1" applyBorder="1" applyAlignment="1" applyProtection="1">
      <alignment vertical="center"/>
    </xf>
    <xf numFmtId="0" fontId="86" fillId="0" borderId="0" xfId="0" applyFont="1"/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0" xfId="2" applyFont="1" applyFill="1" applyAlignment="1" applyProtection="1">
      <alignment horizontal="left" vertical="center" wrapText="1"/>
    </xf>
    <xf numFmtId="0" fontId="12" fillId="17" borderId="0" xfId="2" applyFont="1" applyFill="1" applyAlignment="1" applyProtection="1">
      <alignment horizontal="center"/>
      <protection locked="0"/>
    </xf>
    <xf numFmtId="0" fontId="19" fillId="0" borderId="0" xfId="0" applyFont="1" applyAlignment="1">
      <alignment horizontal="center" wrapText="1"/>
    </xf>
    <xf numFmtId="0" fontId="2" fillId="0" borderId="13" xfId="2" applyFont="1" applyFill="1" applyBorder="1" applyAlignment="1" applyProtection="1">
      <alignment horizontal="center"/>
    </xf>
    <xf numFmtId="0" fontId="2" fillId="0" borderId="12" xfId="2" applyFont="1" applyFill="1" applyBorder="1" applyAlignment="1" applyProtection="1">
      <alignment horizontal="center"/>
    </xf>
    <xf numFmtId="0" fontId="2" fillId="0" borderId="11" xfId="2" applyFont="1" applyFill="1" applyBorder="1" applyAlignment="1" applyProtection="1">
      <alignment horizontal="center"/>
    </xf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2" fillId="0" borderId="13" xfId="2" applyFont="1" applyFill="1" applyBorder="1" applyAlignment="1" applyProtection="1">
      <alignment horizontal="center" vertical="center"/>
    </xf>
    <xf numFmtId="0" fontId="2" fillId="0" borderId="12" xfId="2" applyFont="1" applyFill="1" applyBorder="1" applyAlignment="1" applyProtection="1">
      <alignment horizontal="center" vertical="center"/>
    </xf>
    <xf numFmtId="0" fontId="2" fillId="0" borderId="11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center"/>
      <protection locked="0"/>
    </xf>
    <xf numFmtId="0" fontId="0" fillId="0" borderId="0" xfId="0" applyAlignment="1"/>
    <xf numFmtId="0" fontId="0" fillId="0" borderId="0" xfId="0" applyAlignment="1">
      <alignment horizontal="center" wrapText="1"/>
    </xf>
    <xf numFmtId="0" fontId="86" fillId="0" borderId="0" xfId="0" applyFont="1" applyAlignment="1">
      <alignment horizontal="center"/>
    </xf>
    <xf numFmtId="0" fontId="72" fillId="0" borderId="0" xfId="0" applyFont="1" applyAlignment="1">
      <alignment horizontal="center" wrapText="1"/>
    </xf>
    <xf numFmtId="0" fontId="73" fillId="0" borderId="0" xfId="0" applyFont="1" applyAlignment="1">
      <alignment horizontal="center" wrapText="1"/>
    </xf>
    <xf numFmtId="0" fontId="74" fillId="0" borderId="0" xfId="0" applyFont="1" applyAlignment="1">
      <alignment horizontal="center"/>
    </xf>
    <xf numFmtId="0" fontId="76" fillId="14" borderId="4" xfId="0" applyFont="1" applyFill="1" applyBorder="1" applyAlignment="1">
      <alignment horizontal="center"/>
    </xf>
    <xf numFmtId="0" fontId="76" fillId="14" borderId="37" xfId="0" applyFont="1" applyFill="1" applyBorder="1" applyAlignment="1">
      <alignment horizontal="center"/>
    </xf>
    <xf numFmtId="0" fontId="76" fillId="14" borderId="33" xfId="0" applyFont="1" applyFill="1" applyBorder="1" applyAlignment="1">
      <alignment horizontal="center"/>
    </xf>
    <xf numFmtId="0" fontId="76" fillId="14" borderId="32" xfId="0" applyFon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20" fillId="3" borderId="34" xfId="0" applyFont="1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3" xfId="0" applyBorder="1" applyAlignment="1">
      <alignment horizontal="center"/>
    </xf>
    <xf numFmtId="0" fontId="35" fillId="0" borderId="0" xfId="0" applyFont="1" applyAlignment="1">
      <alignment horizontal="center" wrapText="1"/>
    </xf>
    <xf numFmtId="2" fontId="17" fillId="0" borderId="0" xfId="0" applyNumberFormat="1" applyFont="1" applyAlignment="1">
      <alignment horizontal="center" wrapText="1"/>
    </xf>
    <xf numFmtId="2" fontId="34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4" fillId="0" borderId="0" xfId="0" applyFont="1" applyAlignment="1"/>
    <xf numFmtId="0" fontId="18" fillId="0" borderId="0" xfId="0" applyFont="1" applyAlignment="1"/>
    <xf numFmtId="0" fontId="34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57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58" fillId="12" borderId="0" xfId="0" applyFont="1" applyFill="1" applyAlignment="1">
      <alignment horizontal="center" wrapText="1"/>
    </xf>
    <xf numFmtId="0" fontId="65" fillId="1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69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53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7" fillId="0" borderId="0" xfId="0" applyFont="1" applyFill="1" applyBorder="1" applyAlignment="1">
      <alignment horizontal="center" vertical="center" wrapText="1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ti\Desktop\Z&#225;rsz&#225;mad&#225;s\Hiva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vatal"/>
    </sheetNames>
    <sheetDataSet>
      <sheetData sheetId="0">
        <row r="10">
          <cell r="C10">
            <v>35054660</v>
          </cell>
          <cell r="G10">
            <v>-1000000</v>
          </cell>
          <cell r="K10">
            <v>-4250000</v>
          </cell>
        </row>
        <row r="11">
          <cell r="G11">
            <v>98350</v>
          </cell>
          <cell r="K11">
            <v>540000</v>
          </cell>
        </row>
        <row r="12">
          <cell r="C12">
            <v>980000</v>
          </cell>
          <cell r="G12">
            <v>2741679</v>
          </cell>
          <cell r="K12">
            <v>5850000</v>
          </cell>
        </row>
        <row r="13">
          <cell r="K13">
            <v>0</v>
          </cell>
        </row>
        <row r="14">
          <cell r="K14">
            <v>-4250000</v>
          </cell>
        </row>
        <row r="15">
          <cell r="C15">
            <v>1440000</v>
          </cell>
          <cell r="G15">
            <v>410066</v>
          </cell>
          <cell r="K15">
            <v>0</v>
          </cell>
        </row>
        <row r="16">
          <cell r="C16">
            <v>1600000</v>
          </cell>
          <cell r="K16">
            <v>0</v>
          </cell>
        </row>
        <row r="17">
          <cell r="K17">
            <v>-4250000</v>
          </cell>
        </row>
        <row r="18">
          <cell r="C18">
            <v>300000</v>
          </cell>
          <cell r="G18">
            <v>500000</v>
          </cell>
          <cell r="K18">
            <v>0</v>
          </cell>
        </row>
        <row r="19">
          <cell r="C19">
            <v>200000</v>
          </cell>
          <cell r="G19">
            <v>-40000</v>
          </cell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C22">
            <v>0</v>
          </cell>
          <cell r="G22">
            <v>1500000</v>
          </cell>
          <cell r="K22">
            <v>2892610</v>
          </cell>
        </row>
        <row r="25">
          <cell r="G25">
            <v>1195000</v>
          </cell>
          <cell r="K25">
            <v>1757390</v>
          </cell>
        </row>
        <row r="26">
          <cell r="G26">
            <v>167293</v>
          </cell>
          <cell r="K26">
            <v>42845</v>
          </cell>
        </row>
        <row r="29">
          <cell r="C29">
            <v>7717059</v>
          </cell>
          <cell r="G29">
            <v>-1358066</v>
          </cell>
          <cell r="K29">
            <v>3847500</v>
          </cell>
        </row>
        <row r="30">
          <cell r="C30">
            <v>300000</v>
          </cell>
          <cell r="G30">
            <v>200000</v>
          </cell>
          <cell r="K30">
            <v>0</v>
          </cell>
        </row>
        <row r="31">
          <cell r="C31">
            <v>600000</v>
          </cell>
          <cell r="G31">
            <v>1172960</v>
          </cell>
          <cell r="K31">
            <v>265007</v>
          </cell>
        </row>
        <row r="32">
          <cell r="K32">
            <v>1757390</v>
          </cell>
        </row>
        <row r="34">
          <cell r="G34">
            <v>100800</v>
          </cell>
          <cell r="K34">
            <v>0</v>
          </cell>
          <cell r="N34">
            <v>100800</v>
          </cell>
        </row>
        <row r="35">
          <cell r="C35">
            <v>300000</v>
          </cell>
          <cell r="K35">
            <v>75607</v>
          </cell>
          <cell r="N35">
            <v>375607</v>
          </cell>
        </row>
        <row r="37">
          <cell r="C37">
            <v>1050000</v>
          </cell>
          <cell r="G37">
            <v>-50000</v>
          </cell>
          <cell r="K37">
            <v>-1000000</v>
          </cell>
          <cell r="N37">
            <v>0</v>
          </cell>
        </row>
        <row r="38">
          <cell r="K38">
            <v>0</v>
          </cell>
        </row>
        <row r="39">
          <cell r="G39">
            <v>0</v>
          </cell>
          <cell r="K39">
            <v>0</v>
          </cell>
        </row>
        <row r="40">
          <cell r="C40">
            <v>400000</v>
          </cell>
          <cell r="G40">
            <v>-158540</v>
          </cell>
          <cell r="K40">
            <v>0</v>
          </cell>
          <cell r="N40">
            <v>241460</v>
          </cell>
        </row>
        <row r="41">
          <cell r="K41">
            <v>1000000</v>
          </cell>
          <cell r="N41">
            <v>1000000</v>
          </cell>
        </row>
        <row r="42">
          <cell r="K42">
            <v>215400</v>
          </cell>
          <cell r="N42">
            <v>215400</v>
          </cell>
        </row>
        <row r="43">
          <cell r="C43">
            <v>3450000</v>
          </cell>
          <cell r="G43">
            <v>1361801</v>
          </cell>
          <cell r="K43">
            <v>3845202</v>
          </cell>
          <cell r="N43">
            <v>8657003</v>
          </cell>
        </row>
        <row r="45">
          <cell r="C45">
            <v>150000</v>
          </cell>
          <cell r="G45">
            <v>25421</v>
          </cell>
          <cell r="K45">
            <v>151398</v>
          </cell>
          <cell r="N45">
            <v>326819</v>
          </cell>
        </row>
        <row r="46">
          <cell r="K46">
            <v>1757390</v>
          </cell>
        </row>
        <row r="48">
          <cell r="C48">
            <v>1000000</v>
          </cell>
          <cell r="G48">
            <v>50000</v>
          </cell>
          <cell r="K48">
            <v>0</v>
          </cell>
          <cell r="N48">
            <v>1050000</v>
          </cell>
        </row>
        <row r="49">
          <cell r="G49">
            <v>75607</v>
          </cell>
          <cell r="K49">
            <v>-75607</v>
          </cell>
          <cell r="N49">
            <v>0</v>
          </cell>
        </row>
        <row r="50">
          <cell r="K50">
            <v>1757390</v>
          </cell>
        </row>
        <row r="51">
          <cell r="K51">
            <v>1757390</v>
          </cell>
        </row>
        <row r="52">
          <cell r="K52">
            <v>1757390</v>
          </cell>
        </row>
        <row r="55">
          <cell r="K55">
            <v>1757390</v>
          </cell>
        </row>
        <row r="56">
          <cell r="K56">
            <v>1757390</v>
          </cell>
        </row>
        <row r="57">
          <cell r="K57">
            <v>1757390</v>
          </cell>
        </row>
        <row r="58">
          <cell r="K58">
            <v>1757390</v>
          </cell>
        </row>
        <row r="59">
          <cell r="C59">
            <v>0</v>
          </cell>
          <cell r="K59">
            <v>1757390</v>
          </cell>
        </row>
        <row r="60">
          <cell r="C60">
            <v>0</v>
          </cell>
          <cell r="K60">
            <v>1757390</v>
          </cell>
        </row>
        <row r="61">
          <cell r="K61">
            <v>1757390</v>
          </cell>
        </row>
        <row r="62">
          <cell r="K62">
            <v>1757390</v>
          </cell>
        </row>
        <row r="64">
          <cell r="K64">
            <v>1757390</v>
          </cell>
        </row>
        <row r="65">
          <cell r="K65">
            <v>1757390</v>
          </cell>
        </row>
        <row r="66">
          <cell r="K66">
            <v>1757390</v>
          </cell>
        </row>
        <row r="67">
          <cell r="K67">
            <v>1757390</v>
          </cell>
        </row>
        <row r="69">
          <cell r="K69">
            <v>1757390</v>
          </cell>
        </row>
        <row r="70">
          <cell r="K70">
            <v>1757390</v>
          </cell>
        </row>
        <row r="71">
          <cell r="K71">
            <v>1757390</v>
          </cell>
        </row>
        <row r="72">
          <cell r="G72">
            <v>0</v>
          </cell>
          <cell r="K72">
            <v>1757390</v>
          </cell>
        </row>
        <row r="73">
          <cell r="K73">
            <v>1757390</v>
          </cell>
        </row>
        <row r="74">
          <cell r="K74">
            <v>1757390</v>
          </cell>
        </row>
        <row r="75">
          <cell r="K75">
            <v>1757390</v>
          </cell>
        </row>
        <row r="76">
          <cell r="K76">
            <v>1757390</v>
          </cell>
        </row>
        <row r="77">
          <cell r="K77">
            <v>1757390</v>
          </cell>
        </row>
        <row r="78">
          <cell r="K78">
            <v>1757390</v>
          </cell>
        </row>
        <row r="79">
          <cell r="K79">
            <v>1757390</v>
          </cell>
        </row>
        <row r="82">
          <cell r="K82">
            <v>1757390</v>
          </cell>
        </row>
        <row r="83">
          <cell r="K83">
            <v>1757390</v>
          </cell>
        </row>
        <row r="84">
          <cell r="K84">
            <v>1757390</v>
          </cell>
        </row>
        <row r="85">
          <cell r="C85">
            <v>0</v>
          </cell>
          <cell r="G85">
            <v>0</v>
          </cell>
          <cell r="K85">
            <v>1757390</v>
          </cell>
        </row>
        <row r="86">
          <cell r="K86">
            <v>1757390</v>
          </cell>
        </row>
        <row r="87">
          <cell r="K87">
            <v>1757390</v>
          </cell>
        </row>
        <row r="88">
          <cell r="K88">
            <v>1757390</v>
          </cell>
        </row>
        <row r="90">
          <cell r="C90">
            <v>0</v>
          </cell>
          <cell r="K90">
            <v>1757390</v>
          </cell>
        </row>
        <row r="91">
          <cell r="K91">
            <v>1757390</v>
          </cell>
        </row>
        <row r="92">
          <cell r="K92">
            <v>1757390</v>
          </cell>
        </row>
        <row r="93">
          <cell r="K93">
            <v>1757390</v>
          </cell>
        </row>
        <row r="95">
          <cell r="K95">
            <v>1757390</v>
          </cell>
        </row>
        <row r="96">
          <cell r="K96">
            <v>1757390</v>
          </cell>
        </row>
        <row r="97">
          <cell r="K97">
            <v>1757390</v>
          </cell>
        </row>
        <row r="98">
          <cell r="K98">
            <v>1757390</v>
          </cell>
        </row>
        <row r="99">
          <cell r="K99">
            <v>1757390</v>
          </cell>
        </row>
        <row r="100">
          <cell r="K100">
            <v>1757390</v>
          </cell>
        </row>
        <row r="101">
          <cell r="K101">
            <v>1757390</v>
          </cell>
        </row>
        <row r="102">
          <cell r="K102">
            <v>1757390</v>
          </cell>
        </row>
        <row r="103">
          <cell r="K103">
            <v>1757390</v>
          </cell>
        </row>
        <row r="107">
          <cell r="K107">
            <v>1757390</v>
          </cell>
        </row>
        <row r="108">
          <cell r="K108">
            <v>1757390</v>
          </cell>
        </row>
        <row r="109">
          <cell r="K109">
            <v>1757390</v>
          </cell>
        </row>
        <row r="111">
          <cell r="K111">
            <v>1757390</v>
          </cell>
        </row>
        <row r="112">
          <cell r="K112">
            <v>1757390</v>
          </cell>
        </row>
        <row r="113">
          <cell r="K113">
            <v>1757390</v>
          </cell>
        </row>
        <row r="114">
          <cell r="K114">
            <v>1757390</v>
          </cell>
        </row>
        <row r="115">
          <cell r="K115">
            <v>1757390</v>
          </cell>
        </row>
        <row r="116">
          <cell r="K116">
            <v>1757390</v>
          </cell>
        </row>
        <row r="118">
          <cell r="K118">
            <v>1757390</v>
          </cell>
        </row>
        <row r="119">
          <cell r="K119">
            <v>1757390</v>
          </cell>
        </row>
        <row r="120">
          <cell r="K120">
            <v>1757390</v>
          </cell>
        </row>
        <row r="121">
          <cell r="K121">
            <v>1757390</v>
          </cell>
        </row>
        <row r="122">
          <cell r="K122">
            <v>1757390</v>
          </cell>
        </row>
        <row r="123">
          <cell r="K123">
            <v>1757390</v>
          </cell>
        </row>
        <row r="124">
          <cell r="K124">
            <v>1757390</v>
          </cell>
        </row>
        <row r="125">
          <cell r="K125">
            <v>1757390</v>
          </cell>
        </row>
        <row r="128">
          <cell r="K128">
            <v>1757390</v>
          </cell>
        </row>
        <row r="129">
          <cell r="K129">
            <v>1757390</v>
          </cell>
        </row>
        <row r="130">
          <cell r="K130">
            <v>1757390</v>
          </cell>
        </row>
        <row r="131">
          <cell r="K131">
            <v>1757390</v>
          </cell>
        </row>
        <row r="132">
          <cell r="K132">
            <v>1757390</v>
          </cell>
        </row>
        <row r="134">
          <cell r="K134">
            <v>1757390</v>
          </cell>
        </row>
        <row r="135">
          <cell r="K135">
            <v>1757390</v>
          </cell>
        </row>
        <row r="157">
          <cell r="C157">
            <v>14041519</v>
          </cell>
          <cell r="G157">
            <v>-12354198</v>
          </cell>
          <cell r="K157">
            <v>2675352</v>
          </cell>
          <cell r="N157">
            <v>4362673</v>
          </cell>
        </row>
        <row r="174">
          <cell r="G174">
            <v>152000</v>
          </cell>
          <cell r="K174">
            <v>132000</v>
          </cell>
          <cell r="N174">
            <v>284000</v>
          </cell>
        </row>
        <row r="200">
          <cell r="C200">
            <v>0</v>
          </cell>
        </row>
        <row r="221">
          <cell r="C221">
            <v>700000</v>
          </cell>
          <cell r="G221">
            <v>-268950</v>
          </cell>
          <cell r="K221">
            <v>0</v>
          </cell>
        </row>
        <row r="228">
          <cell r="G228">
            <v>19463519</v>
          </cell>
          <cell r="K228">
            <v>12350000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BE246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3" sqref="A3:BC3"/>
    </sheetView>
  </sheetViews>
  <sheetFormatPr defaultRowHeight="13.2" x14ac:dyDescent="0.25"/>
  <cols>
    <col min="1" max="1" width="46.88671875" style="2" customWidth="1"/>
    <col min="2" max="2" width="11" style="4" customWidth="1"/>
    <col min="3" max="3" width="17.6640625" style="3" customWidth="1"/>
    <col min="4" max="4" width="8.33203125" style="3" customWidth="1"/>
    <col min="5" max="5" width="5.6640625" style="3" customWidth="1"/>
    <col min="6" max="6" width="14.6640625" style="2" bestFit="1" customWidth="1"/>
    <col min="7" max="7" width="13.44140625" style="3" bestFit="1" customWidth="1"/>
    <col min="8" max="8" width="6.5546875" style="3" customWidth="1"/>
    <col min="9" max="9" width="6.88671875" style="3" customWidth="1"/>
    <col min="10" max="10" width="14.6640625" style="2" bestFit="1" customWidth="1"/>
    <col min="11" max="13" width="10.6640625" style="3" hidden="1" customWidth="1"/>
    <col min="14" max="14" width="11.5546875" style="2" hidden="1" customWidth="1"/>
    <col min="15" max="17" width="10.6640625" style="3" hidden="1" customWidth="1"/>
    <col min="18" max="18" width="16.6640625" style="2" hidden="1" customWidth="1"/>
    <col min="19" max="21" width="10.6640625" style="3" hidden="1" customWidth="1"/>
    <col min="22" max="22" width="16.6640625" style="2" hidden="1" customWidth="1"/>
    <col min="23" max="25" width="10.6640625" style="3" hidden="1" customWidth="1"/>
    <col min="26" max="26" width="16.6640625" style="2" hidden="1" customWidth="1"/>
    <col min="27" max="29" width="10.6640625" style="3" hidden="1" customWidth="1"/>
    <col min="30" max="30" width="16.6640625" style="2" hidden="1" customWidth="1"/>
    <col min="31" max="33" width="10.6640625" style="3" hidden="1" customWidth="1"/>
    <col min="34" max="34" width="16.6640625" style="2" hidden="1" customWidth="1"/>
    <col min="35" max="37" width="10.6640625" style="3" hidden="1" customWidth="1"/>
    <col min="38" max="38" width="16.6640625" style="2" hidden="1" customWidth="1"/>
    <col min="39" max="41" width="10.6640625" style="3" hidden="1" customWidth="1"/>
    <col min="42" max="42" width="16.6640625" style="2" hidden="1" customWidth="1"/>
    <col min="43" max="45" width="10.6640625" style="3" hidden="1" customWidth="1"/>
    <col min="46" max="46" width="16.6640625" style="2" hidden="1" customWidth="1"/>
    <col min="47" max="49" width="10.6640625" style="3" hidden="1" customWidth="1"/>
    <col min="50" max="50" width="16.6640625" style="2" hidden="1" customWidth="1"/>
    <col min="51" max="51" width="0" style="1" hidden="1" customWidth="1"/>
    <col min="52" max="52" width="14.33203125" style="1" customWidth="1"/>
    <col min="53" max="54" width="9.109375" style="1"/>
    <col min="55" max="55" width="13.6640625" style="1" customWidth="1"/>
    <col min="56" max="259" width="9.109375" style="1"/>
    <col min="260" max="260" width="39.44140625" style="1" customWidth="1"/>
    <col min="261" max="261" width="8.88671875" style="1" bestFit="1" customWidth="1"/>
    <col min="262" max="262" width="9.88671875" style="1" bestFit="1" customWidth="1"/>
    <col min="263" max="270" width="8.6640625" style="1" customWidth="1"/>
    <col min="271" max="515" width="9.109375" style="1"/>
    <col min="516" max="516" width="39.44140625" style="1" customWidth="1"/>
    <col min="517" max="517" width="8.88671875" style="1" bestFit="1" customWidth="1"/>
    <col min="518" max="518" width="9.88671875" style="1" bestFit="1" customWidth="1"/>
    <col min="519" max="526" width="8.6640625" style="1" customWidth="1"/>
    <col min="527" max="771" width="9.109375" style="1"/>
    <col min="772" max="772" width="39.44140625" style="1" customWidth="1"/>
    <col min="773" max="773" width="8.88671875" style="1" bestFit="1" customWidth="1"/>
    <col min="774" max="774" width="9.88671875" style="1" bestFit="1" customWidth="1"/>
    <col min="775" max="782" width="8.6640625" style="1" customWidth="1"/>
    <col min="783" max="1027" width="9.109375" style="1"/>
    <col min="1028" max="1028" width="39.44140625" style="1" customWidth="1"/>
    <col min="1029" max="1029" width="8.88671875" style="1" bestFit="1" customWidth="1"/>
    <col min="1030" max="1030" width="9.88671875" style="1" bestFit="1" customWidth="1"/>
    <col min="1031" max="1038" width="8.6640625" style="1" customWidth="1"/>
    <col min="1039" max="1283" width="9.109375" style="1"/>
    <col min="1284" max="1284" width="39.44140625" style="1" customWidth="1"/>
    <col min="1285" max="1285" width="8.88671875" style="1" bestFit="1" customWidth="1"/>
    <col min="1286" max="1286" width="9.88671875" style="1" bestFit="1" customWidth="1"/>
    <col min="1287" max="1294" width="8.6640625" style="1" customWidth="1"/>
    <col min="1295" max="1539" width="9.109375" style="1"/>
    <col min="1540" max="1540" width="39.44140625" style="1" customWidth="1"/>
    <col min="1541" max="1541" width="8.88671875" style="1" bestFit="1" customWidth="1"/>
    <col min="1542" max="1542" width="9.88671875" style="1" bestFit="1" customWidth="1"/>
    <col min="1543" max="1550" width="8.6640625" style="1" customWidth="1"/>
    <col min="1551" max="1795" width="9.109375" style="1"/>
    <col min="1796" max="1796" width="39.44140625" style="1" customWidth="1"/>
    <col min="1797" max="1797" width="8.88671875" style="1" bestFit="1" customWidth="1"/>
    <col min="1798" max="1798" width="9.88671875" style="1" bestFit="1" customWidth="1"/>
    <col min="1799" max="1806" width="8.6640625" style="1" customWidth="1"/>
    <col min="1807" max="2051" width="9.109375" style="1"/>
    <col min="2052" max="2052" width="39.44140625" style="1" customWidth="1"/>
    <col min="2053" max="2053" width="8.88671875" style="1" bestFit="1" customWidth="1"/>
    <col min="2054" max="2054" width="9.88671875" style="1" bestFit="1" customWidth="1"/>
    <col min="2055" max="2062" width="8.6640625" style="1" customWidth="1"/>
    <col min="2063" max="2307" width="9.109375" style="1"/>
    <col min="2308" max="2308" width="39.44140625" style="1" customWidth="1"/>
    <col min="2309" max="2309" width="8.88671875" style="1" bestFit="1" customWidth="1"/>
    <col min="2310" max="2310" width="9.88671875" style="1" bestFit="1" customWidth="1"/>
    <col min="2311" max="2318" width="8.6640625" style="1" customWidth="1"/>
    <col min="2319" max="2563" width="9.109375" style="1"/>
    <col min="2564" max="2564" width="39.44140625" style="1" customWidth="1"/>
    <col min="2565" max="2565" width="8.88671875" style="1" bestFit="1" customWidth="1"/>
    <col min="2566" max="2566" width="9.88671875" style="1" bestFit="1" customWidth="1"/>
    <col min="2567" max="2574" width="8.6640625" style="1" customWidth="1"/>
    <col min="2575" max="2819" width="9.109375" style="1"/>
    <col min="2820" max="2820" width="39.44140625" style="1" customWidth="1"/>
    <col min="2821" max="2821" width="8.88671875" style="1" bestFit="1" customWidth="1"/>
    <col min="2822" max="2822" width="9.88671875" style="1" bestFit="1" customWidth="1"/>
    <col min="2823" max="2830" width="8.6640625" style="1" customWidth="1"/>
    <col min="2831" max="3075" width="9.109375" style="1"/>
    <col min="3076" max="3076" width="39.44140625" style="1" customWidth="1"/>
    <col min="3077" max="3077" width="8.88671875" style="1" bestFit="1" customWidth="1"/>
    <col min="3078" max="3078" width="9.88671875" style="1" bestFit="1" customWidth="1"/>
    <col min="3079" max="3086" width="8.6640625" style="1" customWidth="1"/>
    <col min="3087" max="3331" width="9.109375" style="1"/>
    <col min="3332" max="3332" width="39.44140625" style="1" customWidth="1"/>
    <col min="3333" max="3333" width="8.88671875" style="1" bestFit="1" customWidth="1"/>
    <col min="3334" max="3334" width="9.88671875" style="1" bestFit="1" customWidth="1"/>
    <col min="3335" max="3342" width="8.6640625" style="1" customWidth="1"/>
    <col min="3343" max="3587" width="9.109375" style="1"/>
    <col min="3588" max="3588" width="39.44140625" style="1" customWidth="1"/>
    <col min="3589" max="3589" width="8.88671875" style="1" bestFit="1" customWidth="1"/>
    <col min="3590" max="3590" width="9.88671875" style="1" bestFit="1" customWidth="1"/>
    <col min="3591" max="3598" width="8.6640625" style="1" customWidth="1"/>
    <col min="3599" max="3843" width="9.109375" style="1"/>
    <col min="3844" max="3844" width="39.44140625" style="1" customWidth="1"/>
    <col min="3845" max="3845" width="8.88671875" style="1" bestFit="1" customWidth="1"/>
    <col min="3846" max="3846" width="9.88671875" style="1" bestFit="1" customWidth="1"/>
    <col min="3847" max="3854" width="8.6640625" style="1" customWidth="1"/>
    <col min="3855" max="4099" width="9.109375" style="1"/>
    <col min="4100" max="4100" width="39.44140625" style="1" customWidth="1"/>
    <col min="4101" max="4101" width="8.88671875" style="1" bestFit="1" customWidth="1"/>
    <col min="4102" max="4102" width="9.88671875" style="1" bestFit="1" customWidth="1"/>
    <col min="4103" max="4110" width="8.6640625" style="1" customWidth="1"/>
    <col min="4111" max="4355" width="9.109375" style="1"/>
    <col min="4356" max="4356" width="39.44140625" style="1" customWidth="1"/>
    <col min="4357" max="4357" width="8.88671875" style="1" bestFit="1" customWidth="1"/>
    <col min="4358" max="4358" width="9.88671875" style="1" bestFit="1" customWidth="1"/>
    <col min="4359" max="4366" width="8.6640625" style="1" customWidth="1"/>
    <col min="4367" max="4611" width="9.109375" style="1"/>
    <col min="4612" max="4612" width="39.44140625" style="1" customWidth="1"/>
    <col min="4613" max="4613" width="8.88671875" style="1" bestFit="1" customWidth="1"/>
    <col min="4614" max="4614" width="9.88671875" style="1" bestFit="1" customWidth="1"/>
    <col min="4615" max="4622" width="8.6640625" style="1" customWidth="1"/>
    <col min="4623" max="4867" width="9.109375" style="1"/>
    <col min="4868" max="4868" width="39.44140625" style="1" customWidth="1"/>
    <col min="4869" max="4869" width="8.88671875" style="1" bestFit="1" customWidth="1"/>
    <col min="4870" max="4870" width="9.88671875" style="1" bestFit="1" customWidth="1"/>
    <col min="4871" max="4878" width="8.6640625" style="1" customWidth="1"/>
    <col min="4879" max="5123" width="9.109375" style="1"/>
    <col min="5124" max="5124" width="39.44140625" style="1" customWidth="1"/>
    <col min="5125" max="5125" width="8.88671875" style="1" bestFit="1" customWidth="1"/>
    <col min="5126" max="5126" width="9.88671875" style="1" bestFit="1" customWidth="1"/>
    <col min="5127" max="5134" width="8.6640625" style="1" customWidth="1"/>
    <col min="5135" max="5379" width="9.109375" style="1"/>
    <col min="5380" max="5380" width="39.44140625" style="1" customWidth="1"/>
    <col min="5381" max="5381" width="8.88671875" style="1" bestFit="1" customWidth="1"/>
    <col min="5382" max="5382" width="9.88671875" style="1" bestFit="1" customWidth="1"/>
    <col min="5383" max="5390" width="8.6640625" style="1" customWidth="1"/>
    <col min="5391" max="5635" width="9.109375" style="1"/>
    <col min="5636" max="5636" width="39.44140625" style="1" customWidth="1"/>
    <col min="5637" max="5637" width="8.88671875" style="1" bestFit="1" customWidth="1"/>
    <col min="5638" max="5638" width="9.88671875" style="1" bestFit="1" customWidth="1"/>
    <col min="5639" max="5646" width="8.6640625" style="1" customWidth="1"/>
    <col min="5647" max="5891" width="9.109375" style="1"/>
    <col min="5892" max="5892" width="39.44140625" style="1" customWidth="1"/>
    <col min="5893" max="5893" width="8.88671875" style="1" bestFit="1" customWidth="1"/>
    <col min="5894" max="5894" width="9.88671875" style="1" bestFit="1" customWidth="1"/>
    <col min="5895" max="5902" width="8.6640625" style="1" customWidth="1"/>
    <col min="5903" max="6147" width="9.109375" style="1"/>
    <col min="6148" max="6148" width="39.44140625" style="1" customWidth="1"/>
    <col min="6149" max="6149" width="8.88671875" style="1" bestFit="1" customWidth="1"/>
    <col min="6150" max="6150" width="9.88671875" style="1" bestFit="1" customWidth="1"/>
    <col min="6151" max="6158" width="8.6640625" style="1" customWidth="1"/>
    <col min="6159" max="6403" width="9.109375" style="1"/>
    <col min="6404" max="6404" width="39.44140625" style="1" customWidth="1"/>
    <col min="6405" max="6405" width="8.88671875" style="1" bestFit="1" customWidth="1"/>
    <col min="6406" max="6406" width="9.88671875" style="1" bestFit="1" customWidth="1"/>
    <col min="6407" max="6414" width="8.6640625" style="1" customWidth="1"/>
    <col min="6415" max="6659" width="9.109375" style="1"/>
    <col min="6660" max="6660" width="39.44140625" style="1" customWidth="1"/>
    <col min="6661" max="6661" width="8.88671875" style="1" bestFit="1" customWidth="1"/>
    <col min="6662" max="6662" width="9.88671875" style="1" bestFit="1" customWidth="1"/>
    <col min="6663" max="6670" width="8.6640625" style="1" customWidth="1"/>
    <col min="6671" max="6915" width="9.109375" style="1"/>
    <col min="6916" max="6916" width="39.44140625" style="1" customWidth="1"/>
    <col min="6917" max="6917" width="8.88671875" style="1" bestFit="1" customWidth="1"/>
    <col min="6918" max="6918" width="9.88671875" style="1" bestFit="1" customWidth="1"/>
    <col min="6919" max="6926" width="8.6640625" style="1" customWidth="1"/>
    <col min="6927" max="7171" width="9.109375" style="1"/>
    <col min="7172" max="7172" width="39.44140625" style="1" customWidth="1"/>
    <col min="7173" max="7173" width="8.88671875" style="1" bestFit="1" customWidth="1"/>
    <col min="7174" max="7174" width="9.88671875" style="1" bestFit="1" customWidth="1"/>
    <col min="7175" max="7182" width="8.6640625" style="1" customWidth="1"/>
    <col min="7183" max="7427" width="9.109375" style="1"/>
    <col min="7428" max="7428" width="39.44140625" style="1" customWidth="1"/>
    <col min="7429" max="7429" width="8.88671875" style="1" bestFit="1" customWidth="1"/>
    <col min="7430" max="7430" width="9.88671875" style="1" bestFit="1" customWidth="1"/>
    <col min="7431" max="7438" width="8.6640625" style="1" customWidth="1"/>
    <col min="7439" max="7683" width="9.109375" style="1"/>
    <col min="7684" max="7684" width="39.44140625" style="1" customWidth="1"/>
    <col min="7685" max="7685" width="8.88671875" style="1" bestFit="1" customWidth="1"/>
    <col min="7686" max="7686" width="9.88671875" style="1" bestFit="1" customWidth="1"/>
    <col min="7687" max="7694" width="8.6640625" style="1" customWidth="1"/>
    <col min="7695" max="7939" width="9.109375" style="1"/>
    <col min="7940" max="7940" width="39.44140625" style="1" customWidth="1"/>
    <col min="7941" max="7941" width="8.88671875" style="1" bestFit="1" customWidth="1"/>
    <col min="7942" max="7942" width="9.88671875" style="1" bestFit="1" customWidth="1"/>
    <col min="7943" max="7950" width="8.6640625" style="1" customWidth="1"/>
    <col min="7951" max="8195" width="9.109375" style="1"/>
    <col min="8196" max="8196" width="39.44140625" style="1" customWidth="1"/>
    <col min="8197" max="8197" width="8.88671875" style="1" bestFit="1" customWidth="1"/>
    <col min="8198" max="8198" width="9.88671875" style="1" bestFit="1" customWidth="1"/>
    <col min="8199" max="8206" width="8.6640625" style="1" customWidth="1"/>
    <col min="8207" max="8451" width="9.109375" style="1"/>
    <col min="8452" max="8452" width="39.44140625" style="1" customWidth="1"/>
    <col min="8453" max="8453" width="8.88671875" style="1" bestFit="1" customWidth="1"/>
    <col min="8454" max="8454" width="9.88671875" style="1" bestFit="1" customWidth="1"/>
    <col min="8455" max="8462" width="8.6640625" style="1" customWidth="1"/>
    <col min="8463" max="8707" width="9.109375" style="1"/>
    <col min="8708" max="8708" width="39.44140625" style="1" customWidth="1"/>
    <col min="8709" max="8709" width="8.88671875" style="1" bestFit="1" customWidth="1"/>
    <col min="8710" max="8710" width="9.88671875" style="1" bestFit="1" customWidth="1"/>
    <col min="8711" max="8718" width="8.6640625" style="1" customWidth="1"/>
    <col min="8719" max="8963" width="9.109375" style="1"/>
    <col min="8964" max="8964" width="39.44140625" style="1" customWidth="1"/>
    <col min="8965" max="8965" width="8.88671875" style="1" bestFit="1" customWidth="1"/>
    <col min="8966" max="8966" width="9.88671875" style="1" bestFit="1" customWidth="1"/>
    <col min="8967" max="8974" width="8.6640625" style="1" customWidth="1"/>
    <col min="8975" max="9219" width="9.109375" style="1"/>
    <col min="9220" max="9220" width="39.44140625" style="1" customWidth="1"/>
    <col min="9221" max="9221" width="8.88671875" style="1" bestFit="1" customWidth="1"/>
    <col min="9222" max="9222" width="9.88671875" style="1" bestFit="1" customWidth="1"/>
    <col min="9223" max="9230" width="8.6640625" style="1" customWidth="1"/>
    <col min="9231" max="9475" width="9.109375" style="1"/>
    <col min="9476" max="9476" width="39.44140625" style="1" customWidth="1"/>
    <col min="9477" max="9477" width="8.88671875" style="1" bestFit="1" customWidth="1"/>
    <col min="9478" max="9478" width="9.88671875" style="1" bestFit="1" customWidth="1"/>
    <col min="9479" max="9486" width="8.6640625" style="1" customWidth="1"/>
    <col min="9487" max="9731" width="9.109375" style="1"/>
    <col min="9732" max="9732" width="39.44140625" style="1" customWidth="1"/>
    <col min="9733" max="9733" width="8.88671875" style="1" bestFit="1" customWidth="1"/>
    <col min="9734" max="9734" width="9.88671875" style="1" bestFit="1" customWidth="1"/>
    <col min="9735" max="9742" width="8.6640625" style="1" customWidth="1"/>
    <col min="9743" max="9987" width="9.109375" style="1"/>
    <col min="9988" max="9988" width="39.44140625" style="1" customWidth="1"/>
    <col min="9989" max="9989" width="8.88671875" style="1" bestFit="1" customWidth="1"/>
    <col min="9990" max="9990" width="9.88671875" style="1" bestFit="1" customWidth="1"/>
    <col min="9991" max="9998" width="8.6640625" style="1" customWidth="1"/>
    <col min="9999" max="10243" width="9.109375" style="1"/>
    <col min="10244" max="10244" width="39.44140625" style="1" customWidth="1"/>
    <col min="10245" max="10245" width="8.88671875" style="1" bestFit="1" customWidth="1"/>
    <col min="10246" max="10246" width="9.88671875" style="1" bestFit="1" customWidth="1"/>
    <col min="10247" max="10254" width="8.6640625" style="1" customWidth="1"/>
    <col min="10255" max="10499" width="9.109375" style="1"/>
    <col min="10500" max="10500" width="39.44140625" style="1" customWidth="1"/>
    <col min="10501" max="10501" width="8.88671875" style="1" bestFit="1" customWidth="1"/>
    <col min="10502" max="10502" width="9.88671875" style="1" bestFit="1" customWidth="1"/>
    <col min="10503" max="10510" width="8.6640625" style="1" customWidth="1"/>
    <col min="10511" max="10755" width="9.109375" style="1"/>
    <col min="10756" max="10756" width="39.44140625" style="1" customWidth="1"/>
    <col min="10757" max="10757" width="8.88671875" style="1" bestFit="1" customWidth="1"/>
    <col min="10758" max="10758" width="9.88671875" style="1" bestFit="1" customWidth="1"/>
    <col min="10759" max="10766" width="8.6640625" style="1" customWidth="1"/>
    <col min="10767" max="11011" width="9.109375" style="1"/>
    <col min="11012" max="11012" width="39.44140625" style="1" customWidth="1"/>
    <col min="11013" max="11013" width="8.88671875" style="1" bestFit="1" customWidth="1"/>
    <col min="11014" max="11014" width="9.88671875" style="1" bestFit="1" customWidth="1"/>
    <col min="11015" max="11022" width="8.6640625" style="1" customWidth="1"/>
    <col min="11023" max="11267" width="9.109375" style="1"/>
    <col min="11268" max="11268" width="39.44140625" style="1" customWidth="1"/>
    <col min="11269" max="11269" width="8.88671875" style="1" bestFit="1" customWidth="1"/>
    <col min="11270" max="11270" width="9.88671875" style="1" bestFit="1" customWidth="1"/>
    <col min="11271" max="11278" width="8.6640625" style="1" customWidth="1"/>
    <col min="11279" max="11523" width="9.109375" style="1"/>
    <col min="11524" max="11524" width="39.44140625" style="1" customWidth="1"/>
    <col min="11525" max="11525" width="8.88671875" style="1" bestFit="1" customWidth="1"/>
    <col min="11526" max="11526" width="9.88671875" style="1" bestFit="1" customWidth="1"/>
    <col min="11527" max="11534" width="8.6640625" style="1" customWidth="1"/>
    <col min="11535" max="11779" width="9.109375" style="1"/>
    <col min="11780" max="11780" width="39.44140625" style="1" customWidth="1"/>
    <col min="11781" max="11781" width="8.88671875" style="1" bestFit="1" customWidth="1"/>
    <col min="11782" max="11782" width="9.88671875" style="1" bestFit="1" customWidth="1"/>
    <col min="11783" max="11790" width="8.6640625" style="1" customWidth="1"/>
    <col min="11791" max="12035" width="9.109375" style="1"/>
    <col min="12036" max="12036" width="39.44140625" style="1" customWidth="1"/>
    <col min="12037" max="12037" width="8.88671875" style="1" bestFit="1" customWidth="1"/>
    <col min="12038" max="12038" width="9.88671875" style="1" bestFit="1" customWidth="1"/>
    <col min="12039" max="12046" width="8.6640625" style="1" customWidth="1"/>
    <col min="12047" max="12291" width="9.109375" style="1"/>
    <col min="12292" max="12292" width="39.44140625" style="1" customWidth="1"/>
    <col min="12293" max="12293" width="8.88671875" style="1" bestFit="1" customWidth="1"/>
    <col min="12294" max="12294" width="9.88671875" style="1" bestFit="1" customWidth="1"/>
    <col min="12295" max="12302" width="8.6640625" style="1" customWidth="1"/>
    <col min="12303" max="12547" width="9.109375" style="1"/>
    <col min="12548" max="12548" width="39.44140625" style="1" customWidth="1"/>
    <col min="12549" max="12549" width="8.88671875" style="1" bestFit="1" customWidth="1"/>
    <col min="12550" max="12550" width="9.88671875" style="1" bestFit="1" customWidth="1"/>
    <col min="12551" max="12558" width="8.6640625" style="1" customWidth="1"/>
    <col min="12559" max="12803" width="9.109375" style="1"/>
    <col min="12804" max="12804" width="39.44140625" style="1" customWidth="1"/>
    <col min="12805" max="12805" width="8.88671875" style="1" bestFit="1" customWidth="1"/>
    <col min="12806" max="12806" width="9.88671875" style="1" bestFit="1" customWidth="1"/>
    <col min="12807" max="12814" width="8.6640625" style="1" customWidth="1"/>
    <col min="12815" max="13059" width="9.109375" style="1"/>
    <col min="13060" max="13060" width="39.44140625" style="1" customWidth="1"/>
    <col min="13061" max="13061" width="8.88671875" style="1" bestFit="1" customWidth="1"/>
    <col min="13062" max="13062" width="9.88671875" style="1" bestFit="1" customWidth="1"/>
    <col min="13063" max="13070" width="8.6640625" style="1" customWidth="1"/>
    <col min="13071" max="13315" width="9.109375" style="1"/>
    <col min="13316" max="13316" width="39.44140625" style="1" customWidth="1"/>
    <col min="13317" max="13317" width="8.88671875" style="1" bestFit="1" customWidth="1"/>
    <col min="13318" max="13318" width="9.88671875" style="1" bestFit="1" customWidth="1"/>
    <col min="13319" max="13326" width="8.6640625" style="1" customWidth="1"/>
    <col min="13327" max="13571" width="9.109375" style="1"/>
    <col min="13572" max="13572" width="39.44140625" style="1" customWidth="1"/>
    <col min="13573" max="13573" width="8.88671875" style="1" bestFit="1" customWidth="1"/>
    <col min="13574" max="13574" width="9.88671875" style="1" bestFit="1" customWidth="1"/>
    <col min="13575" max="13582" width="8.6640625" style="1" customWidth="1"/>
    <col min="13583" max="13827" width="9.109375" style="1"/>
    <col min="13828" max="13828" width="39.44140625" style="1" customWidth="1"/>
    <col min="13829" max="13829" width="8.88671875" style="1" bestFit="1" customWidth="1"/>
    <col min="13830" max="13830" width="9.88671875" style="1" bestFit="1" customWidth="1"/>
    <col min="13831" max="13838" width="8.6640625" style="1" customWidth="1"/>
    <col min="13839" max="14083" width="9.109375" style="1"/>
    <col min="14084" max="14084" width="39.44140625" style="1" customWidth="1"/>
    <col min="14085" max="14085" width="8.88671875" style="1" bestFit="1" customWidth="1"/>
    <col min="14086" max="14086" width="9.88671875" style="1" bestFit="1" customWidth="1"/>
    <col min="14087" max="14094" width="8.6640625" style="1" customWidth="1"/>
    <col min="14095" max="14339" width="9.109375" style="1"/>
    <col min="14340" max="14340" width="39.44140625" style="1" customWidth="1"/>
    <col min="14341" max="14341" width="8.88671875" style="1" bestFit="1" customWidth="1"/>
    <col min="14342" max="14342" width="9.88671875" style="1" bestFit="1" customWidth="1"/>
    <col min="14343" max="14350" width="8.6640625" style="1" customWidth="1"/>
    <col min="14351" max="14595" width="9.109375" style="1"/>
    <col min="14596" max="14596" width="39.44140625" style="1" customWidth="1"/>
    <col min="14597" max="14597" width="8.88671875" style="1" bestFit="1" customWidth="1"/>
    <col min="14598" max="14598" width="9.88671875" style="1" bestFit="1" customWidth="1"/>
    <col min="14599" max="14606" width="8.6640625" style="1" customWidth="1"/>
    <col min="14607" max="14851" width="9.109375" style="1"/>
    <col min="14852" max="14852" width="39.44140625" style="1" customWidth="1"/>
    <col min="14853" max="14853" width="8.88671875" style="1" bestFit="1" customWidth="1"/>
    <col min="14854" max="14854" width="9.88671875" style="1" bestFit="1" customWidth="1"/>
    <col min="14855" max="14862" width="8.6640625" style="1" customWidth="1"/>
    <col min="14863" max="15107" width="9.109375" style="1"/>
    <col min="15108" max="15108" width="39.44140625" style="1" customWidth="1"/>
    <col min="15109" max="15109" width="8.88671875" style="1" bestFit="1" customWidth="1"/>
    <col min="15110" max="15110" width="9.88671875" style="1" bestFit="1" customWidth="1"/>
    <col min="15111" max="15118" width="8.6640625" style="1" customWidth="1"/>
    <col min="15119" max="15363" width="9.109375" style="1"/>
    <col min="15364" max="15364" width="39.44140625" style="1" customWidth="1"/>
    <col min="15365" max="15365" width="8.88671875" style="1" bestFit="1" customWidth="1"/>
    <col min="15366" max="15366" width="9.88671875" style="1" bestFit="1" customWidth="1"/>
    <col min="15367" max="15374" width="8.6640625" style="1" customWidth="1"/>
    <col min="15375" max="15619" width="9.109375" style="1"/>
    <col min="15620" max="15620" width="39.44140625" style="1" customWidth="1"/>
    <col min="15621" max="15621" width="8.88671875" style="1" bestFit="1" customWidth="1"/>
    <col min="15622" max="15622" width="9.88671875" style="1" bestFit="1" customWidth="1"/>
    <col min="15623" max="15630" width="8.6640625" style="1" customWidth="1"/>
    <col min="15631" max="15875" width="9.109375" style="1"/>
    <col min="15876" max="15876" width="39.44140625" style="1" customWidth="1"/>
    <col min="15877" max="15877" width="8.88671875" style="1" bestFit="1" customWidth="1"/>
    <col min="15878" max="15878" width="9.88671875" style="1" bestFit="1" customWidth="1"/>
    <col min="15879" max="15886" width="8.6640625" style="1" customWidth="1"/>
    <col min="15887" max="16131" width="9.109375" style="1"/>
    <col min="16132" max="16132" width="39.44140625" style="1" customWidth="1"/>
    <col min="16133" max="16133" width="8.88671875" style="1" bestFit="1" customWidth="1"/>
    <col min="16134" max="16134" width="9.88671875" style="1" bestFit="1" customWidth="1"/>
    <col min="16135" max="16142" width="8.6640625" style="1" customWidth="1"/>
    <col min="16143" max="16384" width="9.109375" style="1"/>
  </cols>
  <sheetData>
    <row r="1" spans="1:55" s="104" customFormat="1" ht="14.4" x14ac:dyDescent="0.3">
      <c r="A1" s="611" t="s">
        <v>762</v>
      </c>
      <c r="B1" s="611"/>
      <c r="C1" s="611"/>
      <c r="D1" s="611"/>
      <c r="E1" s="611"/>
      <c r="F1" s="611"/>
      <c r="G1" s="611"/>
      <c r="H1" s="394"/>
      <c r="I1" s="394"/>
      <c r="J1" s="394"/>
      <c r="K1" s="394"/>
      <c r="L1" s="394"/>
      <c r="M1" s="394"/>
      <c r="N1" s="394"/>
      <c r="O1" s="102"/>
      <c r="P1" s="102"/>
      <c r="Q1" s="102"/>
      <c r="R1" s="103"/>
      <c r="S1" s="102"/>
      <c r="T1" s="102"/>
      <c r="U1" s="102"/>
      <c r="V1" s="103"/>
      <c r="W1" s="102"/>
      <c r="X1" s="102"/>
      <c r="Y1" s="102"/>
      <c r="Z1" s="103"/>
      <c r="AA1" s="102"/>
      <c r="AB1" s="102"/>
      <c r="AC1" s="102"/>
      <c r="AD1" s="103"/>
      <c r="AE1" s="102"/>
      <c r="AF1" s="102"/>
      <c r="AG1" s="102"/>
      <c r="AH1" s="103"/>
      <c r="AI1" s="102"/>
      <c r="AJ1" s="102"/>
      <c r="AK1" s="102"/>
      <c r="AL1" s="103"/>
      <c r="AM1" s="102"/>
      <c r="AN1" s="102"/>
      <c r="AO1" s="102"/>
      <c r="AP1" s="103"/>
      <c r="AQ1" s="102"/>
      <c r="AR1" s="102"/>
      <c r="AS1" s="102"/>
      <c r="AT1" s="103"/>
      <c r="AU1" s="102"/>
      <c r="AV1" s="102"/>
      <c r="AW1" s="102"/>
      <c r="AX1" s="103"/>
    </row>
    <row r="2" spans="1:55" x14ac:dyDescent="0.25">
      <c r="A2" s="63" t="s">
        <v>763</v>
      </c>
      <c r="B2" s="64"/>
      <c r="C2" s="63"/>
      <c r="D2" s="63"/>
      <c r="G2" s="63"/>
      <c r="H2" s="63"/>
      <c r="K2" s="63"/>
      <c r="L2" s="63"/>
      <c r="O2" s="63"/>
      <c r="P2" s="63"/>
      <c r="S2" s="63"/>
      <c r="T2" s="63"/>
      <c r="W2" s="63"/>
      <c r="X2" s="63"/>
      <c r="AA2" s="63"/>
      <c r="AB2" s="63"/>
      <c r="AE2" s="63"/>
      <c r="AF2" s="63"/>
      <c r="AI2" s="63"/>
      <c r="AJ2" s="63"/>
      <c r="AM2" s="63"/>
      <c r="AN2" s="63"/>
      <c r="AQ2" s="63"/>
      <c r="AR2" s="63"/>
      <c r="AU2" s="63"/>
      <c r="AV2" s="63"/>
    </row>
    <row r="3" spans="1:55" s="104" customFormat="1" ht="18" customHeight="1" x14ac:dyDescent="0.3">
      <c r="A3" s="612" t="s">
        <v>756</v>
      </c>
      <c r="B3" s="612"/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  <c r="AD3" s="612"/>
      <c r="AE3" s="612"/>
      <c r="AF3" s="612"/>
      <c r="AG3" s="612"/>
      <c r="AH3" s="612"/>
      <c r="AI3" s="612"/>
      <c r="AJ3" s="612"/>
      <c r="AK3" s="612"/>
      <c r="AL3" s="612"/>
      <c r="AM3" s="612"/>
      <c r="AN3" s="612"/>
      <c r="AO3" s="612"/>
      <c r="AP3" s="612"/>
      <c r="AQ3" s="612"/>
      <c r="AR3" s="612"/>
      <c r="AS3" s="612"/>
      <c r="AT3" s="612"/>
      <c r="AU3" s="612"/>
      <c r="AV3" s="612"/>
      <c r="AW3" s="612"/>
      <c r="AX3" s="612"/>
      <c r="AY3" s="612"/>
      <c r="AZ3" s="612"/>
      <c r="BA3" s="612"/>
      <c r="BB3" s="612"/>
      <c r="BC3" s="612"/>
    </row>
    <row r="4" spans="1:55" s="104" customFormat="1" ht="18" customHeight="1" x14ac:dyDescent="0.3">
      <c r="A4" s="604"/>
      <c r="B4" s="604"/>
      <c r="C4" s="612" t="s">
        <v>757</v>
      </c>
      <c r="D4" s="612"/>
      <c r="E4" s="612"/>
      <c r="F4" s="612"/>
      <c r="G4" s="612"/>
      <c r="H4" s="612"/>
      <c r="I4" s="612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  <c r="W4" s="604"/>
      <c r="X4" s="604"/>
      <c r="Y4" s="604"/>
      <c r="Z4" s="604"/>
      <c r="AA4" s="604"/>
      <c r="AB4" s="604"/>
      <c r="AC4" s="604"/>
      <c r="AD4" s="604"/>
      <c r="AE4" s="604"/>
      <c r="AF4" s="604"/>
      <c r="AG4" s="604"/>
      <c r="AH4" s="604"/>
      <c r="AI4" s="604"/>
      <c r="AJ4" s="604"/>
      <c r="AK4" s="604"/>
      <c r="AL4" s="604"/>
      <c r="AM4" s="604"/>
      <c r="AN4" s="604"/>
      <c r="AO4" s="604"/>
      <c r="AP4" s="604"/>
      <c r="AQ4" s="604"/>
      <c r="AR4" s="604"/>
      <c r="AS4" s="604"/>
      <c r="AT4" s="604"/>
      <c r="AU4" s="604"/>
      <c r="AV4" s="604"/>
      <c r="AW4" s="604"/>
      <c r="AX4" s="604"/>
      <c r="AY4" s="604"/>
      <c r="AZ4" s="604"/>
      <c r="BA4" s="604"/>
      <c r="BB4" s="604"/>
      <c r="BC4" s="604"/>
    </row>
    <row r="5" spans="1:55" s="104" customFormat="1" ht="15.6" x14ac:dyDescent="0.3">
      <c r="A5" s="110" t="s">
        <v>688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  <c r="T5" s="106"/>
      <c r="U5" s="106"/>
      <c r="V5" s="107"/>
      <c r="W5" s="106"/>
      <c r="X5" s="106"/>
      <c r="Y5" s="106"/>
      <c r="Z5" s="107"/>
      <c r="AA5" s="106"/>
      <c r="AB5" s="106"/>
      <c r="AC5" s="106"/>
      <c r="AD5" s="107"/>
      <c r="AE5" s="106"/>
      <c r="AF5" s="106"/>
      <c r="AG5" s="106"/>
      <c r="AH5" s="107"/>
      <c r="AI5" s="106"/>
      <c r="AJ5" s="106"/>
      <c r="AK5" s="106"/>
      <c r="AL5" s="107"/>
      <c r="AM5" s="106"/>
      <c r="AN5" s="106"/>
      <c r="AO5" s="106"/>
      <c r="AP5" s="107"/>
      <c r="AQ5" s="106"/>
      <c r="AR5" s="106"/>
      <c r="AS5" s="106"/>
      <c r="AT5" s="107"/>
      <c r="AU5" s="106"/>
      <c r="AV5" s="106"/>
      <c r="AW5" s="106"/>
      <c r="AX5" s="107"/>
    </row>
    <row r="6" spans="1:55" s="104" customFormat="1" ht="17.399999999999999" x14ac:dyDescent="0.3">
      <c r="A6" s="112" t="s">
        <v>686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5" ht="14.4" thickBot="1" x14ac:dyDescent="0.3">
      <c r="A7" s="94" t="s">
        <v>469</v>
      </c>
      <c r="B7" s="64"/>
      <c r="C7" s="63"/>
      <c r="D7" s="63"/>
      <c r="E7" s="63"/>
      <c r="F7" s="62"/>
      <c r="G7" s="63"/>
      <c r="H7" s="63"/>
      <c r="I7" s="63"/>
      <c r="J7" s="62"/>
      <c r="K7" s="63"/>
      <c r="L7" s="63"/>
      <c r="M7" s="63"/>
      <c r="N7" s="62"/>
      <c r="O7" s="63"/>
      <c r="P7" s="63"/>
      <c r="Q7" s="63"/>
      <c r="R7" s="62"/>
      <c r="S7" s="63"/>
      <c r="T7" s="63"/>
      <c r="U7" s="63"/>
      <c r="V7" s="62"/>
      <c r="W7" s="63"/>
      <c r="X7" s="63"/>
      <c r="Y7" s="63"/>
      <c r="Z7" s="62"/>
      <c r="AA7" s="63"/>
      <c r="AB7" s="63"/>
      <c r="AC7" s="63"/>
      <c r="AD7" s="62"/>
      <c r="AE7" s="63"/>
      <c r="AF7" s="63"/>
      <c r="AG7" s="63"/>
      <c r="AH7" s="62"/>
      <c r="AI7" s="63"/>
      <c r="AJ7" s="63"/>
      <c r="AK7" s="63"/>
      <c r="AL7" s="62"/>
      <c r="AM7" s="63"/>
      <c r="AN7" s="63"/>
      <c r="AO7" s="63"/>
      <c r="AP7" s="62"/>
      <c r="AQ7" s="63"/>
      <c r="AR7" s="63"/>
      <c r="AS7" s="63"/>
      <c r="AT7" s="62"/>
      <c r="AU7" s="63"/>
      <c r="AV7" s="63"/>
      <c r="AW7" s="63"/>
      <c r="AX7" s="62"/>
    </row>
    <row r="8" spans="1:55" s="46" customFormat="1" ht="15" customHeight="1" x14ac:dyDescent="0.25">
      <c r="A8" s="54"/>
      <c r="B8" s="53"/>
      <c r="C8" s="607" t="s">
        <v>209</v>
      </c>
      <c r="D8" s="608"/>
      <c r="E8" s="609"/>
      <c r="F8" s="52"/>
      <c r="G8" s="607" t="s">
        <v>208</v>
      </c>
      <c r="H8" s="608"/>
      <c r="I8" s="609"/>
      <c r="J8" s="393">
        <v>43677</v>
      </c>
      <c r="K8" s="607" t="s">
        <v>207</v>
      </c>
      <c r="L8" s="608"/>
      <c r="M8" s="609"/>
      <c r="N8" s="52"/>
      <c r="O8" s="607" t="s">
        <v>207</v>
      </c>
      <c r="P8" s="608"/>
      <c r="Q8" s="609"/>
      <c r="R8" s="52"/>
      <c r="S8" s="607" t="s">
        <v>206</v>
      </c>
      <c r="T8" s="608"/>
      <c r="U8" s="609"/>
      <c r="V8" s="52"/>
      <c r="W8" s="607" t="s">
        <v>205</v>
      </c>
      <c r="X8" s="608"/>
      <c r="Y8" s="609"/>
      <c r="Z8" s="52"/>
      <c r="AA8" s="607" t="s">
        <v>204</v>
      </c>
      <c r="AB8" s="608"/>
      <c r="AC8" s="609"/>
      <c r="AD8" s="52"/>
      <c r="AE8" s="607" t="s">
        <v>203</v>
      </c>
      <c r="AF8" s="608"/>
      <c r="AG8" s="609"/>
      <c r="AH8" s="52"/>
      <c r="AI8" s="607" t="s">
        <v>202</v>
      </c>
      <c r="AJ8" s="608"/>
      <c r="AK8" s="609"/>
      <c r="AL8" s="52"/>
      <c r="AM8" s="607" t="s">
        <v>201</v>
      </c>
      <c r="AN8" s="608"/>
      <c r="AO8" s="609"/>
      <c r="AP8" s="52"/>
      <c r="AQ8" s="607" t="s">
        <v>200</v>
      </c>
      <c r="AR8" s="608"/>
      <c r="AS8" s="609"/>
      <c r="AT8" s="52"/>
      <c r="AU8" s="607" t="s">
        <v>199</v>
      </c>
      <c r="AV8" s="608"/>
      <c r="AW8" s="609"/>
      <c r="AX8" s="52"/>
      <c r="AZ8" s="613" t="s">
        <v>729</v>
      </c>
      <c r="BA8" s="614"/>
      <c r="BB8" s="615"/>
      <c r="BC8" s="537">
        <v>43830</v>
      </c>
    </row>
    <row r="9" spans="1:55" s="46" customFormat="1" ht="66" x14ac:dyDescent="0.25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  <c r="AY9" s="116"/>
      <c r="AZ9" s="459" t="s">
        <v>195</v>
      </c>
      <c r="BA9" s="462" t="s">
        <v>730</v>
      </c>
      <c r="BB9" s="462" t="s">
        <v>731</v>
      </c>
      <c r="BC9" s="536" t="s">
        <v>462</v>
      </c>
    </row>
    <row r="10" spans="1:55" s="29" customFormat="1" ht="24.9" customHeight="1" x14ac:dyDescent="0.25">
      <c r="A10" s="81" t="s">
        <v>461</v>
      </c>
      <c r="B10" s="80" t="s">
        <v>460</v>
      </c>
      <c r="C10" s="98">
        <f>Önkormányzat!C10+[1]Hivatal!C10+Óvoda!C10+'Közösségi H'!C10</f>
        <v>48201860</v>
      </c>
      <c r="D10" s="78">
        <f>Önkormányzat!D10+[1]Hivatal!D10+Óvoda!D10+'Közösségi H'!D10</f>
        <v>0</v>
      </c>
      <c r="E10" s="99">
        <f>Önkormányzat!E10+[1]Hivatal!E10+Óvoda!E10+'Közösségi H'!E10</f>
        <v>0</v>
      </c>
      <c r="F10" s="77">
        <f t="shared" ref="F10:F23" si="0">SUM(C10:E10)</f>
        <v>48201860</v>
      </c>
      <c r="G10" s="98">
        <f>Önkormányzat!G10+[1]Hivatal!G10+Óvoda!G10+'Közösségi H'!G10</f>
        <v>3300000</v>
      </c>
      <c r="H10" s="78">
        <f>Önkormányzat!H10+[1]Hivatal!H10+Óvoda!H10+'Közösségi H'!H10</f>
        <v>0</v>
      </c>
      <c r="I10" s="99">
        <f>Önkormányzat!I10+[1]Hivatal!I10+Óvoda!I10+'Közösségi H'!I10</f>
        <v>0</v>
      </c>
      <c r="J10" s="77">
        <f t="shared" ref="J10:J23" si="1">SUM(F10:I10)</f>
        <v>51501860</v>
      </c>
      <c r="K10" s="98">
        <f>Önkormányzat!K10+[1]Hivatal!K10+Óvoda!K10+'Közösségi H'!K10</f>
        <v>-4250000</v>
      </c>
      <c r="L10" s="78">
        <f>Önkormányzat!L10+[1]Hivatal!L10+Óvoda!L10+'Közösségi H'!L10</f>
        <v>0</v>
      </c>
      <c r="M10" s="99">
        <f>Önkormányzat!M10+[1]Hivatal!M10+Óvoda!M10+'Közösségi H'!M10</f>
        <v>0</v>
      </c>
      <c r="N10" s="77">
        <f t="shared" ref="N10:N23" si="2">SUM(J10:M10)</f>
        <v>47251860</v>
      </c>
      <c r="O10" s="98" t="e">
        <f>Önkormányzat!O10+[1]Hivatal!#REF!+Óvoda!O10+'Közösségi H'!O10</f>
        <v>#REF!</v>
      </c>
      <c r="P10" s="78" t="e">
        <f>Önkormányzat!P10+[1]Hivatal!#REF!+Óvoda!P10+'Közösségi H'!P10</f>
        <v>#REF!</v>
      </c>
      <c r="Q10" s="99" t="e">
        <f>Önkormányzat!Q10+[1]Hivatal!#REF!+Óvoda!Q10+'Közösségi H'!Q10</f>
        <v>#REF!</v>
      </c>
      <c r="R10" s="77" t="e">
        <f t="shared" ref="R10:R23" si="3">SUM(N10:Q10)</f>
        <v>#REF!</v>
      </c>
      <c r="S10" s="98" t="e">
        <f>Önkormányzat!S10+[1]Hivatal!#REF!+Óvoda!S10+'Közösségi H'!S10</f>
        <v>#REF!</v>
      </c>
      <c r="T10" s="78" t="e">
        <f>Önkormányzat!T10+[1]Hivatal!#REF!+Óvoda!T10+'Közösségi H'!T10</f>
        <v>#REF!</v>
      </c>
      <c r="U10" s="99" t="e">
        <f>Önkormányzat!U10+[1]Hivatal!#REF!+Óvoda!U10+'Közösségi H'!U10</f>
        <v>#REF!</v>
      </c>
      <c r="V10" s="77" t="e">
        <f t="shared" ref="V10:V23" si="4">SUM(R10:U10)</f>
        <v>#REF!</v>
      </c>
      <c r="W10" s="98" t="e">
        <f>Önkormányzat!W10+[1]Hivatal!#REF!+Óvoda!W10+'Közösségi H'!W10</f>
        <v>#REF!</v>
      </c>
      <c r="X10" s="78" t="e">
        <f>Önkormányzat!X10+[1]Hivatal!#REF!+Óvoda!X10+'Közösségi H'!X10</f>
        <v>#REF!</v>
      </c>
      <c r="Y10" s="99" t="e">
        <f>Önkormányzat!Y10+[1]Hivatal!#REF!+Óvoda!Y10+'Közösségi H'!Y10</f>
        <v>#REF!</v>
      </c>
      <c r="Z10" s="77" t="e">
        <f t="shared" ref="Z10:Z23" si="5">SUM(V10:Y10)</f>
        <v>#REF!</v>
      </c>
      <c r="AA10" s="98" t="e">
        <f>Önkormányzat!AA10+[1]Hivatal!#REF!+Óvoda!AA10+'Közösségi H'!AA10</f>
        <v>#REF!</v>
      </c>
      <c r="AB10" s="78" t="e">
        <f>Önkormányzat!AB10+[1]Hivatal!#REF!+Óvoda!AB10+'Közösségi H'!AB10</f>
        <v>#REF!</v>
      </c>
      <c r="AC10" s="99" t="e">
        <f>Önkormányzat!AC10+[1]Hivatal!#REF!+Óvoda!AC10+'Közösségi H'!AC10</f>
        <v>#REF!</v>
      </c>
      <c r="AD10" s="77" t="e">
        <f t="shared" ref="AD10:AD23" si="6">SUM(Z10:AC10)</f>
        <v>#REF!</v>
      </c>
      <c r="AE10" s="79"/>
      <c r="AF10" s="78"/>
      <c r="AG10" s="78"/>
      <c r="AH10" s="77" t="e">
        <f t="shared" ref="AH10:AH23" si="7">SUM(AD10:AG10)</f>
        <v>#REF!</v>
      </c>
      <c r="AI10" s="79"/>
      <c r="AJ10" s="78"/>
      <c r="AK10" s="78"/>
      <c r="AL10" s="77" t="e">
        <f t="shared" ref="AL10:AL23" si="8">SUM(AH10:AK10)</f>
        <v>#REF!</v>
      </c>
      <c r="AM10" s="79"/>
      <c r="AN10" s="78"/>
      <c r="AO10" s="78"/>
      <c r="AP10" s="77" t="e">
        <f t="shared" ref="AP10:AP23" si="9">SUM(AL10:AO10)</f>
        <v>#REF!</v>
      </c>
      <c r="AQ10" s="79"/>
      <c r="AR10" s="78"/>
      <c r="AS10" s="78"/>
      <c r="AT10" s="77" t="e">
        <f t="shared" ref="AT10:AT22" si="10">SUM(AP10:AS10)</f>
        <v>#REF!</v>
      </c>
      <c r="AU10" s="79"/>
      <c r="AV10" s="78"/>
      <c r="AW10" s="78"/>
      <c r="AX10" s="77" t="e">
        <f t="shared" ref="AX10:AX23" si="11">SUM(AT10:AW10)</f>
        <v>#REF!</v>
      </c>
      <c r="AZ10" s="543">
        <f>BC10-J10</f>
        <v>-2440000</v>
      </c>
      <c r="BA10" s="529">
        <v>0</v>
      </c>
      <c r="BB10" s="529">
        <v>0</v>
      </c>
      <c r="BC10" s="531">
        <v>49061860</v>
      </c>
    </row>
    <row r="11" spans="1:55" s="29" customFormat="1" ht="24.9" hidden="1" customHeight="1" x14ac:dyDescent="0.25">
      <c r="A11" s="81" t="s">
        <v>459</v>
      </c>
      <c r="B11" s="80" t="s">
        <v>458</v>
      </c>
      <c r="C11" s="98">
        <f>Önkormányzat!C11+[1]Hivatal!C11+Óvoda!C11+'Közösségi H'!C11</f>
        <v>0</v>
      </c>
      <c r="D11" s="78">
        <f>Önkormányzat!D11+[1]Hivatal!D11+Óvoda!D11+'Közösségi H'!D11</f>
        <v>0</v>
      </c>
      <c r="E11" s="99">
        <f>Önkormányzat!E11+[1]Hivatal!E11+Óvoda!E11+'Közösségi H'!E11</f>
        <v>0</v>
      </c>
      <c r="F11" s="77">
        <f t="shared" si="0"/>
        <v>0</v>
      </c>
      <c r="G11" s="98">
        <f>Önkormányzat!G11+[1]Hivatal!G11+Óvoda!G11+'Közösségi H'!G11</f>
        <v>98350</v>
      </c>
      <c r="H11" s="78">
        <f>Önkormányzat!H11+[1]Hivatal!H11+Óvoda!H11+'Közösségi H'!H11</f>
        <v>0</v>
      </c>
      <c r="I11" s="99">
        <f>Önkormányzat!I11+[1]Hivatal!I11+Óvoda!I11+'Közösségi H'!I11</f>
        <v>0</v>
      </c>
      <c r="J11" s="77">
        <f t="shared" si="1"/>
        <v>98350</v>
      </c>
      <c r="K11" s="98">
        <f>Önkormányzat!K11+[1]Hivatal!K11+Óvoda!K11+'Közösségi H'!K11</f>
        <v>540000</v>
      </c>
      <c r="L11" s="78">
        <f>Önkormányzat!L11+[1]Hivatal!L11+Óvoda!L11+'Közösségi H'!L11</f>
        <v>0</v>
      </c>
      <c r="M11" s="99">
        <f>Önkormányzat!M11+[1]Hivatal!M11+Óvoda!M11+'Közösségi H'!M11</f>
        <v>0</v>
      </c>
      <c r="N11" s="77">
        <f t="shared" si="2"/>
        <v>638350</v>
      </c>
      <c r="O11" s="98" t="e">
        <f>Önkormányzat!O11+[1]Hivatal!#REF!+Óvoda!O11+'Közösségi H'!O11</f>
        <v>#REF!</v>
      </c>
      <c r="P11" s="78" t="e">
        <f>Önkormányzat!P11+[1]Hivatal!#REF!+Óvoda!P11+'Közösségi H'!P11</f>
        <v>#REF!</v>
      </c>
      <c r="Q11" s="99" t="e">
        <f>Önkormányzat!Q11+[1]Hivatal!#REF!+Óvoda!Q11+'Közösségi H'!Q11</f>
        <v>#REF!</v>
      </c>
      <c r="R11" s="77" t="e">
        <f t="shared" si="3"/>
        <v>#REF!</v>
      </c>
      <c r="S11" s="98" t="e">
        <f>Önkormányzat!S11+[1]Hivatal!#REF!+Óvoda!S11+'Közösségi H'!S11</f>
        <v>#REF!</v>
      </c>
      <c r="T11" s="78" t="e">
        <f>Önkormányzat!T11+[1]Hivatal!#REF!+Óvoda!T11+'Közösségi H'!T11</f>
        <v>#REF!</v>
      </c>
      <c r="U11" s="99" t="e">
        <f>Önkormányzat!U11+[1]Hivatal!#REF!+Óvoda!U11+'Közösségi H'!U11</f>
        <v>#REF!</v>
      </c>
      <c r="V11" s="77" t="e">
        <f t="shared" si="4"/>
        <v>#REF!</v>
      </c>
      <c r="W11" s="79"/>
      <c r="X11" s="78"/>
      <c r="Y11" s="78"/>
      <c r="Z11" s="77" t="e">
        <f t="shared" si="5"/>
        <v>#REF!</v>
      </c>
      <c r="AA11" s="79"/>
      <c r="AB11" s="78"/>
      <c r="AC11" s="78"/>
      <c r="AD11" s="77" t="e">
        <f t="shared" si="6"/>
        <v>#REF!</v>
      </c>
      <c r="AE11" s="79"/>
      <c r="AF11" s="78"/>
      <c r="AG11" s="78"/>
      <c r="AH11" s="77" t="e">
        <f t="shared" si="7"/>
        <v>#REF!</v>
      </c>
      <c r="AI11" s="79"/>
      <c r="AJ11" s="78"/>
      <c r="AK11" s="78"/>
      <c r="AL11" s="77" t="e">
        <f t="shared" si="8"/>
        <v>#REF!</v>
      </c>
      <c r="AM11" s="79"/>
      <c r="AN11" s="78"/>
      <c r="AO11" s="78"/>
      <c r="AP11" s="77" t="e">
        <f t="shared" si="9"/>
        <v>#REF!</v>
      </c>
      <c r="AQ11" s="79"/>
      <c r="AR11" s="78"/>
      <c r="AS11" s="78"/>
      <c r="AT11" s="77" t="e">
        <f t="shared" si="10"/>
        <v>#REF!</v>
      </c>
      <c r="AU11" s="79"/>
      <c r="AV11" s="78"/>
      <c r="AW11" s="78"/>
      <c r="AX11" s="77" t="e">
        <f t="shared" si="11"/>
        <v>#REF!</v>
      </c>
      <c r="AZ11" s="543">
        <f t="shared" ref="AZ11:AZ74" si="12">BC11-J11</f>
        <v>-98350</v>
      </c>
      <c r="BA11" s="529">
        <v>0</v>
      </c>
      <c r="BB11" s="529">
        <v>0</v>
      </c>
      <c r="BC11" s="531"/>
    </row>
    <row r="12" spans="1:55" s="29" customFormat="1" ht="24.9" customHeight="1" x14ac:dyDescent="0.25">
      <c r="A12" s="81" t="s">
        <v>459</v>
      </c>
      <c r="B12" s="80" t="s">
        <v>458</v>
      </c>
      <c r="C12" s="98">
        <v>0</v>
      </c>
      <c r="D12" s="78">
        <v>0</v>
      </c>
      <c r="E12" s="99">
        <v>0</v>
      </c>
      <c r="F12" s="77">
        <v>0</v>
      </c>
      <c r="G12" s="98">
        <v>0</v>
      </c>
      <c r="H12" s="78">
        <v>0</v>
      </c>
      <c r="I12" s="99">
        <v>0</v>
      </c>
      <c r="J12" s="77">
        <v>0</v>
      </c>
      <c r="K12" s="98"/>
      <c r="L12" s="78"/>
      <c r="M12" s="99"/>
      <c r="N12" s="77"/>
      <c r="O12" s="98"/>
      <c r="P12" s="78"/>
      <c r="Q12" s="99"/>
      <c r="R12" s="77"/>
      <c r="S12" s="98"/>
      <c r="T12" s="78"/>
      <c r="U12" s="99"/>
      <c r="V12" s="77"/>
      <c r="W12" s="79"/>
      <c r="X12" s="78"/>
      <c r="Y12" s="78"/>
      <c r="Z12" s="77"/>
      <c r="AA12" s="79"/>
      <c r="AB12" s="78"/>
      <c r="AC12" s="78"/>
      <c r="AD12" s="77"/>
      <c r="AE12" s="79"/>
      <c r="AF12" s="78"/>
      <c r="AG12" s="78"/>
      <c r="AH12" s="77"/>
      <c r="AI12" s="79"/>
      <c r="AJ12" s="78"/>
      <c r="AK12" s="78"/>
      <c r="AL12" s="77"/>
      <c r="AM12" s="79"/>
      <c r="AN12" s="78"/>
      <c r="AO12" s="78"/>
      <c r="AP12" s="77"/>
      <c r="AQ12" s="79"/>
      <c r="AR12" s="78"/>
      <c r="AS12" s="78"/>
      <c r="AT12" s="77"/>
      <c r="AU12" s="79"/>
      <c r="AV12" s="78"/>
      <c r="AW12" s="78"/>
      <c r="AX12" s="77"/>
      <c r="AZ12" s="543">
        <f t="shared" si="12"/>
        <v>638350</v>
      </c>
      <c r="BA12" s="529">
        <v>0</v>
      </c>
      <c r="BB12" s="529">
        <v>0</v>
      </c>
      <c r="BC12" s="531">
        <v>638350</v>
      </c>
    </row>
    <row r="13" spans="1:55" s="29" customFormat="1" ht="24.9" customHeight="1" x14ac:dyDescent="0.25">
      <c r="A13" s="81" t="s">
        <v>457</v>
      </c>
      <c r="B13" s="80" t="s">
        <v>456</v>
      </c>
      <c r="C13" s="98">
        <f>Önkormányzat!C12+[1]Hivatal!C12+Óvoda!C12+'Közösségi H'!C12</f>
        <v>980000</v>
      </c>
      <c r="D13" s="78">
        <f>Önkormányzat!D12+[1]Hivatal!D12+Óvoda!D12+'Közösségi H'!D12</f>
        <v>0</v>
      </c>
      <c r="E13" s="99">
        <f>Önkormányzat!E12+[1]Hivatal!E12+Óvoda!E12+'Közösségi H'!E12</f>
        <v>0</v>
      </c>
      <c r="F13" s="77">
        <f t="shared" si="0"/>
        <v>980000</v>
      </c>
      <c r="G13" s="98">
        <f>Önkormányzat!G12+[1]Hivatal!G12+Óvoda!G12+'Közösségi H'!G12</f>
        <v>2741679</v>
      </c>
      <c r="H13" s="78">
        <f>Önkormányzat!H12+[1]Hivatal!H12+Óvoda!H12+'Közösségi H'!H12</f>
        <v>0</v>
      </c>
      <c r="I13" s="99">
        <f>Önkormányzat!I12+[1]Hivatal!I12+Óvoda!I12+'Közösségi H'!I12</f>
        <v>0</v>
      </c>
      <c r="J13" s="77">
        <f t="shared" si="1"/>
        <v>3721679</v>
      </c>
      <c r="K13" s="98">
        <f>Önkormányzat!K12+[1]Hivatal!K12+Óvoda!K12+'Közösségi H'!K12</f>
        <v>5850000</v>
      </c>
      <c r="L13" s="78">
        <f>Önkormányzat!L12+[1]Hivatal!L12+Óvoda!L12+'Közösségi H'!L12</f>
        <v>0</v>
      </c>
      <c r="M13" s="99">
        <f>Önkormányzat!M12+[1]Hivatal!M12+Óvoda!M12+'Közösségi H'!M12</f>
        <v>0</v>
      </c>
      <c r="N13" s="77">
        <f t="shared" si="2"/>
        <v>9571679</v>
      </c>
      <c r="O13" s="98" t="e">
        <f>Önkormányzat!O12+[1]Hivatal!#REF!+Óvoda!O12+'Közösségi H'!O12</f>
        <v>#REF!</v>
      </c>
      <c r="P13" s="78" t="e">
        <f>Önkormányzat!P12+[1]Hivatal!#REF!+Óvoda!P12+'Közösségi H'!P12</f>
        <v>#REF!</v>
      </c>
      <c r="Q13" s="99" t="e">
        <f>Önkormányzat!Q12+[1]Hivatal!#REF!+Óvoda!Q12+'Közösségi H'!Q12</f>
        <v>#REF!</v>
      </c>
      <c r="R13" s="77" t="e">
        <f t="shared" si="3"/>
        <v>#REF!</v>
      </c>
      <c r="S13" s="98" t="e">
        <f>Önkormányzat!S12+[1]Hivatal!#REF!+Óvoda!S12+'Közösségi H'!S12</f>
        <v>#REF!</v>
      </c>
      <c r="T13" s="78" t="e">
        <f>Önkormányzat!T12+[1]Hivatal!#REF!+Óvoda!T12+'Közösségi H'!T12</f>
        <v>#REF!</v>
      </c>
      <c r="U13" s="99" t="e">
        <f>Önkormányzat!U12+[1]Hivatal!#REF!+Óvoda!U12+'Közösségi H'!U12</f>
        <v>#REF!</v>
      </c>
      <c r="V13" s="77" t="e">
        <f t="shared" si="4"/>
        <v>#REF!</v>
      </c>
      <c r="W13" s="79"/>
      <c r="X13" s="78"/>
      <c r="Y13" s="78"/>
      <c r="Z13" s="77" t="e">
        <f t="shared" si="5"/>
        <v>#REF!</v>
      </c>
      <c r="AA13" s="79"/>
      <c r="AB13" s="78"/>
      <c r="AC13" s="78"/>
      <c r="AD13" s="77" t="e">
        <f t="shared" si="6"/>
        <v>#REF!</v>
      </c>
      <c r="AE13" s="79"/>
      <c r="AF13" s="78"/>
      <c r="AG13" s="78"/>
      <c r="AH13" s="77" t="e">
        <f t="shared" si="7"/>
        <v>#REF!</v>
      </c>
      <c r="AI13" s="79"/>
      <c r="AJ13" s="78"/>
      <c r="AK13" s="78"/>
      <c r="AL13" s="77" t="e">
        <f t="shared" si="8"/>
        <v>#REF!</v>
      </c>
      <c r="AM13" s="79"/>
      <c r="AN13" s="78"/>
      <c r="AO13" s="78"/>
      <c r="AP13" s="77" t="e">
        <f t="shared" si="9"/>
        <v>#REF!</v>
      </c>
      <c r="AQ13" s="79"/>
      <c r="AR13" s="78"/>
      <c r="AS13" s="78"/>
      <c r="AT13" s="77" t="e">
        <f t="shared" si="10"/>
        <v>#REF!</v>
      </c>
      <c r="AU13" s="79"/>
      <c r="AV13" s="78"/>
      <c r="AW13" s="78"/>
      <c r="AX13" s="77" t="e">
        <f t="shared" si="11"/>
        <v>#REF!</v>
      </c>
      <c r="AZ13" s="543">
        <f t="shared" si="12"/>
        <v>5900000</v>
      </c>
      <c r="BA13" s="529">
        <v>0</v>
      </c>
      <c r="BB13" s="529">
        <v>0</v>
      </c>
      <c r="BC13" s="531">
        <v>9621679</v>
      </c>
    </row>
    <row r="14" spans="1:55" s="29" customFormat="1" ht="24.75" hidden="1" customHeight="1" x14ac:dyDescent="0.25">
      <c r="A14" s="81" t="s">
        <v>455</v>
      </c>
      <c r="B14" s="80" t="s">
        <v>454</v>
      </c>
      <c r="C14" s="98">
        <f>Önkormányzat!C13+[1]Hivatal!C13+Óvoda!C13+'Közösségi H'!C13</f>
        <v>0</v>
      </c>
      <c r="D14" s="78">
        <f>Önkormányzat!D13+[1]Hivatal!D13+Óvoda!D13+'Közösségi H'!D13</f>
        <v>0</v>
      </c>
      <c r="E14" s="99">
        <f>Önkormányzat!E13+[1]Hivatal!E13+Óvoda!E13+'Közösségi H'!E13</f>
        <v>0</v>
      </c>
      <c r="F14" s="77">
        <f t="shared" si="0"/>
        <v>0</v>
      </c>
      <c r="G14" s="98">
        <f>Önkormányzat!G13+[1]Hivatal!G13+Óvoda!G13+'Közösségi H'!G13</f>
        <v>0</v>
      </c>
      <c r="H14" s="78">
        <f>Önkormányzat!H13+[1]Hivatal!H13+Óvoda!H13+'Közösségi H'!H13</f>
        <v>0</v>
      </c>
      <c r="I14" s="99">
        <f>Önkormányzat!I13+[1]Hivatal!I13+Óvoda!I13+'Közösségi H'!I13</f>
        <v>0</v>
      </c>
      <c r="J14" s="77">
        <f t="shared" si="1"/>
        <v>0</v>
      </c>
      <c r="K14" s="98">
        <f>Önkormányzat!K13+[1]Hivatal!K13+Óvoda!K13+'Közösségi H'!K13</f>
        <v>0</v>
      </c>
      <c r="L14" s="78">
        <f>Önkormányzat!L13+[1]Hivatal!L13+Óvoda!L13+'Közösségi H'!L13</f>
        <v>0</v>
      </c>
      <c r="M14" s="99">
        <f>Önkormányzat!M13+[1]Hivatal!M13+Óvoda!M13+'Közösségi H'!M13</f>
        <v>0</v>
      </c>
      <c r="N14" s="77">
        <f t="shared" si="2"/>
        <v>0</v>
      </c>
      <c r="O14" s="98" t="e">
        <f>Önkormányzat!O13+[1]Hivatal!#REF!+Óvoda!O13+'Közösségi H'!O13</f>
        <v>#REF!</v>
      </c>
      <c r="P14" s="78" t="e">
        <f>Önkormányzat!P13+[1]Hivatal!#REF!+Óvoda!P13+'Közösségi H'!P13</f>
        <v>#REF!</v>
      </c>
      <c r="Q14" s="99" t="e">
        <f>Önkormányzat!Q13+[1]Hivatal!#REF!+Óvoda!Q13+'Közösségi H'!Q13</f>
        <v>#REF!</v>
      </c>
      <c r="R14" s="77" t="e">
        <f t="shared" si="3"/>
        <v>#REF!</v>
      </c>
      <c r="S14" s="98" t="e">
        <f>Önkormányzat!S13+[1]Hivatal!#REF!+Óvoda!S13+'Közösségi H'!S13</f>
        <v>#REF!</v>
      </c>
      <c r="T14" s="78" t="e">
        <f>Önkormányzat!T13+[1]Hivatal!#REF!+Óvoda!T13+'Közösségi H'!T13</f>
        <v>#REF!</v>
      </c>
      <c r="U14" s="99" t="e">
        <f>Önkormányzat!U13+[1]Hivatal!#REF!+Óvoda!U13+'Közösségi H'!U13</f>
        <v>#REF!</v>
      </c>
      <c r="V14" s="77" t="e">
        <f t="shared" si="4"/>
        <v>#REF!</v>
      </c>
      <c r="W14" s="79"/>
      <c r="X14" s="78"/>
      <c r="Y14" s="78"/>
      <c r="Z14" s="77" t="e">
        <f t="shared" si="5"/>
        <v>#REF!</v>
      </c>
      <c r="AA14" s="79"/>
      <c r="AB14" s="78"/>
      <c r="AC14" s="78"/>
      <c r="AD14" s="77" t="e">
        <f t="shared" si="6"/>
        <v>#REF!</v>
      </c>
      <c r="AE14" s="79"/>
      <c r="AF14" s="78"/>
      <c r="AG14" s="78"/>
      <c r="AH14" s="77" t="e">
        <f t="shared" si="7"/>
        <v>#REF!</v>
      </c>
      <c r="AI14" s="79"/>
      <c r="AJ14" s="78"/>
      <c r="AK14" s="78"/>
      <c r="AL14" s="77" t="e">
        <f t="shared" si="8"/>
        <v>#REF!</v>
      </c>
      <c r="AM14" s="79"/>
      <c r="AN14" s="78"/>
      <c r="AO14" s="78"/>
      <c r="AP14" s="77" t="e">
        <f t="shared" si="9"/>
        <v>#REF!</v>
      </c>
      <c r="AQ14" s="79"/>
      <c r="AR14" s="78"/>
      <c r="AS14" s="78"/>
      <c r="AT14" s="77" t="e">
        <f t="shared" si="10"/>
        <v>#REF!</v>
      </c>
      <c r="AU14" s="79"/>
      <c r="AV14" s="78"/>
      <c r="AW14" s="78"/>
      <c r="AX14" s="77" t="e">
        <f t="shared" si="11"/>
        <v>#REF!</v>
      </c>
      <c r="AZ14" s="543">
        <f t="shared" si="12"/>
        <v>0</v>
      </c>
      <c r="BA14" s="529">
        <v>0</v>
      </c>
      <c r="BB14" s="529">
        <v>0</v>
      </c>
      <c r="BC14" s="531">
        <v>0</v>
      </c>
    </row>
    <row r="15" spans="1:55" s="29" customFormat="1" ht="24.75" hidden="1" customHeight="1" x14ac:dyDescent="0.25">
      <c r="A15" s="81" t="s">
        <v>453</v>
      </c>
      <c r="B15" s="80" t="s">
        <v>452</v>
      </c>
      <c r="C15" s="98">
        <f>Önkormányzat!C14+[1]Hivatal!C14+Óvoda!C14+'Közösségi H'!C14</f>
        <v>0</v>
      </c>
      <c r="D15" s="78">
        <f>Önkormányzat!D14+[1]Hivatal!D14+Óvoda!D14+'Közösségi H'!D14</f>
        <v>0</v>
      </c>
      <c r="E15" s="99">
        <f>Önkormányzat!E14+[1]Hivatal!E14+Óvoda!E14+'Közösségi H'!E14</f>
        <v>0</v>
      </c>
      <c r="F15" s="77">
        <f t="shared" si="0"/>
        <v>0</v>
      </c>
      <c r="G15" s="98">
        <f>Önkormányzat!G14+[1]Hivatal!G14+Óvoda!G14+'Közösségi H'!G14</f>
        <v>0</v>
      </c>
      <c r="H15" s="78">
        <f>Önkormányzat!H14+[1]Hivatal!H14+Óvoda!H14+'Közösségi H'!H14</f>
        <v>0</v>
      </c>
      <c r="I15" s="99">
        <f>Önkormányzat!I14+[1]Hivatal!I14+Óvoda!I14+'Közösségi H'!I14</f>
        <v>0</v>
      </c>
      <c r="J15" s="77">
        <f t="shared" si="1"/>
        <v>0</v>
      </c>
      <c r="K15" s="98">
        <f>Önkormányzat!K14+[1]Hivatal!K14+Óvoda!K14+'Közösségi H'!K14</f>
        <v>-4250000</v>
      </c>
      <c r="L15" s="78">
        <f>Önkormányzat!L14+[1]Hivatal!L14+Óvoda!L14+'Közösségi H'!L14</f>
        <v>0</v>
      </c>
      <c r="M15" s="99">
        <f>Önkormányzat!M14+[1]Hivatal!M14+Óvoda!M14+'Közösségi H'!M14</f>
        <v>0</v>
      </c>
      <c r="N15" s="77">
        <f t="shared" si="2"/>
        <v>-4250000</v>
      </c>
      <c r="O15" s="98" t="e">
        <f>Önkormányzat!O14+[1]Hivatal!#REF!+Óvoda!O14+'Közösségi H'!O14</f>
        <v>#REF!</v>
      </c>
      <c r="P15" s="78" t="e">
        <f>Önkormányzat!P14+[1]Hivatal!#REF!+Óvoda!P14+'Közösségi H'!P14</f>
        <v>#REF!</v>
      </c>
      <c r="Q15" s="99" t="e">
        <f>Önkormányzat!Q14+[1]Hivatal!#REF!+Óvoda!Q14+'Közösségi H'!Q14</f>
        <v>#REF!</v>
      </c>
      <c r="R15" s="77" t="e">
        <f t="shared" si="3"/>
        <v>#REF!</v>
      </c>
      <c r="S15" s="98" t="e">
        <f>Önkormányzat!S14+[1]Hivatal!#REF!+Óvoda!S14+'Közösségi H'!S14</f>
        <v>#REF!</v>
      </c>
      <c r="T15" s="78" t="e">
        <f>Önkormányzat!T14+[1]Hivatal!#REF!+Óvoda!T14+'Közösségi H'!T14</f>
        <v>#REF!</v>
      </c>
      <c r="U15" s="99" t="e">
        <f>Önkormányzat!U14+[1]Hivatal!#REF!+Óvoda!U14+'Közösségi H'!U14</f>
        <v>#REF!</v>
      </c>
      <c r="V15" s="77" t="e">
        <f t="shared" si="4"/>
        <v>#REF!</v>
      </c>
      <c r="W15" s="79"/>
      <c r="X15" s="78"/>
      <c r="Y15" s="78"/>
      <c r="Z15" s="77" t="e">
        <f t="shared" si="5"/>
        <v>#REF!</v>
      </c>
      <c r="AA15" s="79"/>
      <c r="AB15" s="78"/>
      <c r="AC15" s="78"/>
      <c r="AD15" s="77" t="e">
        <f t="shared" si="6"/>
        <v>#REF!</v>
      </c>
      <c r="AE15" s="79"/>
      <c r="AF15" s="78"/>
      <c r="AG15" s="78"/>
      <c r="AH15" s="77" t="e">
        <f t="shared" si="7"/>
        <v>#REF!</v>
      </c>
      <c r="AI15" s="79"/>
      <c r="AJ15" s="78"/>
      <c r="AK15" s="78"/>
      <c r="AL15" s="77" t="e">
        <f t="shared" si="8"/>
        <v>#REF!</v>
      </c>
      <c r="AM15" s="79"/>
      <c r="AN15" s="78"/>
      <c r="AO15" s="78"/>
      <c r="AP15" s="77" t="e">
        <f t="shared" si="9"/>
        <v>#REF!</v>
      </c>
      <c r="AQ15" s="79"/>
      <c r="AR15" s="78"/>
      <c r="AS15" s="78"/>
      <c r="AT15" s="77" t="e">
        <f t="shared" si="10"/>
        <v>#REF!</v>
      </c>
      <c r="AU15" s="79"/>
      <c r="AV15" s="78"/>
      <c r="AW15" s="78"/>
      <c r="AX15" s="77" t="e">
        <f t="shared" si="11"/>
        <v>#REF!</v>
      </c>
      <c r="AZ15" s="543">
        <f t="shared" si="12"/>
        <v>0</v>
      </c>
      <c r="BA15" s="529">
        <v>0</v>
      </c>
      <c r="BB15" s="529">
        <v>0</v>
      </c>
      <c r="BC15" s="531">
        <v>0</v>
      </c>
    </row>
    <row r="16" spans="1:55" s="29" customFormat="1" ht="24.9" customHeight="1" x14ac:dyDescent="0.25">
      <c r="A16" s="81" t="s">
        <v>451</v>
      </c>
      <c r="B16" s="80" t="s">
        <v>450</v>
      </c>
      <c r="C16" s="98">
        <f>Önkormányzat!C15+[1]Hivatal!C15+Óvoda!C15+'Közösségi H'!C15</f>
        <v>1440000</v>
      </c>
      <c r="D16" s="78">
        <f>Önkormányzat!D15+[1]Hivatal!D15+Óvoda!D15+'Közösségi H'!D15</f>
        <v>0</v>
      </c>
      <c r="E16" s="99">
        <f>Önkormányzat!E15+[1]Hivatal!E15+Óvoda!E15+'Közösségi H'!E15</f>
        <v>0</v>
      </c>
      <c r="F16" s="77">
        <f t="shared" si="0"/>
        <v>1440000</v>
      </c>
      <c r="G16" s="98">
        <f>Önkormányzat!G15+[1]Hivatal!G15+Óvoda!G15+'Közösségi H'!G15</f>
        <v>410066</v>
      </c>
      <c r="H16" s="78">
        <f>Önkormányzat!H15+[1]Hivatal!H15+Óvoda!H15+'Közösségi H'!H15</f>
        <v>0</v>
      </c>
      <c r="I16" s="99">
        <f>Önkormányzat!I15+[1]Hivatal!I15+Óvoda!I15+'Közösségi H'!I15</f>
        <v>0</v>
      </c>
      <c r="J16" s="77">
        <f t="shared" si="1"/>
        <v>1850066</v>
      </c>
      <c r="K16" s="98">
        <f>Önkormányzat!K15+[1]Hivatal!K15+Óvoda!K15+'Közösségi H'!K15</f>
        <v>0</v>
      </c>
      <c r="L16" s="78">
        <f>Önkormányzat!L15+[1]Hivatal!L15+Óvoda!L15+'Közösségi H'!L15</f>
        <v>0</v>
      </c>
      <c r="M16" s="99">
        <f>Önkormányzat!M15+[1]Hivatal!M15+Óvoda!M15+'Közösségi H'!M15</f>
        <v>0</v>
      </c>
      <c r="N16" s="77">
        <f t="shared" si="2"/>
        <v>1850066</v>
      </c>
      <c r="O16" s="98" t="e">
        <f>Önkormányzat!O15+[1]Hivatal!#REF!+Óvoda!O15+'Közösségi H'!O15</f>
        <v>#REF!</v>
      </c>
      <c r="P16" s="78" t="e">
        <f>Önkormányzat!P15+[1]Hivatal!#REF!+Óvoda!P15+'Közösségi H'!P15</f>
        <v>#REF!</v>
      </c>
      <c r="Q16" s="99" t="e">
        <f>Önkormányzat!Q15+[1]Hivatal!#REF!+Óvoda!Q15+'Közösségi H'!Q15</f>
        <v>#REF!</v>
      </c>
      <c r="R16" s="77" t="e">
        <f t="shared" si="3"/>
        <v>#REF!</v>
      </c>
      <c r="S16" s="98" t="e">
        <f>Önkormányzat!S15+[1]Hivatal!#REF!+Óvoda!S15+'Közösségi H'!S15</f>
        <v>#REF!</v>
      </c>
      <c r="T16" s="78" t="e">
        <f>Önkormányzat!T15+[1]Hivatal!#REF!+Óvoda!T15+'Közösségi H'!T15</f>
        <v>#REF!</v>
      </c>
      <c r="U16" s="99" t="e">
        <f>Önkormányzat!U15+[1]Hivatal!#REF!+Óvoda!U15+'Közösségi H'!U15</f>
        <v>#REF!</v>
      </c>
      <c r="V16" s="77" t="e">
        <f t="shared" si="4"/>
        <v>#REF!</v>
      </c>
      <c r="W16" s="79"/>
      <c r="X16" s="78"/>
      <c r="Y16" s="78"/>
      <c r="Z16" s="77" t="e">
        <f t="shared" si="5"/>
        <v>#REF!</v>
      </c>
      <c r="AA16" s="79"/>
      <c r="AB16" s="78"/>
      <c r="AC16" s="78"/>
      <c r="AD16" s="77" t="e">
        <f t="shared" si="6"/>
        <v>#REF!</v>
      </c>
      <c r="AE16" s="79"/>
      <c r="AF16" s="78"/>
      <c r="AG16" s="78"/>
      <c r="AH16" s="77" t="e">
        <f t="shared" si="7"/>
        <v>#REF!</v>
      </c>
      <c r="AI16" s="79"/>
      <c r="AJ16" s="78"/>
      <c r="AK16" s="78"/>
      <c r="AL16" s="77" t="e">
        <f t="shared" si="8"/>
        <v>#REF!</v>
      </c>
      <c r="AM16" s="79"/>
      <c r="AN16" s="78"/>
      <c r="AO16" s="78"/>
      <c r="AP16" s="77" t="e">
        <f t="shared" si="9"/>
        <v>#REF!</v>
      </c>
      <c r="AQ16" s="79"/>
      <c r="AR16" s="78"/>
      <c r="AS16" s="78"/>
      <c r="AT16" s="77" t="e">
        <f t="shared" si="10"/>
        <v>#REF!</v>
      </c>
      <c r="AU16" s="79"/>
      <c r="AV16" s="78"/>
      <c r="AW16" s="78"/>
      <c r="AX16" s="77" t="e">
        <f t="shared" si="11"/>
        <v>#REF!</v>
      </c>
      <c r="AZ16" s="543">
        <f t="shared" si="12"/>
        <v>0</v>
      </c>
      <c r="BA16" s="529">
        <v>0</v>
      </c>
      <c r="BB16" s="529">
        <v>0</v>
      </c>
      <c r="BC16" s="531">
        <v>1850066</v>
      </c>
    </row>
    <row r="17" spans="1:55" s="29" customFormat="1" ht="24" customHeight="1" x14ac:dyDescent="0.25">
      <c r="A17" s="81" t="s">
        <v>449</v>
      </c>
      <c r="B17" s="80" t="s">
        <v>448</v>
      </c>
      <c r="C17" s="98">
        <f>Önkormányzat!C17+[1]Hivatal!C16+Óvoda!C16+'Közösségi H'!C16</f>
        <v>2280000</v>
      </c>
      <c r="D17" s="78">
        <f>Önkormányzat!D17+[1]Hivatal!D16+Óvoda!D16+'Közösségi H'!D16</f>
        <v>0</v>
      </c>
      <c r="E17" s="99">
        <f>Önkormányzat!E17+[1]Hivatal!E16+Óvoda!E16+'Közösségi H'!E16</f>
        <v>0</v>
      </c>
      <c r="F17" s="77">
        <f t="shared" si="0"/>
        <v>2280000</v>
      </c>
      <c r="G17" s="98">
        <f>Önkormányzat!G17+[1]Hivatal!G16+Óvoda!G16+'Közösségi H'!G16</f>
        <v>0</v>
      </c>
      <c r="H17" s="78">
        <f>Önkormányzat!H17+[1]Hivatal!H16+Óvoda!H16+'Közösségi H'!H16</f>
        <v>0</v>
      </c>
      <c r="I17" s="99">
        <f>Önkormányzat!I17+[1]Hivatal!I16+Óvoda!I16+'Közösségi H'!I16</f>
        <v>0</v>
      </c>
      <c r="J17" s="77">
        <f t="shared" si="1"/>
        <v>2280000</v>
      </c>
      <c r="K17" s="98">
        <f>Önkormányzat!K17+[1]Hivatal!K16+Óvoda!K16+'Közösségi H'!K16</f>
        <v>0</v>
      </c>
      <c r="L17" s="78">
        <f>Önkormányzat!L17+[1]Hivatal!L16+Óvoda!L16+'Közösségi H'!L16</f>
        <v>0</v>
      </c>
      <c r="M17" s="99">
        <f>Önkormányzat!M17+[1]Hivatal!M16+Óvoda!M16+'Közösségi H'!M16</f>
        <v>0</v>
      </c>
      <c r="N17" s="77">
        <f t="shared" si="2"/>
        <v>2280000</v>
      </c>
      <c r="O17" s="98" t="e">
        <f>Önkormányzat!O17+[1]Hivatal!#REF!+Óvoda!O16+'Közösségi H'!O16</f>
        <v>#REF!</v>
      </c>
      <c r="P17" s="78" t="e">
        <f>Önkormányzat!P17+[1]Hivatal!#REF!+Óvoda!P16+'Közösségi H'!P16</f>
        <v>#REF!</v>
      </c>
      <c r="Q17" s="99" t="e">
        <f>Önkormányzat!Q17+[1]Hivatal!#REF!+Óvoda!Q16+'Közösségi H'!Q16</f>
        <v>#REF!</v>
      </c>
      <c r="R17" s="77" t="e">
        <f t="shared" si="3"/>
        <v>#REF!</v>
      </c>
      <c r="S17" s="98" t="e">
        <f>Önkormányzat!S17+[1]Hivatal!#REF!+Óvoda!S16+'Közösségi H'!S16</f>
        <v>#REF!</v>
      </c>
      <c r="T17" s="78" t="e">
        <f>Önkormányzat!T17+[1]Hivatal!#REF!+Óvoda!T16+'Közösségi H'!T16</f>
        <v>#REF!</v>
      </c>
      <c r="U17" s="99" t="e">
        <f>Önkormányzat!U17+[1]Hivatal!#REF!+Óvoda!U16+'Közösségi H'!U16</f>
        <v>#REF!</v>
      </c>
      <c r="V17" s="77" t="e">
        <f t="shared" si="4"/>
        <v>#REF!</v>
      </c>
      <c r="W17" s="79"/>
      <c r="X17" s="78"/>
      <c r="Y17" s="78"/>
      <c r="Z17" s="77" t="e">
        <f t="shared" si="5"/>
        <v>#REF!</v>
      </c>
      <c r="AA17" s="79"/>
      <c r="AB17" s="78"/>
      <c r="AC17" s="78"/>
      <c r="AD17" s="77" t="e">
        <f t="shared" si="6"/>
        <v>#REF!</v>
      </c>
      <c r="AE17" s="79"/>
      <c r="AF17" s="78"/>
      <c r="AG17" s="78"/>
      <c r="AH17" s="77" t="e">
        <f t="shared" si="7"/>
        <v>#REF!</v>
      </c>
      <c r="AI17" s="79"/>
      <c r="AJ17" s="78"/>
      <c r="AK17" s="78"/>
      <c r="AL17" s="77" t="e">
        <f t="shared" si="8"/>
        <v>#REF!</v>
      </c>
      <c r="AM17" s="79"/>
      <c r="AN17" s="78"/>
      <c r="AO17" s="78"/>
      <c r="AP17" s="77" t="e">
        <f t="shared" si="9"/>
        <v>#REF!</v>
      </c>
      <c r="AQ17" s="79"/>
      <c r="AR17" s="78"/>
      <c r="AS17" s="78"/>
      <c r="AT17" s="77" t="e">
        <f t="shared" si="10"/>
        <v>#REF!</v>
      </c>
      <c r="AU17" s="79"/>
      <c r="AV17" s="78"/>
      <c r="AW17" s="78"/>
      <c r="AX17" s="77" t="e">
        <f t="shared" si="11"/>
        <v>#REF!</v>
      </c>
      <c r="AZ17" s="543">
        <f t="shared" si="12"/>
        <v>-47354</v>
      </c>
      <c r="BA17" s="529">
        <v>0</v>
      </c>
      <c r="BB17" s="529">
        <v>0</v>
      </c>
      <c r="BC17" s="531">
        <v>2232646</v>
      </c>
    </row>
    <row r="18" spans="1:55" s="29" customFormat="1" ht="24.75" hidden="1" customHeight="1" x14ac:dyDescent="0.25">
      <c r="A18" s="81" t="s">
        <v>447</v>
      </c>
      <c r="B18" s="80" t="s">
        <v>446</v>
      </c>
      <c r="C18" s="98">
        <f>Önkormányzat!C18+[1]Hivatal!C17+Óvoda!C17+'Közösségi H'!C17</f>
        <v>0</v>
      </c>
      <c r="D18" s="78">
        <f>Önkormányzat!D18+[1]Hivatal!D17+Óvoda!D17+'Közösségi H'!D17</f>
        <v>0</v>
      </c>
      <c r="E18" s="99">
        <f>Önkormányzat!E18+[1]Hivatal!E17+Óvoda!E17+'Közösségi H'!E17</f>
        <v>0</v>
      </c>
      <c r="F18" s="77">
        <f t="shared" si="0"/>
        <v>0</v>
      </c>
      <c r="G18" s="98">
        <f>Önkormányzat!G18+[1]Hivatal!G17+Óvoda!G17+'Közösségi H'!G17</f>
        <v>0</v>
      </c>
      <c r="H18" s="78">
        <f>Önkormányzat!H18+[1]Hivatal!H17+Óvoda!H17+'Közösségi H'!H17</f>
        <v>0</v>
      </c>
      <c r="I18" s="99">
        <f>Önkormányzat!I18+[1]Hivatal!I17+Óvoda!I17+'Közösségi H'!I17</f>
        <v>0</v>
      </c>
      <c r="J18" s="77">
        <f t="shared" si="1"/>
        <v>0</v>
      </c>
      <c r="K18" s="98">
        <f>Önkormányzat!K18+[1]Hivatal!K17+Óvoda!K17+'Közösségi H'!K17</f>
        <v>-4250000</v>
      </c>
      <c r="L18" s="78">
        <f>Önkormányzat!L18+[1]Hivatal!L17+Óvoda!L17+'Közösségi H'!L17</f>
        <v>0</v>
      </c>
      <c r="M18" s="99">
        <f>Önkormányzat!M18+[1]Hivatal!M17+Óvoda!M17+'Közösségi H'!M17</f>
        <v>0</v>
      </c>
      <c r="N18" s="77">
        <f t="shared" si="2"/>
        <v>-4250000</v>
      </c>
      <c r="O18" s="98" t="e">
        <f>Önkormányzat!O18+[1]Hivatal!#REF!+Óvoda!O17+'Közösségi H'!O17</f>
        <v>#REF!</v>
      </c>
      <c r="P18" s="78" t="e">
        <f>Önkormányzat!P18+[1]Hivatal!#REF!+Óvoda!P17+'Közösségi H'!P17</f>
        <v>#REF!</v>
      </c>
      <c r="Q18" s="99" t="e">
        <f>Önkormányzat!Q18+[1]Hivatal!#REF!+Óvoda!Q17+'Közösségi H'!Q17</f>
        <v>#REF!</v>
      </c>
      <c r="R18" s="77" t="e">
        <f t="shared" si="3"/>
        <v>#REF!</v>
      </c>
      <c r="S18" s="98" t="e">
        <f>Önkormányzat!S18+[1]Hivatal!#REF!+Óvoda!S17+'Közösségi H'!S17</f>
        <v>#REF!</v>
      </c>
      <c r="T18" s="78" t="e">
        <f>Önkormányzat!T18+[1]Hivatal!#REF!+Óvoda!T17+'Közösségi H'!T17</f>
        <v>#REF!</v>
      </c>
      <c r="U18" s="99" t="e">
        <f>Önkormányzat!U18+[1]Hivatal!#REF!+Óvoda!U17+'Közösségi H'!U17</f>
        <v>#REF!</v>
      </c>
      <c r="V18" s="77" t="e">
        <f t="shared" si="4"/>
        <v>#REF!</v>
      </c>
      <c r="W18" s="79"/>
      <c r="X18" s="78"/>
      <c r="Y18" s="78"/>
      <c r="Z18" s="77" t="e">
        <f t="shared" si="5"/>
        <v>#REF!</v>
      </c>
      <c r="AA18" s="79"/>
      <c r="AB18" s="78"/>
      <c r="AC18" s="78"/>
      <c r="AD18" s="77" t="e">
        <f t="shared" si="6"/>
        <v>#REF!</v>
      </c>
      <c r="AE18" s="79"/>
      <c r="AF18" s="78"/>
      <c r="AG18" s="78"/>
      <c r="AH18" s="77" t="e">
        <f t="shared" si="7"/>
        <v>#REF!</v>
      </c>
      <c r="AI18" s="79"/>
      <c r="AJ18" s="78"/>
      <c r="AK18" s="78"/>
      <c r="AL18" s="77" t="e">
        <f t="shared" si="8"/>
        <v>#REF!</v>
      </c>
      <c r="AM18" s="79"/>
      <c r="AN18" s="78"/>
      <c r="AO18" s="78"/>
      <c r="AP18" s="77" t="e">
        <f t="shared" si="9"/>
        <v>#REF!</v>
      </c>
      <c r="AQ18" s="79"/>
      <c r="AR18" s="78"/>
      <c r="AS18" s="78"/>
      <c r="AT18" s="77" t="e">
        <f t="shared" si="10"/>
        <v>#REF!</v>
      </c>
      <c r="AU18" s="79"/>
      <c r="AV18" s="78"/>
      <c r="AW18" s="78"/>
      <c r="AX18" s="77" t="e">
        <f t="shared" si="11"/>
        <v>#REF!</v>
      </c>
      <c r="AZ18" s="543">
        <f t="shared" si="12"/>
        <v>0</v>
      </c>
      <c r="BA18" s="529">
        <v>0</v>
      </c>
      <c r="BB18" s="529">
        <v>0</v>
      </c>
      <c r="BC18" s="531">
        <v>0</v>
      </c>
    </row>
    <row r="19" spans="1:55" s="29" customFormat="1" ht="24.9" customHeight="1" x14ac:dyDescent="0.25">
      <c r="A19" s="81" t="s">
        <v>445</v>
      </c>
      <c r="B19" s="80" t="s">
        <v>444</v>
      </c>
      <c r="C19" s="98">
        <f>Önkormányzat!C19+[1]Hivatal!C18+Óvoda!C18+'Közösségi H'!C18</f>
        <v>300000</v>
      </c>
      <c r="D19" s="78">
        <f>Önkormányzat!D19+[1]Hivatal!D18+Óvoda!D18+'Közösségi H'!D18</f>
        <v>0</v>
      </c>
      <c r="E19" s="99">
        <f>Önkormányzat!E19+[1]Hivatal!E18+Óvoda!E18+'Közösségi H'!E18</f>
        <v>0</v>
      </c>
      <c r="F19" s="77">
        <f t="shared" si="0"/>
        <v>300000</v>
      </c>
      <c r="G19" s="98">
        <f>Önkormányzat!G19+[1]Hivatal!G18+Óvoda!G18+'Közösségi H'!G18</f>
        <v>500000</v>
      </c>
      <c r="H19" s="78">
        <f>Önkormányzat!H19+[1]Hivatal!H18+Óvoda!H18+'Közösségi H'!H18</f>
        <v>0</v>
      </c>
      <c r="I19" s="99">
        <f>Önkormányzat!I19+[1]Hivatal!I18+Óvoda!I18+'Közösségi H'!I18</f>
        <v>0</v>
      </c>
      <c r="J19" s="77">
        <f t="shared" si="1"/>
        <v>800000</v>
      </c>
      <c r="K19" s="98">
        <f>Önkormányzat!K19+[1]Hivatal!K18+Óvoda!K18+'Közösségi H'!K18</f>
        <v>0</v>
      </c>
      <c r="L19" s="78">
        <f>Önkormányzat!L19+[1]Hivatal!L18+Óvoda!L18+'Közösségi H'!L18</f>
        <v>0</v>
      </c>
      <c r="M19" s="99">
        <f>Önkormányzat!M19+[1]Hivatal!M18+Óvoda!M18+'Közösségi H'!M18</f>
        <v>0</v>
      </c>
      <c r="N19" s="77">
        <f t="shared" si="2"/>
        <v>800000</v>
      </c>
      <c r="O19" s="98" t="e">
        <f>Önkormányzat!O19+[1]Hivatal!#REF!+Óvoda!O18+'Közösségi H'!O18</f>
        <v>#REF!</v>
      </c>
      <c r="P19" s="78" t="e">
        <f>Önkormányzat!P19+[1]Hivatal!#REF!+Óvoda!P18+'Közösségi H'!P18</f>
        <v>#REF!</v>
      </c>
      <c r="Q19" s="99" t="e">
        <f>Önkormányzat!Q19+[1]Hivatal!#REF!+Óvoda!Q18+'Közösségi H'!Q18</f>
        <v>#REF!</v>
      </c>
      <c r="R19" s="77" t="e">
        <f t="shared" si="3"/>
        <v>#REF!</v>
      </c>
      <c r="S19" s="98" t="e">
        <f>Önkormányzat!S19+[1]Hivatal!#REF!+Óvoda!S18+'Közösségi H'!S18</f>
        <v>#REF!</v>
      </c>
      <c r="T19" s="78" t="e">
        <f>Önkormányzat!T19+[1]Hivatal!#REF!+Óvoda!T18+'Közösségi H'!T18</f>
        <v>#REF!</v>
      </c>
      <c r="U19" s="99" t="e">
        <f>Önkormányzat!U19+[1]Hivatal!#REF!+Óvoda!U18+'Közösségi H'!U18</f>
        <v>#REF!</v>
      </c>
      <c r="V19" s="77" t="e">
        <f t="shared" si="4"/>
        <v>#REF!</v>
      </c>
      <c r="W19" s="79"/>
      <c r="X19" s="78"/>
      <c r="Y19" s="78"/>
      <c r="Z19" s="77" t="e">
        <f t="shared" si="5"/>
        <v>#REF!</v>
      </c>
      <c r="AA19" s="79"/>
      <c r="AB19" s="78"/>
      <c r="AC19" s="78"/>
      <c r="AD19" s="77" t="e">
        <f t="shared" si="6"/>
        <v>#REF!</v>
      </c>
      <c r="AE19" s="79"/>
      <c r="AF19" s="78"/>
      <c r="AG19" s="78"/>
      <c r="AH19" s="77" t="e">
        <f t="shared" si="7"/>
        <v>#REF!</v>
      </c>
      <c r="AI19" s="79"/>
      <c r="AJ19" s="78"/>
      <c r="AK19" s="78"/>
      <c r="AL19" s="77" t="e">
        <f t="shared" si="8"/>
        <v>#REF!</v>
      </c>
      <c r="AM19" s="79"/>
      <c r="AN19" s="78"/>
      <c r="AO19" s="78"/>
      <c r="AP19" s="77" t="e">
        <f t="shared" si="9"/>
        <v>#REF!</v>
      </c>
      <c r="AQ19" s="79"/>
      <c r="AR19" s="78"/>
      <c r="AS19" s="78"/>
      <c r="AT19" s="77" t="e">
        <f t="shared" si="10"/>
        <v>#REF!</v>
      </c>
      <c r="AU19" s="79"/>
      <c r="AV19" s="78"/>
      <c r="AW19" s="78"/>
      <c r="AX19" s="77" t="e">
        <f t="shared" si="11"/>
        <v>#REF!</v>
      </c>
      <c r="AZ19" s="543">
        <f t="shared" si="12"/>
        <v>0</v>
      </c>
      <c r="BA19" s="529">
        <v>0</v>
      </c>
      <c r="BB19" s="529">
        <v>0</v>
      </c>
      <c r="BC19" s="531">
        <v>800000</v>
      </c>
    </row>
    <row r="20" spans="1:55" s="29" customFormat="1" ht="22.5" customHeight="1" x14ac:dyDescent="0.25">
      <c r="A20" s="81" t="s">
        <v>443</v>
      </c>
      <c r="B20" s="80" t="s">
        <v>442</v>
      </c>
      <c r="C20" s="98">
        <f>Önkormányzat!C20+[1]Hivatal!C19+Óvoda!C19+'Közösségi H'!C19</f>
        <v>200000</v>
      </c>
      <c r="D20" s="78">
        <f>Önkormányzat!D20+[1]Hivatal!D19+Óvoda!D19+'Közösségi H'!D19</f>
        <v>0</v>
      </c>
      <c r="E20" s="99">
        <f>Önkormányzat!E20+[1]Hivatal!E19+Óvoda!E19+'Közösségi H'!E19</f>
        <v>0</v>
      </c>
      <c r="F20" s="77">
        <f t="shared" si="0"/>
        <v>200000</v>
      </c>
      <c r="G20" s="98">
        <f>Önkormányzat!G20+[1]Hivatal!G19+Óvoda!G19+'Közösségi H'!G19</f>
        <v>-40000</v>
      </c>
      <c r="H20" s="78">
        <f>Önkormányzat!H20+[1]Hivatal!H19+Óvoda!H19+'Közösségi H'!H19</f>
        <v>0</v>
      </c>
      <c r="I20" s="99">
        <f>Önkormányzat!I20+[1]Hivatal!I19+Óvoda!I19+'Közösségi H'!I19</f>
        <v>0</v>
      </c>
      <c r="J20" s="77">
        <f t="shared" si="1"/>
        <v>160000</v>
      </c>
      <c r="K20" s="98">
        <f>Önkormányzat!K20+[1]Hivatal!K19+Óvoda!K19+'Közösségi H'!K19</f>
        <v>0</v>
      </c>
      <c r="L20" s="78">
        <f>Önkormányzat!L20+[1]Hivatal!L19+Óvoda!L19+'Közösségi H'!L19</f>
        <v>0</v>
      </c>
      <c r="M20" s="99">
        <f>Önkormányzat!M20+[1]Hivatal!M19+Óvoda!M19+'Közösségi H'!M19</f>
        <v>0</v>
      </c>
      <c r="N20" s="77">
        <f t="shared" si="2"/>
        <v>160000</v>
      </c>
      <c r="O20" s="98" t="e">
        <f>Önkormányzat!O20+[1]Hivatal!#REF!+Óvoda!O19+'Közösségi H'!O19</f>
        <v>#REF!</v>
      </c>
      <c r="P20" s="78" t="e">
        <f>Önkormányzat!P20+[1]Hivatal!#REF!+Óvoda!P19+'Közösségi H'!P19</f>
        <v>#REF!</v>
      </c>
      <c r="Q20" s="99" t="e">
        <f>Önkormányzat!Q20+[1]Hivatal!#REF!+Óvoda!Q19+'Közösségi H'!Q19</f>
        <v>#REF!</v>
      </c>
      <c r="R20" s="77" t="e">
        <f t="shared" si="3"/>
        <v>#REF!</v>
      </c>
      <c r="S20" s="98" t="e">
        <f>Önkormányzat!S20+[1]Hivatal!#REF!+Óvoda!S19+'Közösségi H'!S19</f>
        <v>#REF!</v>
      </c>
      <c r="T20" s="78" t="e">
        <f>Önkormányzat!T20+[1]Hivatal!#REF!+Óvoda!T19+'Közösségi H'!T19</f>
        <v>#REF!</v>
      </c>
      <c r="U20" s="99" t="e">
        <f>Önkormányzat!U20+[1]Hivatal!#REF!+Óvoda!U19+'Közösségi H'!U19</f>
        <v>#REF!</v>
      </c>
      <c r="V20" s="77" t="e">
        <f t="shared" si="4"/>
        <v>#REF!</v>
      </c>
      <c r="W20" s="79"/>
      <c r="X20" s="78"/>
      <c r="Y20" s="78"/>
      <c r="Z20" s="77" t="e">
        <f t="shared" si="5"/>
        <v>#REF!</v>
      </c>
      <c r="AA20" s="79"/>
      <c r="AB20" s="78"/>
      <c r="AC20" s="78"/>
      <c r="AD20" s="77" t="e">
        <f t="shared" si="6"/>
        <v>#REF!</v>
      </c>
      <c r="AE20" s="79"/>
      <c r="AF20" s="78"/>
      <c r="AG20" s="78"/>
      <c r="AH20" s="77" t="e">
        <f t="shared" si="7"/>
        <v>#REF!</v>
      </c>
      <c r="AI20" s="79"/>
      <c r="AJ20" s="78"/>
      <c r="AK20" s="78"/>
      <c r="AL20" s="77" t="e">
        <f t="shared" si="8"/>
        <v>#REF!</v>
      </c>
      <c r="AM20" s="79"/>
      <c r="AN20" s="78"/>
      <c r="AO20" s="78"/>
      <c r="AP20" s="77" t="e">
        <f t="shared" si="9"/>
        <v>#REF!</v>
      </c>
      <c r="AQ20" s="79"/>
      <c r="AR20" s="78"/>
      <c r="AS20" s="78"/>
      <c r="AT20" s="77" t="e">
        <f t="shared" si="10"/>
        <v>#REF!</v>
      </c>
      <c r="AU20" s="79"/>
      <c r="AV20" s="78"/>
      <c r="AW20" s="78"/>
      <c r="AX20" s="77" t="e">
        <f t="shared" si="11"/>
        <v>#REF!</v>
      </c>
      <c r="AZ20" s="543">
        <f t="shared" si="12"/>
        <v>0</v>
      </c>
      <c r="BA20" s="529">
        <v>0</v>
      </c>
      <c r="BB20" s="529">
        <v>0</v>
      </c>
      <c r="BC20" s="531">
        <v>160000</v>
      </c>
    </row>
    <row r="21" spans="1:55" s="29" customFormat="1" ht="0.75" customHeight="1" x14ac:dyDescent="0.25">
      <c r="A21" s="81" t="s">
        <v>441</v>
      </c>
      <c r="B21" s="80" t="s">
        <v>440</v>
      </c>
      <c r="C21" s="98">
        <f>Önkormányzat!C21+[1]Hivatal!C20+Óvoda!C20+'Közösségi H'!C20</f>
        <v>0</v>
      </c>
      <c r="D21" s="78">
        <f>Önkormányzat!D21+[1]Hivatal!D20+Óvoda!D20+'Közösségi H'!D20</f>
        <v>0</v>
      </c>
      <c r="E21" s="99">
        <f>Önkormányzat!E21+[1]Hivatal!E20+Óvoda!E20+'Közösségi H'!E20</f>
        <v>0</v>
      </c>
      <c r="F21" s="77">
        <f t="shared" si="0"/>
        <v>0</v>
      </c>
      <c r="G21" s="98">
        <f>Önkormányzat!G21+[1]Hivatal!G20+Óvoda!G20+'Közösségi H'!G20</f>
        <v>0</v>
      </c>
      <c r="H21" s="78">
        <f>Önkormányzat!H21+[1]Hivatal!H20+Óvoda!H20+'Közösségi H'!H20</f>
        <v>0</v>
      </c>
      <c r="I21" s="99">
        <f>Önkormányzat!I21+[1]Hivatal!I20+Óvoda!I20+'Közösségi H'!I20</f>
        <v>0</v>
      </c>
      <c r="J21" s="77">
        <f t="shared" si="1"/>
        <v>0</v>
      </c>
      <c r="K21" s="98">
        <f>Önkormányzat!K21+[1]Hivatal!K20+Óvoda!K20+'Közösségi H'!K20</f>
        <v>0</v>
      </c>
      <c r="L21" s="78">
        <f>Önkormányzat!L21+[1]Hivatal!L20+Óvoda!L20+'Közösségi H'!L20</f>
        <v>0</v>
      </c>
      <c r="M21" s="99">
        <f>Önkormányzat!M21+[1]Hivatal!M20+Óvoda!M20+'Közösségi H'!M20</f>
        <v>0</v>
      </c>
      <c r="N21" s="77">
        <f t="shared" si="2"/>
        <v>0</v>
      </c>
      <c r="O21" s="98" t="e">
        <f>Önkormányzat!O21+[1]Hivatal!#REF!+Óvoda!O20+'Közösségi H'!O20</f>
        <v>#REF!</v>
      </c>
      <c r="P21" s="78" t="e">
        <f>Önkormányzat!P21+[1]Hivatal!#REF!+Óvoda!P20+'Közösségi H'!P20</f>
        <v>#REF!</v>
      </c>
      <c r="Q21" s="99" t="e">
        <f>Önkormányzat!Q21+[1]Hivatal!#REF!+Óvoda!Q20+'Közösségi H'!Q20</f>
        <v>#REF!</v>
      </c>
      <c r="R21" s="77" t="e">
        <f t="shared" si="3"/>
        <v>#REF!</v>
      </c>
      <c r="S21" s="98" t="e">
        <f>Önkormányzat!S21+[1]Hivatal!#REF!+Óvoda!S20+'Közösségi H'!S20</f>
        <v>#REF!</v>
      </c>
      <c r="T21" s="78" t="e">
        <f>Önkormányzat!T21+[1]Hivatal!#REF!+Óvoda!T20+'Közösségi H'!T20</f>
        <v>#REF!</v>
      </c>
      <c r="U21" s="99" t="e">
        <f>Önkormányzat!U21+[1]Hivatal!#REF!+Óvoda!U20+'Közösségi H'!U20</f>
        <v>#REF!</v>
      </c>
      <c r="V21" s="77" t="e">
        <f t="shared" si="4"/>
        <v>#REF!</v>
      </c>
      <c r="W21" s="79"/>
      <c r="X21" s="78"/>
      <c r="Y21" s="78"/>
      <c r="Z21" s="77" t="e">
        <f t="shared" si="5"/>
        <v>#REF!</v>
      </c>
      <c r="AA21" s="79"/>
      <c r="AB21" s="78"/>
      <c r="AC21" s="78"/>
      <c r="AD21" s="77" t="e">
        <f t="shared" si="6"/>
        <v>#REF!</v>
      </c>
      <c r="AE21" s="79"/>
      <c r="AF21" s="78"/>
      <c r="AG21" s="78"/>
      <c r="AH21" s="77" t="e">
        <f t="shared" si="7"/>
        <v>#REF!</v>
      </c>
      <c r="AI21" s="79"/>
      <c r="AJ21" s="78"/>
      <c r="AK21" s="78"/>
      <c r="AL21" s="77" t="e">
        <f t="shared" si="8"/>
        <v>#REF!</v>
      </c>
      <c r="AM21" s="79"/>
      <c r="AN21" s="78"/>
      <c r="AO21" s="78"/>
      <c r="AP21" s="77" t="e">
        <f t="shared" si="9"/>
        <v>#REF!</v>
      </c>
      <c r="AQ21" s="79"/>
      <c r="AR21" s="78"/>
      <c r="AS21" s="78"/>
      <c r="AT21" s="77" t="e">
        <f t="shared" si="10"/>
        <v>#REF!</v>
      </c>
      <c r="AU21" s="79"/>
      <c r="AV21" s="78"/>
      <c r="AW21" s="78"/>
      <c r="AX21" s="77" t="e">
        <f t="shared" si="11"/>
        <v>#REF!</v>
      </c>
      <c r="AZ21" s="543">
        <f t="shared" si="12"/>
        <v>0</v>
      </c>
      <c r="BA21" s="529">
        <v>0</v>
      </c>
      <c r="BB21" s="529">
        <v>0</v>
      </c>
      <c r="BC21" s="531">
        <v>0</v>
      </c>
    </row>
    <row r="22" spans="1:55" s="29" customFormat="1" ht="9" hidden="1" customHeight="1" x14ac:dyDescent="0.25">
      <c r="A22" s="81" t="s">
        <v>439</v>
      </c>
      <c r="B22" s="80" t="s">
        <v>438</v>
      </c>
      <c r="C22" s="98">
        <f>Önkormányzat!C22+[1]Hivatal!C21+Óvoda!C21+'Közösségi H'!C21</f>
        <v>0</v>
      </c>
      <c r="D22" s="78">
        <f>Önkormányzat!D22+[1]Hivatal!D21+Óvoda!D21+'Közösségi H'!D21</f>
        <v>0</v>
      </c>
      <c r="E22" s="99">
        <f>Önkormányzat!E22+[1]Hivatal!E21+Óvoda!E21+'Közösségi H'!E21</f>
        <v>0</v>
      </c>
      <c r="F22" s="77">
        <f t="shared" si="0"/>
        <v>0</v>
      </c>
      <c r="G22" s="98">
        <f>Önkormányzat!G22+[1]Hivatal!G21+Óvoda!G21+'Közösségi H'!G21</f>
        <v>0</v>
      </c>
      <c r="H22" s="78">
        <f>Önkormányzat!H22+[1]Hivatal!H21+Óvoda!H21+'Közösségi H'!H21</f>
        <v>0</v>
      </c>
      <c r="I22" s="99">
        <f>Önkormányzat!I22+[1]Hivatal!I21+Óvoda!I21+'Közösségi H'!I21</f>
        <v>0</v>
      </c>
      <c r="J22" s="77">
        <f t="shared" si="1"/>
        <v>0</v>
      </c>
      <c r="K22" s="98">
        <f>Önkormányzat!K22+[1]Hivatal!K21+Óvoda!K21+'Közösségi H'!K21</f>
        <v>0</v>
      </c>
      <c r="L22" s="78">
        <f>Önkormányzat!L22+[1]Hivatal!L21+Óvoda!L21+'Közösségi H'!L21</f>
        <v>0</v>
      </c>
      <c r="M22" s="99">
        <f>Önkormányzat!M22+[1]Hivatal!M21+Óvoda!M21+'Közösségi H'!M21</f>
        <v>0</v>
      </c>
      <c r="N22" s="77">
        <f t="shared" si="2"/>
        <v>0</v>
      </c>
      <c r="O22" s="98" t="e">
        <f>Önkormányzat!O22+[1]Hivatal!#REF!+Óvoda!O21+'Közösségi H'!O21</f>
        <v>#REF!</v>
      </c>
      <c r="P22" s="78" t="e">
        <f>Önkormányzat!P22+[1]Hivatal!#REF!+Óvoda!P21+'Közösségi H'!P21</f>
        <v>#REF!</v>
      </c>
      <c r="Q22" s="99" t="e">
        <f>Önkormányzat!Q22+[1]Hivatal!#REF!+Óvoda!Q21+'Közösségi H'!Q21</f>
        <v>#REF!</v>
      </c>
      <c r="R22" s="77" t="e">
        <f t="shared" si="3"/>
        <v>#REF!</v>
      </c>
      <c r="S22" s="98" t="e">
        <f>Önkormányzat!S22+[1]Hivatal!#REF!+Óvoda!S21+'Közösségi H'!S21</f>
        <v>#REF!</v>
      </c>
      <c r="T22" s="78" t="e">
        <f>Önkormányzat!T22+[1]Hivatal!#REF!+Óvoda!T21+'Közösségi H'!T21</f>
        <v>#REF!</v>
      </c>
      <c r="U22" s="99" t="e">
        <f>Önkormányzat!U22+[1]Hivatal!#REF!+Óvoda!U21+'Közösségi H'!U21</f>
        <v>#REF!</v>
      </c>
      <c r="V22" s="77" t="e">
        <f t="shared" si="4"/>
        <v>#REF!</v>
      </c>
      <c r="W22" s="79"/>
      <c r="X22" s="78"/>
      <c r="Y22" s="78"/>
      <c r="Z22" s="77" t="e">
        <f t="shared" si="5"/>
        <v>#REF!</v>
      </c>
      <c r="AA22" s="79"/>
      <c r="AB22" s="78"/>
      <c r="AC22" s="78"/>
      <c r="AD22" s="77" t="e">
        <f t="shared" si="6"/>
        <v>#REF!</v>
      </c>
      <c r="AE22" s="79"/>
      <c r="AF22" s="78"/>
      <c r="AG22" s="78"/>
      <c r="AH22" s="77" t="e">
        <f t="shared" si="7"/>
        <v>#REF!</v>
      </c>
      <c r="AI22" s="79"/>
      <c r="AJ22" s="78"/>
      <c r="AK22" s="78"/>
      <c r="AL22" s="77" t="e">
        <f t="shared" si="8"/>
        <v>#REF!</v>
      </c>
      <c r="AM22" s="79"/>
      <c r="AN22" s="78"/>
      <c r="AO22" s="78"/>
      <c r="AP22" s="77" t="e">
        <f t="shared" si="9"/>
        <v>#REF!</v>
      </c>
      <c r="AQ22" s="79"/>
      <c r="AR22" s="78"/>
      <c r="AS22" s="78"/>
      <c r="AT22" s="77" t="e">
        <f t="shared" si="10"/>
        <v>#REF!</v>
      </c>
      <c r="AU22" s="79"/>
      <c r="AV22" s="78"/>
      <c r="AW22" s="78"/>
      <c r="AX22" s="77" t="e">
        <f t="shared" si="11"/>
        <v>#REF!</v>
      </c>
      <c r="AZ22" s="543">
        <f t="shared" si="12"/>
        <v>0</v>
      </c>
      <c r="BA22" s="529">
        <v>0</v>
      </c>
      <c r="BB22" s="529">
        <v>0</v>
      </c>
      <c r="BC22" s="531">
        <v>0</v>
      </c>
    </row>
    <row r="23" spans="1:55" s="29" customFormat="1" ht="24.9" customHeight="1" x14ac:dyDescent="0.25">
      <c r="A23" s="81" t="s">
        <v>437</v>
      </c>
      <c r="B23" s="80" t="s">
        <v>436</v>
      </c>
      <c r="C23" s="98">
        <f>Önkormányzat!C23+[1]Hivatal!C22+Óvoda!C22+'Közösségi H'!C22</f>
        <v>0</v>
      </c>
      <c r="D23" s="78">
        <f>Önkormányzat!D23+[1]Hivatal!D22+Óvoda!D22+'Közösségi H'!D22</f>
        <v>0</v>
      </c>
      <c r="E23" s="99">
        <f>Önkormányzat!E23+[1]Hivatal!E22+Óvoda!E22+'Közösségi H'!E22</f>
        <v>0</v>
      </c>
      <c r="F23" s="77">
        <f t="shared" si="0"/>
        <v>0</v>
      </c>
      <c r="G23" s="98">
        <f>Önkormányzat!G23+[1]Hivatal!G22+Óvoda!G22+'Közösségi H'!G22</f>
        <v>2200000</v>
      </c>
      <c r="H23" s="78">
        <f>Önkormányzat!H23+[1]Hivatal!H22+Óvoda!H22+'Közösségi H'!H22</f>
        <v>0</v>
      </c>
      <c r="I23" s="99">
        <f>Önkormányzat!I23+[1]Hivatal!I22+Óvoda!I22+'Közösségi H'!I22</f>
        <v>0</v>
      </c>
      <c r="J23" s="77">
        <f t="shared" si="1"/>
        <v>2200000</v>
      </c>
      <c r="K23" s="98">
        <f>Önkormányzat!K23+[1]Hivatal!K22+Óvoda!K22+'Közösségi H'!K22</f>
        <v>2892610</v>
      </c>
      <c r="L23" s="78">
        <f>Önkormányzat!L23+[1]Hivatal!L22+Óvoda!L22+'Közösségi H'!L22</f>
        <v>0</v>
      </c>
      <c r="M23" s="99">
        <f>Önkormányzat!M23+[1]Hivatal!M22+Óvoda!M22+'Közösségi H'!M22</f>
        <v>0</v>
      </c>
      <c r="N23" s="77">
        <f t="shared" si="2"/>
        <v>5092610</v>
      </c>
      <c r="O23" s="98" t="e">
        <f>Önkormányzat!O23+[1]Hivatal!#REF!+Óvoda!O22+'Közösségi H'!O22</f>
        <v>#REF!</v>
      </c>
      <c r="P23" s="78" t="e">
        <f>Önkormányzat!P23+[1]Hivatal!#REF!+Óvoda!P22+'Közösségi H'!P22</f>
        <v>#REF!</v>
      </c>
      <c r="Q23" s="99" t="e">
        <f>Önkormányzat!Q23+[1]Hivatal!#REF!+Óvoda!Q22+'Közösségi H'!Q22</f>
        <v>#REF!</v>
      </c>
      <c r="R23" s="77" t="e">
        <f t="shared" si="3"/>
        <v>#REF!</v>
      </c>
      <c r="S23" s="98" t="e">
        <f>Önkormányzat!S23+[1]Hivatal!#REF!+Óvoda!S22+'Közösségi H'!S22</f>
        <v>#REF!</v>
      </c>
      <c r="T23" s="78" t="e">
        <f>Önkormányzat!T23+[1]Hivatal!#REF!+Óvoda!T22+'Közösségi H'!T22</f>
        <v>#REF!</v>
      </c>
      <c r="U23" s="99" t="e">
        <f>Önkormányzat!U23+[1]Hivatal!#REF!+Óvoda!U22+'Közösségi H'!U22</f>
        <v>#REF!</v>
      </c>
      <c r="V23" s="77" t="e">
        <f t="shared" si="4"/>
        <v>#REF!</v>
      </c>
      <c r="W23" s="79"/>
      <c r="X23" s="78"/>
      <c r="Y23" s="78"/>
      <c r="Z23" s="77" t="e">
        <f t="shared" si="5"/>
        <v>#REF!</v>
      </c>
      <c r="AA23" s="79"/>
      <c r="AB23" s="78"/>
      <c r="AC23" s="78"/>
      <c r="AD23" s="77" t="e">
        <f t="shared" si="6"/>
        <v>#REF!</v>
      </c>
      <c r="AE23" s="79"/>
      <c r="AF23" s="78"/>
      <c r="AG23" s="78"/>
      <c r="AH23" s="77" t="e">
        <f t="shared" si="7"/>
        <v>#REF!</v>
      </c>
      <c r="AI23" s="79"/>
      <c r="AJ23" s="78"/>
      <c r="AK23" s="78"/>
      <c r="AL23" s="77" t="e">
        <f t="shared" si="8"/>
        <v>#REF!</v>
      </c>
      <c r="AM23" s="79"/>
      <c r="AN23" s="78"/>
      <c r="AO23" s="78"/>
      <c r="AP23" s="77" t="e">
        <f t="shared" si="9"/>
        <v>#REF!</v>
      </c>
      <c r="AQ23" s="79"/>
      <c r="AR23" s="78"/>
      <c r="AS23" s="78"/>
      <c r="AT23" s="77" t="e">
        <f>SUM(AP23:AS23)</f>
        <v>#REF!</v>
      </c>
      <c r="AU23" s="79"/>
      <c r="AV23" s="78"/>
      <c r="AW23" s="78"/>
      <c r="AX23" s="77" t="e">
        <f t="shared" si="11"/>
        <v>#REF!</v>
      </c>
      <c r="AZ23" s="543">
        <f t="shared" si="12"/>
        <v>2477154</v>
      </c>
      <c r="BA23" s="529">
        <v>0</v>
      </c>
      <c r="BB23" s="529">
        <v>0</v>
      </c>
      <c r="BC23" s="531">
        <v>4677154</v>
      </c>
    </row>
    <row r="24" spans="1:55" s="23" customFormat="1" ht="24.9" customHeight="1" x14ac:dyDescent="0.25">
      <c r="A24" s="28" t="s">
        <v>435</v>
      </c>
      <c r="B24" s="27" t="s">
        <v>434</v>
      </c>
      <c r="C24" s="76">
        <f>SUM(C10:C23)</f>
        <v>53401860</v>
      </c>
      <c r="D24" s="75">
        <f>SUM(D10:D23)</f>
        <v>0</v>
      </c>
      <c r="E24" s="75">
        <f>SUM(E10:E23)</f>
        <v>0</v>
      </c>
      <c r="F24" s="74">
        <f>IF((SUM(C24:E24))=(SUM(F10:F23)),SUM(F10:F23),"HIBA!")</f>
        <v>53401860</v>
      </c>
      <c r="G24" s="76">
        <f>SUM(G10:G23)</f>
        <v>9210095</v>
      </c>
      <c r="H24" s="76">
        <f t="shared" ref="H24:J24" si="13">SUM(H10:H23)</f>
        <v>0</v>
      </c>
      <c r="I24" s="76">
        <f t="shared" si="13"/>
        <v>0</v>
      </c>
      <c r="J24" s="76">
        <f t="shared" si="13"/>
        <v>62611955</v>
      </c>
      <c r="K24" s="76">
        <f>SUM(K10:K23)</f>
        <v>-3467390</v>
      </c>
      <c r="L24" s="75">
        <f>SUM(L10:L23)</f>
        <v>0</v>
      </c>
      <c r="M24" s="75">
        <f>SUM(M10:M23)</f>
        <v>0</v>
      </c>
      <c r="N24" s="74">
        <f>IF((SUM(J24:M24))=(SUM(N10:N23)),SUM(N10:N23),"HIBA!")</f>
        <v>59144565</v>
      </c>
      <c r="O24" s="76" t="e">
        <f>SUM(O10:O23)</f>
        <v>#REF!</v>
      </c>
      <c r="P24" s="75" t="e">
        <f>SUM(P10:P23)</f>
        <v>#REF!</v>
      </c>
      <c r="Q24" s="75" t="e">
        <f>SUM(Q10:Q23)</f>
        <v>#REF!</v>
      </c>
      <c r="R24" s="74" t="e">
        <f>IF((SUM(N24:Q24))=(SUM(R10:R23)),SUM(R10:R23),"HIBA!")</f>
        <v>#REF!</v>
      </c>
      <c r="S24" s="76" t="e">
        <f>SUM(S10:S23)</f>
        <v>#REF!</v>
      </c>
      <c r="T24" s="75" t="e">
        <f>SUM(T10:T23)</f>
        <v>#REF!</v>
      </c>
      <c r="U24" s="75" t="e">
        <f>SUM(U10:U23)</f>
        <v>#REF!</v>
      </c>
      <c r="V24" s="74" t="e">
        <f>IF((SUM(R24:U24))=(SUM(V10:V23)),SUM(V10:V23),"HIBA!")</f>
        <v>#REF!</v>
      </c>
      <c r="W24" s="76" t="e">
        <f>SUM(W10:W23)</f>
        <v>#REF!</v>
      </c>
      <c r="X24" s="75" t="e">
        <f>SUM(X10:X23)</f>
        <v>#REF!</v>
      </c>
      <c r="Y24" s="75" t="e">
        <f>SUM(Y10:Y23)</f>
        <v>#REF!</v>
      </c>
      <c r="Z24" s="74" t="e">
        <f>IF((SUM(V24:Y24))=(SUM(Z10:Z23)),SUM(Z10:Z23),"HIBA!")</f>
        <v>#REF!</v>
      </c>
      <c r="AA24" s="76" t="e">
        <f>SUM(AA10:AA23)</f>
        <v>#REF!</v>
      </c>
      <c r="AB24" s="75" t="e">
        <f>SUM(AB10:AB23)</f>
        <v>#REF!</v>
      </c>
      <c r="AC24" s="75" t="e">
        <f>SUM(AC10:AC23)</f>
        <v>#REF!</v>
      </c>
      <c r="AD24" s="74" t="e">
        <f>IF((SUM(Z24:AC24))=(SUM(AD10:AD23)),SUM(AD10:AD23),"HIBA!")</f>
        <v>#REF!</v>
      </c>
      <c r="AE24" s="76">
        <f>SUM(AE10:AE23)</f>
        <v>0</v>
      </c>
      <c r="AF24" s="75">
        <f>SUM(AF10:AF23)</f>
        <v>0</v>
      </c>
      <c r="AG24" s="75">
        <f>SUM(AG10:AG23)</f>
        <v>0</v>
      </c>
      <c r="AH24" s="74" t="e">
        <f>IF((SUM(AD24:AG24))=(SUM(AH10:AH23)),SUM(AH10:AH23),"HIBA!")</f>
        <v>#REF!</v>
      </c>
      <c r="AI24" s="76">
        <f>SUM(AI10:AI23)</f>
        <v>0</v>
      </c>
      <c r="AJ24" s="75">
        <f>SUM(AJ10:AJ23)</f>
        <v>0</v>
      </c>
      <c r="AK24" s="75">
        <f>SUM(AK10:AK23)</f>
        <v>0</v>
      </c>
      <c r="AL24" s="74" t="e">
        <f>IF((SUM(AH24:AK24))=(SUM(AL10:AL23)),SUM(AL10:AL23),"HIBA!")</f>
        <v>#REF!</v>
      </c>
      <c r="AM24" s="76">
        <f>SUM(AM10:AM23)</f>
        <v>0</v>
      </c>
      <c r="AN24" s="75">
        <f>SUM(AN10:AN23)</f>
        <v>0</v>
      </c>
      <c r="AO24" s="75">
        <f>SUM(AO10:AO23)</f>
        <v>0</v>
      </c>
      <c r="AP24" s="74" t="e">
        <f>IF((SUM(AL24:AO24))=(SUM(AP10:AP23)),SUM(AP10:AP23),"HIBA!")</f>
        <v>#REF!</v>
      </c>
      <c r="AQ24" s="76">
        <f>SUM(AQ10:AQ23)</f>
        <v>0</v>
      </c>
      <c r="AR24" s="75">
        <f>SUM(AR10:AR23)</f>
        <v>0</v>
      </c>
      <c r="AS24" s="75">
        <f>SUM(AS10:AS23)</f>
        <v>0</v>
      </c>
      <c r="AT24" s="74" t="e">
        <f>IF((SUM(AP24:AS24))=(SUM(AT10:AT23)),SUM(AT10:AT23),"HIBA!")</f>
        <v>#REF!</v>
      </c>
      <c r="AU24" s="76">
        <f>SUM(AU10:AU23)</f>
        <v>0</v>
      </c>
      <c r="AV24" s="75">
        <f>SUM(AV10:AV23)</f>
        <v>0</v>
      </c>
      <c r="AW24" s="75">
        <f>SUM(AW10:AW23)</f>
        <v>0</v>
      </c>
      <c r="AX24" s="74" t="e">
        <f>IF((SUM(AT24:AW24))=(SUM(AX10:AX23)),SUM(AX10:AX23),"HIBA!")</f>
        <v>#REF!</v>
      </c>
      <c r="AZ24" s="546">
        <f t="shared" si="12"/>
        <v>6429800</v>
      </c>
      <c r="BA24" s="547">
        <v>0</v>
      </c>
      <c r="BB24" s="547">
        <v>0</v>
      </c>
      <c r="BC24" s="545">
        <f>SUM(BC10:BC23)</f>
        <v>69041755</v>
      </c>
    </row>
    <row r="25" spans="1:55" s="29" customFormat="1" ht="24.9" customHeight="1" x14ac:dyDescent="0.25">
      <c r="A25" s="81" t="s">
        <v>433</v>
      </c>
      <c r="B25" s="80" t="s">
        <v>432</v>
      </c>
      <c r="C25" s="98">
        <f>Önkormányzat!C25+[1]Hivatal!C24+Óvoda!C24+'Közösségi H'!C24</f>
        <v>8250840</v>
      </c>
      <c r="D25" s="78">
        <f>Önkormányzat!D25+[1]Hivatal!D24+Óvoda!D24+'Közösségi H'!D24</f>
        <v>0</v>
      </c>
      <c r="E25" s="99">
        <f>Önkormányzat!E25+[1]Hivatal!E24+Óvoda!E24+'Közösségi H'!E24</f>
        <v>0</v>
      </c>
      <c r="F25" s="77">
        <f>SUM(C25:E25)</f>
        <v>8250840</v>
      </c>
      <c r="G25" s="98">
        <f>Önkormányzat!G25+[1]Hivatal!G24+Óvoda!G24+'Közösségi H'!G24</f>
        <v>0</v>
      </c>
      <c r="H25" s="78">
        <f>Önkormányzat!H25+[1]Hivatal!H24+Óvoda!H24+'Közösségi H'!H24</f>
        <v>0</v>
      </c>
      <c r="I25" s="99">
        <f>Önkormányzat!I25+[1]Hivatal!I24+Óvoda!I24+'Közösségi H'!I24</f>
        <v>0</v>
      </c>
      <c r="J25" s="77">
        <f>SUM(F25:I25)</f>
        <v>8250840</v>
      </c>
      <c r="K25" s="98">
        <f>Önkormányzat!K25+[1]Hivatal!K24+Óvoda!K24+'Közösségi H'!K24</f>
        <v>0</v>
      </c>
      <c r="L25" s="78">
        <f>Önkormányzat!L25+[1]Hivatal!L24+Óvoda!L24+'Közösségi H'!L24</f>
        <v>0</v>
      </c>
      <c r="M25" s="99">
        <f>Önkormányzat!M25+[1]Hivatal!M24+Óvoda!M24+'Közösségi H'!M24</f>
        <v>0</v>
      </c>
      <c r="N25" s="77">
        <f>SUM(J25:M25)</f>
        <v>8250840</v>
      </c>
      <c r="O25" s="79"/>
      <c r="P25" s="78"/>
      <c r="Q25" s="78"/>
      <c r="R25" s="77">
        <f>SUM(N25:Q25)</f>
        <v>8250840</v>
      </c>
      <c r="S25" s="79"/>
      <c r="T25" s="78"/>
      <c r="U25" s="78"/>
      <c r="V25" s="77">
        <f>SUM(R25:U25)</f>
        <v>8250840</v>
      </c>
      <c r="W25" s="79"/>
      <c r="X25" s="78"/>
      <c r="Y25" s="78"/>
      <c r="Z25" s="77">
        <f>SUM(V25:Y25)</f>
        <v>8250840</v>
      </c>
      <c r="AA25" s="79"/>
      <c r="AB25" s="78"/>
      <c r="AC25" s="78"/>
      <c r="AD25" s="77">
        <f>SUM(Z25:AC25)</f>
        <v>8250840</v>
      </c>
      <c r="AE25" s="79"/>
      <c r="AF25" s="78"/>
      <c r="AG25" s="78"/>
      <c r="AH25" s="77">
        <f>SUM(AD25:AG25)</f>
        <v>8250840</v>
      </c>
      <c r="AI25" s="79"/>
      <c r="AJ25" s="78"/>
      <c r="AK25" s="78"/>
      <c r="AL25" s="77">
        <f>SUM(AH25:AK25)</f>
        <v>8250840</v>
      </c>
      <c r="AM25" s="79"/>
      <c r="AN25" s="78"/>
      <c r="AO25" s="78"/>
      <c r="AP25" s="77">
        <f>SUM(AL25:AO25)</f>
        <v>8250840</v>
      </c>
      <c r="AQ25" s="79"/>
      <c r="AR25" s="78"/>
      <c r="AS25" s="78"/>
      <c r="AT25" s="77">
        <f>SUM(AP25:AS25)</f>
        <v>8250840</v>
      </c>
      <c r="AU25" s="79"/>
      <c r="AV25" s="78"/>
      <c r="AW25" s="78"/>
      <c r="AX25" s="77">
        <f>SUM(AT25:AW25)</f>
        <v>8250840</v>
      </c>
      <c r="AZ25" s="543">
        <f t="shared" si="12"/>
        <v>-880544</v>
      </c>
      <c r="BA25" s="529">
        <v>0</v>
      </c>
      <c r="BB25" s="529">
        <v>0</v>
      </c>
      <c r="BC25" s="531">
        <v>7370296</v>
      </c>
    </row>
    <row r="26" spans="1:55" s="29" customFormat="1" ht="24.9" customHeight="1" x14ac:dyDescent="0.25">
      <c r="A26" s="81" t="s">
        <v>431</v>
      </c>
      <c r="B26" s="80" t="s">
        <v>430</v>
      </c>
      <c r="C26" s="98">
        <f>Önkormányzat!C26+[1]Hivatal!C25+Óvoda!C25+'Közösségi H'!C25</f>
        <v>0</v>
      </c>
      <c r="D26" s="78">
        <f>Önkormányzat!D26+[1]Hivatal!D25+Óvoda!D25+'Közösségi H'!D25</f>
        <v>0</v>
      </c>
      <c r="E26" s="99">
        <f>Önkormányzat!E26+[1]Hivatal!E25+Óvoda!E25+'Közösségi H'!E25</f>
        <v>0</v>
      </c>
      <c r="F26" s="77">
        <f>SUM(C26:E26)</f>
        <v>0</v>
      </c>
      <c r="G26" s="98">
        <f>Önkormányzat!G26+[1]Hivatal!G25+Óvoda!G25+'Közösségi H'!G25</f>
        <v>1195000</v>
      </c>
      <c r="H26" s="78">
        <f>Önkormányzat!H26+[1]Hivatal!H25+Óvoda!H25+'Közösségi H'!H25</f>
        <v>0</v>
      </c>
      <c r="I26" s="99">
        <f>Önkormányzat!I26+[1]Hivatal!I25+Óvoda!I25+'Közösségi H'!I25</f>
        <v>0</v>
      </c>
      <c r="J26" s="77">
        <f>SUM(F26:I26)</f>
        <v>1195000</v>
      </c>
      <c r="K26" s="98">
        <f>Önkormányzat!K26+[1]Hivatal!K25+Óvoda!K25+'Közösségi H'!K25</f>
        <v>1757390</v>
      </c>
      <c r="L26" s="78">
        <f>Önkormányzat!L26+[1]Hivatal!L25+Óvoda!L25+'Közösségi H'!L25</f>
        <v>0</v>
      </c>
      <c r="M26" s="99">
        <f>Önkormányzat!M26+[1]Hivatal!M25+Óvoda!M25+'Közösségi H'!M25</f>
        <v>0</v>
      </c>
      <c r="N26" s="77">
        <f>SUM(J26:M26)</f>
        <v>2952390</v>
      </c>
      <c r="O26" s="79"/>
      <c r="P26" s="78"/>
      <c r="Q26" s="78"/>
      <c r="R26" s="77">
        <f>SUM(N26:Q26)</f>
        <v>2952390</v>
      </c>
      <c r="S26" s="79"/>
      <c r="T26" s="78"/>
      <c r="U26" s="78"/>
      <c r="V26" s="77">
        <f>SUM(R26:U26)</f>
        <v>2952390</v>
      </c>
      <c r="W26" s="79"/>
      <c r="X26" s="78"/>
      <c r="Y26" s="78"/>
      <c r="Z26" s="77">
        <f>SUM(V26:Y26)</f>
        <v>2952390</v>
      </c>
      <c r="AA26" s="79"/>
      <c r="AB26" s="78"/>
      <c r="AC26" s="78"/>
      <c r="AD26" s="77">
        <f>SUM(Z26:AC26)</f>
        <v>2952390</v>
      </c>
      <c r="AE26" s="79"/>
      <c r="AF26" s="78"/>
      <c r="AG26" s="78"/>
      <c r="AH26" s="77">
        <f>SUM(AD26:AG26)</f>
        <v>2952390</v>
      </c>
      <c r="AI26" s="79"/>
      <c r="AJ26" s="78"/>
      <c r="AK26" s="78"/>
      <c r="AL26" s="77">
        <f>SUM(AH26:AK26)</f>
        <v>2952390</v>
      </c>
      <c r="AM26" s="79"/>
      <c r="AN26" s="78"/>
      <c r="AO26" s="78"/>
      <c r="AP26" s="77">
        <f>SUM(AL26:AO26)</f>
        <v>2952390</v>
      </c>
      <c r="AQ26" s="79"/>
      <c r="AR26" s="78"/>
      <c r="AS26" s="78"/>
      <c r="AT26" s="77">
        <f>SUM(AP26:AS26)</f>
        <v>2952390</v>
      </c>
      <c r="AU26" s="79"/>
      <c r="AV26" s="78"/>
      <c r="AW26" s="78"/>
      <c r="AX26" s="77">
        <f>SUM(AT26:AW26)</f>
        <v>2952390</v>
      </c>
      <c r="AZ26" s="543">
        <f t="shared" si="12"/>
        <v>2057390</v>
      </c>
      <c r="BA26" s="529">
        <v>0</v>
      </c>
      <c r="BB26" s="529">
        <v>0</v>
      </c>
      <c r="BC26" s="531">
        <v>3252390</v>
      </c>
    </row>
    <row r="27" spans="1:55" s="29" customFormat="1" ht="24.9" customHeight="1" x14ac:dyDescent="0.25">
      <c r="A27" s="81" t="s">
        <v>429</v>
      </c>
      <c r="B27" s="80" t="s">
        <v>428</v>
      </c>
      <c r="C27" s="98">
        <f>Önkormányzat!C27+[1]Hivatal!C26+Óvoda!C26+'Közösségi H'!C26</f>
        <v>0</v>
      </c>
      <c r="D27" s="78">
        <f>Önkormányzat!D27+[1]Hivatal!D26+Óvoda!D26+'Közösségi H'!D26</f>
        <v>0</v>
      </c>
      <c r="E27" s="99">
        <f>Önkormányzat!E27+[1]Hivatal!E26+Óvoda!E26+'Közösségi H'!E26</f>
        <v>0</v>
      </c>
      <c r="F27" s="77">
        <f>SUM(C27:E27)</f>
        <v>0</v>
      </c>
      <c r="G27" s="98">
        <f>Önkormányzat!G27+[1]Hivatal!G26+Óvoda!G26+'Közösségi H'!G26</f>
        <v>167293</v>
      </c>
      <c r="H27" s="78">
        <f>Önkormányzat!H27+[1]Hivatal!H26+Óvoda!H26+'Közösségi H'!H26</f>
        <v>0</v>
      </c>
      <c r="I27" s="99">
        <f>Önkormányzat!I27+[1]Hivatal!I26+Óvoda!I26+'Közösségi H'!I26</f>
        <v>0</v>
      </c>
      <c r="J27" s="77">
        <f>SUM(F27:I27)</f>
        <v>167293</v>
      </c>
      <c r="K27" s="98">
        <f>Önkormányzat!K27+[1]Hivatal!K26+Óvoda!K26+'Közösségi H'!K26</f>
        <v>42845</v>
      </c>
      <c r="L27" s="78">
        <f>Önkormányzat!L27+[1]Hivatal!L26+Óvoda!L26+'Közösségi H'!L26</f>
        <v>0</v>
      </c>
      <c r="M27" s="99">
        <f>Önkormányzat!M27+[1]Hivatal!M26+Óvoda!M26+'Közösségi H'!M26</f>
        <v>0</v>
      </c>
      <c r="N27" s="77">
        <f>SUM(J27:M27)</f>
        <v>210138</v>
      </c>
      <c r="O27" s="79"/>
      <c r="P27" s="78"/>
      <c r="Q27" s="78"/>
      <c r="R27" s="77">
        <f>SUM(N27:Q27)</f>
        <v>210138</v>
      </c>
      <c r="S27" s="79"/>
      <c r="T27" s="78"/>
      <c r="U27" s="78"/>
      <c r="V27" s="77">
        <f>SUM(R27:U27)</f>
        <v>210138</v>
      </c>
      <c r="W27" s="79"/>
      <c r="X27" s="78"/>
      <c r="Y27" s="78"/>
      <c r="Z27" s="77">
        <f>SUM(V27:Y27)</f>
        <v>210138</v>
      </c>
      <c r="AA27" s="79"/>
      <c r="AB27" s="78"/>
      <c r="AC27" s="78"/>
      <c r="AD27" s="77">
        <f>SUM(Z27:AC27)</f>
        <v>210138</v>
      </c>
      <c r="AE27" s="79"/>
      <c r="AF27" s="78"/>
      <c r="AG27" s="78"/>
      <c r="AH27" s="77">
        <f>SUM(AD27:AG27)</f>
        <v>210138</v>
      </c>
      <c r="AI27" s="79"/>
      <c r="AJ27" s="78"/>
      <c r="AK27" s="78"/>
      <c r="AL27" s="77">
        <f>SUM(AH27:AK27)</f>
        <v>210138</v>
      </c>
      <c r="AM27" s="79"/>
      <c r="AN27" s="78"/>
      <c r="AO27" s="78"/>
      <c r="AP27" s="77">
        <f>SUM(AL27:AO27)</f>
        <v>210138</v>
      </c>
      <c r="AQ27" s="79"/>
      <c r="AR27" s="78"/>
      <c r="AS27" s="78"/>
      <c r="AT27" s="77">
        <f>SUM(AP27:AS27)</f>
        <v>210138</v>
      </c>
      <c r="AU27" s="79"/>
      <c r="AV27" s="78"/>
      <c r="AW27" s="78"/>
      <c r="AX27" s="77">
        <f>SUM(AT27:AW27)</f>
        <v>210138</v>
      </c>
      <c r="AZ27" s="543">
        <f t="shared" si="12"/>
        <v>42845</v>
      </c>
      <c r="BA27" s="529">
        <v>0</v>
      </c>
      <c r="BB27" s="529">
        <v>0</v>
      </c>
      <c r="BC27" s="531">
        <v>210138</v>
      </c>
    </row>
    <row r="28" spans="1:55" s="23" customFormat="1" ht="24.9" customHeight="1" x14ac:dyDescent="0.25">
      <c r="A28" s="28" t="s">
        <v>427</v>
      </c>
      <c r="B28" s="27" t="s">
        <v>426</v>
      </c>
      <c r="C28" s="76">
        <f>SUM(C25:C27)</f>
        <v>8250840</v>
      </c>
      <c r="D28" s="75">
        <f>SUM(D25:D27)</f>
        <v>0</v>
      </c>
      <c r="E28" s="75">
        <f>SUM(E25:E27)</f>
        <v>0</v>
      </c>
      <c r="F28" s="74">
        <f>IF((SUM(C28:E28))=(SUM(F25:F27)),SUM(F25:F27),"HIBA!")</f>
        <v>8250840</v>
      </c>
      <c r="G28" s="76">
        <f>SUM(G25:G27)</f>
        <v>1362293</v>
      </c>
      <c r="H28" s="75">
        <f>SUM(H25:H27)</f>
        <v>0</v>
      </c>
      <c r="I28" s="75">
        <f>SUM(I25:I27)</f>
        <v>0</v>
      </c>
      <c r="J28" s="74">
        <f>IF((SUM(F28:I28))=(SUM(J25:J27)),SUM(J25:J27),"HIBA!")</f>
        <v>9613133</v>
      </c>
      <c r="K28" s="76">
        <f>SUM(K25:K27)</f>
        <v>1800235</v>
      </c>
      <c r="L28" s="75">
        <f>SUM(L25:L27)</f>
        <v>0</v>
      </c>
      <c r="M28" s="75">
        <f>SUM(M25:M27)</f>
        <v>0</v>
      </c>
      <c r="N28" s="74">
        <f>IF((SUM(J28:M28))=(SUM(N25:N27)),SUM(N25:N27),"HIBA!")</f>
        <v>11413368</v>
      </c>
      <c r="O28" s="76">
        <f>SUM(O25:O27)</f>
        <v>0</v>
      </c>
      <c r="P28" s="75">
        <f>SUM(P25:P27)</f>
        <v>0</v>
      </c>
      <c r="Q28" s="75">
        <f>SUM(Q25:Q27)</f>
        <v>0</v>
      </c>
      <c r="R28" s="74">
        <f>IF((SUM(N28:Q28))=(SUM(R25:R27)),SUM(R25:R27),"HIBA!")</f>
        <v>11413368</v>
      </c>
      <c r="S28" s="76">
        <f>SUM(S25:S27)</f>
        <v>0</v>
      </c>
      <c r="T28" s="75">
        <f>SUM(T25:T27)</f>
        <v>0</v>
      </c>
      <c r="U28" s="75">
        <f>SUM(U25:U27)</f>
        <v>0</v>
      </c>
      <c r="V28" s="74">
        <f>IF((SUM(R28:U28))=(SUM(V25:V27)),SUM(V25:V27),"HIBA!")</f>
        <v>11413368</v>
      </c>
      <c r="W28" s="76">
        <f>SUM(W25:W27)</f>
        <v>0</v>
      </c>
      <c r="X28" s="75">
        <f>SUM(X25:X27)</f>
        <v>0</v>
      </c>
      <c r="Y28" s="75">
        <f>SUM(Y25:Y27)</f>
        <v>0</v>
      </c>
      <c r="Z28" s="74">
        <f>IF((SUM(V28:Y28))=(SUM(Z25:Z27)),SUM(Z25:Z27),"HIBA!")</f>
        <v>11413368</v>
      </c>
      <c r="AA28" s="76">
        <f>SUM(AA25:AA27)</f>
        <v>0</v>
      </c>
      <c r="AB28" s="75">
        <f>SUM(AB25:AB27)</f>
        <v>0</v>
      </c>
      <c r="AC28" s="75">
        <f>SUM(AC25:AC27)</f>
        <v>0</v>
      </c>
      <c r="AD28" s="74">
        <f>IF((SUM(Z28:AC28))=(SUM(AD25:AD27)),SUM(AD25:AD27),"HIBA!")</f>
        <v>11413368</v>
      </c>
      <c r="AE28" s="76">
        <f>SUM(AE25:AE27)</f>
        <v>0</v>
      </c>
      <c r="AF28" s="75">
        <f>SUM(AF25:AF27)</f>
        <v>0</v>
      </c>
      <c r="AG28" s="75">
        <f>SUM(AG25:AG27)</f>
        <v>0</v>
      </c>
      <c r="AH28" s="74">
        <f>IF((SUM(AD28:AG28))=(SUM(AH25:AH27)),SUM(AH25:AH27),"HIBA!")</f>
        <v>11413368</v>
      </c>
      <c r="AI28" s="76">
        <f>SUM(AI25:AI27)</f>
        <v>0</v>
      </c>
      <c r="AJ28" s="75">
        <f>SUM(AJ25:AJ27)</f>
        <v>0</v>
      </c>
      <c r="AK28" s="75">
        <f>SUM(AK25:AK27)</f>
        <v>0</v>
      </c>
      <c r="AL28" s="74">
        <f>IF((SUM(AH28:AK28))=(SUM(AL25:AL27)),SUM(AL25:AL27),"HIBA!")</f>
        <v>11413368</v>
      </c>
      <c r="AM28" s="76">
        <f>SUM(AM25:AM27)</f>
        <v>0</v>
      </c>
      <c r="AN28" s="75">
        <f>SUM(AN25:AN27)</f>
        <v>0</v>
      </c>
      <c r="AO28" s="75">
        <f>SUM(AO25:AO27)</f>
        <v>0</v>
      </c>
      <c r="AP28" s="74">
        <f>IF((SUM(AL28:AO28))=(SUM(AP25:AP27)),SUM(AP25:AP27),"HIBA!")</f>
        <v>11413368</v>
      </c>
      <c r="AQ28" s="76">
        <f>SUM(AQ25:AQ27)</f>
        <v>0</v>
      </c>
      <c r="AR28" s="75">
        <f>SUM(AR25:AR27)</f>
        <v>0</v>
      </c>
      <c r="AS28" s="75">
        <f>SUM(AS25:AS27)</f>
        <v>0</v>
      </c>
      <c r="AT28" s="74">
        <f>IF((SUM(AP28:AS28))=(SUM(AT25:AT27)),SUM(AT25:AT27),"HIBA!")</f>
        <v>11413368</v>
      </c>
      <c r="AU28" s="76">
        <f>SUM(AU25:AU27)</f>
        <v>0</v>
      </c>
      <c r="AV28" s="75">
        <f>SUM(AV25:AV27)</f>
        <v>0</v>
      </c>
      <c r="AW28" s="75">
        <f>SUM(AW25:AW27)</f>
        <v>0</v>
      </c>
      <c r="AX28" s="74">
        <f>IF((SUM(AT28:AW28))=(SUM(AX25:AX27)),SUM(AX25:AX27),"HIBA!")</f>
        <v>11413368</v>
      </c>
      <c r="AZ28" s="546">
        <f t="shared" si="12"/>
        <v>1219691</v>
      </c>
      <c r="BA28" s="547">
        <v>0</v>
      </c>
      <c r="BB28" s="547">
        <v>0</v>
      </c>
      <c r="BC28" s="545">
        <f>SUM(BC25:BC27)</f>
        <v>10832824</v>
      </c>
    </row>
    <row r="29" spans="1:55" s="11" customFormat="1" ht="30" customHeight="1" x14ac:dyDescent="0.25">
      <c r="A29" s="16" t="s">
        <v>425</v>
      </c>
      <c r="B29" s="15" t="s">
        <v>424</v>
      </c>
      <c r="C29" s="87">
        <f>SUM(C28,C24)</f>
        <v>61652700</v>
      </c>
      <c r="D29" s="86">
        <f>SUM(D28,D24)</f>
        <v>0</v>
      </c>
      <c r="E29" s="86">
        <f>SUM(E28,E24)</f>
        <v>0</v>
      </c>
      <c r="F29" s="85">
        <f>IF((SUM(C29:E29))=(F24+F28),SUM(F28,F24),"HIBA!")</f>
        <v>61652700</v>
      </c>
      <c r="G29" s="87">
        <f>SUM(G28,G24)</f>
        <v>10572388</v>
      </c>
      <c r="H29" s="87">
        <f t="shared" ref="H29:J29" si="14">SUM(H28,H24)</f>
        <v>0</v>
      </c>
      <c r="I29" s="87">
        <f t="shared" si="14"/>
        <v>0</v>
      </c>
      <c r="J29" s="87">
        <f t="shared" si="14"/>
        <v>72225088</v>
      </c>
      <c r="K29" s="87">
        <f>SUM(K28,K24)</f>
        <v>-1667155</v>
      </c>
      <c r="L29" s="86">
        <f>SUM(L28,L24)</f>
        <v>0</v>
      </c>
      <c r="M29" s="86">
        <f>SUM(M28,M24)</f>
        <v>0</v>
      </c>
      <c r="N29" s="85">
        <f>IF((SUM(J29:M29))=(N24+N28),SUM(N28,N24),"HIBA!")</f>
        <v>70557933</v>
      </c>
      <c r="O29" s="87" t="e">
        <f>SUM(O28,O24)</f>
        <v>#REF!</v>
      </c>
      <c r="P29" s="86" t="e">
        <f>SUM(P28,P24)</f>
        <v>#REF!</v>
      </c>
      <c r="Q29" s="86" t="e">
        <f>SUM(Q28,Q24)</f>
        <v>#REF!</v>
      </c>
      <c r="R29" s="85" t="e">
        <f>IF((SUM(N29:Q29))=(R24+R28),SUM(R28,R24),"HIBA!")</f>
        <v>#REF!</v>
      </c>
      <c r="S29" s="87" t="e">
        <f>SUM(S28,S24)</f>
        <v>#REF!</v>
      </c>
      <c r="T29" s="86" t="e">
        <f>SUM(T28,T24)</f>
        <v>#REF!</v>
      </c>
      <c r="U29" s="86" t="e">
        <f>SUM(U28,U24)</f>
        <v>#REF!</v>
      </c>
      <c r="V29" s="85" t="e">
        <f>IF((SUM(R29:U29))=(V24+V28),SUM(V28,V24),"HIBA!")</f>
        <v>#REF!</v>
      </c>
      <c r="W29" s="87" t="e">
        <f>SUM(W28,W24)</f>
        <v>#REF!</v>
      </c>
      <c r="X29" s="86" t="e">
        <f>SUM(X28,X24)</f>
        <v>#REF!</v>
      </c>
      <c r="Y29" s="86" t="e">
        <f>SUM(Y28,Y24)</f>
        <v>#REF!</v>
      </c>
      <c r="Z29" s="85" t="e">
        <f>IF((SUM(V29:Y29))=(Z24+Z28),SUM(Z28,Z24),"HIBA!")</f>
        <v>#REF!</v>
      </c>
      <c r="AA29" s="87" t="e">
        <f>SUM(AA28,AA24)</f>
        <v>#REF!</v>
      </c>
      <c r="AB29" s="86" t="e">
        <f>SUM(AB28,AB24)</f>
        <v>#REF!</v>
      </c>
      <c r="AC29" s="86" t="e">
        <f>SUM(AC28,AC24)</f>
        <v>#REF!</v>
      </c>
      <c r="AD29" s="85" t="e">
        <f>IF((SUM(Z29:AC29))=(AD24+AD28),SUM(AD28,AD24),"HIBA!")</f>
        <v>#REF!</v>
      </c>
      <c r="AE29" s="87">
        <f>SUM(AE28,AE24)</f>
        <v>0</v>
      </c>
      <c r="AF29" s="86">
        <f>SUM(AF28,AF24)</f>
        <v>0</v>
      </c>
      <c r="AG29" s="86">
        <f>SUM(AG28,AG24)</f>
        <v>0</v>
      </c>
      <c r="AH29" s="85" t="e">
        <f>IF((SUM(AD29:AG29))=(AH24+AH28),SUM(AH28,AH24),"HIBA!")</f>
        <v>#REF!</v>
      </c>
      <c r="AI29" s="87">
        <f>SUM(AI28,AI24)</f>
        <v>0</v>
      </c>
      <c r="AJ29" s="86">
        <f>SUM(AJ28,AJ24)</f>
        <v>0</v>
      </c>
      <c r="AK29" s="86">
        <f>SUM(AK28,AK24)</f>
        <v>0</v>
      </c>
      <c r="AL29" s="85" t="e">
        <f>IF((SUM(AH29:AK29))=(AL24+AL28),SUM(AL28,AL24),"HIBA!")</f>
        <v>#REF!</v>
      </c>
      <c r="AM29" s="87">
        <f>SUM(AM28,AM24)</f>
        <v>0</v>
      </c>
      <c r="AN29" s="86">
        <f>SUM(AN28,AN24)</f>
        <v>0</v>
      </c>
      <c r="AO29" s="86">
        <f>SUM(AO28,AO24)</f>
        <v>0</v>
      </c>
      <c r="AP29" s="85" t="e">
        <f>IF((SUM(AL29:AO29))=(AP24+AP28),SUM(AP28,AP24),"HIBA!")</f>
        <v>#REF!</v>
      </c>
      <c r="AQ29" s="87">
        <f>SUM(AQ28,AQ24)</f>
        <v>0</v>
      </c>
      <c r="AR29" s="86">
        <f>SUM(AR28,AR24)</f>
        <v>0</v>
      </c>
      <c r="AS29" s="86">
        <f>SUM(AS28,AS24)</f>
        <v>0</v>
      </c>
      <c r="AT29" s="85" t="e">
        <f>IF((SUM(AP29:AS29))=(AT24+AT28),SUM(AT28,AT24),"HIBA!")</f>
        <v>#REF!</v>
      </c>
      <c r="AU29" s="87">
        <f>SUM(AU28,AU24)</f>
        <v>0</v>
      </c>
      <c r="AV29" s="86">
        <f>SUM(AV28,AV24)</f>
        <v>0</v>
      </c>
      <c r="AW29" s="86">
        <f>SUM(AW28,AW24)</f>
        <v>0</v>
      </c>
      <c r="AX29" s="85" t="e">
        <f>IF((SUM(AT29:AW29))=(AX24+AX28),SUM(AX28,AX24),"HIBA!")</f>
        <v>#REF!</v>
      </c>
      <c r="AZ29" s="549">
        <f t="shared" si="12"/>
        <v>7649491</v>
      </c>
      <c r="BA29" s="550">
        <v>0</v>
      </c>
      <c r="BB29" s="550">
        <v>0</v>
      </c>
      <c r="BC29" s="548">
        <f>SUM(BC28,BC24)</f>
        <v>79874579</v>
      </c>
    </row>
    <row r="30" spans="1:55" s="90" customFormat="1" ht="30" customHeight="1" x14ac:dyDescent="0.25">
      <c r="A30" s="16" t="s">
        <v>423</v>
      </c>
      <c r="B30" s="15" t="s">
        <v>422</v>
      </c>
      <c r="C30" s="100">
        <f>Önkormányzat!C31+[1]Hivatal!C29+Óvoda!C29+'Közösségi H'!C29</f>
        <v>13052208</v>
      </c>
      <c r="D30" s="91">
        <f>Önkormányzat!D31+[1]Hivatal!D29+Óvoda!D29+'Közösségi H'!D29</f>
        <v>0</v>
      </c>
      <c r="E30" s="101">
        <f>Önkormányzat!E31+[1]Hivatal!E29+Óvoda!E29+'Közösségi H'!E29</f>
        <v>0</v>
      </c>
      <c r="F30" s="85">
        <f>SUM(C30:E30)</f>
        <v>13052208</v>
      </c>
      <c r="G30" s="100">
        <f>Önkormányzat!G31+[1]Hivatal!G29+Óvoda!G29+'Közösségi H'!G29</f>
        <v>-1358066</v>
      </c>
      <c r="H30" s="91">
        <f>Önkormányzat!H31+[1]Hivatal!H29+Óvoda!H29+'Közösségi H'!H29</f>
        <v>0</v>
      </c>
      <c r="I30" s="101">
        <f>Önkormányzat!I31+[1]Hivatal!I29+Óvoda!I29+'Közösségi H'!I29</f>
        <v>0</v>
      </c>
      <c r="J30" s="85">
        <f>SUM(F30:I30)</f>
        <v>11694142</v>
      </c>
      <c r="K30" s="100">
        <f>Önkormányzat!K31+[1]Hivatal!K29+Óvoda!K29+'Közösségi H'!K29</f>
        <v>3847500</v>
      </c>
      <c r="L30" s="91">
        <f>Önkormányzat!L31+[1]Hivatal!L29+Óvoda!L29+'Közösségi H'!L29</f>
        <v>0</v>
      </c>
      <c r="M30" s="101">
        <f>Önkormányzat!M31+[1]Hivatal!M29+Óvoda!M29+'Közösségi H'!M29</f>
        <v>0</v>
      </c>
      <c r="N30" s="85">
        <f>SUM(J30:M30)</f>
        <v>15541642</v>
      </c>
      <c r="O30" s="92"/>
      <c r="P30" s="91"/>
      <c r="Q30" s="91"/>
      <c r="R30" s="85">
        <f>SUM(N30:Q30)</f>
        <v>15541642</v>
      </c>
      <c r="S30" s="92"/>
      <c r="T30" s="91"/>
      <c r="U30" s="91"/>
      <c r="V30" s="85">
        <f>SUM(R30:U30)</f>
        <v>15541642</v>
      </c>
      <c r="W30" s="92"/>
      <c r="X30" s="91"/>
      <c r="Y30" s="91"/>
      <c r="Z30" s="85">
        <f>SUM(V30:Y30)</f>
        <v>15541642</v>
      </c>
      <c r="AA30" s="92"/>
      <c r="AB30" s="91"/>
      <c r="AC30" s="91"/>
      <c r="AD30" s="85">
        <f>SUM(Z30:AC30)</f>
        <v>15541642</v>
      </c>
      <c r="AE30" s="92"/>
      <c r="AF30" s="91"/>
      <c r="AG30" s="91"/>
      <c r="AH30" s="85">
        <f>SUM(AD30:AG30)</f>
        <v>15541642</v>
      </c>
      <c r="AI30" s="92"/>
      <c r="AJ30" s="91"/>
      <c r="AK30" s="91"/>
      <c r="AL30" s="85">
        <f>SUM(AH30:AK30)</f>
        <v>15541642</v>
      </c>
      <c r="AM30" s="92"/>
      <c r="AN30" s="91"/>
      <c r="AO30" s="91"/>
      <c r="AP30" s="85">
        <f>SUM(AL30:AO30)</f>
        <v>15541642</v>
      </c>
      <c r="AQ30" s="92"/>
      <c r="AR30" s="91"/>
      <c r="AS30" s="91"/>
      <c r="AT30" s="85">
        <f>SUM(AP30:AS30)</f>
        <v>15541642</v>
      </c>
      <c r="AU30" s="92"/>
      <c r="AV30" s="91"/>
      <c r="AW30" s="91"/>
      <c r="AX30" s="85">
        <f>SUM(AT30:AW30)</f>
        <v>15541642</v>
      </c>
      <c r="AZ30" s="549">
        <f t="shared" si="12"/>
        <v>4547500</v>
      </c>
      <c r="BA30" s="550">
        <v>0</v>
      </c>
      <c r="BB30" s="550">
        <v>0</v>
      </c>
      <c r="BC30" s="551">
        <v>16241642</v>
      </c>
    </row>
    <row r="31" spans="1:55" s="29" customFormat="1" ht="24.9" customHeight="1" x14ac:dyDescent="0.25">
      <c r="A31" s="34" t="s">
        <v>421</v>
      </c>
      <c r="B31" s="33" t="s">
        <v>420</v>
      </c>
      <c r="C31" s="98">
        <f>Önkormányzat!C32+[1]Hivatal!C30+Óvoda!C30+'Közösségi H'!C30</f>
        <v>300000</v>
      </c>
      <c r="D31" s="78">
        <f>Önkormányzat!D32+[1]Hivatal!D30+Óvoda!D30+'Közösségi H'!D30</f>
        <v>0</v>
      </c>
      <c r="E31" s="99">
        <f>Önkormányzat!E32+[1]Hivatal!E30+Óvoda!E30+'Közösségi H'!E30</f>
        <v>0</v>
      </c>
      <c r="F31" s="77">
        <f>SUM(C31:E31)</f>
        <v>300000</v>
      </c>
      <c r="G31" s="98">
        <f>Önkormányzat!G32+[1]Hivatal!G30+Óvoda!G30+'Közösségi H'!G30</f>
        <v>200000</v>
      </c>
      <c r="H31" s="78">
        <f>Önkormányzat!H32+[1]Hivatal!H30+Óvoda!H30+'Közösségi H'!H30</f>
        <v>0</v>
      </c>
      <c r="I31" s="99">
        <f>Önkormányzat!I32+[1]Hivatal!I30+Óvoda!I30+'Közösségi H'!I30</f>
        <v>0</v>
      </c>
      <c r="J31" s="77">
        <f>SUM(F31:I31)</f>
        <v>500000</v>
      </c>
      <c r="K31" s="98">
        <f>Önkormányzat!K32+[1]Hivatal!K30+Óvoda!K30+'Közösségi H'!K30</f>
        <v>0</v>
      </c>
      <c r="L31" s="78">
        <f>Önkormányzat!L32+[1]Hivatal!L30+Óvoda!L30+'Közösségi H'!L30</f>
        <v>0</v>
      </c>
      <c r="M31" s="99">
        <f>Önkormányzat!M32+[1]Hivatal!M30+Óvoda!M30+'Közösségi H'!M30</f>
        <v>0</v>
      </c>
      <c r="N31" s="77">
        <f>SUM(J31:M31)</f>
        <v>500000</v>
      </c>
      <c r="O31" s="79"/>
      <c r="P31" s="78"/>
      <c r="Q31" s="78"/>
      <c r="R31" s="77">
        <f>SUM(N31:Q31)</f>
        <v>500000</v>
      </c>
      <c r="S31" s="79"/>
      <c r="T31" s="78"/>
      <c r="U31" s="78"/>
      <c r="V31" s="77">
        <f>SUM(R31:U31)</f>
        <v>500000</v>
      </c>
      <c r="W31" s="79"/>
      <c r="X31" s="78"/>
      <c r="Y31" s="78"/>
      <c r="Z31" s="77">
        <f>SUM(V31:Y31)</f>
        <v>500000</v>
      </c>
      <c r="AA31" s="79"/>
      <c r="AB31" s="78"/>
      <c r="AC31" s="78"/>
      <c r="AD31" s="77">
        <f>SUM(Z31:AC31)</f>
        <v>500000</v>
      </c>
      <c r="AE31" s="79"/>
      <c r="AF31" s="78"/>
      <c r="AG31" s="78"/>
      <c r="AH31" s="77">
        <f>SUM(AD31:AG31)</f>
        <v>500000</v>
      </c>
      <c r="AI31" s="79"/>
      <c r="AJ31" s="78"/>
      <c r="AK31" s="78"/>
      <c r="AL31" s="77">
        <f>SUM(AH31:AK31)</f>
        <v>500000</v>
      </c>
      <c r="AM31" s="79"/>
      <c r="AN31" s="78"/>
      <c r="AO31" s="78"/>
      <c r="AP31" s="77">
        <f>SUM(AL31:AO31)</f>
        <v>500000</v>
      </c>
      <c r="AQ31" s="79"/>
      <c r="AR31" s="78"/>
      <c r="AS31" s="78"/>
      <c r="AT31" s="77">
        <f>SUM(AP31:AS31)</f>
        <v>500000</v>
      </c>
      <c r="AU31" s="79"/>
      <c r="AV31" s="78"/>
      <c r="AW31" s="78"/>
      <c r="AX31" s="77">
        <f>SUM(AT31:AW31)</f>
        <v>500000</v>
      </c>
      <c r="AZ31" s="543">
        <f t="shared" si="12"/>
        <v>60000</v>
      </c>
      <c r="BA31" s="529">
        <v>0</v>
      </c>
      <c r="BB31" s="529">
        <v>0</v>
      </c>
      <c r="BC31" s="531">
        <v>560000</v>
      </c>
    </row>
    <row r="32" spans="1:55" s="29" customFormat="1" ht="24.9" customHeight="1" x14ac:dyDescent="0.25">
      <c r="A32" s="34" t="s">
        <v>419</v>
      </c>
      <c r="B32" s="33" t="s">
        <v>418</v>
      </c>
      <c r="C32" s="98">
        <f>Önkormányzat!C33+[1]Hivatal!C31+Óvoda!C31+'Közösségi H'!C31</f>
        <v>2033898</v>
      </c>
      <c r="D32" s="78">
        <f>Önkormányzat!D33+[1]Hivatal!D31+Óvoda!D31+'Közösségi H'!D31</f>
        <v>0</v>
      </c>
      <c r="E32" s="99">
        <f>Önkormányzat!E33+[1]Hivatal!E31+Óvoda!E31+'Közösségi H'!E31</f>
        <v>0</v>
      </c>
      <c r="F32" s="77">
        <f>SUM(C32:E32)</f>
        <v>2033898</v>
      </c>
      <c r="G32" s="98">
        <f>Önkormányzat!G33+[1]Hivatal!G31+Óvoda!G31+'Közösségi H'!G31</f>
        <v>4093330</v>
      </c>
      <c r="H32" s="78">
        <f>Önkormányzat!H33+[1]Hivatal!H31+Óvoda!H31+'Közösségi H'!H31</f>
        <v>0</v>
      </c>
      <c r="I32" s="99">
        <f>Önkormányzat!I33+[1]Hivatal!I31+Óvoda!I31+'Közösségi H'!I31</f>
        <v>0</v>
      </c>
      <c r="J32" s="77">
        <f>SUM(F32:I32)</f>
        <v>6127228</v>
      </c>
      <c r="K32" s="98">
        <f>Önkormányzat!K33+[1]Hivatal!K31+Óvoda!K31+'Közösségi H'!K31</f>
        <v>265007</v>
      </c>
      <c r="L32" s="78">
        <f>Önkormányzat!L33+[1]Hivatal!L31+Óvoda!L31+'Közösségi H'!L31</f>
        <v>0</v>
      </c>
      <c r="M32" s="99">
        <f>Önkormányzat!M33+[1]Hivatal!M31+Óvoda!M31+'Közösségi H'!M31</f>
        <v>0</v>
      </c>
      <c r="N32" s="77">
        <f>SUM(J32:M32)</f>
        <v>6392235</v>
      </c>
      <c r="O32" s="79"/>
      <c r="P32" s="78"/>
      <c r="Q32" s="78"/>
      <c r="R32" s="77">
        <f>SUM(N32:Q32)</f>
        <v>6392235</v>
      </c>
      <c r="S32" s="79"/>
      <c r="T32" s="78"/>
      <c r="U32" s="78"/>
      <c r="V32" s="77">
        <f>SUM(R32:U32)</f>
        <v>6392235</v>
      </c>
      <c r="W32" s="79"/>
      <c r="X32" s="78"/>
      <c r="Y32" s="78"/>
      <c r="Z32" s="77">
        <f>SUM(V32:Y32)</f>
        <v>6392235</v>
      </c>
      <c r="AA32" s="79"/>
      <c r="AB32" s="78"/>
      <c r="AC32" s="78"/>
      <c r="AD32" s="77">
        <f>SUM(Z32:AC32)</f>
        <v>6392235</v>
      </c>
      <c r="AE32" s="79"/>
      <c r="AF32" s="78"/>
      <c r="AG32" s="78"/>
      <c r="AH32" s="77">
        <f>SUM(AD32:AG32)</f>
        <v>6392235</v>
      </c>
      <c r="AI32" s="79"/>
      <c r="AJ32" s="78"/>
      <c r="AK32" s="78"/>
      <c r="AL32" s="77">
        <f>SUM(AH32:AK32)</f>
        <v>6392235</v>
      </c>
      <c r="AM32" s="79"/>
      <c r="AN32" s="78"/>
      <c r="AO32" s="78"/>
      <c r="AP32" s="77">
        <f>SUM(AL32:AO32)</f>
        <v>6392235</v>
      </c>
      <c r="AQ32" s="79"/>
      <c r="AR32" s="78"/>
      <c r="AS32" s="78"/>
      <c r="AT32" s="77">
        <f>SUM(AP32:AS32)</f>
        <v>6392235</v>
      </c>
      <c r="AU32" s="79"/>
      <c r="AV32" s="78"/>
      <c r="AW32" s="78"/>
      <c r="AX32" s="77">
        <f>SUM(AT32:AW32)</f>
        <v>6392235</v>
      </c>
      <c r="AZ32" s="543">
        <f t="shared" si="12"/>
        <v>4501413</v>
      </c>
      <c r="BA32" s="529">
        <v>0</v>
      </c>
      <c r="BB32" s="529">
        <v>0</v>
      </c>
      <c r="BC32" s="538">
        <v>10628641</v>
      </c>
    </row>
    <row r="33" spans="1:55" s="29" customFormat="1" ht="0.75" customHeight="1" x14ac:dyDescent="0.25">
      <c r="A33" s="34" t="s">
        <v>417</v>
      </c>
      <c r="B33" s="33" t="s">
        <v>416</v>
      </c>
      <c r="C33" s="98">
        <f>Önkormányzat!C34+[1]Hivatal!C32+Óvoda!C32+'Közösségi H'!C32</f>
        <v>0</v>
      </c>
      <c r="D33" s="78">
        <f>Önkormányzat!D34+[1]Hivatal!D32+Óvoda!D32+'Közösségi H'!D32</f>
        <v>0</v>
      </c>
      <c r="E33" s="99">
        <f>Önkormányzat!E34+[1]Hivatal!E32+Óvoda!E32+'Közösségi H'!E32</f>
        <v>0</v>
      </c>
      <c r="F33" s="77">
        <f>SUM(C33:E33)</f>
        <v>0</v>
      </c>
      <c r="G33" s="98">
        <f>Önkormányzat!G34+[1]Hivatal!G32+Óvoda!G32+'Közösségi H'!G32</f>
        <v>0</v>
      </c>
      <c r="H33" s="78">
        <f>Önkormányzat!H34+[1]Hivatal!H32+Óvoda!H32+'Közösségi H'!H32</f>
        <v>0</v>
      </c>
      <c r="I33" s="99">
        <f>Önkormányzat!I34+[1]Hivatal!I32+Óvoda!I32+'Közösségi H'!I32</f>
        <v>0</v>
      </c>
      <c r="J33" s="77">
        <f>SUM(F33:I33)</f>
        <v>0</v>
      </c>
      <c r="K33" s="98">
        <f>Önkormányzat!K34+[1]Hivatal!K32+Óvoda!K32+'Közösségi H'!K32</f>
        <v>1757390</v>
      </c>
      <c r="L33" s="78">
        <f>Önkormányzat!L34+[1]Hivatal!L32+Óvoda!L32+'Közösségi H'!L32</f>
        <v>0</v>
      </c>
      <c r="M33" s="99">
        <f>Önkormányzat!M34+[1]Hivatal!M32+Óvoda!M32+'Közösségi H'!M32</f>
        <v>0</v>
      </c>
      <c r="N33" s="77">
        <f>SUM(J33:M33)</f>
        <v>1757390</v>
      </c>
      <c r="O33" s="79"/>
      <c r="P33" s="78"/>
      <c r="Q33" s="78"/>
      <c r="R33" s="77">
        <f>SUM(N33:Q33)</f>
        <v>1757390</v>
      </c>
      <c r="S33" s="79"/>
      <c r="T33" s="78"/>
      <c r="U33" s="78"/>
      <c r="V33" s="77">
        <f>SUM(R33:U33)</f>
        <v>1757390</v>
      </c>
      <c r="W33" s="79"/>
      <c r="X33" s="78"/>
      <c r="Y33" s="78"/>
      <c r="Z33" s="77">
        <f>SUM(V33:Y33)</f>
        <v>1757390</v>
      </c>
      <c r="AA33" s="79"/>
      <c r="AB33" s="78"/>
      <c r="AC33" s="78"/>
      <c r="AD33" s="77">
        <f>SUM(Z33:AC33)</f>
        <v>1757390</v>
      </c>
      <c r="AE33" s="79"/>
      <c r="AF33" s="78"/>
      <c r="AG33" s="78"/>
      <c r="AH33" s="77">
        <f>SUM(AD33:AG33)</f>
        <v>1757390</v>
      </c>
      <c r="AI33" s="79"/>
      <c r="AJ33" s="78"/>
      <c r="AK33" s="78"/>
      <c r="AL33" s="77">
        <f>SUM(AH33:AK33)</f>
        <v>1757390</v>
      </c>
      <c r="AM33" s="79"/>
      <c r="AN33" s="78"/>
      <c r="AO33" s="78"/>
      <c r="AP33" s="77">
        <f>SUM(AL33:AO33)</f>
        <v>1757390</v>
      </c>
      <c r="AQ33" s="79"/>
      <c r="AR33" s="78"/>
      <c r="AS33" s="78"/>
      <c r="AT33" s="77">
        <f>SUM(AP33:AS33)</f>
        <v>1757390</v>
      </c>
      <c r="AU33" s="79"/>
      <c r="AV33" s="78"/>
      <c r="AW33" s="78"/>
      <c r="AX33" s="77">
        <f>SUM(AT33:AW33)</f>
        <v>1757390</v>
      </c>
      <c r="AZ33" s="543">
        <f t="shared" si="12"/>
        <v>0</v>
      </c>
      <c r="BA33" s="529">
        <v>0</v>
      </c>
      <c r="BB33" s="529">
        <v>0</v>
      </c>
      <c r="BC33" s="531">
        <v>0</v>
      </c>
    </row>
    <row r="34" spans="1:55" s="23" customFormat="1" ht="24.9" customHeight="1" x14ac:dyDescent="0.25">
      <c r="A34" s="28" t="s">
        <v>415</v>
      </c>
      <c r="B34" s="27" t="s">
        <v>414</v>
      </c>
      <c r="C34" s="76">
        <f>SUM(C31:C33)</f>
        <v>2333898</v>
      </c>
      <c r="D34" s="75">
        <f>SUM(D31:D33)</f>
        <v>0</v>
      </c>
      <c r="E34" s="75">
        <f>SUM(E31:E33)</f>
        <v>0</v>
      </c>
      <c r="F34" s="74">
        <f>IF((SUM(C34:E34))=(SUM(F31:F33)),SUM(F31:F33),"HIBA!")</f>
        <v>2333898</v>
      </c>
      <c r="G34" s="76">
        <f>SUM(G31:G33)</f>
        <v>4293330</v>
      </c>
      <c r="H34" s="75">
        <f>SUM(H31:H33)</f>
        <v>0</v>
      </c>
      <c r="I34" s="75">
        <f>SUM(I31:I33)</f>
        <v>0</v>
      </c>
      <c r="J34" s="74">
        <f>IF((SUM(F34:I34))=(SUM(J31:J33)),SUM(J31:J33),"HIBA!")</f>
        <v>6627228</v>
      </c>
      <c r="K34" s="76">
        <f>SUM(K31:K33)</f>
        <v>2022397</v>
      </c>
      <c r="L34" s="75">
        <f>SUM(L31:L33)</f>
        <v>0</v>
      </c>
      <c r="M34" s="75">
        <f>SUM(M31:M33)</f>
        <v>0</v>
      </c>
      <c r="N34" s="74">
        <f>IF((SUM(J34:M34))=(SUM(N31:N33)),SUM(N31:N33),"HIBA!")</f>
        <v>8649625</v>
      </c>
      <c r="O34" s="76">
        <f>SUM(O31:O33)</f>
        <v>0</v>
      </c>
      <c r="P34" s="75">
        <f>SUM(P31:P33)</f>
        <v>0</v>
      </c>
      <c r="Q34" s="75">
        <f>SUM(Q31:Q33)</f>
        <v>0</v>
      </c>
      <c r="R34" s="74">
        <f>IF((SUM(N34:Q34))=(SUM(R31:R33)),SUM(R31:R33),"HIBA!")</f>
        <v>8649625</v>
      </c>
      <c r="S34" s="76">
        <f>SUM(S31:S33)</f>
        <v>0</v>
      </c>
      <c r="T34" s="75">
        <f>SUM(T31:T33)</f>
        <v>0</v>
      </c>
      <c r="U34" s="75">
        <f>SUM(U31:U33)</f>
        <v>0</v>
      </c>
      <c r="V34" s="74">
        <f>IF((SUM(R34:U34))=(SUM(V31:V33)),SUM(V31:V33),"HIBA!")</f>
        <v>8649625</v>
      </c>
      <c r="W34" s="76">
        <f>SUM(W31:W33)</f>
        <v>0</v>
      </c>
      <c r="X34" s="75">
        <f>SUM(X31:X33)</f>
        <v>0</v>
      </c>
      <c r="Y34" s="75">
        <f>SUM(Y31:Y33)</f>
        <v>0</v>
      </c>
      <c r="Z34" s="74">
        <f>IF((SUM(V34:Y34))=(SUM(Z31:Z33)),SUM(Z31:Z33),"HIBA!")</f>
        <v>8649625</v>
      </c>
      <c r="AA34" s="76">
        <f>SUM(AA31:AA33)</f>
        <v>0</v>
      </c>
      <c r="AB34" s="75">
        <f>SUM(AB31:AB33)</f>
        <v>0</v>
      </c>
      <c r="AC34" s="75">
        <f>SUM(AC31:AC33)</f>
        <v>0</v>
      </c>
      <c r="AD34" s="74">
        <f>IF((SUM(Z34:AC34))=(SUM(AD31:AD33)),SUM(AD31:AD33),"HIBA!")</f>
        <v>8649625</v>
      </c>
      <c r="AE34" s="76">
        <f>SUM(AE31:AE33)</f>
        <v>0</v>
      </c>
      <c r="AF34" s="75">
        <f>SUM(AF31:AF33)</f>
        <v>0</v>
      </c>
      <c r="AG34" s="75">
        <f>SUM(AG31:AG33)</f>
        <v>0</v>
      </c>
      <c r="AH34" s="74">
        <f>IF((SUM(AD34:AG34))=(SUM(AH31:AH33)),SUM(AH31:AH33),"HIBA!")</f>
        <v>8649625</v>
      </c>
      <c r="AI34" s="76">
        <f>SUM(AI31:AI33)</f>
        <v>0</v>
      </c>
      <c r="AJ34" s="75">
        <f>SUM(AJ31:AJ33)</f>
        <v>0</v>
      </c>
      <c r="AK34" s="75">
        <f>SUM(AK31:AK33)</f>
        <v>0</v>
      </c>
      <c r="AL34" s="74">
        <f>IF((SUM(AH34:AK34))=(SUM(AL31:AL33)),SUM(AL31:AL33),"HIBA!")</f>
        <v>8649625</v>
      </c>
      <c r="AM34" s="76">
        <f>SUM(AM31:AM33)</f>
        <v>0</v>
      </c>
      <c r="AN34" s="75">
        <f>SUM(AN31:AN33)</f>
        <v>0</v>
      </c>
      <c r="AO34" s="75">
        <f>SUM(AO31:AO33)</f>
        <v>0</v>
      </c>
      <c r="AP34" s="74">
        <f>IF((SUM(AL34:AO34))=(SUM(AP31:AP33)),SUM(AP31:AP33),"HIBA!")</f>
        <v>8649625</v>
      </c>
      <c r="AQ34" s="76">
        <f>SUM(AQ31:AQ33)</f>
        <v>0</v>
      </c>
      <c r="AR34" s="75">
        <f>SUM(AR31:AR33)</f>
        <v>0</v>
      </c>
      <c r="AS34" s="75">
        <f>SUM(AS31:AS33)</f>
        <v>0</v>
      </c>
      <c r="AT34" s="74">
        <f>IF((SUM(AP34:AS34))=(SUM(AT31:AT33)),SUM(AT31:AT33),"HIBA!")</f>
        <v>8649625</v>
      </c>
      <c r="AU34" s="76">
        <f>SUM(AU31:AU33)</f>
        <v>0</v>
      </c>
      <c r="AV34" s="75">
        <f>SUM(AV31:AV33)</f>
        <v>0</v>
      </c>
      <c r="AW34" s="75">
        <f>SUM(AW31:AW33)</f>
        <v>0</v>
      </c>
      <c r="AX34" s="74">
        <f>IF((SUM(AT34:AW34))=(SUM(AX31:AX33)),SUM(AX31:AX33),"HIBA!")</f>
        <v>8649625</v>
      </c>
      <c r="AZ34" s="546">
        <f t="shared" si="12"/>
        <v>4561413</v>
      </c>
      <c r="BA34" s="547">
        <v>0</v>
      </c>
      <c r="BB34" s="547">
        <v>0</v>
      </c>
      <c r="BC34" s="545">
        <f>SUM(BC31:BC33)</f>
        <v>11188641</v>
      </c>
    </row>
    <row r="35" spans="1:55" s="29" customFormat="1" ht="24.9" customHeight="1" x14ac:dyDescent="0.25">
      <c r="A35" s="34" t="s">
        <v>413</v>
      </c>
      <c r="B35" s="33" t="s">
        <v>412</v>
      </c>
      <c r="C35" s="98">
        <f>Önkormányzat!C36+[1]Hivatal!C34+Óvoda!C34+'Közösségi H'!C34</f>
        <v>0</v>
      </c>
      <c r="D35" s="78">
        <f>Önkormányzat!D36+[1]Hivatal!D34+Óvoda!D34+'Közösségi H'!D34</f>
        <v>0</v>
      </c>
      <c r="E35" s="99">
        <f>Önkormányzat!E36+[1]Hivatal!E34+Óvoda!E34+'Közösségi H'!E34</f>
        <v>0</v>
      </c>
      <c r="F35" s="77">
        <f>SUM(C35:E35)</f>
        <v>0</v>
      </c>
      <c r="G35" s="98">
        <f>Önkormányzat!G36+[1]Hivatal!G34+Óvoda!G34+'Közösségi H'!G34</f>
        <v>100800</v>
      </c>
      <c r="H35" s="78">
        <f>Önkormányzat!H36+[1]Hivatal!H34+Óvoda!H34+'Közösségi H'!H34</f>
        <v>0</v>
      </c>
      <c r="I35" s="99">
        <f>Önkormányzat!I36+[1]Hivatal!I34+Óvoda!I34+'Közösségi H'!I34</f>
        <v>0</v>
      </c>
      <c r="J35" s="77">
        <f>SUM(F35:I35)</f>
        <v>100800</v>
      </c>
      <c r="K35" s="98">
        <f>Önkormányzat!K36+[1]Hivatal!K34+Óvoda!K34+'Közösségi H'!K34</f>
        <v>0</v>
      </c>
      <c r="L35" s="78">
        <f>Önkormányzat!L36+[1]Hivatal!L34+Óvoda!L34+'Közösségi H'!L34</f>
        <v>0</v>
      </c>
      <c r="M35" s="99">
        <f>Önkormányzat!M36+[1]Hivatal!M34+Óvoda!M34+'Közösségi H'!M34</f>
        <v>0</v>
      </c>
      <c r="N35" s="77">
        <f>SUM(J35:M35)</f>
        <v>100800</v>
      </c>
      <c r="O35" s="79"/>
      <c r="P35" s="78"/>
      <c r="Q35" s="78"/>
      <c r="R35" s="77">
        <f>SUM(N35:Q35)</f>
        <v>100800</v>
      </c>
      <c r="S35" s="79"/>
      <c r="T35" s="78"/>
      <c r="U35" s="78"/>
      <c r="V35" s="77">
        <f>SUM(R35:U35)</f>
        <v>100800</v>
      </c>
      <c r="W35" s="79"/>
      <c r="X35" s="78"/>
      <c r="Y35" s="78"/>
      <c r="Z35" s="77">
        <f>SUM(V35:Y35)</f>
        <v>100800</v>
      </c>
      <c r="AA35" s="79"/>
      <c r="AB35" s="78"/>
      <c r="AC35" s="78"/>
      <c r="AD35" s="77">
        <f>SUM(Z35:AC35)</f>
        <v>100800</v>
      </c>
      <c r="AE35" s="79"/>
      <c r="AF35" s="78"/>
      <c r="AG35" s="78"/>
      <c r="AH35" s="77">
        <f>SUM(AD35:AG35)</f>
        <v>100800</v>
      </c>
      <c r="AI35" s="79"/>
      <c r="AJ35" s="78"/>
      <c r="AK35" s="78"/>
      <c r="AL35" s="77">
        <f>SUM(AH35:AK35)</f>
        <v>100800</v>
      </c>
      <c r="AM35" s="79"/>
      <c r="AN35" s="78"/>
      <c r="AO35" s="78"/>
      <c r="AP35" s="77">
        <f>SUM(AL35:AO35)</f>
        <v>100800</v>
      </c>
      <c r="AQ35" s="79"/>
      <c r="AR35" s="78"/>
      <c r="AS35" s="78"/>
      <c r="AT35" s="77">
        <f>SUM(AP35:AS35)</f>
        <v>100800</v>
      </c>
      <c r="AU35" s="79"/>
      <c r="AV35" s="78"/>
      <c r="AW35" s="78"/>
      <c r="AX35" s="77">
        <f>SUM(AT35:AW35)</f>
        <v>100800</v>
      </c>
      <c r="AZ35" s="543">
        <f t="shared" si="12"/>
        <v>0</v>
      </c>
      <c r="BA35" s="529">
        <v>0</v>
      </c>
      <c r="BB35" s="529">
        <v>0</v>
      </c>
      <c r="BC35" s="531">
        <f>[1]Hivatal!N34</f>
        <v>100800</v>
      </c>
    </row>
    <row r="36" spans="1:55" s="29" customFormat="1" ht="24.9" customHeight="1" x14ac:dyDescent="0.25">
      <c r="A36" s="34" t="s">
        <v>411</v>
      </c>
      <c r="B36" s="33" t="s">
        <v>410</v>
      </c>
      <c r="C36" s="98">
        <f>Önkormányzat!C37+[1]Hivatal!C35+Óvoda!C35+'Közösségi H'!C35</f>
        <v>1260000</v>
      </c>
      <c r="D36" s="78">
        <f>Önkormányzat!D37+[1]Hivatal!D35+Óvoda!D35+'Közösségi H'!D35</f>
        <v>0</v>
      </c>
      <c r="E36" s="99">
        <f>Önkormányzat!E37+[1]Hivatal!E35+Óvoda!E35+'Közösségi H'!E35</f>
        <v>0</v>
      </c>
      <c r="F36" s="77">
        <f>SUM(C36:E36)</f>
        <v>1260000</v>
      </c>
      <c r="G36" s="98">
        <f>Önkormányzat!G37+[1]Hivatal!G35+Óvoda!G35+'Közösségi H'!G35</f>
        <v>300000</v>
      </c>
      <c r="H36" s="78">
        <f>Önkormányzat!H37+[1]Hivatal!H35+Óvoda!H35+'Közösségi H'!H35</f>
        <v>0</v>
      </c>
      <c r="I36" s="99">
        <f>Önkormányzat!I37+[1]Hivatal!I35+Óvoda!I35+'Közösségi H'!I35</f>
        <v>0</v>
      </c>
      <c r="J36" s="77">
        <f>SUM(F36:I36)</f>
        <v>1560000</v>
      </c>
      <c r="K36" s="98">
        <f>Önkormányzat!K37+[1]Hivatal!K35+Óvoda!K35+'Közösségi H'!K35</f>
        <v>75607</v>
      </c>
      <c r="L36" s="78">
        <f>Önkormányzat!L37+[1]Hivatal!L35+Óvoda!L35+'Közösségi H'!L35</f>
        <v>0</v>
      </c>
      <c r="M36" s="99">
        <f>Önkormányzat!M37+[1]Hivatal!M35+Óvoda!M35+'Közösségi H'!M35</f>
        <v>0</v>
      </c>
      <c r="N36" s="77">
        <f>SUM(J36:M36)</f>
        <v>1635607</v>
      </c>
      <c r="O36" s="79"/>
      <c r="P36" s="78"/>
      <c r="Q36" s="78"/>
      <c r="R36" s="77">
        <f>SUM(N36:Q36)</f>
        <v>1635607</v>
      </c>
      <c r="S36" s="79"/>
      <c r="T36" s="78"/>
      <c r="U36" s="78"/>
      <c r="V36" s="77">
        <f>SUM(R36:U36)</f>
        <v>1635607</v>
      </c>
      <c r="W36" s="79"/>
      <c r="X36" s="78"/>
      <c r="Y36" s="78"/>
      <c r="Z36" s="77">
        <f>SUM(V36:Y36)</f>
        <v>1635607</v>
      </c>
      <c r="AA36" s="79"/>
      <c r="AB36" s="78"/>
      <c r="AC36" s="78"/>
      <c r="AD36" s="77">
        <f>SUM(Z36:AC36)</f>
        <v>1635607</v>
      </c>
      <c r="AE36" s="79"/>
      <c r="AF36" s="78"/>
      <c r="AG36" s="78"/>
      <c r="AH36" s="77">
        <f>SUM(AD36:AG36)</f>
        <v>1635607</v>
      </c>
      <c r="AI36" s="79"/>
      <c r="AJ36" s="78"/>
      <c r="AK36" s="78"/>
      <c r="AL36" s="77">
        <f>SUM(AH36:AK36)</f>
        <v>1635607</v>
      </c>
      <c r="AM36" s="79"/>
      <c r="AN36" s="78"/>
      <c r="AO36" s="78"/>
      <c r="AP36" s="77">
        <f>SUM(AL36:AO36)</f>
        <v>1635607</v>
      </c>
      <c r="AQ36" s="79"/>
      <c r="AR36" s="78"/>
      <c r="AS36" s="78"/>
      <c r="AT36" s="77">
        <f>SUM(AP36:AS36)</f>
        <v>1635607</v>
      </c>
      <c r="AU36" s="79"/>
      <c r="AV36" s="78"/>
      <c r="AW36" s="78"/>
      <c r="AX36" s="77">
        <f>SUM(AT36:AW36)</f>
        <v>1635607</v>
      </c>
      <c r="AZ36" s="543">
        <f t="shared" si="12"/>
        <v>320212</v>
      </c>
      <c r="BA36" s="529">
        <v>0</v>
      </c>
      <c r="BB36" s="529">
        <v>0</v>
      </c>
      <c r="BC36" s="538">
        <f>Önkormányzat!BC37+[1]Hivatal!N35</f>
        <v>1880212</v>
      </c>
    </row>
    <row r="37" spans="1:55" s="23" customFormat="1" ht="24.9" customHeight="1" x14ac:dyDescent="0.25">
      <c r="A37" s="28" t="s">
        <v>409</v>
      </c>
      <c r="B37" s="27" t="s">
        <v>408</v>
      </c>
      <c r="C37" s="76">
        <f>SUM(C35:C36)</f>
        <v>1260000</v>
      </c>
      <c r="D37" s="75">
        <f>SUM(D35:D36)</f>
        <v>0</v>
      </c>
      <c r="E37" s="75">
        <f>SUM(E35:E36)</f>
        <v>0</v>
      </c>
      <c r="F37" s="74">
        <f>IF((SUM(C37:E37))=(SUM(F35:F36)),SUM(F35:F36),"HIBA!")</f>
        <v>1260000</v>
      </c>
      <c r="G37" s="76">
        <f>SUM(G35:G36)</f>
        <v>400800</v>
      </c>
      <c r="H37" s="75">
        <f>SUM(H35:H36)</f>
        <v>0</v>
      </c>
      <c r="I37" s="75">
        <f>SUM(I35:I36)</f>
        <v>0</v>
      </c>
      <c r="J37" s="74">
        <f>IF((SUM(F37:I37))=(SUM(J35:J36)),SUM(J35:J36),"HIBA!")</f>
        <v>1660800</v>
      </c>
      <c r="K37" s="76">
        <f>SUM(K35:K36)</f>
        <v>75607</v>
      </c>
      <c r="L37" s="75">
        <f>SUM(L35:L36)</f>
        <v>0</v>
      </c>
      <c r="M37" s="75">
        <f>SUM(M35:M36)</f>
        <v>0</v>
      </c>
      <c r="N37" s="74">
        <f>IF((SUM(J37:M37))=(SUM(N35:N36)),SUM(N35:N36),"HIBA!")</f>
        <v>1736407</v>
      </c>
      <c r="O37" s="76">
        <f>SUM(O35:O36)</f>
        <v>0</v>
      </c>
      <c r="P37" s="75">
        <f>SUM(P35:P36)</f>
        <v>0</v>
      </c>
      <c r="Q37" s="75">
        <f>SUM(Q35:Q36)</f>
        <v>0</v>
      </c>
      <c r="R37" s="74">
        <f>IF((SUM(N37:Q37))=(SUM(R35:R36)),SUM(R35:R36),"HIBA!")</f>
        <v>1736407</v>
      </c>
      <c r="S37" s="76">
        <f>SUM(S35:S36)</f>
        <v>0</v>
      </c>
      <c r="T37" s="75">
        <f>SUM(T35:T36)</f>
        <v>0</v>
      </c>
      <c r="U37" s="75">
        <f>SUM(U35:U36)</f>
        <v>0</v>
      </c>
      <c r="V37" s="74">
        <f>IF((SUM(R37:U37))=(SUM(V35:V36)),SUM(V35:V36),"HIBA!")</f>
        <v>1736407</v>
      </c>
      <c r="W37" s="76">
        <f>SUM(W35:W36)</f>
        <v>0</v>
      </c>
      <c r="X37" s="75">
        <f>SUM(X35:X36)</f>
        <v>0</v>
      </c>
      <c r="Y37" s="75">
        <f>SUM(Y35:Y36)</f>
        <v>0</v>
      </c>
      <c r="Z37" s="74">
        <f>IF((SUM(V37:Y37))=(SUM(Z35:Z36)),SUM(Z35:Z36),"HIBA!")</f>
        <v>1736407</v>
      </c>
      <c r="AA37" s="76">
        <f>SUM(AA35:AA36)</f>
        <v>0</v>
      </c>
      <c r="AB37" s="75">
        <f>SUM(AB35:AB36)</f>
        <v>0</v>
      </c>
      <c r="AC37" s="75">
        <f>SUM(AC35:AC36)</f>
        <v>0</v>
      </c>
      <c r="AD37" s="74">
        <f>IF((SUM(Z37:AC37))=(SUM(AD35:AD36)),SUM(AD35:AD36),"HIBA!")</f>
        <v>1736407</v>
      </c>
      <c r="AE37" s="76">
        <f>SUM(AE35:AE36)</f>
        <v>0</v>
      </c>
      <c r="AF37" s="75">
        <f>SUM(AF35:AF36)</f>
        <v>0</v>
      </c>
      <c r="AG37" s="75">
        <f>SUM(AG35:AG36)</f>
        <v>0</v>
      </c>
      <c r="AH37" s="74">
        <f>IF((SUM(AD37:AG37))=(SUM(AH35:AH36)),SUM(AH35:AH36),"HIBA!")</f>
        <v>1736407</v>
      </c>
      <c r="AI37" s="76">
        <f>SUM(AI35:AI36)</f>
        <v>0</v>
      </c>
      <c r="AJ37" s="75">
        <f>SUM(AJ35:AJ36)</f>
        <v>0</v>
      </c>
      <c r="AK37" s="75">
        <f>SUM(AK35:AK36)</f>
        <v>0</v>
      </c>
      <c r="AL37" s="74">
        <f>IF((SUM(AH37:AK37))=(SUM(AL35:AL36)),SUM(AL35:AL36),"HIBA!")</f>
        <v>1736407</v>
      </c>
      <c r="AM37" s="76">
        <f>SUM(AM35:AM36)</f>
        <v>0</v>
      </c>
      <c r="AN37" s="75">
        <f>SUM(AN35:AN36)</f>
        <v>0</v>
      </c>
      <c r="AO37" s="75">
        <f>SUM(AO35:AO36)</f>
        <v>0</v>
      </c>
      <c r="AP37" s="74">
        <f>IF((SUM(AL37:AO37))=(SUM(AP35:AP36)),SUM(AP35:AP36),"HIBA!")</f>
        <v>1736407</v>
      </c>
      <c r="AQ37" s="76">
        <f>SUM(AQ35:AQ36)</f>
        <v>0</v>
      </c>
      <c r="AR37" s="75">
        <f>SUM(AR35:AR36)</f>
        <v>0</v>
      </c>
      <c r="AS37" s="75">
        <f>SUM(AS35:AS36)</f>
        <v>0</v>
      </c>
      <c r="AT37" s="74">
        <f>IF((SUM(AP37:AS37))=(SUM(AT35:AT36)),SUM(AT35:AT36),"HIBA!")</f>
        <v>1736407</v>
      </c>
      <c r="AU37" s="76">
        <f>SUM(AU35:AU36)</f>
        <v>0</v>
      </c>
      <c r="AV37" s="75">
        <f>SUM(AV35:AV36)</f>
        <v>0</v>
      </c>
      <c r="AW37" s="75">
        <f>SUM(AW35:AW36)</f>
        <v>0</v>
      </c>
      <c r="AX37" s="74">
        <f>IF((SUM(AT37:AW37))=(SUM(AX35:AX36)),SUM(AX35:AX36),"HIBA!")</f>
        <v>1736407</v>
      </c>
      <c r="AZ37" s="546">
        <f t="shared" si="12"/>
        <v>320212</v>
      </c>
      <c r="BA37" s="547">
        <v>0</v>
      </c>
      <c r="BB37" s="547">
        <v>0</v>
      </c>
      <c r="BC37" s="545">
        <f>SUM(BC35:BC36)</f>
        <v>1981012</v>
      </c>
    </row>
    <row r="38" spans="1:55" s="29" customFormat="1" ht="24.75" customHeight="1" x14ac:dyDescent="0.25">
      <c r="A38" s="34" t="s">
        <v>407</v>
      </c>
      <c r="B38" s="33" t="s">
        <v>406</v>
      </c>
      <c r="C38" s="98">
        <f>Önkormányzat!C39+[1]Hivatal!C37+Óvoda!C37+'Közösségi H'!C37</f>
        <v>5290000</v>
      </c>
      <c r="D38" s="78">
        <f>Önkormányzat!D39+[1]Hivatal!D37+Óvoda!D37+'Közösségi H'!D37</f>
        <v>0</v>
      </c>
      <c r="E38" s="99">
        <f>Önkormányzat!E39+[1]Hivatal!E37+Óvoda!E37+'Közösségi H'!E37</f>
        <v>0</v>
      </c>
      <c r="F38" s="77">
        <f t="shared" ref="F38:F44" si="15">SUM(C38:E38)</f>
        <v>5290000</v>
      </c>
      <c r="G38" s="98">
        <f>Önkormányzat!G39+[1]Hivatal!G37+Óvoda!G37+'Közösségi H'!G37</f>
        <v>700000</v>
      </c>
      <c r="H38" s="78">
        <f>Önkormányzat!H39+[1]Hivatal!H37+Óvoda!H37+'Közösségi H'!H37</f>
        <v>0</v>
      </c>
      <c r="I38" s="99">
        <f>Önkormányzat!I39+[1]Hivatal!I37+Óvoda!I37+'Közösségi H'!I37</f>
        <v>0</v>
      </c>
      <c r="J38" s="77">
        <f t="shared" ref="J38:J44" si="16">SUM(F38:I38)</f>
        <v>5990000</v>
      </c>
      <c r="K38" s="98">
        <f>Önkormányzat!K39+[1]Hivatal!K37+Óvoda!K37+'Közösségi H'!K37</f>
        <v>-1000000</v>
      </c>
      <c r="L38" s="78">
        <f>Önkormányzat!L39+[1]Hivatal!L37+Óvoda!L37+'Közösségi H'!L37</f>
        <v>0</v>
      </c>
      <c r="M38" s="99">
        <f>Önkormányzat!M39+[1]Hivatal!M37+Óvoda!M37+'Közösségi H'!M37</f>
        <v>0</v>
      </c>
      <c r="N38" s="77">
        <f t="shared" ref="N38:N44" si="17">SUM(J38:M38)</f>
        <v>4990000</v>
      </c>
      <c r="O38" s="79"/>
      <c r="P38" s="78"/>
      <c r="Q38" s="78"/>
      <c r="R38" s="77">
        <f t="shared" ref="R38:R44" si="18">SUM(N38:Q38)</f>
        <v>4990000</v>
      </c>
      <c r="S38" s="79"/>
      <c r="T38" s="78"/>
      <c r="U38" s="78"/>
      <c r="V38" s="77">
        <f t="shared" ref="V38:V44" si="19">SUM(R38:U38)</f>
        <v>4990000</v>
      </c>
      <c r="W38" s="79"/>
      <c r="X38" s="78"/>
      <c r="Y38" s="78"/>
      <c r="Z38" s="77">
        <f t="shared" ref="Z38:Z44" si="20">SUM(V38:Y38)</f>
        <v>4990000</v>
      </c>
      <c r="AA38" s="79"/>
      <c r="AB38" s="78"/>
      <c r="AC38" s="78"/>
      <c r="AD38" s="77">
        <f t="shared" ref="AD38:AD44" si="21">SUM(Z38:AC38)</f>
        <v>4990000</v>
      </c>
      <c r="AE38" s="79"/>
      <c r="AF38" s="78"/>
      <c r="AG38" s="78"/>
      <c r="AH38" s="77">
        <f t="shared" ref="AH38:AH44" si="22">SUM(AD38:AG38)</f>
        <v>4990000</v>
      </c>
      <c r="AI38" s="79"/>
      <c r="AJ38" s="78"/>
      <c r="AK38" s="78"/>
      <c r="AL38" s="77">
        <f t="shared" ref="AL38:AL44" si="23">SUM(AH38:AK38)</f>
        <v>4990000</v>
      </c>
      <c r="AM38" s="79"/>
      <c r="AN38" s="78"/>
      <c r="AO38" s="78"/>
      <c r="AP38" s="77">
        <f t="shared" ref="AP38:AP44" si="24">SUM(AL38:AO38)</f>
        <v>4990000</v>
      </c>
      <c r="AQ38" s="79"/>
      <c r="AR38" s="78"/>
      <c r="AS38" s="78"/>
      <c r="AT38" s="77">
        <f t="shared" ref="AT38:AT44" si="25">SUM(AP38:AS38)</f>
        <v>4990000</v>
      </c>
      <c r="AU38" s="79"/>
      <c r="AV38" s="78"/>
      <c r="AW38" s="78"/>
      <c r="AX38" s="77">
        <f t="shared" ref="AX38:AX44" si="26">SUM(AT38:AW38)</f>
        <v>4990000</v>
      </c>
      <c r="AZ38" s="543">
        <f t="shared" si="12"/>
        <v>-600000</v>
      </c>
      <c r="BA38" s="529">
        <v>0</v>
      </c>
      <c r="BB38" s="529">
        <v>0</v>
      </c>
      <c r="BC38" s="538">
        <f>Önkormányzat!BC39+[1]Hivatal!N37</f>
        <v>5390000</v>
      </c>
    </row>
    <row r="39" spans="1:55" s="29" customFormat="1" ht="0.75" customHeight="1" x14ac:dyDescent="0.25">
      <c r="A39" s="34" t="s">
        <v>405</v>
      </c>
      <c r="B39" s="33" t="s">
        <v>404</v>
      </c>
      <c r="C39" s="98">
        <f>Önkormányzat!C40+[1]Hivatal!C38+Óvoda!C38+'Közösségi H'!C38</f>
        <v>0</v>
      </c>
      <c r="D39" s="78">
        <f>Önkormányzat!D40+[1]Hivatal!D38+Óvoda!D38+'Közösségi H'!D38</f>
        <v>0</v>
      </c>
      <c r="E39" s="99">
        <f>Önkormányzat!E40+[1]Hivatal!E38+Óvoda!E38+'Közösségi H'!E38</f>
        <v>0</v>
      </c>
      <c r="F39" s="77">
        <f t="shared" si="15"/>
        <v>0</v>
      </c>
      <c r="G39" s="98">
        <f>Önkormányzat!G40+[1]Hivatal!G38+Óvoda!G38+'Közösségi H'!G38</f>
        <v>0</v>
      </c>
      <c r="H39" s="78">
        <f>Önkormányzat!H40+[1]Hivatal!H38+Óvoda!H38+'Közösségi H'!H38</f>
        <v>0</v>
      </c>
      <c r="I39" s="99">
        <f>Önkormányzat!I40+[1]Hivatal!I38+Óvoda!I38+'Közösségi H'!I38</f>
        <v>0</v>
      </c>
      <c r="J39" s="77">
        <f t="shared" si="16"/>
        <v>0</v>
      </c>
      <c r="K39" s="98">
        <f>Önkormányzat!K40+[1]Hivatal!K38+Óvoda!K38+'Közösségi H'!K38</f>
        <v>0</v>
      </c>
      <c r="L39" s="78">
        <f>Önkormányzat!L40+[1]Hivatal!L38+Óvoda!L38+'Közösségi H'!L38</f>
        <v>0</v>
      </c>
      <c r="M39" s="99">
        <f>Önkormányzat!M40+[1]Hivatal!M38+Óvoda!M38+'Közösségi H'!M38</f>
        <v>0</v>
      </c>
      <c r="N39" s="77">
        <f t="shared" si="17"/>
        <v>0</v>
      </c>
      <c r="O39" s="79"/>
      <c r="P39" s="78"/>
      <c r="Q39" s="78"/>
      <c r="R39" s="77">
        <f t="shared" si="18"/>
        <v>0</v>
      </c>
      <c r="S39" s="79"/>
      <c r="T39" s="78"/>
      <c r="U39" s="78"/>
      <c r="V39" s="77">
        <f t="shared" si="19"/>
        <v>0</v>
      </c>
      <c r="W39" s="79"/>
      <c r="X39" s="78"/>
      <c r="Y39" s="78"/>
      <c r="Z39" s="77">
        <f t="shared" si="20"/>
        <v>0</v>
      </c>
      <c r="AA39" s="79"/>
      <c r="AB39" s="78"/>
      <c r="AC39" s="78"/>
      <c r="AD39" s="77">
        <f t="shared" si="21"/>
        <v>0</v>
      </c>
      <c r="AE39" s="79"/>
      <c r="AF39" s="78"/>
      <c r="AG39" s="78"/>
      <c r="AH39" s="77">
        <f t="shared" si="22"/>
        <v>0</v>
      </c>
      <c r="AI39" s="79"/>
      <c r="AJ39" s="78"/>
      <c r="AK39" s="78"/>
      <c r="AL39" s="77">
        <f t="shared" si="23"/>
        <v>0</v>
      </c>
      <c r="AM39" s="79"/>
      <c r="AN39" s="78"/>
      <c r="AO39" s="78"/>
      <c r="AP39" s="77">
        <f t="shared" si="24"/>
        <v>0</v>
      </c>
      <c r="AQ39" s="79"/>
      <c r="AR39" s="78"/>
      <c r="AS39" s="78"/>
      <c r="AT39" s="77">
        <f t="shared" si="25"/>
        <v>0</v>
      </c>
      <c r="AU39" s="79"/>
      <c r="AV39" s="78"/>
      <c r="AW39" s="78"/>
      <c r="AX39" s="77">
        <f t="shared" si="26"/>
        <v>0</v>
      </c>
      <c r="AZ39" s="543">
        <f t="shared" si="12"/>
        <v>0</v>
      </c>
      <c r="BA39" s="529">
        <v>0</v>
      </c>
      <c r="BB39" s="529">
        <v>0</v>
      </c>
      <c r="BC39" s="531">
        <v>0</v>
      </c>
    </row>
    <row r="40" spans="1:55" s="29" customFormat="1" ht="24.75" hidden="1" customHeight="1" x14ac:dyDescent="0.25">
      <c r="A40" s="34" t="s">
        <v>403</v>
      </c>
      <c r="B40" s="33" t="s">
        <v>402</v>
      </c>
      <c r="C40" s="98">
        <f>Önkormányzat!C41+[1]Hivatal!C39+Óvoda!C39+'Közösségi H'!C39</f>
        <v>0</v>
      </c>
      <c r="D40" s="78">
        <f>Önkormányzat!D41+[1]Hivatal!D39+Óvoda!D39+'Közösségi H'!D39</f>
        <v>0</v>
      </c>
      <c r="E40" s="99">
        <f>Önkormányzat!E41+[1]Hivatal!E39+Óvoda!E39+'Közösségi H'!E39</f>
        <v>0</v>
      </c>
      <c r="F40" s="77">
        <f t="shared" si="15"/>
        <v>0</v>
      </c>
      <c r="G40" s="98">
        <f>Önkormányzat!G41+[1]Hivatal!G39+Óvoda!G39+'Közösségi H'!G39</f>
        <v>0</v>
      </c>
      <c r="H40" s="78">
        <f>Önkormányzat!H41+[1]Hivatal!H39+Óvoda!H39+'Közösségi H'!H39</f>
        <v>0</v>
      </c>
      <c r="I40" s="99">
        <f>Önkormányzat!I41+[1]Hivatal!I39+Óvoda!I39+'Közösségi H'!I39</f>
        <v>0</v>
      </c>
      <c r="J40" s="77">
        <f t="shared" si="16"/>
        <v>0</v>
      </c>
      <c r="K40" s="98">
        <f>Önkormányzat!K41+[1]Hivatal!K39+Óvoda!K39+'Közösségi H'!K39</f>
        <v>0</v>
      </c>
      <c r="L40" s="78">
        <f>Önkormányzat!L41+[1]Hivatal!L39+Óvoda!L39+'Közösségi H'!L39</f>
        <v>0</v>
      </c>
      <c r="M40" s="99">
        <f>Önkormányzat!M41+[1]Hivatal!M39+Óvoda!M39+'Közösségi H'!M39</f>
        <v>0</v>
      </c>
      <c r="N40" s="77">
        <f t="shared" si="17"/>
        <v>0</v>
      </c>
      <c r="O40" s="79"/>
      <c r="P40" s="78"/>
      <c r="Q40" s="78"/>
      <c r="R40" s="77">
        <f t="shared" si="18"/>
        <v>0</v>
      </c>
      <c r="S40" s="79"/>
      <c r="T40" s="78"/>
      <c r="U40" s="78"/>
      <c r="V40" s="77">
        <f t="shared" si="19"/>
        <v>0</v>
      </c>
      <c r="W40" s="79"/>
      <c r="X40" s="78"/>
      <c r="Y40" s="78"/>
      <c r="Z40" s="77">
        <f t="shared" si="20"/>
        <v>0</v>
      </c>
      <c r="AA40" s="79"/>
      <c r="AB40" s="78"/>
      <c r="AC40" s="78"/>
      <c r="AD40" s="77">
        <f t="shared" si="21"/>
        <v>0</v>
      </c>
      <c r="AE40" s="79"/>
      <c r="AF40" s="78"/>
      <c r="AG40" s="78"/>
      <c r="AH40" s="77">
        <f t="shared" si="22"/>
        <v>0</v>
      </c>
      <c r="AI40" s="79"/>
      <c r="AJ40" s="78"/>
      <c r="AK40" s="78"/>
      <c r="AL40" s="77">
        <f t="shared" si="23"/>
        <v>0</v>
      </c>
      <c r="AM40" s="79"/>
      <c r="AN40" s="78"/>
      <c r="AO40" s="78"/>
      <c r="AP40" s="77">
        <f t="shared" si="24"/>
        <v>0</v>
      </c>
      <c r="AQ40" s="79"/>
      <c r="AR40" s="78"/>
      <c r="AS40" s="78"/>
      <c r="AT40" s="77">
        <f t="shared" si="25"/>
        <v>0</v>
      </c>
      <c r="AU40" s="79"/>
      <c r="AV40" s="78"/>
      <c r="AW40" s="78"/>
      <c r="AX40" s="77">
        <f t="shared" si="26"/>
        <v>0</v>
      </c>
      <c r="AZ40" s="543">
        <f t="shared" si="12"/>
        <v>0</v>
      </c>
      <c r="BA40" s="529">
        <v>0</v>
      </c>
      <c r="BB40" s="529">
        <v>0</v>
      </c>
      <c r="BC40" s="531">
        <v>0</v>
      </c>
    </row>
    <row r="41" spans="1:55" s="29" customFormat="1" ht="24.9" customHeight="1" x14ac:dyDescent="0.25">
      <c r="A41" s="34" t="s">
        <v>401</v>
      </c>
      <c r="B41" s="33" t="s">
        <v>400</v>
      </c>
      <c r="C41" s="98">
        <f>Önkormányzat!C42+[1]Hivatal!C40+Óvoda!C40+'Közösségi H'!C40</f>
        <v>5510000</v>
      </c>
      <c r="D41" s="78">
        <f>Önkormányzat!D42+[1]Hivatal!D40+Óvoda!D40+'Közösségi H'!D40</f>
        <v>0</v>
      </c>
      <c r="E41" s="99">
        <f>Önkormányzat!E42+[1]Hivatal!E40+Óvoda!E40+'Közösségi H'!E40</f>
        <v>0</v>
      </c>
      <c r="F41" s="77">
        <f t="shared" si="15"/>
        <v>5510000</v>
      </c>
      <c r="G41" s="98">
        <f>Önkormányzat!G42+[1]Hivatal!G40+Óvoda!G40+'Közösségi H'!G40</f>
        <v>-458540</v>
      </c>
      <c r="H41" s="78">
        <f>Önkormányzat!H42+[1]Hivatal!H40+Óvoda!H40+'Közösségi H'!H40</f>
        <v>0</v>
      </c>
      <c r="I41" s="99">
        <f>Önkormányzat!I42+[1]Hivatal!I40+Óvoda!I40+'Közösségi H'!I40</f>
        <v>0</v>
      </c>
      <c r="J41" s="77">
        <f t="shared" si="16"/>
        <v>5051460</v>
      </c>
      <c r="K41" s="98">
        <f>Önkormányzat!K42+[1]Hivatal!K40+Óvoda!K40+'Közösségi H'!K40</f>
        <v>0</v>
      </c>
      <c r="L41" s="78">
        <f>Önkormányzat!L42+[1]Hivatal!L40+Óvoda!L40+'Közösségi H'!L40</f>
        <v>0</v>
      </c>
      <c r="M41" s="99">
        <f>Önkormányzat!M42+[1]Hivatal!M40+Óvoda!M40+'Közösségi H'!M40</f>
        <v>0</v>
      </c>
      <c r="N41" s="77">
        <f t="shared" si="17"/>
        <v>5051460</v>
      </c>
      <c r="O41" s="79"/>
      <c r="P41" s="78"/>
      <c r="Q41" s="78"/>
      <c r="R41" s="77">
        <f t="shared" si="18"/>
        <v>5051460</v>
      </c>
      <c r="S41" s="79"/>
      <c r="T41" s="78"/>
      <c r="U41" s="78"/>
      <c r="V41" s="77">
        <f t="shared" si="19"/>
        <v>5051460</v>
      </c>
      <c r="W41" s="79"/>
      <c r="X41" s="78"/>
      <c r="Y41" s="78"/>
      <c r="Z41" s="77">
        <f t="shared" si="20"/>
        <v>5051460</v>
      </c>
      <c r="AA41" s="79"/>
      <c r="AB41" s="78"/>
      <c r="AC41" s="78"/>
      <c r="AD41" s="77">
        <f t="shared" si="21"/>
        <v>5051460</v>
      </c>
      <c r="AE41" s="79"/>
      <c r="AF41" s="78"/>
      <c r="AG41" s="78"/>
      <c r="AH41" s="77">
        <f t="shared" si="22"/>
        <v>5051460</v>
      </c>
      <c r="AI41" s="79"/>
      <c r="AJ41" s="78"/>
      <c r="AK41" s="78"/>
      <c r="AL41" s="77">
        <f t="shared" si="23"/>
        <v>5051460</v>
      </c>
      <c r="AM41" s="79"/>
      <c r="AN41" s="78"/>
      <c r="AO41" s="78"/>
      <c r="AP41" s="77">
        <f t="shared" si="24"/>
        <v>5051460</v>
      </c>
      <c r="AQ41" s="79"/>
      <c r="AR41" s="78"/>
      <c r="AS41" s="78"/>
      <c r="AT41" s="77">
        <f t="shared" si="25"/>
        <v>5051460</v>
      </c>
      <c r="AU41" s="79"/>
      <c r="AV41" s="78"/>
      <c r="AW41" s="78"/>
      <c r="AX41" s="77">
        <f t="shared" si="26"/>
        <v>5051460</v>
      </c>
      <c r="AZ41" s="543">
        <f t="shared" si="12"/>
        <v>-886108</v>
      </c>
      <c r="BA41" s="529">
        <v>0</v>
      </c>
      <c r="BB41" s="529">
        <v>0</v>
      </c>
      <c r="BC41" s="538">
        <f>Önkormányzat!BC42+[1]Hivatal!N40</f>
        <v>4165352</v>
      </c>
    </row>
    <row r="42" spans="1:55" s="29" customFormat="1" ht="24.9" customHeight="1" x14ac:dyDescent="0.25">
      <c r="A42" s="89" t="s">
        <v>399</v>
      </c>
      <c r="B42" s="33" t="s">
        <v>398</v>
      </c>
      <c r="C42" s="98">
        <f>Önkormányzat!C43+[1]Hivatal!C41+Óvoda!C41+'Közösségi H'!C41</f>
        <v>0</v>
      </c>
      <c r="D42" s="78">
        <f>Önkormányzat!D43+[1]Hivatal!D41+Óvoda!D41+'Közösségi H'!D41</f>
        <v>0</v>
      </c>
      <c r="E42" s="99">
        <f>Önkormányzat!E43+[1]Hivatal!E41+Óvoda!E41+'Közösségi H'!E41</f>
        <v>0</v>
      </c>
      <c r="F42" s="77">
        <f t="shared" si="15"/>
        <v>0</v>
      </c>
      <c r="G42" s="98">
        <f>Önkormányzat!G43+[1]Hivatal!G41+Óvoda!G41+'Közösségi H'!G41</f>
        <v>0</v>
      </c>
      <c r="H42" s="78">
        <f>Önkormányzat!H43+[1]Hivatal!H41+Óvoda!H41+'Közösségi H'!H41</f>
        <v>0</v>
      </c>
      <c r="I42" s="99">
        <f>Önkormányzat!I43+[1]Hivatal!I41+Óvoda!I41+'Közösségi H'!I41</f>
        <v>0</v>
      </c>
      <c r="J42" s="77">
        <f t="shared" si="16"/>
        <v>0</v>
      </c>
      <c r="K42" s="98">
        <f>Önkormányzat!K43+[1]Hivatal!K41+Óvoda!K41+'Közösségi H'!K41</f>
        <v>1000000</v>
      </c>
      <c r="L42" s="78">
        <f>Önkormányzat!L43+[1]Hivatal!L41+Óvoda!L41+'Közösségi H'!L41</f>
        <v>0</v>
      </c>
      <c r="M42" s="99">
        <f>Önkormányzat!M43+[1]Hivatal!M41+Óvoda!M41+'Közösségi H'!M41</f>
        <v>0</v>
      </c>
      <c r="N42" s="77">
        <f t="shared" si="17"/>
        <v>1000000</v>
      </c>
      <c r="O42" s="79"/>
      <c r="P42" s="78"/>
      <c r="Q42" s="78"/>
      <c r="R42" s="77">
        <f t="shared" si="18"/>
        <v>1000000</v>
      </c>
      <c r="S42" s="79"/>
      <c r="T42" s="78"/>
      <c r="U42" s="78"/>
      <c r="V42" s="77">
        <f t="shared" si="19"/>
        <v>1000000</v>
      </c>
      <c r="W42" s="79"/>
      <c r="X42" s="78"/>
      <c r="Y42" s="78"/>
      <c r="Z42" s="77">
        <f t="shared" si="20"/>
        <v>1000000</v>
      </c>
      <c r="AA42" s="79"/>
      <c r="AB42" s="78"/>
      <c r="AC42" s="78"/>
      <c r="AD42" s="77">
        <f t="shared" si="21"/>
        <v>1000000</v>
      </c>
      <c r="AE42" s="79"/>
      <c r="AF42" s="78"/>
      <c r="AG42" s="78"/>
      <c r="AH42" s="77">
        <f t="shared" si="22"/>
        <v>1000000</v>
      </c>
      <c r="AI42" s="79"/>
      <c r="AJ42" s="78"/>
      <c r="AK42" s="78"/>
      <c r="AL42" s="77">
        <f t="shared" si="23"/>
        <v>1000000</v>
      </c>
      <c r="AM42" s="79"/>
      <c r="AN42" s="78"/>
      <c r="AO42" s="78"/>
      <c r="AP42" s="77">
        <f t="shared" si="24"/>
        <v>1000000</v>
      </c>
      <c r="AQ42" s="79"/>
      <c r="AR42" s="78"/>
      <c r="AS42" s="78"/>
      <c r="AT42" s="77">
        <f t="shared" si="25"/>
        <v>1000000</v>
      </c>
      <c r="AU42" s="79"/>
      <c r="AV42" s="78"/>
      <c r="AW42" s="78"/>
      <c r="AX42" s="77">
        <f t="shared" si="26"/>
        <v>1000000</v>
      </c>
      <c r="AZ42" s="543">
        <f t="shared" si="12"/>
        <v>1000000</v>
      </c>
      <c r="BA42" s="529">
        <v>0</v>
      </c>
      <c r="BB42" s="529">
        <v>0</v>
      </c>
      <c r="BC42" s="531">
        <f>[1]Hivatal!N41</f>
        <v>1000000</v>
      </c>
    </row>
    <row r="43" spans="1:55" s="29" customFormat="1" ht="24.9" customHeight="1" x14ac:dyDescent="0.25">
      <c r="A43" s="88" t="s">
        <v>397</v>
      </c>
      <c r="B43" s="552" t="s">
        <v>396</v>
      </c>
      <c r="C43" s="98">
        <f>Önkormányzat!C44+[1]Hivatal!C42+Óvoda!C42+'Közösségi H'!C42</f>
        <v>0</v>
      </c>
      <c r="D43" s="78">
        <f>Önkormányzat!D44+[1]Hivatal!D42+Óvoda!D42+'Közösségi H'!D42</f>
        <v>0</v>
      </c>
      <c r="E43" s="99">
        <f>Önkormányzat!E44+[1]Hivatal!E42+Óvoda!E42+'Közösségi H'!E42</f>
        <v>0</v>
      </c>
      <c r="F43" s="77">
        <f t="shared" si="15"/>
        <v>0</v>
      </c>
      <c r="G43" s="98">
        <f>Önkormányzat!G44+[1]Hivatal!G42+Óvoda!G42+'Közösségi H'!G42</f>
        <v>0</v>
      </c>
      <c r="H43" s="78">
        <f>Önkormányzat!H44+[1]Hivatal!H42+Óvoda!H42+'Közösségi H'!H42</f>
        <v>0</v>
      </c>
      <c r="I43" s="99">
        <f>Önkormányzat!I44+[1]Hivatal!I42+Óvoda!I42+'Közösségi H'!I42</f>
        <v>0</v>
      </c>
      <c r="J43" s="77">
        <f t="shared" si="16"/>
        <v>0</v>
      </c>
      <c r="K43" s="98">
        <f>Önkormányzat!K44+[1]Hivatal!K42+Óvoda!K42+'Közösségi H'!K42</f>
        <v>215400</v>
      </c>
      <c r="L43" s="78">
        <f>Önkormányzat!L44+[1]Hivatal!L42+Óvoda!L42+'Közösségi H'!L42</f>
        <v>0</v>
      </c>
      <c r="M43" s="99">
        <f>Önkormányzat!M44+[1]Hivatal!M42+Óvoda!M42+'Közösségi H'!M42</f>
        <v>0</v>
      </c>
      <c r="N43" s="77">
        <f t="shared" si="17"/>
        <v>215400</v>
      </c>
      <c r="O43" s="79"/>
      <c r="P43" s="78"/>
      <c r="Q43" s="78"/>
      <c r="R43" s="77">
        <f t="shared" si="18"/>
        <v>215400</v>
      </c>
      <c r="S43" s="79"/>
      <c r="T43" s="78"/>
      <c r="U43" s="78"/>
      <c r="V43" s="77">
        <f t="shared" si="19"/>
        <v>215400</v>
      </c>
      <c r="W43" s="79"/>
      <c r="X43" s="78"/>
      <c r="Y43" s="78"/>
      <c r="Z43" s="77">
        <f t="shared" si="20"/>
        <v>215400</v>
      </c>
      <c r="AA43" s="79"/>
      <c r="AB43" s="78"/>
      <c r="AC43" s="78"/>
      <c r="AD43" s="77">
        <f t="shared" si="21"/>
        <v>215400</v>
      </c>
      <c r="AE43" s="79"/>
      <c r="AF43" s="78"/>
      <c r="AG43" s="78"/>
      <c r="AH43" s="77">
        <f t="shared" si="22"/>
        <v>215400</v>
      </c>
      <c r="AI43" s="79"/>
      <c r="AJ43" s="78"/>
      <c r="AK43" s="78"/>
      <c r="AL43" s="77">
        <f t="shared" si="23"/>
        <v>215400</v>
      </c>
      <c r="AM43" s="79"/>
      <c r="AN43" s="78"/>
      <c r="AO43" s="78"/>
      <c r="AP43" s="77">
        <f t="shared" si="24"/>
        <v>215400</v>
      </c>
      <c r="AQ43" s="79"/>
      <c r="AR43" s="78"/>
      <c r="AS43" s="78"/>
      <c r="AT43" s="77">
        <f t="shared" si="25"/>
        <v>215400</v>
      </c>
      <c r="AU43" s="79"/>
      <c r="AV43" s="78"/>
      <c r="AW43" s="78"/>
      <c r="AX43" s="77">
        <f t="shared" si="26"/>
        <v>215400</v>
      </c>
      <c r="AZ43" s="543">
        <f t="shared" si="12"/>
        <v>2718500</v>
      </c>
      <c r="BA43" s="529">
        <v>0</v>
      </c>
      <c r="BB43" s="529">
        <v>0</v>
      </c>
      <c r="BC43" s="538">
        <f>Önkormányzat!BC45+[1]Hivatal!N42</f>
        <v>2718500</v>
      </c>
    </row>
    <row r="44" spans="1:55" s="29" customFormat="1" ht="24.9" customHeight="1" x14ac:dyDescent="0.25">
      <c r="A44" s="34" t="s">
        <v>395</v>
      </c>
      <c r="B44" s="33" t="s">
        <v>394</v>
      </c>
      <c r="C44" s="98">
        <f>Önkormányzat!C46+[1]Hivatal!C43+Óvoda!C43+'Közösségi H'!C43</f>
        <v>10440000</v>
      </c>
      <c r="D44" s="78">
        <f>Önkormányzat!D46+[1]Hivatal!D43+Óvoda!D43+'Közösségi H'!D43</f>
        <v>0</v>
      </c>
      <c r="E44" s="99">
        <f>Önkormányzat!E46+[1]Hivatal!E43+Óvoda!E43+'Közösségi H'!E43</f>
        <v>0</v>
      </c>
      <c r="F44" s="77">
        <f t="shared" si="15"/>
        <v>10440000</v>
      </c>
      <c r="G44" s="98">
        <f>Önkormányzat!G46+[1]Hivatal!G43+Óvoda!G43+'Közösségi H'!G43</f>
        <v>2702716</v>
      </c>
      <c r="H44" s="78">
        <f>Önkormányzat!H46+[1]Hivatal!H43+Óvoda!H43+'Közösségi H'!H43</f>
        <v>0</v>
      </c>
      <c r="I44" s="99">
        <f>Önkormányzat!I46+[1]Hivatal!I43+Óvoda!I43+'Közösségi H'!I43</f>
        <v>0</v>
      </c>
      <c r="J44" s="77">
        <f t="shared" si="16"/>
        <v>13142716</v>
      </c>
      <c r="K44" s="98">
        <f>Önkormányzat!K46+[1]Hivatal!K43+Óvoda!K43+'Közösségi H'!K43</f>
        <v>3845202</v>
      </c>
      <c r="L44" s="78">
        <f>Önkormányzat!L46+[1]Hivatal!L43+Óvoda!L43+'Közösségi H'!L43</f>
        <v>0</v>
      </c>
      <c r="M44" s="99">
        <f>Önkormányzat!M46+[1]Hivatal!M43+Óvoda!M43+'Közösségi H'!M43</f>
        <v>0</v>
      </c>
      <c r="N44" s="77">
        <f t="shared" si="17"/>
        <v>16987918</v>
      </c>
      <c r="O44" s="79"/>
      <c r="P44" s="78"/>
      <c r="Q44" s="78"/>
      <c r="R44" s="77">
        <f t="shared" si="18"/>
        <v>16987918</v>
      </c>
      <c r="S44" s="79"/>
      <c r="T44" s="78"/>
      <c r="U44" s="78"/>
      <c r="V44" s="77">
        <f t="shared" si="19"/>
        <v>16987918</v>
      </c>
      <c r="W44" s="79"/>
      <c r="X44" s="78"/>
      <c r="Y44" s="78"/>
      <c r="Z44" s="77">
        <f t="shared" si="20"/>
        <v>16987918</v>
      </c>
      <c r="AA44" s="79"/>
      <c r="AB44" s="78"/>
      <c r="AC44" s="78"/>
      <c r="AD44" s="77">
        <f t="shared" si="21"/>
        <v>16987918</v>
      </c>
      <c r="AE44" s="79"/>
      <c r="AF44" s="78"/>
      <c r="AG44" s="78"/>
      <c r="AH44" s="77">
        <f t="shared" si="22"/>
        <v>16987918</v>
      </c>
      <c r="AI44" s="79"/>
      <c r="AJ44" s="78"/>
      <c r="AK44" s="78"/>
      <c r="AL44" s="77">
        <f t="shared" si="23"/>
        <v>16987918</v>
      </c>
      <c r="AM44" s="79"/>
      <c r="AN44" s="78"/>
      <c r="AO44" s="78"/>
      <c r="AP44" s="77">
        <f t="shared" si="24"/>
        <v>16987918</v>
      </c>
      <c r="AQ44" s="79"/>
      <c r="AR44" s="78"/>
      <c r="AS44" s="78"/>
      <c r="AT44" s="77">
        <f t="shared" si="25"/>
        <v>16987918</v>
      </c>
      <c r="AU44" s="79"/>
      <c r="AV44" s="78"/>
      <c r="AW44" s="78"/>
      <c r="AX44" s="77">
        <f t="shared" si="26"/>
        <v>16987918</v>
      </c>
      <c r="AZ44" s="543">
        <f t="shared" si="12"/>
        <v>8176867</v>
      </c>
      <c r="BA44" s="529">
        <v>0</v>
      </c>
      <c r="BB44" s="529">
        <v>0</v>
      </c>
      <c r="BC44" s="538">
        <f>Önkormányzat!BC46+[1]Hivatal!N43</f>
        <v>21319583</v>
      </c>
    </row>
    <row r="45" spans="1:55" s="23" customFormat="1" ht="24.9" customHeight="1" x14ac:dyDescent="0.25">
      <c r="A45" s="28" t="s">
        <v>393</v>
      </c>
      <c r="B45" s="27" t="s">
        <v>392</v>
      </c>
      <c r="C45" s="76">
        <f>SUM(C38:C44)</f>
        <v>21240000</v>
      </c>
      <c r="D45" s="75">
        <f>SUM(D38:D44)</f>
        <v>0</v>
      </c>
      <c r="E45" s="75">
        <f>SUM(E38:E44)</f>
        <v>0</v>
      </c>
      <c r="F45" s="74">
        <f>IF((SUM(C45:E45))=(SUM(F38:F44)),SUM(F38:F44),"HIBA!")</f>
        <v>21240000</v>
      </c>
      <c r="G45" s="76">
        <f>SUM(G38:G44)</f>
        <v>2944176</v>
      </c>
      <c r="H45" s="75">
        <f>SUM(H38:H44)</f>
        <v>0</v>
      </c>
      <c r="I45" s="75">
        <f>SUM(I38:I44)</f>
        <v>0</v>
      </c>
      <c r="J45" s="74">
        <f>IF((SUM(F45:I45))=(SUM(J38:J44)),SUM(J38:J44),"HIBA!")</f>
        <v>24184176</v>
      </c>
      <c r="K45" s="76">
        <f>SUM(K38:K44)</f>
        <v>4060602</v>
      </c>
      <c r="L45" s="75">
        <f>SUM(L38:L44)</f>
        <v>0</v>
      </c>
      <c r="M45" s="75">
        <f>SUM(M38:M44)</f>
        <v>0</v>
      </c>
      <c r="N45" s="74">
        <f>IF((SUM(J45:M45))=(SUM(N38:N44)),SUM(N38:N44),"HIBA!")</f>
        <v>28244778</v>
      </c>
      <c r="O45" s="76">
        <f>SUM(O38:O44)</f>
        <v>0</v>
      </c>
      <c r="P45" s="75">
        <f>SUM(P38:P44)</f>
        <v>0</v>
      </c>
      <c r="Q45" s="75">
        <f>SUM(Q38:Q44)</f>
        <v>0</v>
      </c>
      <c r="R45" s="74">
        <f>IF((SUM(N45:Q45))=(SUM(R38:R44)),SUM(R38:R44),"HIBA!")</f>
        <v>28244778</v>
      </c>
      <c r="S45" s="76">
        <f>SUM(S38:S44)</f>
        <v>0</v>
      </c>
      <c r="T45" s="75">
        <f>SUM(T38:T44)</f>
        <v>0</v>
      </c>
      <c r="U45" s="75">
        <f>SUM(U38:U44)</f>
        <v>0</v>
      </c>
      <c r="V45" s="74">
        <f>IF((SUM(R45:U45))=(SUM(V38:V44)),SUM(V38:V44),"HIBA!")</f>
        <v>28244778</v>
      </c>
      <c r="W45" s="76">
        <f>SUM(W38:W44)</f>
        <v>0</v>
      </c>
      <c r="X45" s="75">
        <f>SUM(X38:X44)</f>
        <v>0</v>
      </c>
      <c r="Y45" s="75">
        <f>SUM(Y38:Y44)</f>
        <v>0</v>
      </c>
      <c r="Z45" s="74">
        <f>IF((SUM(V45:Y45))=(SUM(Z38:Z44)),SUM(Z38:Z44),"HIBA!")</f>
        <v>28244778</v>
      </c>
      <c r="AA45" s="76">
        <f>SUM(AA38:AA44)</f>
        <v>0</v>
      </c>
      <c r="AB45" s="75">
        <f>SUM(AB38:AB44)</f>
        <v>0</v>
      </c>
      <c r="AC45" s="75">
        <f>SUM(AC38:AC44)</f>
        <v>0</v>
      </c>
      <c r="AD45" s="74">
        <f>IF((SUM(Z45:AC45))=(SUM(AD38:AD44)),SUM(AD38:AD44),"HIBA!")</f>
        <v>28244778</v>
      </c>
      <c r="AE45" s="76">
        <f>SUM(AE38:AE44)</f>
        <v>0</v>
      </c>
      <c r="AF45" s="75">
        <f>SUM(AF38:AF44)</f>
        <v>0</v>
      </c>
      <c r="AG45" s="75">
        <f>SUM(AG38:AG44)</f>
        <v>0</v>
      </c>
      <c r="AH45" s="74">
        <f>IF((SUM(AD45:AG45))=(SUM(AH38:AH44)),SUM(AH38:AH44),"HIBA!")</f>
        <v>28244778</v>
      </c>
      <c r="AI45" s="76">
        <f>SUM(AI38:AI44)</f>
        <v>0</v>
      </c>
      <c r="AJ45" s="75">
        <f>SUM(AJ38:AJ44)</f>
        <v>0</v>
      </c>
      <c r="AK45" s="75">
        <f>SUM(AK38:AK44)</f>
        <v>0</v>
      </c>
      <c r="AL45" s="74">
        <f>IF((SUM(AH45:AK45))=(SUM(AL38:AL44)),SUM(AL38:AL44),"HIBA!")</f>
        <v>28244778</v>
      </c>
      <c r="AM45" s="76">
        <f>SUM(AM38:AM44)</f>
        <v>0</v>
      </c>
      <c r="AN45" s="75">
        <f>SUM(AN38:AN44)</f>
        <v>0</v>
      </c>
      <c r="AO45" s="75">
        <f>SUM(AO38:AO44)</f>
        <v>0</v>
      </c>
      <c r="AP45" s="74">
        <f>IF((SUM(AL45:AO45))=(SUM(AP38:AP44)),SUM(AP38:AP44),"HIBA!")</f>
        <v>28244778</v>
      </c>
      <c r="AQ45" s="76">
        <f>SUM(AQ38:AQ44)</f>
        <v>0</v>
      </c>
      <c r="AR45" s="75">
        <f>SUM(AR38:AR44)</f>
        <v>0</v>
      </c>
      <c r="AS45" s="75">
        <f>SUM(AS38:AS44)</f>
        <v>0</v>
      </c>
      <c r="AT45" s="74">
        <f>IF((SUM(AP45:AS45))=(SUM(AT38:AT44)),SUM(AT38:AT44),"HIBA!")</f>
        <v>28244778</v>
      </c>
      <c r="AU45" s="76">
        <f>SUM(AU38:AU44)</f>
        <v>0</v>
      </c>
      <c r="AV45" s="75">
        <f>SUM(AV38:AV44)</f>
        <v>0</v>
      </c>
      <c r="AW45" s="75">
        <f>SUM(AW38:AW44)</f>
        <v>0</v>
      </c>
      <c r="AX45" s="74">
        <f>IF((SUM(AT45:AW45))=(SUM(AX38:AX44)),SUM(AX38:AX44),"HIBA!")</f>
        <v>28244778</v>
      </c>
      <c r="AZ45" s="546">
        <f t="shared" si="12"/>
        <v>10409259</v>
      </c>
      <c r="BA45" s="547">
        <v>0</v>
      </c>
      <c r="BB45" s="547">
        <v>0</v>
      </c>
      <c r="BC45" s="553">
        <f>SUM(BC38:BC44)</f>
        <v>34593435</v>
      </c>
    </row>
    <row r="46" spans="1:55" s="29" customFormat="1" ht="24.9" customHeight="1" x14ac:dyDescent="0.25">
      <c r="A46" s="34" t="s">
        <v>391</v>
      </c>
      <c r="B46" s="33" t="s">
        <v>390</v>
      </c>
      <c r="C46" s="98">
        <f>Önkormányzat!C48+[1]Hivatal!C45+Óvoda!C45+'Közösségi H'!C45</f>
        <v>350000</v>
      </c>
      <c r="D46" s="78">
        <f>Önkormányzat!D48+[1]Hivatal!D45+Óvoda!D45+'Közösségi H'!D45</f>
        <v>0</v>
      </c>
      <c r="E46" s="99">
        <f>Önkormányzat!E48+[1]Hivatal!E45+Óvoda!E45+'Közösségi H'!E45</f>
        <v>0</v>
      </c>
      <c r="F46" s="77">
        <f>SUM(C46:E46)</f>
        <v>350000</v>
      </c>
      <c r="G46" s="98">
        <f>Önkormányzat!G48+[1]Hivatal!G45+Óvoda!G45+'Közösségi H'!G45</f>
        <v>25421</v>
      </c>
      <c r="H46" s="78">
        <f>Önkormányzat!H48+[1]Hivatal!H45+Óvoda!H45+'Közösségi H'!H45</f>
        <v>0</v>
      </c>
      <c r="I46" s="99">
        <f>Önkormányzat!I48+[1]Hivatal!I45+Óvoda!I45+'Közösségi H'!I45</f>
        <v>0</v>
      </c>
      <c r="J46" s="77">
        <f>SUM(F46:I46)</f>
        <v>375421</v>
      </c>
      <c r="K46" s="98">
        <f>Önkormányzat!K48+[1]Hivatal!K45+Óvoda!K45+'Közösségi H'!K45</f>
        <v>151398</v>
      </c>
      <c r="L46" s="78">
        <f>Önkormányzat!L48+[1]Hivatal!L45+Óvoda!L45+'Közösségi H'!L45</f>
        <v>0</v>
      </c>
      <c r="M46" s="99">
        <f>Önkormányzat!M48+[1]Hivatal!M45+Óvoda!M45+'Közösségi H'!M45</f>
        <v>0</v>
      </c>
      <c r="N46" s="77">
        <f>SUM(J46:M46)</f>
        <v>526819</v>
      </c>
      <c r="O46" s="79"/>
      <c r="P46" s="78"/>
      <c r="Q46" s="78"/>
      <c r="R46" s="77">
        <f>SUM(N46:Q46)</f>
        <v>526819</v>
      </c>
      <c r="S46" s="79"/>
      <c r="T46" s="78"/>
      <c r="U46" s="78"/>
      <c r="V46" s="77">
        <f>SUM(R46:U46)</f>
        <v>526819</v>
      </c>
      <c r="W46" s="79"/>
      <c r="X46" s="78"/>
      <c r="Y46" s="78"/>
      <c r="Z46" s="77">
        <f>SUM(V46:Y46)</f>
        <v>526819</v>
      </c>
      <c r="AA46" s="79"/>
      <c r="AB46" s="78"/>
      <c r="AC46" s="78"/>
      <c r="AD46" s="77">
        <f>SUM(Z46:AC46)</f>
        <v>526819</v>
      </c>
      <c r="AE46" s="79"/>
      <c r="AF46" s="78"/>
      <c r="AG46" s="78"/>
      <c r="AH46" s="77">
        <f>SUM(AD46:AG46)</f>
        <v>526819</v>
      </c>
      <c r="AI46" s="79"/>
      <c r="AJ46" s="78"/>
      <c r="AK46" s="78"/>
      <c r="AL46" s="77">
        <f>SUM(AH46:AK46)</f>
        <v>526819</v>
      </c>
      <c r="AM46" s="79"/>
      <c r="AN46" s="78"/>
      <c r="AO46" s="78"/>
      <c r="AP46" s="77">
        <f>SUM(AL46:AO46)</f>
        <v>526819</v>
      </c>
      <c r="AQ46" s="79"/>
      <c r="AR46" s="78"/>
      <c r="AS46" s="78"/>
      <c r="AT46" s="77">
        <f>SUM(AP46:AS46)</f>
        <v>526819</v>
      </c>
      <c r="AU46" s="79"/>
      <c r="AV46" s="78"/>
      <c r="AW46" s="78"/>
      <c r="AX46" s="77">
        <f>SUM(AT46:AW46)</f>
        <v>526819</v>
      </c>
      <c r="AZ46" s="543">
        <f t="shared" si="12"/>
        <v>220710</v>
      </c>
      <c r="BA46" s="529">
        <v>0</v>
      </c>
      <c r="BB46" s="529">
        <v>0</v>
      </c>
      <c r="BC46" s="538">
        <f>Önkormányzat!BC48+[1]Hivatal!N45</f>
        <v>596131</v>
      </c>
    </row>
    <row r="47" spans="1:55" s="29" customFormat="1" ht="24.75" hidden="1" customHeight="1" x14ac:dyDescent="0.25">
      <c r="A47" s="34" t="s">
        <v>389</v>
      </c>
      <c r="B47" s="33" t="s">
        <v>388</v>
      </c>
      <c r="C47" s="98">
        <f>Önkormányzat!C49+[1]Hivatal!C46+Óvoda!C46+'Közösségi H'!C46</f>
        <v>0</v>
      </c>
      <c r="D47" s="78">
        <f>Önkormányzat!D49+[1]Hivatal!D46+Óvoda!D46+'Közösségi H'!D46</f>
        <v>0</v>
      </c>
      <c r="E47" s="99">
        <f>Önkormányzat!E49+[1]Hivatal!E46+Óvoda!E46+'Közösségi H'!E46</f>
        <v>0</v>
      </c>
      <c r="F47" s="77">
        <f>SUM(C47:E47)</f>
        <v>0</v>
      </c>
      <c r="G47" s="98">
        <f>Önkormányzat!G49+[1]Hivatal!G46+Óvoda!G46+'Közösségi H'!G46</f>
        <v>0</v>
      </c>
      <c r="H47" s="78">
        <f>Önkormányzat!H49+[1]Hivatal!H46+Óvoda!H46+'Közösségi H'!H46</f>
        <v>0</v>
      </c>
      <c r="I47" s="99">
        <f>Önkormányzat!I49+[1]Hivatal!I46+Óvoda!I46+'Közösségi H'!I46</f>
        <v>0</v>
      </c>
      <c r="J47" s="77">
        <f>SUM(F47:I47)</f>
        <v>0</v>
      </c>
      <c r="K47" s="98">
        <f>Önkormányzat!K49+[1]Hivatal!K46+Óvoda!K46+'Közösségi H'!K46</f>
        <v>1757390</v>
      </c>
      <c r="L47" s="78">
        <f>Önkormányzat!L49+[1]Hivatal!L46+Óvoda!L46+'Közösségi H'!L46</f>
        <v>0</v>
      </c>
      <c r="M47" s="99">
        <f>Önkormányzat!M49+[1]Hivatal!M46+Óvoda!M46+'Közösségi H'!M46</f>
        <v>0</v>
      </c>
      <c r="N47" s="77">
        <f>SUM(J47:M47)</f>
        <v>1757390</v>
      </c>
      <c r="O47" s="79"/>
      <c r="P47" s="78"/>
      <c r="Q47" s="78"/>
      <c r="R47" s="77">
        <f>SUM(N47:Q47)</f>
        <v>1757390</v>
      </c>
      <c r="S47" s="79"/>
      <c r="T47" s="78"/>
      <c r="U47" s="78"/>
      <c r="V47" s="77">
        <f>SUM(R47:U47)</f>
        <v>1757390</v>
      </c>
      <c r="W47" s="79"/>
      <c r="X47" s="78"/>
      <c r="Y47" s="78"/>
      <c r="Z47" s="77">
        <f>SUM(V47:Y47)</f>
        <v>1757390</v>
      </c>
      <c r="AA47" s="79"/>
      <c r="AB47" s="78"/>
      <c r="AC47" s="78"/>
      <c r="AD47" s="77">
        <f>SUM(Z47:AC47)</f>
        <v>1757390</v>
      </c>
      <c r="AE47" s="79"/>
      <c r="AF47" s="78"/>
      <c r="AG47" s="78"/>
      <c r="AH47" s="77">
        <f>SUM(AD47:AG47)</f>
        <v>1757390</v>
      </c>
      <c r="AI47" s="79"/>
      <c r="AJ47" s="78"/>
      <c r="AK47" s="78"/>
      <c r="AL47" s="77">
        <f>SUM(AH47:AK47)</f>
        <v>1757390</v>
      </c>
      <c r="AM47" s="79"/>
      <c r="AN47" s="78"/>
      <c r="AO47" s="78"/>
      <c r="AP47" s="77">
        <f>SUM(AL47:AO47)</f>
        <v>1757390</v>
      </c>
      <c r="AQ47" s="79"/>
      <c r="AR47" s="78"/>
      <c r="AS47" s="78"/>
      <c r="AT47" s="77">
        <f>SUM(AP47:AS47)</f>
        <v>1757390</v>
      </c>
      <c r="AU47" s="79"/>
      <c r="AV47" s="78"/>
      <c r="AW47" s="78"/>
      <c r="AX47" s="77">
        <f>SUM(AT47:AW47)</f>
        <v>1757390</v>
      </c>
      <c r="AZ47" s="543">
        <f t="shared" si="12"/>
        <v>0</v>
      </c>
      <c r="BA47" s="529">
        <v>0</v>
      </c>
      <c r="BB47" s="529">
        <v>0</v>
      </c>
      <c r="BC47" s="531">
        <v>0</v>
      </c>
    </row>
    <row r="48" spans="1:55" s="23" customFormat="1" ht="24.9" customHeight="1" x14ac:dyDescent="0.25">
      <c r="A48" s="28" t="s">
        <v>387</v>
      </c>
      <c r="B48" s="27" t="s">
        <v>386</v>
      </c>
      <c r="C48" s="76">
        <f>SUM(C46:C47)</f>
        <v>350000</v>
      </c>
      <c r="D48" s="75">
        <f>SUM(D46:D47)</f>
        <v>0</v>
      </c>
      <c r="E48" s="75">
        <f>SUM(E46:E47)</f>
        <v>0</v>
      </c>
      <c r="F48" s="74">
        <f>IF((SUM(C48:E48))=(SUM(F46:F47)),SUM(F46:F47),"HIBA!")</f>
        <v>350000</v>
      </c>
      <c r="G48" s="76">
        <f>SUM(G46:G47)</f>
        <v>25421</v>
      </c>
      <c r="H48" s="75">
        <f>SUM(H46:H47)</f>
        <v>0</v>
      </c>
      <c r="I48" s="75">
        <f>SUM(I46:I47)</f>
        <v>0</v>
      </c>
      <c r="J48" s="74">
        <f>IF((SUM(F48:I48))=(SUM(J46:J47)),SUM(J46:J47),"HIBA!")</f>
        <v>375421</v>
      </c>
      <c r="K48" s="76">
        <f>SUM(K46:K47)</f>
        <v>1908788</v>
      </c>
      <c r="L48" s="75">
        <f>SUM(L46:L47)</f>
        <v>0</v>
      </c>
      <c r="M48" s="75">
        <f>SUM(M46:M47)</f>
        <v>0</v>
      </c>
      <c r="N48" s="74">
        <f>IF((SUM(J48:M48))=(SUM(N46:N47)),SUM(N46:N47),"HIBA!")</f>
        <v>2284209</v>
      </c>
      <c r="O48" s="76">
        <f>SUM(O46:O47)</f>
        <v>0</v>
      </c>
      <c r="P48" s="75">
        <f>SUM(P46:P47)</f>
        <v>0</v>
      </c>
      <c r="Q48" s="75">
        <f>SUM(Q46:Q47)</f>
        <v>0</v>
      </c>
      <c r="R48" s="74">
        <f>IF((SUM(N48:Q48))=(SUM(R46:R47)),SUM(R46:R47),"HIBA!")</f>
        <v>2284209</v>
      </c>
      <c r="S48" s="76">
        <f>SUM(S46:S47)</f>
        <v>0</v>
      </c>
      <c r="T48" s="75">
        <f>SUM(T46:T47)</f>
        <v>0</v>
      </c>
      <c r="U48" s="75">
        <f>SUM(U46:U47)</f>
        <v>0</v>
      </c>
      <c r="V48" s="74">
        <f>IF((SUM(R48:U48))=(SUM(V46:V47)),SUM(V46:V47),"HIBA!")</f>
        <v>2284209</v>
      </c>
      <c r="W48" s="76">
        <f>SUM(W46:W47)</f>
        <v>0</v>
      </c>
      <c r="X48" s="75">
        <f>SUM(X46:X47)</f>
        <v>0</v>
      </c>
      <c r="Y48" s="75">
        <f>SUM(Y46:Y47)</f>
        <v>0</v>
      </c>
      <c r="Z48" s="74">
        <f>IF((SUM(V48:Y48))=(SUM(Z46:Z47)),SUM(Z46:Z47),"HIBA!")</f>
        <v>2284209</v>
      </c>
      <c r="AA48" s="76">
        <f>SUM(AA46:AA47)</f>
        <v>0</v>
      </c>
      <c r="AB48" s="75">
        <f>SUM(AB46:AB47)</f>
        <v>0</v>
      </c>
      <c r="AC48" s="75">
        <f>SUM(AC46:AC47)</f>
        <v>0</v>
      </c>
      <c r="AD48" s="74">
        <f>IF((SUM(Z48:AC48))=(SUM(AD46:AD47)),SUM(AD46:AD47),"HIBA!")</f>
        <v>2284209</v>
      </c>
      <c r="AE48" s="76">
        <f>SUM(AE46:AE47)</f>
        <v>0</v>
      </c>
      <c r="AF48" s="75">
        <f>SUM(AF46:AF47)</f>
        <v>0</v>
      </c>
      <c r="AG48" s="75">
        <f>SUM(AG46:AG47)</f>
        <v>0</v>
      </c>
      <c r="AH48" s="74">
        <f>IF((SUM(AD48:AG48))=(SUM(AH46:AH47)),SUM(AH46:AH47),"HIBA!")</f>
        <v>2284209</v>
      </c>
      <c r="AI48" s="76">
        <f>SUM(AI46:AI47)</f>
        <v>0</v>
      </c>
      <c r="AJ48" s="75">
        <f>SUM(AJ46:AJ47)</f>
        <v>0</v>
      </c>
      <c r="AK48" s="75">
        <f>SUM(AK46:AK47)</f>
        <v>0</v>
      </c>
      <c r="AL48" s="74">
        <f>IF((SUM(AH48:AK48))=(SUM(AL46:AL47)),SUM(AL46:AL47),"HIBA!")</f>
        <v>2284209</v>
      </c>
      <c r="AM48" s="76">
        <f>SUM(AM46:AM47)</f>
        <v>0</v>
      </c>
      <c r="AN48" s="75">
        <f>SUM(AN46:AN47)</f>
        <v>0</v>
      </c>
      <c r="AO48" s="75">
        <f>SUM(AO46:AO47)</f>
        <v>0</v>
      </c>
      <c r="AP48" s="74">
        <f>IF((SUM(AL48:AO48))=(SUM(AP46:AP47)),SUM(AP46:AP47),"HIBA!")</f>
        <v>2284209</v>
      </c>
      <c r="AQ48" s="76">
        <f>SUM(AQ46:AQ47)</f>
        <v>0</v>
      </c>
      <c r="AR48" s="75">
        <f>SUM(AR46:AR47)</f>
        <v>0</v>
      </c>
      <c r="AS48" s="75">
        <f>SUM(AS46:AS47)</f>
        <v>0</v>
      </c>
      <c r="AT48" s="74">
        <f>IF((SUM(AP48:AS48))=(SUM(AT46:AT47)),SUM(AT46:AT47),"HIBA!")</f>
        <v>2284209</v>
      </c>
      <c r="AU48" s="76">
        <f>SUM(AU46:AU47)</f>
        <v>0</v>
      </c>
      <c r="AV48" s="75">
        <f>SUM(AV46:AV47)</f>
        <v>0</v>
      </c>
      <c r="AW48" s="75">
        <f>SUM(AW46:AW47)</f>
        <v>0</v>
      </c>
      <c r="AX48" s="74">
        <f>IF((SUM(AT48:AW48))=(SUM(AX46:AX47)),SUM(AX46:AX47),"HIBA!")</f>
        <v>2284209</v>
      </c>
      <c r="AZ48" s="546">
        <f t="shared" si="12"/>
        <v>220710</v>
      </c>
      <c r="BA48" s="547">
        <v>0</v>
      </c>
      <c r="BB48" s="547">
        <v>0</v>
      </c>
      <c r="BC48" s="553">
        <f>SUM(BC46:BC47)</f>
        <v>596131</v>
      </c>
    </row>
    <row r="49" spans="1:55" s="29" customFormat="1" ht="24.9" customHeight="1" x14ac:dyDescent="0.25">
      <c r="A49" s="34" t="s">
        <v>385</v>
      </c>
      <c r="B49" s="33" t="s">
        <v>384</v>
      </c>
      <c r="C49" s="98">
        <f>Önkormányzat!C51+[1]Hivatal!C48+Óvoda!C48+'Közösségi H'!C48</f>
        <v>4679352</v>
      </c>
      <c r="D49" s="78">
        <f>Önkormányzat!D51+[1]Hivatal!D48+Óvoda!D48+'Közösségi H'!D48</f>
        <v>0</v>
      </c>
      <c r="E49" s="99">
        <f>Önkormányzat!E51+[1]Hivatal!E48+Óvoda!E48+'Közösségi H'!E48</f>
        <v>0</v>
      </c>
      <c r="F49" s="77">
        <f>SUM(C49:E49)</f>
        <v>4679352</v>
      </c>
      <c r="G49" s="98">
        <f>Önkormányzat!G51+[1]Hivatal!G48+Óvoda!G48+'Közösségi H'!G48</f>
        <v>350000</v>
      </c>
      <c r="H49" s="78">
        <f>Önkormányzat!H51+[1]Hivatal!H48+Óvoda!H48+'Közösségi H'!H48</f>
        <v>0</v>
      </c>
      <c r="I49" s="99">
        <f>Önkormányzat!I51+[1]Hivatal!I48+Óvoda!I48+'Közösségi H'!I48</f>
        <v>0</v>
      </c>
      <c r="J49" s="77">
        <f>SUM(F49:I49)</f>
        <v>5029352</v>
      </c>
      <c r="K49" s="98">
        <f>Önkormányzat!K51+[1]Hivatal!K48+Óvoda!K48+'Közösségi H'!K48</f>
        <v>0</v>
      </c>
      <c r="L49" s="78">
        <f>Önkormányzat!L51+[1]Hivatal!L48+Óvoda!L48+'Közösségi H'!L48</f>
        <v>0</v>
      </c>
      <c r="M49" s="99">
        <f>Önkormányzat!M51+[1]Hivatal!M48+Óvoda!M48+'Közösségi H'!M48</f>
        <v>0</v>
      </c>
      <c r="N49" s="77">
        <f>SUM(J49:M49)</f>
        <v>5029352</v>
      </c>
      <c r="O49" s="79"/>
      <c r="P49" s="78"/>
      <c r="Q49" s="78"/>
      <c r="R49" s="77">
        <f>SUM(N49:Q49)</f>
        <v>5029352</v>
      </c>
      <c r="S49" s="79"/>
      <c r="T49" s="78"/>
      <c r="U49" s="78"/>
      <c r="V49" s="77">
        <f>SUM(R49:U49)</f>
        <v>5029352</v>
      </c>
      <c r="W49" s="79"/>
      <c r="X49" s="78"/>
      <c r="Y49" s="78"/>
      <c r="Z49" s="77">
        <f>SUM(V49:Y49)</f>
        <v>5029352</v>
      </c>
      <c r="AA49" s="79"/>
      <c r="AB49" s="78"/>
      <c r="AC49" s="78"/>
      <c r="AD49" s="77">
        <f>SUM(Z49:AC49)</f>
        <v>5029352</v>
      </c>
      <c r="AE49" s="79"/>
      <c r="AF49" s="78"/>
      <c r="AG49" s="78"/>
      <c r="AH49" s="77">
        <f>SUM(AD49:AG49)</f>
        <v>5029352</v>
      </c>
      <c r="AI49" s="79"/>
      <c r="AJ49" s="78"/>
      <c r="AK49" s="78"/>
      <c r="AL49" s="77">
        <f>SUM(AH49:AK49)</f>
        <v>5029352</v>
      </c>
      <c r="AM49" s="79"/>
      <c r="AN49" s="78"/>
      <c r="AO49" s="78"/>
      <c r="AP49" s="77">
        <f>SUM(AL49:AO49)</f>
        <v>5029352</v>
      </c>
      <c r="AQ49" s="79"/>
      <c r="AR49" s="78"/>
      <c r="AS49" s="78"/>
      <c r="AT49" s="77">
        <f>SUM(AP49:AS49)</f>
        <v>5029352</v>
      </c>
      <c r="AU49" s="79"/>
      <c r="AV49" s="78"/>
      <c r="AW49" s="78"/>
      <c r="AX49" s="77">
        <f>SUM(AT49:AW49)</f>
        <v>5029352</v>
      </c>
      <c r="AZ49" s="543">
        <f t="shared" si="12"/>
        <v>2280732</v>
      </c>
      <c r="BA49" s="529">
        <v>0</v>
      </c>
      <c r="BB49" s="529">
        <v>0</v>
      </c>
      <c r="BC49" s="538">
        <f>Önkormányzat!BC51+[1]Hivatal!N48</f>
        <v>7310084</v>
      </c>
    </row>
    <row r="50" spans="1:55" s="29" customFormat="1" ht="24.9" customHeight="1" x14ac:dyDescent="0.25">
      <c r="A50" s="34" t="s">
        <v>383</v>
      </c>
      <c r="B50" s="33" t="s">
        <v>382</v>
      </c>
      <c r="C50" s="98">
        <f>Önkormányzat!C52+[1]Hivatal!C49+Óvoda!C49+'Közösségi H'!C49</f>
        <v>1000000</v>
      </c>
      <c r="D50" s="78">
        <f>Önkormányzat!D52+[1]Hivatal!D49+Óvoda!D49+'Közösségi H'!D49</f>
        <v>0</v>
      </c>
      <c r="E50" s="99">
        <f>Önkormányzat!E52+[1]Hivatal!E49+Óvoda!E49+'Közösségi H'!E49</f>
        <v>0</v>
      </c>
      <c r="F50" s="77">
        <f>SUM(C50:E50)</f>
        <v>1000000</v>
      </c>
      <c r="G50" s="98">
        <f>Önkormányzat!G52+[1]Hivatal!G49+Óvoda!G49+'Közösségi H'!G49</f>
        <v>75607</v>
      </c>
      <c r="H50" s="78">
        <f>Önkormányzat!H52+[1]Hivatal!H49+Óvoda!H49+'Közösségi H'!H49</f>
        <v>0</v>
      </c>
      <c r="I50" s="99">
        <f>Önkormányzat!I52+[1]Hivatal!I49+Óvoda!I49+'Közösségi H'!I49</f>
        <v>0</v>
      </c>
      <c r="J50" s="77">
        <f>SUM(F50:I50)</f>
        <v>1075607</v>
      </c>
      <c r="K50" s="98">
        <f>Önkormányzat!K52+[1]Hivatal!K49+Óvoda!K49+'Közösségi H'!K49</f>
        <v>-75607</v>
      </c>
      <c r="L50" s="78">
        <f>Önkormányzat!L52+[1]Hivatal!L49+Óvoda!L49+'Közösségi H'!L49</f>
        <v>0</v>
      </c>
      <c r="M50" s="99">
        <f>Önkormányzat!M52+[1]Hivatal!M49+Óvoda!M49+'Közösségi H'!M49</f>
        <v>0</v>
      </c>
      <c r="N50" s="77">
        <f>SUM(J50:M50)</f>
        <v>1000000</v>
      </c>
      <c r="O50" s="79"/>
      <c r="P50" s="78"/>
      <c r="Q50" s="78"/>
      <c r="R50" s="77">
        <f>SUM(N50:Q50)</f>
        <v>1000000</v>
      </c>
      <c r="S50" s="79"/>
      <c r="T50" s="78"/>
      <c r="U50" s="78"/>
      <c r="V50" s="77">
        <f>SUM(R50:U50)</f>
        <v>1000000</v>
      </c>
      <c r="W50" s="79"/>
      <c r="X50" s="78"/>
      <c r="Y50" s="78"/>
      <c r="Z50" s="77">
        <f>SUM(V50:Y50)</f>
        <v>1000000</v>
      </c>
      <c r="AA50" s="79"/>
      <c r="AB50" s="78"/>
      <c r="AC50" s="78"/>
      <c r="AD50" s="77">
        <f>SUM(Z50:AC50)</f>
        <v>1000000</v>
      </c>
      <c r="AE50" s="79"/>
      <c r="AF50" s="78"/>
      <c r="AG50" s="78"/>
      <c r="AH50" s="77">
        <f>SUM(AD50:AG50)</f>
        <v>1000000</v>
      </c>
      <c r="AI50" s="79"/>
      <c r="AJ50" s="78"/>
      <c r="AK50" s="78"/>
      <c r="AL50" s="77">
        <f>SUM(AH50:AK50)</f>
        <v>1000000</v>
      </c>
      <c r="AM50" s="79"/>
      <c r="AN50" s="78"/>
      <c r="AO50" s="78"/>
      <c r="AP50" s="77">
        <f>SUM(AL50:AO50)</f>
        <v>1000000</v>
      </c>
      <c r="AQ50" s="79"/>
      <c r="AR50" s="78"/>
      <c r="AS50" s="78"/>
      <c r="AT50" s="77">
        <f>SUM(AP50:AS50)</f>
        <v>1000000</v>
      </c>
      <c r="AU50" s="79"/>
      <c r="AV50" s="78"/>
      <c r="AW50" s="78"/>
      <c r="AX50" s="77">
        <f>SUM(AT50:AW50)</f>
        <v>1000000</v>
      </c>
      <c r="AZ50" s="543">
        <f t="shared" si="12"/>
        <v>518393</v>
      </c>
      <c r="BA50" s="529">
        <v>0</v>
      </c>
      <c r="BB50" s="529">
        <v>0</v>
      </c>
      <c r="BC50" s="538">
        <f>Önkormányzat!BC52+[1]Hivatal!N49</f>
        <v>1594000</v>
      </c>
    </row>
    <row r="51" spans="1:55" s="29" customFormat="1" ht="24.75" customHeight="1" x14ac:dyDescent="0.25">
      <c r="A51" s="34" t="s">
        <v>381</v>
      </c>
      <c r="B51" s="33" t="s">
        <v>380</v>
      </c>
      <c r="C51" s="98">
        <f>Önkormányzat!C53+[1]Hivatal!C50+Óvoda!C50+'Közösségi H'!C50</f>
        <v>0</v>
      </c>
      <c r="D51" s="78">
        <f>Önkormányzat!D53+[1]Hivatal!D50+Óvoda!D50+'Közösségi H'!D50</f>
        <v>0</v>
      </c>
      <c r="E51" s="99">
        <f>Önkormányzat!E53+[1]Hivatal!E50+Óvoda!E50+'Közösségi H'!E50</f>
        <v>0</v>
      </c>
      <c r="F51" s="77">
        <f>SUM(C51:E51)</f>
        <v>0</v>
      </c>
      <c r="G51" s="98">
        <f>Önkormányzat!G53+[1]Hivatal!G50+Óvoda!G50+'Közösségi H'!G50</f>
        <v>6039</v>
      </c>
      <c r="H51" s="78">
        <f>Önkormányzat!H53+[1]Hivatal!H50+Óvoda!H50+'Közösségi H'!H50</f>
        <v>0</v>
      </c>
      <c r="I51" s="99">
        <f>Önkormányzat!I53+[1]Hivatal!I50+Óvoda!I50+'Közösségi H'!I50</f>
        <v>0</v>
      </c>
      <c r="J51" s="77">
        <f>SUM(F51:I51)</f>
        <v>6039</v>
      </c>
      <c r="K51" s="98">
        <f>Önkormányzat!K53+[1]Hivatal!K50+Óvoda!K50+'Közösségi H'!K50</f>
        <v>1757390</v>
      </c>
      <c r="L51" s="78">
        <f>Önkormányzat!L53+[1]Hivatal!L50+Óvoda!L50+'Közösségi H'!L50</f>
        <v>0</v>
      </c>
      <c r="M51" s="99">
        <f>Önkormányzat!M53+[1]Hivatal!M50+Óvoda!M50+'Közösségi H'!M50</f>
        <v>0</v>
      </c>
      <c r="N51" s="77">
        <f>SUM(J51:M51)</f>
        <v>1763429</v>
      </c>
      <c r="O51" s="79"/>
      <c r="P51" s="78"/>
      <c r="Q51" s="78"/>
      <c r="R51" s="77">
        <f>SUM(N51:Q51)</f>
        <v>1763429</v>
      </c>
      <c r="S51" s="79"/>
      <c r="T51" s="78"/>
      <c r="U51" s="78"/>
      <c r="V51" s="77">
        <f>SUM(R51:U51)</f>
        <v>1763429</v>
      </c>
      <c r="W51" s="79"/>
      <c r="X51" s="78"/>
      <c r="Y51" s="78"/>
      <c r="Z51" s="77">
        <f>SUM(V51:Y51)</f>
        <v>1763429</v>
      </c>
      <c r="AA51" s="79"/>
      <c r="AB51" s="78"/>
      <c r="AC51" s="78"/>
      <c r="AD51" s="77">
        <f>SUM(Z51:AC51)</f>
        <v>1763429</v>
      </c>
      <c r="AE51" s="79"/>
      <c r="AF51" s="78"/>
      <c r="AG51" s="78"/>
      <c r="AH51" s="77">
        <f>SUM(AD51:AG51)</f>
        <v>1763429</v>
      </c>
      <c r="AI51" s="79"/>
      <c r="AJ51" s="78"/>
      <c r="AK51" s="78"/>
      <c r="AL51" s="77">
        <f>SUM(AH51:AK51)</f>
        <v>1763429</v>
      </c>
      <c r="AM51" s="79"/>
      <c r="AN51" s="78"/>
      <c r="AO51" s="78"/>
      <c r="AP51" s="77">
        <f>SUM(AL51:AO51)</f>
        <v>1763429</v>
      </c>
      <c r="AQ51" s="79"/>
      <c r="AR51" s="78"/>
      <c r="AS51" s="78"/>
      <c r="AT51" s="77">
        <f>SUM(AP51:AS51)</f>
        <v>1763429</v>
      </c>
      <c r="AU51" s="79"/>
      <c r="AV51" s="78"/>
      <c r="AW51" s="78"/>
      <c r="AX51" s="77">
        <f>SUM(AT51:AW51)</f>
        <v>1763429</v>
      </c>
      <c r="AZ51" s="543">
        <f t="shared" si="12"/>
        <v>0</v>
      </c>
      <c r="BA51" s="529">
        <v>0</v>
      </c>
      <c r="BB51" s="529">
        <v>0</v>
      </c>
      <c r="BC51" s="538">
        <f>Önkormányzat!BC53</f>
        <v>6039</v>
      </c>
    </row>
    <row r="52" spans="1:55" s="29" customFormat="1" ht="24.75" hidden="1" customHeight="1" x14ac:dyDescent="0.25">
      <c r="A52" s="34" t="s">
        <v>379</v>
      </c>
      <c r="B52" s="33" t="s">
        <v>378</v>
      </c>
      <c r="C52" s="98">
        <f>Önkormányzat!C54+[1]Hivatal!C51+Óvoda!C51+'Közösségi H'!C51</f>
        <v>0</v>
      </c>
      <c r="D52" s="78">
        <f>Önkormányzat!D54+[1]Hivatal!D51+Óvoda!D51+'Közösségi H'!D51</f>
        <v>0</v>
      </c>
      <c r="E52" s="99">
        <f>Önkormányzat!E54+[1]Hivatal!E51+Óvoda!E51+'Közösségi H'!E51</f>
        <v>0</v>
      </c>
      <c r="F52" s="77">
        <f>SUM(C52:E52)</f>
        <v>0</v>
      </c>
      <c r="G52" s="98">
        <f>Önkormányzat!G54+[1]Hivatal!G51+Óvoda!G51+'Közösségi H'!G51</f>
        <v>0</v>
      </c>
      <c r="H52" s="78">
        <f>Önkormányzat!H54+[1]Hivatal!H51+Óvoda!H51+'Közösségi H'!H51</f>
        <v>0</v>
      </c>
      <c r="I52" s="99">
        <f>Önkormányzat!I54+[1]Hivatal!I51+Óvoda!I51+'Közösségi H'!I51</f>
        <v>0</v>
      </c>
      <c r="J52" s="77">
        <f>SUM(F52:I52)</f>
        <v>0</v>
      </c>
      <c r="K52" s="98">
        <f>Önkormányzat!K54+[1]Hivatal!K51+Óvoda!K51+'Közösségi H'!K51</f>
        <v>1757390</v>
      </c>
      <c r="L52" s="78">
        <f>Önkormányzat!L54+[1]Hivatal!L51+Óvoda!L51+'Közösségi H'!L51</f>
        <v>0</v>
      </c>
      <c r="M52" s="99">
        <f>Önkormányzat!M54+[1]Hivatal!M51+Óvoda!M51+'Közösségi H'!M51</f>
        <v>0</v>
      </c>
      <c r="N52" s="77">
        <f>SUM(J52:M52)</f>
        <v>1757390</v>
      </c>
      <c r="O52" s="79"/>
      <c r="P52" s="78"/>
      <c r="Q52" s="78"/>
      <c r="R52" s="77">
        <f>SUM(N52:Q52)</f>
        <v>1757390</v>
      </c>
      <c r="S52" s="79"/>
      <c r="T52" s="78"/>
      <c r="U52" s="78"/>
      <c r="V52" s="77">
        <f>SUM(R52:U52)</f>
        <v>1757390</v>
      </c>
      <c r="W52" s="79"/>
      <c r="X52" s="78"/>
      <c r="Y52" s="78"/>
      <c r="Z52" s="77">
        <f>SUM(V52:Y52)</f>
        <v>1757390</v>
      </c>
      <c r="AA52" s="79"/>
      <c r="AB52" s="78"/>
      <c r="AC52" s="78"/>
      <c r="AD52" s="77">
        <f>SUM(Z52:AC52)</f>
        <v>1757390</v>
      </c>
      <c r="AE52" s="79"/>
      <c r="AF52" s="78"/>
      <c r="AG52" s="78"/>
      <c r="AH52" s="77">
        <f>SUM(AD52:AG52)</f>
        <v>1757390</v>
      </c>
      <c r="AI52" s="79"/>
      <c r="AJ52" s="78"/>
      <c r="AK52" s="78"/>
      <c r="AL52" s="77">
        <f>SUM(AH52:AK52)</f>
        <v>1757390</v>
      </c>
      <c r="AM52" s="79"/>
      <c r="AN52" s="78"/>
      <c r="AO52" s="78"/>
      <c r="AP52" s="77">
        <f>SUM(AL52:AO52)</f>
        <v>1757390</v>
      </c>
      <c r="AQ52" s="79"/>
      <c r="AR52" s="78"/>
      <c r="AS52" s="78"/>
      <c r="AT52" s="77">
        <f>SUM(AP52:AS52)</f>
        <v>1757390</v>
      </c>
      <c r="AU52" s="79"/>
      <c r="AV52" s="78"/>
      <c r="AW52" s="78"/>
      <c r="AX52" s="77">
        <f>SUM(AT52:AW52)</f>
        <v>1757390</v>
      </c>
      <c r="AZ52" s="543">
        <f t="shared" si="12"/>
        <v>0</v>
      </c>
      <c r="BA52" s="529">
        <v>0</v>
      </c>
      <c r="BB52" s="529">
        <v>0</v>
      </c>
      <c r="BC52" s="531">
        <v>0</v>
      </c>
    </row>
    <row r="53" spans="1:55" s="29" customFormat="1" ht="24.75" hidden="1" customHeight="1" x14ac:dyDescent="0.25">
      <c r="A53" s="34" t="s">
        <v>377</v>
      </c>
      <c r="B53" s="33" t="s">
        <v>376</v>
      </c>
      <c r="C53" s="98">
        <f>Önkormányzat!C55+[1]Hivatal!C52+Óvoda!C52+'Közösségi H'!C52</f>
        <v>0</v>
      </c>
      <c r="D53" s="78">
        <f>Önkormányzat!D55+[1]Hivatal!D52+Óvoda!D52+'Közösségi H'!D52</f>
        <v>0</v>
      </c>
      <c r="E53" s="99">
        <f>Önkormányzat!E55+[1]Hivatal!E52+Óvoda!E52+'Közösségi H'!E52</f>
        <v>0</v>
      </c>
      <c r="F53" s="77">
        <f>SUM(C53:E53)</f>
        <v>0</v>
      </c>
      <c r="G53" s="98">
        <f>Önkormányzat!G55+[1]Hivatal!G52+Óvoda!G52+'Közösségi H'!G52</f>
        <v>0</v>
      </c>
      <c r="H53" s="78">
        <f>Önkormányzat!H55+[1]Hivatal!H52+Óvoda!H52+'Közösségi H'!H52</f>
        <v>0</v>
      </c>
      <c r="I53" s="99">
        <f>Önkormányzat!I55+[1]Hivatal!I52+Óvoda!I52+'Közösségi H'!I52</f>
        <v>0</v>
      </c>
      <c r="J53" s="77">
        <f>SUM(F53:I53)</f>
        <v>0</v>
      </c>
      <c r="K53" s="98">
        <f>Önkormányzat!K55+[1]Hivatal!K52+Óvoda!K52+'Közösségi H'!K52</f>
        <v>1757390</v>
      </c>
      <c r="L53" s="78">
        <f>Önkormányzat!L55+[1]Hivatal!L52+Óvoda!L52+'Közösségi H'!L52</f>
        <v>0</v>
      </c>
      <c r="M53" s="99">
        <f>Önkormányzat!M55+[1]Hivatal!M52+Óvoda!M52+'Közösségi H'!M52</f>
        <v>0</v>
      </c>
      <c r="N53" s="77">
        <f>SUM(J53:M53)</f>
        <v>1757390</v>
      </c>
      <c r="O53" s="79"/>
      <c r="P53" s="78"/>
      <c r="Q53" s="78"/>
      <c r="R53" s="77">
        <f>SUM(N53:Q53)</f>
        <v>1757390</v>
      </c>
      <c r="S53" s="79"/>
      <c r="T53" s="78"/>
      <c r="U53" s="78"/>
      <c r="V53" s="77">
        <f>SUM(R53:U53)</f>
        <v>1757390</v>
      </c>
      <c r="W53" s="79"/>
      <c r="X53" s="78"/>
      <c r="Y53" s="78"/>
      <c r="Z53" s="77">
        <f>SUM(V53:Y53)</f>
        <v>1757390</v>
      </c>
      <c r="AA53" s="79"/>
      <c r="AB53" s="78"/>
      <c r="AC53" s="78"/>
      <c r="AD53" s="77">
        <f>SUM(Z53:AC53)</f>
        <v>1757390</v>
      </c>
      <c r="AE53" s="79"/>
      <c r="AF53" s="78"/>
      <c r="AG53" s="78"/>
      <c r="AH53" s="77">
        <f>SUM(AD53:AG53)</f>
        <v>1757390</v>
      </c>
      <c r="AI53" s="79"/>
      <c r="AJ53" s="78"/>
      <c r="AK53" s="78"/>
      <c r="AL53" s="77">
        <f>SUM(AH53:AK53)</f>
        <v>1757390</v>
      </c>
      <c r="AM53" s="79"/>
      <c r="AN53" s="78"/>
      <c r="AO53" s="78"/>
      <c r="AP53" s="77">
        <f>SUM(AL53:AO53)</f>
        <v>1757390</v>
      </c>
      <c r="AQ53" s="79"/>
      <c r="AR53" s="78"/>
      <c r="AS53" s="78"/>
      <c r="AT53" s="77">
        <f>SUM(AP53:AS53)</f>
        <v>1757390</v>
      </c>
      <c r="AU53" s="79"/>
      <c r="AV53" s="78"/>
      <c r="AW53" s="78"/>
      <c r="AX53" s="77">
        <f>SUM(AT53:AW53)</f>
        <v>1757390</v>
      </c>
      <c r="AZ53" s="543">
        <f t="shared" si="12"/>
        <v>0</v>
      </c>
      <c r="BA53" s="529">
        <v>0</v>
      </c>
      <c r="BB53" s="529">
        <v>0</v>
      </c>
      <c r="BC53" s="531">
        <v>0</v>
      </c>
    </row>
    <row r="54" spans="1:55" s="23" customFormat="1" ht="24.9" customHeight="1" x14ac:dyDescent="0.25">
      <c r="A54" s="28" t="s">
        <v>375</v>
      </c>
      <c r="B54" s="27" t="s">
        <v>374</v>
      </c>
      <c r="C54" s="76">
        <f>SUM(C49:C53)</f>
        <v>5679352</v>
      </c>
      <c r="D54" s="75">
        <f>SUM(D49:D53)</f>
        <v>0</v>
      </c>
      <c r="E54" s="75">
        <f>SUM(E49:E53)</f>
        <v>0</v>
      </c>
      <c r="F54" s="74">
        <f>IF((SUM(C54:E54))=(SUM(F49:F53)),SUM(F49:F53),"HIBA!")</f>
        <v>5679352</v>
      </c>
      <c r="G54" s="76">
        <f>SUM(G49:G53)</f>
        <v>431646</v>
      </c>
      <c r="H54" s="75">
        <f>SUM(H49:H53)</f>
        <v>0</v>
      </c>
      <c r="I54" s="75">
        <f>SUM(I49:I53)</f>
        <v>0</v>
      </c>
      <c r="J54" s="74">
        <f>IF((SUM(F54:I54))=(SUM(J49:J53)),SUM(J49:J53),"HIBA!")</f>
        <v>6110998</v>
      </c>
      <c r="K54" s="76">
        <f>SUM(K49:K53)</f>
        <v>5196563</v>
      </c>
      <c r="L54" s="75">
        <f>SUM(L49:L53)</f>
        <v>0</v>
      </c>
      <c r="M54" s="75">
        <f>SUM(M49:M53)</f>
        <v>0</v>
      </c>
      <c r="N54" s="74">
        <f>IF((SUM(J54:M54))=(SUM(N49:N53)),SUM(N49:N53),"HIBA!")</f>
        <v>11307561</v>
      </c>
      <c r="O54" s="76">
        <f>SUM(O49:O53)</f>
        <v>0</v>
      </c>
      <c r="P54" s="75">
        <f>SUM(P49:P53)</f>
        <v>0</v>
      </c>
      <c r="Q54" s="75">
        <f>SUM(Q49:Q53)</f>
        <v>0</v>
      </c>
      <c r="R54" s="74">
        <f>IF((SUM(N54:Q54))=(SUM(R49:R53)),SUM(R49:R53),"HIBA!")</f>
        <v>11307561</v>
      </c>
      <c r="S54" s="76">
        <f>SUM(S49:S53)</f>
        <v>0</v>
      </c>
      <c r="T54" s="75">
        <f>SUM(T49:T53)</f>
        <v>0</v>
      </c>
      <c r="U54" s="75">
        <f>SUM(U49:U53)</f>
        <v>0</v>
      </c>
      <c r="V54" s="74">
        <f>IF((SUM(R54:U54))=(SUM(V49:V53)),SUM(V49:V53),"HIBA!")</f>
        <v>11307561</v>
      </c>
      <c r="W54" s="76">
        <f>SUM(W49:W53)</f>
        <v>0</v>
      </c>
      <c r="X54" s="75">
        <f>SUM(X49:X53)</f>
        <v>0</v>
      </c>
      <c r="Y54" s="75">
        <f>SUM(Y49:Y53)</f>
        <v>0</v>
      </c>
      <c r="Z54" s="74">
        <f>IF((SUM(V54:Y54))=(SUM(Z49:Z53)),SUM(Z49:Z53),"HIBA!")</f>
        <v>11307561</v>
      </c>
      <c r="AA54" s="76">
        <f>SUM(AA49:AA53)</f>
        <v>0</v>
      </c>
      <c r="AB54" s="75">
        <f>SUM(AB49:AB53)</f>
        <v>0</v>
      </c>
      <c r="AC54" s="75">
        <f>SUM(AC49:AC53)</f>
        <v>0</v>
      </c>
      <c r="AD54" s="74">
        <f>IF((SUM(Z54:AC54))=(SUM(AD49:AD53)),SUM(AD49:AD53),"HIBA!")</f>
        <v>11307561</v>
      </c>
      <c r="AE54" s="76">
        <f>SUM(AE49:AE53)</f>
        <v>0</v>
      </c>
      <c r="AF54" s="75">
        <f>SUM(AF49:AF53)</f>
        <v>0</v>
      </c>
      <c r="AG54" s="75">
        <f>SUM(AG49:AG53)</f>
        <v>0</v>
      </c>
      <c r="AH54" s="74">
        <f>IF((SUM(AD54:AG54))=(SUM(AH49:AH53)),SUM(AH49:AH53),"HIBA!")</f>
        <v>11307561</v>
      </c>
      <c r="AI54" s="76">
        <f>SUM(AI49:AI53)</f>
        <v>0</v>
      </c>
      <c r="AJ54" s="75">
        <f>SUM(AJ49:AJ53)</f>
        <v>0</v>
      </c>
      <c r="AK54" s="75">
        <f>SUM(AK49:AK53)</f>
        <v>0</v>
      </c>
      <c r="AL54" s="74">
        <f>IF((SUM(AH54:AK54))=(SUM(AL49:AL53)),SUM(AL49:AL53),"HIBA!")</f>
        <v>11307561</v>
      </c>
      <c r="AM54" s="76">
        <f>SUM(AM49:AM53)</f>
        <v>0</v>
      </c>
      <c r="AN54" s="75">
        <f>SUM(AN49:AN53)</f>
        <v>0</v>
      </c>
      <c r="AO54" s="75">
        <f>SUM(AO49:AO53)</f>
        <v>0</v>
      </c>
      <c r="AP54" s="74">
        <f>IF((SUM(AL54:AO54))=(SUM(AP49:AP53)),SUM(AP49:AP53),"HIBA!")</f>
        <v>11307561</v>
      </c>
      <c r="AQ54" s="76">
        <f>SUM(AQ49:AQ53)</f>
        <v>0</v>
      </c>
      <c r="AR54" s="75">
        <f>SUM(AR49:AR53)</f>
        <v>0</v>
      </c>
      <c r="AS54" s="75">
        <f>SUM(AS49:AS53)</f>
        <v>0</v>
      </c>
      <c r="AT54" s="74">
        <f>IF((SUM(AP54:AS54))=(SUM(AT49:AT53)),SUM(AT49:AT53),"HIBA!")</f>
        <v>11307561</v>
      </c>
      <c r="AU54" s="76">
        <f>SUM(AU49:AU53)</f>
        <v>0</v>
      </c>
      <c r="AV54" s="75">
        <f>SUM(AV49:AV53)</f>
        <v>0</v>
      </c>
      <c r="AW54" s="75">
        <f>SUM(AW49:AW53)</f>
        <v>0</v>
      </c>
      <c r="AX54" s="74">
        <f>IF((SUM(AT54:AW54))=(SUM(AX49:AX53)),SUM(AX49:AX53),"HIBA!")</f>
        <v>11307561</v>
      </c>
      <c r="AZ54" s="543">
        <f t="shared" si="12"/>
        <v>2799125</v>
      </c>
      <c r="BA54" s="529">
        <v>0</v>
      </c>
      <c r="BB54" s="529">
        <v>0</v>
      </c>
      <c r="BC54" s="539">
        <f>SUM(BC49:BC53)</f>
        <v>8910123</v>
      </c>
    </row>
    <row r="55" spans="1:55" s="11" customFormat="1" ht="30" customHeight="1" x14ac:dyDescent="0.25">
      <c r="A55" s="16" t="s">
        <v>373</v>
      </c>
      <c r="B55" s="15" t="s">
        <v>372</v>
      </c>
      <c r="C55" s="87">
        <f>SUM(C54,C48,C45,C37,C34)</f>
        <v>30863250</v>
      </c>
      <c r="D55" s="86">
        <f>SUM(D54,D48,D45,D37,D34)</f>
        <v>0</v>
      </c>
      <c r="E55" s="86">
        <f>SUM(E54,E48,E45,E37,E34)</f>
        <v>0</v>
      </c>
      <c r="F55" s="85">
        <f>IF((SUM(C55:E55))=(F34+F37+F45+F48+F54),SUM(F34+F37+F45+F48+F54),"HIBA!")</f>
        <v>30863250</v>
      </c>
      <c r="G55" s="87">
        <f>SUM(G54,G48,G45,G37,G34)</f>
        <v>8095373</v>
      </c>
      <c r="H55" s="86">
        <f>SUM(H54,H48,H45,H37,H34)</f>
        <v>0</v>
      </c>
      <c r="I55" s="86">
        <f>SUM(I54,I48,I45,I37,I34)</f>
        <v>0</v>
      </c>
      <c r="J55" s="85">
        <f>IF((SUM(F55:I55))=(J34+J37+J45+J48+J54),SUM(J34+J37+J45+J48+J54),"HIBA!")</f>
        <v>38958623</v>
      </c>
      <c r="K55" s="87">
        <f>SUM(K54,K48,K45,K37,K34)</f>
        <v>13263957</v>
      </c>
      <c r="L55" s="86">
        <f>SUM(L54,L48,L45,L37,L34)</f>
        <v>0</v>
      </c>
      <c r="M55" s="86">
        <f>SUM(M54,M48,M45,M37,M34)</f>
        <v>0</v>
      </c>
      <c r="N55" s="85">
        <f>IF((SUM(J55:M55))=(N34+N37+N45+N48+N54),SUM(N34+N37+N45+N48+N54),"HIBA!")</f>
        <v>52222580</v>
      </c>
      <c r="O55" s="87">
        <f>SUM(O54,O48,O45,O37,O34)</f>
        <v>0</v>
      </c>
      <c r="P55" s="86">
        <f>SUM(P54,P48,P45,P37,P34)</f>
        <v>0</v>
      </c>
      <c r="Q55" s="86">
        <f>SUM(Q54,Q48,Q45,Q37,Q34)</f>
        <v>0</v>
      </c>
      <c r="R55" s="85">
        <f>IF((SUM(N55:Q55))=(R34+R37+R45+R48+R54),SUM(R34+R37+R45+R48+R54),"HIBA!")</f>
        <v>52222580</v>
      </c>
      <c r="S55" s="87">
        <f>SUM(S54,S48,S45,S37,S34)</f>
        <v>0</v>
      </c>
      <c r="T55" s="86">
        <f>SUM(T54,T48,T45,T37,T34)</f>
        <v>0</v>
      </c>
      <c r="U55" s="86">
        <f>SUM(U54,U48,U45,U37,U34)</f>
        <v>0</v>
      </c>
      <c r="V55" s="85">
        <f>IF((SUM(R55:U55))=(V34+V37+V45+V48+V54),SUM(V34+V37+V45+V48+V54),"HIBA!")</f>
        <v>52222580</v>
      </c>
      <c r="W55" s="87">
        <f>SUM(W54,W48,W45,W37,W34)</f>
        <v>0</v>
      </c>
      <c r="X55" s="86">
        <f>SUM(X54,X48,X45,X37,X34)</f>
        <v>0</v>
      </c>
      <c r="Y55" s="86">
        <f>SUM(Y54,Y48,Y45,Y37,Y34)</f>
        <v>0</v>
      </c>
      <c r="Z55" s="85">
        <f>IF((SUM(V55:Y55))=(Z34+Z37+Z45+Z48+Z54),SUM(Z34+Z37+Z45+Z48+Z54),"HIBA!")</f>
        <v>52222580</v>
      </c>
      <c r="AA55" s="87">
        <f>SUM(AA54,AA48,AA45,AA37,AA34)</f>
        <v>0</v>
      </c>
      <c r="AB55" s="86">
        <f>SUM(AB54,AB48,AB45,AB37,AB34)</f>
        <v>0</v>
      </c>
      <c r="AC55" s="86">
        <f>SUM(AC54,AC48,AC45,AC37,AC34)</f>
        <v>0</v>
      </c>
      <c r="AD55" s="85">
        <f>IF((SUM(Z55:AC55))=(AD34+AD37+AD45+AD48+AD54),SUM(AD34+AD37+AD45+AD48+AD54),"HIBA!")</f>
        <v>52222580</v>
      </c>
      <c r="AE55" s="87">
        <f>SUM(AE54,AE48,AE45,AE37,AE34)</f>
        <v>0</v>
      </c>
      <c r="AF55" s="86">
        <f>SUM(AF54,AF48,AF45,AF37,AF34)</f>
        <v>0</v>
      </c>
      <c r="AG55" s="86">
        <f>SUM(AG54,AG48,AG45,AG37,AG34)</f>
        <v>0</v>
      </c>
      <c r="AH55" s="85">
        <f>IF((SUM(AD55:AG55))=(AH34+AH37+AH45+AH48+AH54),SUM(AH34+AH37+AH45+AH48+AH54),"HIBA!")</f>
        <v>52222580</v>
      </c>
      <c r="AI55" s="87">
        <f>SUM(AI54,AI48,AI45,AI37,AI34)</f>
        <v>0</v>
      </c>
      <c r="AJ55" s="86">
        <f>SUM(AJ54,AJ48,AJ45,AJ37,AJ34)</f>
        <v>0</v>
      </c>
      <c r="AK55" s="86">
        <f>SUM(AK54,AK48,AK45,AK37,AK34)</f>
        <v>0</v>
      </c>
      <c r="AL55" s="85">
        <f>IF((SUM(AH55:AK55))=(AL34+AL37+AL45+AL48+AL54),SUM(AL34+AL37+AL45+AL48+AL54),"HIBA!")</f>
        <v>52222580</v>
      </c>
      <c r="AM55" s="87">
        <f>SUM(AM54,AM48,AM45,AM37,AM34)</f>
        <v>0</v>
      </c>
      <c r="AN55" s="86">
        <f>SUM(AN54,AN48,AN45,AN37,AN34)</f>
        <v>0</v>
      </c>
      <c r="AO55" s="86">
        <f>SUM(AO54,AO48,AO45,AO37,AO34)</f>
        <v>0</v>
      </c>
      <c r="AP55" s="85">
        <f>IF((SUM(AL55:AO55))=(AP34+AP37+AP45+AP48+AP54),SUM(AP34+AP37+AP45+AP48+AP54),"HIBA!")</f>
        <v>52222580</v>
      </c>
      <c r="AQ55" s="87">
        <f>SUM(AQ54,AQ48,AQ45,AQ37,AQ34)</f>
        <v>0</v>
      </c>
      <c r="AR55" s="86">
        <f>SUM(AR54,AR48,AR45,AR37,AR34)</f>
        <v>0</v>
      </c>
      <c r="AS55" s="86">
        <f>SUM(AS54,AS48,AS45,AS37,AS34)</f>
        <v>0</v>
      </c>
      <c r="AT55" s="85">
        <f>IF((SUM(AP55:AS55))=(AT34+AT37+AT45+AT48+AT54),SUM(AT34+AT37+AT45+AT48+AT54),"HIBA!")</f>
        <v>52222580</v>
      </c>
      <c r="AU55" s="87">
        <f>SUM(AU54,AU48,AU45,AU37,AU34)</f>
        <v>0</v>
      </c>
      <c r="AV55" s="86">
        <f>SUM(AV54,AV48,AV45,AV37,AV34)</f>
        <v>0</v>
      </c>
      <c r="AW55" s="86">
        <f>SUM(AW54,AW48,AW45,AW37,AW34)</f>
        <v>0</v>
      </c>
      <c r="AX55" s="85">
        <f>IF((SUM(AT55:AW55))=(AX34+AX37+AX45+AX48+AX54),SUM(AX34+AX37+AX45+AX48+AX54),"HIBA!")</f>
        <v>52222580</v>
      </c>
      <c r="AZ55" s="549">
        <f t="shared" si="12"/>
        <v>18310719</v>
      </c>
      <c r="BA55" s="550">
        <v>0</v>
      </c>
      <c r="BB55" s="550">
        <v>0</v>
      </c>
      <c r="BC55" s="555">
        <f>BC54+BC48+BC45+BC37+BC34</f>
        <v>57269342</v>
      </c>
    </row>
    <row r="56" spans="1:55" s="17" customFormat="1" ht="3" hidden="1" customHeight="1" x14ac:dyDescent="0.25">
      <c r="A56" s="45" t="s">
        <v>371</v>
      </c>
      <c r="B56" s="21" t="s">
        <v>370</v>
      </c>
      <c r="C56" s="98">
        <f>Önkormányzat!C58+[1]Hivatal!C55+Óvoda!C55+'Közösségi H'!C55</f>
        <v>0</v>
      </c>
      <c r="D56" s="78">
        <f>Önkormányzat!D58+[1]Hivatal!D55+Óvoda!D55+'Közösségi H'!D55</f>
        <v>0</v>
      </c>
      <c r="E56" s="99">
        <f>Önkormányzat!E58+[1]Hivatal!E55+Óvoda!E55+'Közösségi H'!E55</f>
        <v>0</v>
      </c>
      <c r="F56" s="71">
        <f t="shared" ref="F56:F63" si="27">SUM(C56:E56)</f>
        <v>0</v>
      </c>
      <c r="G56" s="98">
        <f>Önkormányzat!G58+[1]Hivatal!G55+Óvoda!G55+'Közösségi H'!G55</f>
        <v>0</v>
      </c>
      <c r="H56" s="78">
        <f>Önkormányzat!H58+[1]Hivatal!H55+Óvoda!H55+'Közösségi H'!H55</f>
        <v>0</v>
      </c>
      <c r="I56" s="99">
        <f>Önkormányzat!I58+[1]Hivatal!I55+Óvoda!I55+'Közösségi H'!I55</f>
        <v>0</v>
      </c>
      <c r="J56" s="71">
        <f t="shared" ref="J56:J63" si="28">SUM(F56:I56)</f>
        <v>0</v>
      </c>
      <c r="K56" s="98">
        <f>Önkormányzat!K58+[1]Hivatal!K55+Óvoda!K55+'Közösségi H'!K55</f>
        <v>1757390</v>
      </c>
      <c r="L56" s="78">
        <f>Önkormányzat!L58+[1]Hivatal!L55+Óvoda!L55+'Közösségi H'!L55</f>
        <v>0</v>
      </c>
      <c r="M56" s="99">
        <f>Önkormányzat!M58+[1]Hivatal!M55+Óvoda!M55+'Közösségi H'!M55</f>
        <v>0</v>
      </c>
      <c r="N56" s="71">
        <f t="shared" ref="N56:N63" si="29">SUM(J56:M56)</f>
        <v>1757390</v>
      </c>
      <c r="O56" s="73"/>
      <c r="P56" s="72"/>
      <c r="Q56" s="72"/>
      <c r="R56" s="71">
        <f t="shared" ref="R56:R63" si="30">SUM(N56:Q56)</f>
        <v>1757390</v>
      </c>
      <c r="S56" s="73"/>
      <c r="T56" s="72"/>
      <c r="U56" s="72"/>
      <c r="V56" s="71">
        <f t="shared" ref="V56:V63" si="31">SUM(R56:U56)</f>
        <v>1757390</v>
      </c>
      <c r="W56" s="73"/>
      <c r="X56" s="72"/>
      <c r="Y56" s="72"/>
      <c r="Z56" s="71">
        <f t="shared" ref="Z56:Z63" si="32">SUM(V56:Y56)</f>
        <v>1757390</v>
      </c>
      <c r="AA56" s="73"/>
      <c r="AB56" s="72"/>
      <c r="AC56" s="72"/>
      <c r="AD56" s="71">
        <f t="shared" ref="AD56:AD63" si="33">SUM(Z56:AC56)</f>
        <v>1757390</v>
      </c>
      <c r="AE56" s="73"/>
      <c r="AF56" s="72"/>
      <c r="AG56" s="72"/>
      <c r="AH56" s="71">
        <f t="shared" ref="AH56:AH63" si="34">SUM(AD56:AG56)</f>
        <v>1757390</v>
      </c>
      <c r="AI56" s="73"/>
      <c r="AJ56" s="72"/>
      <c r="AK56" s="72"/>
      <c r="AL56" s="71">
        <f t="shared" ref="AL56:AL63" si="35">SUM(AH56:AK56)</f>
        <v>1757390</v>
      </c>
      <c r="AM56" s="73"/>
      <c r="AN56" s="72"/>
      <c r="AO56" s="72"/>
      <c r="AP56" s="71">
        <f t="shared" ref="AP56:AP63" si="36">SUM(AL56:AO56)</f>
        <v>1757390</v>
      </c>
      <c r="AQ56" s="73"/>
      <c r="AR56" s="72"/>
      <c r="AS56" s="72"/>
      <c r="AT56" s="71">
        <f t="shared" ref="AT56:AT63" si="37">SUM(AP56:AS56)</f>
        <v>1757390</v>
      </c>
      <c r="AU56" s="73"/>
      <c r="AV56" s="72"/>
      <c r="AW56" s="72"/>
      <c r="AX56" s="71">
        <f t="shared" ref="AX56:AX63" si="38">SUM(AT56:AW56)</f>
        <v>1757390</v>
      </c>
      <c r="AZ56" s="543">
        <f t="shared" si="12"/>
        <v>0</v>
      </c>
      <c r="BA56" s="529">
        <v>0</v>
      </c>
      <c r="BB56" s="529">
        <v>0</v>
      </c>
      <c r="BC56" s="534">
        <v>0</v>
      </c>
    </row>
    <row r="57" spans="1:55" s="17" customFormat="1" ht="24.75" hidden="1" customHeight="1" x14ac:dyDescent="0.25">
      <c r="A57" s="45" t="s">
        <v>369</v>
      </c>
      <c r="B57" s="21" t="s">
        <v>368</v>
      </c>
      <c r="C57" s="98">
        <f>Önkormányzat!C59+[1]Hivatal!C56+Óvoda!C56+'Közösségi H'!C56</f>
        <v>0</v>
      </c>
      <c r="D57" s="78">
        <f>Önkormányzat!D59+[1]Hivatal!D56+Óvoda!D56+'Közösségi H'!D56</f>
        <v>0</v>
      </c>
      <c r="E57" s="99">
        <f>Önkormányzat!E59+[1]Hivatal!E56+Óvoda!E56+'Közösségi H'!E56</f>
        <v>0</v>
      </c>
      <c r="F57" s="71">
        <f t="shared" si="27"/>
        <v>0</v>
      </c>
      <c r="G57" s="98">
        <f>Önkormányzat!G59+[1]Hivatal!G56+Óvoda!G56+'Közösségi H'!G56</f>
        <v>0</v>
      </c>
      <c r="H57" s="78">
        <f>Önkormányzat!H59+[1]Hivatal!H56+Óvoda!H56+'Közösségi H'!H56</f>
        <v>0</v>
      </c>
      <c r="I57" s="99">
        <f>Önkormányzat!I59+[1]Hivatal!I56+Óvoda!I56+'Közösségi H'!I56</f>
        <v>0</v>
      </c>
      <c r="J57" s="71">
        <f t="shared" si="28"/>
        <v>0</v>
      </c>
      <c r="K57" s="98">
        <f>Önkormányzat!K59+[1]Hivatal!K56+Óvoda!K56+'Közösségi H'!K56</f>
        <v>1757390</v>
      </c>
      <c r="L57" s="78">
        <f>Önkormányzat!L59+[1]Hivatal!L56+Óvoda!L56+'Közösségi H'!L56</f>
        <v>0</v>
      </c>
      <c r="M57" s="99">
        <f>Önkormányzat!M59+[1]Hivatal!M56+Óvoda!M56+'Közösségi H'!M56</f>
        <v>0</v>
      </c>
      <c r="N57" s="71">
        <f t="shared" si="29"/>
        <v>1757390</v>
      </c>
      <c r="O57" s="73"/>
      <c r="P57" s="72"/>
      <c r="Q57" s="72"/>
      <c r="R57" s="71">
        <f t="shared" si="30"/>
        <v>1757390</v>
      </c>
      <c r="S57" s="73"/>
      <c r="T57" s="72"/>
      <c r="U57" s="72"/>
      <c r="V57" s="71">
        <f t="shared" si="31"/>
        <v>1757390</v>
      </c>
      <c r="W57" s="73"/>
      <c r="X57" s="72"/>
      <c r="Y57" s="72"/>
      <c r="Z57" s="71">
        <f t="shared" si="32"/>
        <v>1757390</v>
      </c>
      <c r="AA57" s="73"/>
      <c r="AB57" s="72"/>
      <c r="AC57" s="72"/>
      <c r="AD57" s="71">
        <f t="shared" si="33"/>
        <v>1757390</v>
      </c>
      <c r="AE57" s="73"/>
      <c r="AF57" s="72"/>
      <c r="AG57" s="72"/>
      <c r="AH57" s="71">
        <f t="shared" si="34"/>
        <v>1757390</v>
      </c>
      <c r="AI57" s="73"/>
      <c r="AJ57" s="72"/>
      <c r="AK57" s="72"/>
      <c r="AL57" s="71">
        <f t="shared" si="35"/>
        <v>1757390</v>
      </c>
      <c r="AM57" s="73"/>
      <c r="AN57" s="72"/>
      <c r="AO57" s="72"/>
      <c r="AP57" s="71">
        <f t="shared" si="36"/>
        <v>1757390</v>
      </c>
      <c r="AQ57" s="73"/>
      <c r="AR57" s="72"/>
      <c r="AS57" s="72"/>
      <c r="AT57" s="71">
        <f t="shared" si="37"/>
        <v>1757390</v>
      </c>
      <c r="AU57" s="73"/>
      <c r="AV57" s="72"/>
      <c r="AW57" s="72"/>
      <c r="AX57" s="71">
        <f t="shared" si="38"/>
        <v>1757390</v>
      </c>
      <c r="AZ57" s="543">
        <f t="shared" si="12"/>
        <v>0</v>
      </c>
      <c r="BA57" s="529">
        <v>0</v>
      </c>
      <c r="BB57" s="529">
        <v>0</v>
      </c>
      <c r="BC57" s="534">
        <v>0</v>
      </c>
    </row>
    <row r="58" spans="1:55" s="17" customFormat="1" ht="24.75" hidden="1" customHeight="1" x14ac:dyDescent="0.25">
      <c r="A58" s="45" t="s">
        <v>367</v>
      </c>
      <c r="B58" s="21" t="s">
        <v>366</v>
      </c>
      <c r="C58" s="98">
        <f>Önkormányzat!C60+[1]Hivatal!C57+Óvoda!C57+'Közösségi H'!C57</f>
        <v>0</v>
      </c>
      <c r="D58" s="78">
        <f>Önkormányzat!D60+[1]Hivatal!D57+Óvoda!D57+'Közösségi H'!D57</f>
        <v>0</v>
      </c>
      <c r="E58" s="99">
        <f>Önkormányzat!E60+[1]Hivatal!E57+Óvoda!E57+'Közösségi H'!E57</f>
        <v>0</v>
      </c>
      <c r="F58" s="71">
        <f t="shared" si="27"/>
        <v>0</v>
      </c>
      <c r="G58" s="98">
        <f>Önkormányzat!G60+[1]Hivatal!G57+Óvoda!G57+'Közösségi H'!G57</f>
        <v>0</v>
      </c>
      <c r="H58" s="78">
        <f>Önkormányzat!H60+[1]Hivatal!H57+Óvoda!H57+'Közösségi H'!H57</f>
        <v>0</v>
      </c>
      <c r="I58" s="99">
        <f>Önkormányzat!I60+[1]Hivatal!I57+Óvoda!I57+'Közösségi H'!I57</f>
        <v>0</v>
      </c>
      <c r="J58" s="71">
        <f t="shared" si="28"/>
        <v>0</v>
      </c>
      <c r="K58" s="98">
        <f>Önkormányzat!K60+[1]Hivatal!K57+Óvoda!K57+'Közösségi H'!K57</f>
        <v>1757390</v>
      </c>
      <c r="L58" s="78">
        <f>Önkormányzat!L60+[1]Hivatal!L57+Óvoda!L57+'Közösségi H'!L57</f>
        <v>0</v>
      </c>
      <c r="M58" s="99">
        <f>Önkormányzat!M60+[1]Hivatal!M57+Óvoda!M57+'Közösségi H'!M57</f>
        <v>0</v>
      </c>
      <c r="N58" s="71">
        <f t="shared" si="29"/>
        <v>1757390</v>
      </c>
      <c r="O58" s="73"/>
      <c r="P58" s="72"/>
      <c r="Q58" s="72"/>
      <c r="R58" s="71">
        <f t="shared" si="30"/>
        <v>1757390</v>
      </c>
      <c r="S58" s="73"/>
      <c r="T58" s="72"/>
      <c r="U58" s="72"/>
      <c r="V58" s="71">
        <f t="shared" si="31"/>
        <v>1757390</v>
      </c>
      <c r="W58" s="73"/>
      <c r="X58" s="72"/>
      <c r="Y58" s="72"/>
      <c r="Z58" s="71">
        <f t="shared" si="32"/>
        <v>1757390</v>
      </c>
      <c r="AA58" s="73"/>
      <c r="AB58" s="72"/>
      <c r="AC58" s="72"/>
      <c r="AD58" s="71">
        <f t="shared" si="33"/>
        <v>1757390</v>
      </c>
      <c r="AE58" s="73"/>
      <c r="AF58" s="72"/>
      <c r="AG58" s="72"/>
      <c r="AH58" s="71">
        <f t="shared" si="34"/>
        <v>1757390</v>
      </c>
      <c r="AI58" s="73"/>
      <c r="AJ58" s="72"/>
      <c r="AK58" s="72"/>
      <c r="AL58" s="71">
        <f t="shared" si="35"/>
        <v>1757390</v>
      </c>
      <c r="AM58" s="73"/>
      <c r="AN58" s="72"/>
      <c r="AO58" s="72"/>
      <c r="AP58" s="71">
        <f t="shared" si="36"/>
        <v>1757390</v>
      </c>
      <c r="AQ58" s="73"/>
      <c r="AR58" s="72"/>
      <c r="AS58" s="72"/>
      <c r="AT58" s="71">
        <f t="shared" si="37"/>
        <v>1757390</v>
      </c>
      <c r="AU58" s="73"/>
      <c r="AV58" s="72"/>
      <c r="AW58" s="72"/>
      <c r="AX58" s="71">
        <f t="shared" si="38"/>
        <v>1757390</v>
      </c>
      <c r="AZ58" s="543">
        <f t="shared" si="12"/>
        <v>0</v>
      </c>
      <c r="BA58" s="529">
        <v>0</v>
      </c>
      <c r="BB58" s="529">
        <v>0</v>
      </c>
      <c r="BC58" s="534">
        <v>0</v>
      </c>
    </row>
    <row r="59" spans="1:55" s="17" customFormat="1" ht="24.75" hidden="1" customHeight="1" x14ac:dyDescent="0.25">
      <c r="A59" s="45" t="s">
        <v>365</v>
      </c>
      <c r="B59" s="21" t="s">
        <v>364</v>
      </c>
      <c r="C59" s="98">
        <f>Önkormányzat!C61+[1]Hivatal!C58+Óvoda!C58+'Közösségi H'!C58</f>
        <v>0</v>
      </c>
      <c r="D59" s="78">
        <f>Önkormányzat!D61+[1]Hivatal!D58+Óvoda!D58+'Közösségi H'!D58</f>
        <v>0</v>
      </c>
      <c r="E59" s="99">
        <f>Önkormányzat!E61+[1]Hivatal!E58+Óvoda!E58+'Közösségi H'!E58</f>
        <v>0</v>
      </c>
      <c r="F59" s="71">
        <f t="shared" si="27"/>
        <v>0</v>
      </c>
      <c r="G59" s="98">
        <f>Önkormányzat!G61+[1]Hivatal!G58+Óvoda!G58+'Közösségi H'!G58</f>
        <v>0</v>
      </c>
      <c r="H59" s="78">
        <f>Önkormányzat!H61+[1]Hivatal!H58+Óvoda!H58+'Közösségi H'!H58</f>
        <v>0</v>
      </c>
      <c r="I59" s="99">
        <f>Önkormányzat!I61+[1]Hivatal!I58+Óvoda!I58+'Közösségi H'!I58</f>
        <v>0</v>
      </c>
      <c r="J59" s="71">
        <f t="shared" si="28"/>
        <v>0</v>
      </c>
      <c r="K59" s="98">
        <f>Önkormányzat!K61+[1]Hivatal!K58+Óvoda!K58+'Közösségi H'!K58</f>
        <v>1757390</v>
      </c>
      <c r="L59" s="78">
        <f>Önkormányzat!L61+[1]Hivatal!L58+Óvoda!L58+'Közösségi H'!L58</f>
        <v>0</v>
      </c>
      <c r="M59" s="99">
        <f>Önkormányzat!M61+[1]Hivatal!M58+Óvoda!M58+'Közösségi H'!M58</f>
        <v>0</v>
      </c>
      <c r="N59" s="71">
        <f t="shared" si="29"/>
        <v>1757390</v>
      </c>
      <c r="O59" s="73"/>
      <c r="P59" s="72"/>
      <c r="Q59" s="72"/>
      <c r="R59" s="71">
        <f t="shared" si="30"/>
        <v>1757390</v>
      </c>
      <c r="S59" s="73"/>
      <c r="T59" s="72"/>
      <c r="U59" s="72"/>
      <c r="V59" s="71">
        <f t="shared" si="31"/>
        <v>1757390</v>
      </c>
      <c r="W59" s="73"/>
      <c r="X59" s="72"/>
      <c r="Y59" s="72"/>
      <c r="Z59" s="71">
        <f t="shared" si="32"/>
        <v>1757390</v>
      </c>
      <c r="AA59" s="73"/>
      <c r="AB59" s="72"/>
      <c r="AC59" s="72"/>
      <c r="AD59" s="71">
        <f t="shared" si="33"/>
        <v>1757390</v>
      </c>
      <c r="AE59" s="73"/>
      <c r="AF59" s="72"/>
      <c r="AG59" s="72"/>
      <c r="AH59" s="71">
        <f t="shared" si="34"/>
        <v>1757390</v>
      </c>
      <c r="AI59" s="73"/>
      <c r="AJ59" s="72"/>
      <c r="AK59" s="72"/>
      <c r="AL59" s="71">
        <f t="shared" si="35"/>
        <v>1757390</v>
      </c>
      <c r="AM59" s="73"/>
      <c r="AN59" s="72"/>
      <c r="AO59" s="72"/>
      <c r="AP59" s="71">
        <f t="shared" si="36"/>
        <v>1757390</v>
      </c>
      <c r="AQ59" s="73"/>
      <c r="AR59" s="72"/>
      <c r="AS59" s="72"/>
      <c r="AT59" s="71">
        <f t="shared" si="37"/>
        <v>1757390</v>
      </c>
      <c r="AU59" s="73"/>
      <c r="AV59" s="72"/>
      <c r="AW59" s="72"/>
      <c r="AX59" s="71">
        <f t="shared" si="38"/>
        <v>1757390</v>
      </c>
      <c r="AZ59" s="543">
        <f t="shared" si="12"/>
        <v>0</v>
      </c>
      <c r="BA59" s="529">
        <v>0</v>
      </c>
      <c r="BB59" s="529">
        <v>0</v>
      </c>
      <c r="BC59" s="534">
        <v>0</v>
      </c>
    </row>
    <row r="60" spans="1:55" s="17" customFormat="1" ht="24.9" hidden="1" customHeight="1" x14ac:dyDescent="0.25">
      <c r="A60" s="45" t="s">
        <v>363</v>
      </c>
      <c r="B60" s="21" t="s">
        <v>362</v>
      </c>
      <c r="C60" s="98">
        <f>Önkormányzat!C62+[1]Hivatal!C59+Óvoda!C59+'Közösségi H'!C59</f>
        <v>0</v>
      </c>
      <c r="D60" s="78">
        <f>Önkormányzat!D62+[1]Hivatal!D59+Óvoda!D59+'Közösségi H'!D59</f>
        <v>0</v>
      </c>
      <c r="E60" s="99">
        <f>Önkormányzat!E62+[1]Hivatal!E59+Óvoda!E59+'Közösségi H'!E59</f>
        <v>0</v>
      </c>
      <c r="F60" s="71">
        <f t="shared" si="27"/>
        <v>0</v>
      </c>
      <c r="G60" s="98">
        <f>Önkormányzat!G62+[1]Hivatal!G59+Óvoda!G59+'Közösségi H'!G59</f>
        <v>0</v>
      </c>
      <c r="H60" s="78">
        <f>Önkormányzat!H62+[1]Hivatal!H59+Óvoda!H59+'Közösségi H'!H59</f>
        <v>0</v>
      </c>
      <c r="I60" s="99">
        <f>Önkormányzat!I62+[1]Hivatal!I59+Óvoda!I59+'Közösségi H'!I59</f>
        <v>0</v>
      </c>
      <c r="J60" s="71">
        <f t="shared" si="28"/>
        <v>0</v>
      </c>
      <c r="K60" s="98">
        <f>Önkormányzat!K62+[1]Hivatal!K59+Óvoda!K59+'Közösségi H'!K59</f>
        <v>1757390</v>
      </c>
      <c r="L60" s="78">
        <f>Önkormányzat!L62+[1]Hivatal!L59+Óvoda!L59+'Közösségi H'!L59</f>
        <v>0</v>
      </c>
      <c r="M60" s="99">
        <f>Önkormányzat!M62+[1]Hivatal!M59+Óvoda!M59+'Közösségi H'!M59</f>
        <v>0</v>
      </c>
      <c r="N60" s="71">
        <f t="shared" si="29"/>
        <v>1757390</v>
      </c>
      <c r="O60" s="73"/>
      <c r="P60" s="72"/>
      <c r="Q60" s="72"/>
      <c r="R60" s="71">
        <f t="shared" si="30"/>
        <v>1757390</v>
      </c>
      <c r="S60" s="73"/>
      <c r="T60" s="72"/>
      <c r="U60" s="72"/>
      <c r="V60" s="71">
        <f t="shared" si="31"/>
        <v>1757390</v>
      </c>
      <c r="W60" s="73"/>
      <c r="X60" s="72"/>
      <c r="Y60" s="72"/>
      <c r="Z60" s="71">
        <f t="shared" si="32"/>
        <v>1757390</v>
      </c>
      <c r="AA60" s="73"/>
      <c r="AB60" s="72"/>
      <c r="AC60" s="72"/>
      <c r="AD60" s="71">
        <f t="shared" si="33"/>
        <v>1757390</v>
      </c>
      <c r="AE60" s="73"/>
      <c r="AF60" s="72"/>
      <c r="AG60" s="72"/>
      <c r="AH60" s="71">
        <f t="shared" si="34"/>
        <v>1757390</v>
      </c>
      <c r="AI60" s="73"/>
      <c r="AJ60" s="72"/>
      <c r="AK60" s="72"/>
      <c r="AL60" s="71">
        <f t="shared" si="35"/>
        <v>1757390</v>
      </c>
      <c r="AM60" s="73"/>
      <c r="AN60" s="72"/>
      <c r="AO60" s="72"/>
      <c r="AP60" s="71">
        <f t="shared" si="36"/>
        <v>1757390</v>
      </c>
      <c r="AQ60" s="73"/>
      <c r="AR60" s="72"/>
      <c r="AS60" s="72"/>
      <c r="AT60" s="71">
        <f t="shared" si="37"/>
        <v>1757390</v>
      </c>
      <c r="AU60" s="73"/>
      <c r="AV60" s="72"/>
      <c r="AW60" s="72"/>
      <c r="AX60" s="71">
        <f t="shared" si="38"/>
        <v>1757390</v>
      </c>
      <c r="AZ60" s="543">
        <f t="shared" si="12"/>
        <v>0</v>
      </c>
      <c r="BA60" s="529">
        <v>0</v>
      </c>
      <c r="BB60" s="529">
        <v>0</v>
      </c>
      <c r="BC60" s="534"/>
    </row>
    <row r="61" spans="1:55" s="17" customFormat="1" ht="24.9" hidden="1" customHeight="1" x14ac:dyDescent="0.25">
      <c r="A61" s="45" t="s">
        <v>361</v>
      </c>
      <c r="B61" s="21" t="s">
        <v>360</v>
      </c>
      <c r="C61" s="98">
        <f>Önkormányzat!C63+[1]Hivatal!C60+Óvoda!C60+'Közösségi H'!C60</f>
        <v>0</v>
      </c>
      <c r="D61" s="78">
        <f>Önkormányzat!D63+[1]Hivatal!D60+Óvoda!D60+'Közösségi H'!D60</f>
        <v>0</v>
      </c>
      <c r="E61" s="99">
        <f>Önkormányzat!E63+[1]Hivatal!E60+Óvoda!E60+'Közösségi H'!E60</f>
        <v>0</v>
      </c>
      <c r="F61" s="71">
        <f t="shared" si="27"/>
        <v>0</v>
      </c>
      <c r="G61" s="98">
        <f>Önkormányzat!G63+[1]Hivatal!G60+Óvoda!G60+'Közösségi H'!G60</f>
        <v>0</v>
      </c>
      <c r="H61" s="78">
        <f>Önkormányzat!H63+[1]Hivatal!H60+Óvoda!H60+'Közösségi H'!H60</f>
        <v>0</v>
      </c>
      <c r="I61" s="99">
        <f>Önkormányzat!I63+[1]Hivatal!I60+Óvoda!I60+'Közösségi H'!I60</f>
        <v>0</v>
      </c>
      <c r="J61" s="71">
        <f t="shared" si="28"/>
        <v>0</v>
      </c>
      <c r="K61" s="98">
        <f>Önkormányzat!K63+[1]Hivatal!K60+Óvoda!K60+'Közösségi H'!K60</f>
        <v>1757390</v>
      </c>
      <c r="L61" s="78">
        <f>Önkormányzat!L63+[1]Hivatal!L60+Óvoda!L60+'Közösségi H'!L60</f>
        <v>0</v>
      </c>
      <c r="M61" s="99">
        <f>Önkormányzat!M63+[1]Hivatal!M60+Óvoda!M60+'Közösségi H'!M60</f>
        <v>0</v>
      </c>
      <c r="N61" s="71">
        <f t="shared" si="29"/>
        <v>1757390</v>
      </c>
      <c r="O61" s="73"/>
      <c r="P61" s="72"/>
      <c r="Q61" s="72"/>
      <c r="R61" s="71">
        <f t="shared" si="30"/>
        <v>1757390</v>
      </c>
      <c r="S61" s="73"/>
      <c r="T61" s="72"/>
      <c r="U61" s="72"/>
      <c r="V61" s="71">
        <f t="shared" si="31"/>
        <v>1757390</v>
      </c>
      <c r="W61" s="73"/>
      <c r="X61" s="72"/>
      <c r="Y61" s="72"/>
      <c r="Z61" s="71">
        <f t="shared" si="32"/>
        <v>1757390</v>
      </c>
      <c r="AA61" s="73"/>
      <c r="AB61" s="72"/>
      <c r="AC61" s="72"/>
      <c r="AD61" s="71">
        <f t="shared" si="33"/>
        <v>1757390</v>
      </c>
      <c r="AE61" s="73"/>
      <c r="AF61" s="72"/>
      <c r="AG61" s="72"/>
      <c r="AH61" s="71">
        <f t="shared" si="34"/>
        <v>1757390</v>
      </c>
      <c r="AI61" s="73"/>
      <c r="AJ61" s="72"/>
      <c r="AK61" s="72"/>
      <c r="AL61" s="71">
        <f t="shared" si="35"/>
        <v>1757390</v>
      </c>
      <c r="AM61" s="73"/>
      <c r="AN61" s="72"/>
      <c r="AO61" s="72"/>
      <c r="AP61" s="71">
        <f t="shared" si="36"/>
        <v>1757390</v>
      </c>
      <c r="AQ61" s="73"/>
      <c r="AR61" s="72"/>
      <c r="AS61" s="72"/>
      <c r="AT61" s="71">
        <f t="shared" si="37"/>
        <v>1757390</v>
      </c>
      <c r="AU61" s="73"/>
      <c r="AV61" s="72"/>
      <c r="AW61" s="72"/>
      <c r="AX61" s="71">
        <f t="shared" si="38"/>
        <v>1757390</v>
      </c>
      <c r="AZ61" s="543">
        <f t="shared" si="12"/>
        <v>0</v>
      </c>
      <c r="BA61" s="529">
        <v>0</v>
      </c>
      <c r="BB61" s="529">
        <v>0</v>
      </c>
      <c r="BC61" s="534"/>
    </row>
    <row r="62" spans="1:55" s="17" customFormat="1" ht="19.5" customHeight="1" x14ac:dyDescent="0.25">
      <c r="A62" s="45" t="s">
        <v>359</v>
      </c>
      <c r="B62" s="21" t="s">
        <v>358</v>
      </c>
      <c r="C62" s="98">
        <f>Önkormányzat!C64+[1]Hivatal!C61+Óvoda!C61+'Közösségi H'!C61</f>
        <v>260000</v>
      </c>
      <c r="D62" s="78">
        <f>Önkormányzat!D64+[1]Hivatal!D61+Óvoda!D61+'Közösségi H'!D61</f>
        <v>0</v>
      </c>
      <c r="E62" s="99">
        <f>Önkormányzat!E64+[1]Hivatal!E61+Óvoda!E61+'Közösségi H'!E61</f>
        <v>0</v>
      </c>
      <c r="F62" s="71">
        <f t="shared" si="27"/>
        <v>260000</v>
      </c>
      <c r="G62" s="98">
        <f>Önkormányzat!G64+[1]Hivatal!G61+Óvoda!G61+'Közösségi H'!G61</f>
        <v>0</v>
      </c>
      <c r="H62" s="78">
        <f>Önkormányzat!H64+[1]Hivatal!H61+Óvoda!H61+'Közösségi H'!H61</f>
        <v>0</v>
      </c>
      <c r="I62" s="99">
        <f>Önkormányzat!I64+[1]Hivatal!I61+Óvoda!I61+'Közösségi H'!I61</f>
        <v>0</v>
      </c>
      <c r="J62" s="71">
        <f t="shared" si="28"/>
        <v>260000</v>
      </c>
      <c r="K62" s="98">
        <f>Önkormányzat!K64+[1]Hivatal!K61+Óvoda!K61+'Közösségi H'!K61</f>
        <v>1757390</v>
      </c>
      <c r="L62" s="78">
        <f>Önkormányzat!L64+[1]Hivatal!L61+Óvoda!L61+'Közösségi H'!L61</f>
        <v>0</v>
      </c>
      <c r="M62" s="99">
        <f>Önkormányzat!M64+[1]Hivatal!M61+Óvoda!M61+'Közösségi H'!M61</f>
        <v>0</v>
      </c>
      <c r="N62" s="71">
        <f t="shared" si="29"/>
        <v>2017390</v>
      </c>
      <c r="O62" s="73"/>
      <c r="P62" s="72"/>
      <c r="Q62" s="72"/>
      <c r="R62" s="71">
        <f t="shared" si="30"/>
        <v>2017390</v>
      </c>
      <c r="S62" s="73"/>
      <c r="T62" s="72"/>
      <c r="U62" s="72"/>
      <c r="V62" s="71">
        <f t="shared" si="31"/>
        <v>2017390</v>
      </c>
      <c r="W62" s="73"/>
      <c r="X62" s="72"/>
      <c r="Y62" s="72"/>
      <c r="Z62" s="71">
        <f t="shared" si="32"/>
        <v>2017390</v>
      </c>
      <c r="AA62" s="73"/>
      <c r="AB62" s="72"/>
      <c r="AC62" s="72"/>
      <c r="AD62" s="71">
        <f t="shared" si="33"/>
        <v>2017390</v>
      </c>
      <c r="AE62" s="73"/>
      <c r="AF62" s="72"/>
      <c r="AG62" s="72"/>
      <c r="AH62" s="71">
        <f t="shared" si="34"/>
        <v>2017390</v>
      </c>
      <c r="AI62" s="73"/>
      <c r="AJ62" s="72"/>
      <c r="AK62" s="72"/>
      <c r="AL62" s="71">
        <f t="shared" si="35"/>
        <v>2017390</v>
      </c>
      <c r="AM62" s="73"/>
      <c r="AN62" s="72"/>
      <c r="AO62" s="72"/>
      <c r="AP62" s="71">
        <f t="shared" si="36"/>
        <v>2017390</v>
      </c>
      <c r="AQ62" s="73"/>
      <c r="AR62" s="72"/>
      <c r="AS62" s="72"/>
      <c r="AT62" s="71">
        <f t="shared" si="37"/>
        <v>2017390</v>
      </c>
      <c r="AU62" s="73"/>
      <c r="AV62" s="72"/>
      <c r="AW62" s="72"/>
      <c r="AX62" s="71">
        <f t="shared" si="38"/>
        <v>2017390</v>
      </c>
      <c r="AZ62" s="543">
        <f t="shared" si="12"/>
        <v>-260000</v>
      </c>
      <c r="BA62" s="529">
        <v>0</v>
      </c>
      <c r="BB62" s="529">
        <v>0</v>
      </c>
      <c r="BC62" s="534">
        <v>0</v>
      </c>
    </row>
    <row r="63" spans="1:55" s="17" customFormat="1" ht="24.9" customHeight="1" x14ac:dyDescent="0.25">
      <c r="A63" s="45" t="s">
        <v>357</v>
      </c>
      <c r="B63" s="21" t="s">
        <v>356</v>
      </c>
      <c r="C63" s="98">
        <f>Önkormányzat!C65+[1]Hivatal!C62+Óvoda!C62+'Közösségi H'!C62</f>
        <v>6650000</v>
      </c>
      <c r="D63" s="78">
        <f>Önkormányzat!D65+[1]Hivatal!D62+Óvoda!D62+'Közösségi H'!D62</f>
        <v>0</v>
      </c>
      <c r="E63" s="99">
        <f>Önkormányzat!E65+[1]Hivatal!E62+Óvoda!E62+'Közösségi H'!E62</f>
        <v>0</v>
      </c>
      <c r="F63" s="71">
        <f t="shared" si="27"/>
        <v>6650000</v>
      </c>
      <c r="G63" s="98">
        <f>Önkormányzat!G65+[1]Hivatal!G62+Óvoda!G62+'Közösségi H'!G62</f>
        <v>0</v>
      </c>
      <c r="H63" s="78">
        <f>Önkormányzat!H65+[1]Hivatal!H62+Óvoda!H62+'Közösségi H'!H62</f>
        <v>0</v>
      </c>
      <c r="I63" s="99">
        <f>Önkormányzat!I65+[1]Hivatal!I62+Óvoda!I62+'Közösségi H'!I62</f>
        <v>0</v>
      </c>
      <c r="J63" s="71">
        <f t="shared" si="28"/>
        <v>6650000</v>
      </c>
      <c r="K63" s="98">
        <f>Önkormányzat!K65+[1]Hivatal!K62+Óvoda!K62+'Közösségi H'!K62</f>
        <v>1757390</v>
      </c>
      <c r="L63" s="78">
        <f>Önkormányzat!L65+[1]Hivatal!L62+Óvoda!L62+'Közösségi H'!L62</f>
        <v>0</v>
      </c>
      <c r="M63" s="99">
        <f>Önkormányzat!M65+[1]Hivatal!M62+Óvoda!M62+'Közösségi H'!M62</f>
        <v>0</v>
      </c>
      <c r="N63" s="71">
        <f t="shared" si="29"/>
        <v>8407390</v>
      </c>
      <c r="O63" s="73"/>
      <c r="P63" s="72"/>
      <c r="Q63" s="72"/>
      <c r="R63" s="71">
        <f t="shared" si="30"/>
        <v>8407390</v>
      </c>
      <c r="S63" s="73"/>
      <c r="T63" s="72"/>
      <c r="U63" s="72"/>
      <c r="V63" s="71">
        <f t="shared" si="31"/>
        <v>8407390</v>
      </c>
      <c r="W63" s="73"/>
      <c r="X63" s="72"/>
      <c r="Y63" s="72"/>
      <c r="Z63" s="71">
        <f t="shared" si="32"/>
        <v>8407390</v>
      </c>
      <c r="AA63" s="73"/>
      <c r="AB63" s="72"/>
      <c r="AC63" s="72"/>
      <c r="AD63" s="71">
        <f t="shared" si="33"/>
        <v>8407390</v>
      </c>
      <c r="AE63" s="73"/>
      <c r="AF63" s="72"/>
      <c r="AG63" s="72"/>
      <c r="AH63" s="71">
        <f t="shared" si="34"/>
        <v>8407390</v>
      </c>
      <c r="AI63" s="73"/>
      <c r="AJ63" s="72"/>
      <c r="AK63" s="72"/>
      <c r="AL63" s="71">
        <f t="shared" si="35"/>
        <v>8407390</v>
      </c>
      <c r="AM63" s="73"/>
      <c r="AN63" s="72"/>
      <c r="AO63" s="72"/>
      <c r="AP63" s="71">
        <f t="shared" si="36"/>
        <v>8407390</v>
      </c>
      <c r="AQ63" s="73"/>
      <c r="AR63" s="72"/>
      <c r="AS63" s="72"/>
      <c r="AT63" s="71">
        <f t="shared" si="37"/>
        <v>8407390</v>
      </c>
      <c r="AU63" s="73"/>
      <c r="AV63" s="72"/>
      <c r="AW63" s="72"/>
      <c r="AX63" s="71">
        <f t="shared" si="38"/>
        <v>8407390</v>
      </c>
      <c r="AZ63" s="543">
        <f t="shared" si="12"/>
        <v>0</v>
      </c>
      <c r="BA63" s="529">
        <v>0</v>
      </c>
      <c r="BB63" s="529">
        <v>0</v>
      </c>
      <c r="BC63" s="540">
        <f>Önkormányzat!BC65</f>
        <v>6650000</v>
      </c>
    </row>
    <row r="64" spans="1:55" s="11" customFormat="1" ht="30" customHeight="1" x14ac:dyDescent="0.25">
      <c r="A64" s="16" t="s">
        <v>355</v>
      </c>
      <c r="B64" s="15" t="s">
        <v>354</v>
      </c>
      <c r="C64" s="87">
        <f>SUM(C56:C63)</f>
        <v>6910000</v>
      </c>
      <c r="D64" s="86">
        <f>SUM(D56:D63)</f>
        <v>0</v>
      </c>
      <c r="E64" s="86">
        <f>SUM(E56:E63)</f>
        <v>0</v>
      </c>
      <c r="F64" s="85">
        <f>IF((SUM(C64:E64))=(SUM(F56:F63)),SUM(F56:F63),"HIBA!")</f>
        <v>6910000</v>
      </c>
      <c r="G64" s="87">
        <f>SUM(G56:G63)</f>
        <v>0</v>
      </c>
      <c r="H64" s="86">
        <f>SUM(H56:H63)</f>
        <v>0</v>
      </c>
      <c r="I64" s="86">
        <f>SUM(I56:I63)</f>
        <v>0</v>
      </c>
      <c r="J64" s="85">
        <f>IF((SUM(F64:I64))=(SUM(J56:J63)),SUM(J56:J63),"HIBA!")</f>
        <v>6910000</v>
      </c>
      <c r="K64" s="87">
        <f>SUM(K56:K63)</f>
        <v>14059120</v>
      </c>
      <c r="L64" s="86">
        <f>SUM(L56:L63)</f>
        <v>0</v>
      </c>
      <c r="M64" s="86">
        <f>SUM(M56:M63)</f>
        <v>0</v>
      </c>
      <c r="N64" s="85">
        <f>IF((SUM(J64:M64))=(SUM(N56:N63)),SUM(N56:N63),"HIBA!")</f>
        <v>20969120</v>
      </c>
      <c r="O64" s="87">
        <f>SUM(O56:O63)</f>
        <v>0</v>
      </c>
      <c r="P64" s="86">
        <f>SUM(P56:P63)</f>
        <v>0</v>
      </c>
      <c r="Q64" s="86">
        <f>SUM(Q56:Q63)</f>
        <v>0</v>
      </c>
      <c r="R64" s="85">
        <f>IF((SUM(N64:Q64))=(SUM(R56:R63)),SUM(R56:R63),"HIBA!")</f>
        <v>20969120</v>
      </c>
      <c r="S64" s="87">
        <f>SUM(S56:S63)</f>
        <v>0</v>
      </c>
      <c r="T64" s="86">
        <f>SUM(T56:T63)</f>
        <v>0</v>
      </c>
      <c r="U64" s="86">
        <f>SUM(U56:U63)</f>
        <v>0</v>
      </c>
      <c r="V64" s="85">
        <f>IF((SUM(R64:U64))=(SUM(V56:V63)),SUM(V56:V63),"HIBA!")</f>
        <v>20969120</v>
      </c>
      <c r="W64" s="87">
        <f>SUM(W56:W63)</f>
        <v>0</v>
      </c>
      <c r="X64" s="86">
        <f>SUM(X56:X63)</f>
        <v>0</v>
      </c>
      <c r="Y64" s="86">
        <f>SUM(Y56:Y63)</f>
        <v>0</v>
      </c>
      <c r="Z64" s="85">
        <f>IF((SUM(V64:Y64))=(SUM(Z56:Z63)),SUM(Z56:Z63),"HIBA!")</f>
        <v>20969120</v>
      </c>
      <c r="AA64" s="87">
        <f>SUM(AA56:AA63)</f>
        <v>0</v>
      </c>
      <c r="AB64" s="86">
        <f>SUM(AB56:AB63)</f>
        <v>0</v>
      </c>
      <c r="AC64" s="86">
        <f>SUM(AC56:AC63)</f>
        <v>0</v>
      </c>
      <c r="AD64" s="85">
        <f>IF((SUM(Z64:AC64))=(SUM(AD56:AD63)),SUM(AD56:AD63),"HIBA!")</f>
        <v>20969120</v>
      </c>
      <c r="AE64" s="87">
        <f>SUM(AE56:AE63)</f>
        <v>0</v>
      </c>
      <c r="AF64" s="86">
        <f>SUM(AF56:AF63)</f>
        <v>0</v>
      </c>
      <c r="AG64" s="86">
        <f>SUM(AG56:AG63)</f>
        <v>0</v>
      </c>
      <c r="AH64" s="85">
        <f>IF((SUM(AD64:AG64))=(SUM(AH56:AH63)),SUM(AH56:AH63),"HIBA!")</f>
        <v>20969120</v>
      </c>
      <c r="AI64" s="87">
        <f>SUM(AI56:AI63)</f>
        <v>0</v>
      </c>
      <c r="AJ64" s="86">
        <f>SUM(AJ56:AJ63)</f>
        <v>0</v>
      </c>
      <c r="AK64" s="86">
        <f>SUM(AK56:AK63)</f>
        <v>0</v>
      </c>
      <c r="AL64" s="85">
        <f>IF((SUM(AH64:AK64))=(SUM(AL56:AL63)),SUM(AL56:AL63),"HIBA!")</f>
        <v>20969120</v>
      </c>
      <c r="AM64" s="87">
        <f>SUM(AM56:AM63)</f>
        <v>0</v>
      </c>
      <c r="AN64" s="86">
        <f>SUM(AN56:AN63)</f>
        <v>0</v>
      </c>
      <c r="AO64" s="86">
        <f>SUM(AO56:AO63)</f>
        <v>0</v>
      </c>
      <c r="AP64" s="85">
        <f>IF((SUM(AL64:AO64))=(SUM(AP56:AP63)),SUM(AP56:AP63),"HIBA!")</f>
        <v>20969120</v>
      </c>
      <c r="AQ64" s="87">
        <f>SUM(AQ56:AQ63)</f>
        <v>0</v>
      </c>
      <c r="AR64" s="86">
        <f>SUM(AR56:AR63)</f>
        <v>0</v>
      </c>
      <c r="AS64" s="86">
        <f>SUM(AS56:AS63)</f>
        <v>0</v>
      </c>
      <c r="AT64" s="85">
        <f>IF((SUM(AP64:AS64))=(SUM(AT56:AT63)),SUM(AT56:AT63),"HIBA!")</f>
        <v>20969120</v>
      </c>
      <c r="AU64" s="87">
        <f>SUM(AU56:AU63)</f>
        <v>0</v>
      </c>
      <c r="AV64" s="86">
        <f>SUM(AV56:AV63)</f>
        <v>0</v>
      </c>
      <c r="AW64" s="86">
        <f>SUM(AW56:AW63)</f>
        <v>0</v>
      </c>
      <c r="AX64" s="85">
        <f>IF((SUM(AT64:AW64))=(SUM(AX56:AX63)),SUM(AX56:AX63),"HIBA!")</f>
        <v>20969120</v>
      </c>
      <c r="AZ64" s="549">
        <f t="shared" si="12"/>
        <v>-260000</v>
      </c>
      <c r="BA64" s="550">
        <v>0</v>
      </c>
      <c r="BB64" s="550">
        <v>0</v>
      </c>
      <c r="BC64" s="548">
        <f>SUM(BC56:BC63)</f>
        <v>6650000</v>
      </c>
    </row>
    <row r="65" spans="1:55" s="29" customFormat="1" ht="24.9" hidden="1" customHeight="1" x14ac:dyDescent="0.25">
      <c r="A65" s="34" t="s">
        <v>353</v>
      </c>
      <c r="B65" s="33" t="s">
        <v>352</v>
      </c>
      <c r="C65" s="98">
        <f>Önkormányzat!C67+[1]Hivatal!C64+Óvoda!C64+'Közösségi H'!C64</f>
        <v>0</v>
      </c>
      <c r="D65" s="78">
        <f>Önkormányzat!D67+[1]Hivatal!D64+Óvoda!D64+'Közösségi H'!D64</f>
        <v>0</v>
      </c>
      <c r="E65" s="99">
        <f>Önkormányzat!E67+[1]Hivatal!E64+Óvoda!E64+'Közösségi H'!E64</f>
        <v>0</v>
      </c>
      <c r="F65" s="77">
        <f>SUM(C65:E65)</f>
        <v>0</v>
      </c>
      <c r="G65" s="98">
        <f>Önkormányzat!G67+[1]Hivatal!G64+Óvoda!G64+'Közösségi H'!G64</f>
        <v>0</v>
      </c>
      <c r="H65" s="78">
        <f>Önkormányzat!H67+[1]Hivatal!H64+Óvoda!H64+'Közösségi H'!H64</f>
        <v>0</v>
      </c>
      <c r="I65" s="99">
        <f>Önkormányzat!I67+[1]Hivatal!I64+Óvoda!I64+'Közösségi H'!I64</f>
        <v>0</v>
      </c>
      <c r="J65" s="77">
        <f>SUM(F65:I65)</f>
        <v>0</v>
      </c>
      <c r="K65" s="98">
        <f>Önkormányzat!K67+[1]Hivatal!K64+Óvoda!K64+'Közösségi H'!K64</f>
        <v>1757390</v>
      </c>
      <c r="L65" s="78">
        <f>Önkormányzat!L67+[1]Hivatal!L64+Óvoda!L64+'Közösségi H'!L64</f>
        <v>0</v>
      </c>
      <c r="M65" s="99">
        <f>Önkormányzat!M67+[1]Hivatal!M64+Óvoda!M64+'Közösségi H'!M64</f>
        <v>0</v>
      </c>
      <c r="N65" s="77">
        <f>SUM(J65:M65)</f>
        <v>1757390</v>
      </c>
      <c r="O65" s="79"/>
      <c r="P65" s="78"/>
      <c r="Q65" s="78"/>
      <c r="R65" s="77">
        <f>SUM(N65:Q65)</f>
        <v>1757390</v>
      </c>
      <c r="S65" s="79"/>
      <c r="T65" s="78"/>
      <c r="U65" s="78"/>
      <c r="V65" s="77">
        <f>SUM(R65:U65)</f>
        <v>1757390</v>
      </c>
      <c r="W65" s="79"/>
      <c r="X65" s="78"/>
      <c r="Y65" s="78"/>
      <c r="Z65" s="77">
        <f>SUM(V65:Y65)</f>
        <v>1757390</v>
      </c>
      <c r="AA65" s="79"/>
      <c r="AB65" s="78"/>
      <c r="AC65" s="78"/>
      <c r="AD65" s="77">
        <f>SUM(Z65:AC65)</f>
        <v>1757390</v>
      </c>
      <c r="AE65" s="79"/>
      <c r="AF65" s="78"/>
      <c r="AG65" s="78"/>
      <c r="AH65" s="77">
        <f>SUM(AD65:AG65)</f>
        <v>1757390</v>
      </c>
      <c r="AI65" s="79"/>
      <c r="AJ65" s="78"/>
      <c r="AK65" s="78"/>
      <c r="AL65" s="77">
        <f>SUM(AH65:AK65)</f>
        <v>1757390</v>
      </c>
      <c r="AM65" s="79"/>
      <c r="AN65" s="78"/>
      <c r="AO65" s="78"/>
      <c r="AP65" s="77">
        <f>SUM(AL65:AO65)</f>
        <v>1757390</v>
      </c>
      <c r="AQ65" s="79"/>
      <c r="AR65" s="78"/>
      <c r="AS65" s="78"/>
      <c r="AT65" s="77">
        <f>SUM(AP65:AS65)</f>
        <v>1757390</v>
      </c>
      <c r="AU65" s="79"/>
      <c r="AV65" s="78"/>
      <c r="AW65" s="78"/>
      <c r="AX65" s="77">
        <f>SUM(AT65:AW65)</f>
        <v>1757390</v>
      </c>
      <c r="AZ65" s="543">
        <f t="shared" si="12"/>
        <v>0</v>
      </c>
      <c r="BA65" s="529">
        <v>0</v>
      </c>
      <c r="BB65" s="529">
        <v>0</v>
      </c>
      <c r="BC65" s="531"/>
    </row>
    <row r="66" spans="1:55" s="29" customFormat="1" ht="24.75" hidden="1" customHeight="1" x14ac:dyDescent="0.25">
      <c r="A66" s="34" t="s">
        <v>351</v>
      </c>
      <c r="B66" s="33" t="s">
        <v>350</v>
      </c>
      <c r="C66" s="98">
        <f>Önkormányzat!C68+[1]Hivatal!C65+Óvoda!C65+'Közösségi H'!C65</f>
        <v>0</v>
      </c>
      <c r="D66" s="78">
        <f>Önkormányzat!D68+[1]Hivatal!D65+Óvoda!D65+'Közösségi H'!D65</f>
        <v>0</v>
      </c>
      <c r="E66" s="99">
        <f>Önkormányzat!E68+[1]Hivatal!E65+Óvoda!E65+'Közösségi H'!E65</f>
        <v>0</v>
      </c>
      <c r="F66" s="77">
        <f>SUM(C66:E66)</f>
        <v>0</v>
      </c>
      <c r="G66" s="98">
        <f>Önkormányzat!G68+[1]Hivatal!G65+Óvoda!G65+'Közösségi H'!G65</f>
        <v>0</v>
      </c>
      <c r="H66" s="78">
        <f>Önkormányzat!H68+[1]Hivatal!H65+Óvoda!H65+'Közösségi H'!H65</f>
        <v>0</v>
      </c>
      <c r="I66" s="99">
        <f>Önkormányzat!I68+[1]Hivatal!I65+Óvoda!I65+'Közösségi H'!I65</f>
        <v>0</v>
      </c>
      <c r="J66" s="77">
        <f>SUM(F66:I66)</f>
        <v>0</v>
      </c>
      <c r="K66" s="98">
        <f>Önkormányzat!K68+[1]Hivatal!K65+Óvoda!K65+'Közösségi H'!K65</f>
        <v>1757390</v>
      </c>
      <c r="L66" s="78">
        <f>Önkormányzat!L68+[1]Hivatal!L65+Óvoda!L65+'Közösségi H'!L65</f>
        <v>0</v>
      </c>
      <c r="M66" s="99">
        <f>Önkormányzat!M68+[1]Hivatal!M65+Óvoda!M65+'Közösségi H'!M65</f>
        <v>0</v>
      </c>
      <c r="N66" s="77">
        <f>SUM(J66:M66)</f>
        <v>1757390</v>
      </c>
      <c r="O66" s="79"/>
      <c r="P66" s="78"/>
      <c r="Q66" s="78"/>
      <c r="R66" s="77">
        <f>SUM(N66:Q66)</f>
        <v>1757390</v>
      </c>
      <c r="S66" s="79"/>
      <c r="T66" s="78"/>
      <c r="U66" s="78"/>
      <c r="V66" s="77">
        <f>SUM(R66:U66)</f>
        <v>1757390</v>
      </c>
      <c r="W66" s="79"/>
      <c r="X66" s="78"/>
      <c r="Y66" s="78"/>
      <c r="Z66" s="77">
        <f>SUM(V66:Y66)</f>
        <v>1757390</v>
      </c>
      <c r="AA66" s="79"/>
      <c r="AB66" s="78"/>
      <c r="AC66" s="78"/>
      <c r="AD66" s="77">
        <f>SUM(Z66:AC66)</f>
        <v>1757390</v>
      </c>
      <c r="AE66" s="79"/>
      <c r="AF66" s="78"/>
      <c r="AG66" s="78"/>
      <c r="AH66" s="77">
        <f>SUM(AD66:AG66)</f>
        <v>1757390</v>
      </c>
      <c r="AI66" s="79"/>
      <c r="AJ66" s="78"/>
      <c r="AK66" s="78"/>
      <c r="AL66" s="77">
        <f>SUM(AH66:AK66)</f>
        <v>1757390</v>
      </c>
      <c r="AM66" s="79"/>
      <c r="AN66" s="78"/>
      <c r="AO66" s="78"/>
      <c r="AP66" s="77">
        <f>SUM(AL66:AO66)</f>
        <v>1757390</v>
      </c>
      <c r="AQ66" s="79"/>
      <c r="AR66" s="78"/>
      <c r="AS66" s="78"/>
      <c r="AT66" s="77">
        <f>SUM(AP66:AS66)</f>
        <v>1757390</v>
      </c>
      <c r="AU66" s="79"/>
      <c r="AV66" s="78"/>
      <c r="AW66" s="78"/>
      <c r="AX66" s="77">
        <f>SUM(AT66:AW66)</f>
        <v>1757390</v>
      </c>
      <c r="AZ66" s="543">
        <f t="shared" si="12"/>
        <v>0</v>
      </c>
      <c r="BA66" s="529">
        <v>0</v>
      </c>
      <c r="BB66" s="529">
        <v>0</v>
      </c>
      <c r="BC66" s="531">
        <v>0</v>
      </c>
    </row>
    <row r="67" spans="1:55" s="29" customFormat="1" ht="24.9" hidden="1" customHeight="1" x14ac:dyDescent="0.25">
      <c r="A67" s="34" t="s">
        <v>349</v>
      </c>
      <c r="B67" s="33" t="s">
        <v>348</v>
      </c>
      <c r="C67" s="98">
        <f>Önkormányzat!C69+[1]Hivatal!C66+Óvoda!C66+'Közösségi H'!C66</f>
        <v>0</v>
      </c>
      <c r="D67" s="78">
        <f>Önkormányzat!D69+[1]Hivatal!D66+Óvoda!D66+'Közösségi H'!D66</f>
        <v>0</v>
      </c>
      <c r="E67" s="99">
        <f>Önkormányzat!E69+[1]Hivatal!E66+Óvoda!E66+'Közösségi H'!E66</f>
        <v>0</v>
      </c>
      <c r="F67" s="77">
        <f>SUM(C67:E67)</f>
        <v>0</v>
      </c>
      <c r="G67" s="98">
        <f>Önkormányzat!G69+[1]Hivatal!G66+Óvoda!G66+'Közösségi H'!G66</f>
        <v>0</v>
      </c>
      <c r="H67" s="78">
        <f>Önkormányzat!H69+[1]Hivatal!H66+Óvoda!H66+'Közösségi H'!H66</f>
        <v>0</v>
      </c>
      <c r="I67" s="99">
        <f>Önkormányzat!I69+[1]Hivatal!I66+Óvoda!I66+'Közösségi H'!I66</f>
        <v>0</v>
      </c>
      <c r="J67" s="77">
        <f>SUM(F67:I67)</f>
        <v>0</v>
      </c>
      <c r="K67" s="98">
        <f>Önkormányzat!K69+[1]Hivatal!K66+Óvoda!K66+'Közösségi H'!K66</f>
        <v>1757390</v>
      </c>
      <c r="L67" s="78">
        <f>Önkormányzat!L69+[1]Hivatal!L66+Óvoda!L66+'Közösségi H'!L66</f>
        <v>0</v>
      </c>
      <c r="M67" s="99">
        <f>Önkormányzat!M69+[1]Hivatal!M66+Óvoda!M66+'Közösségi H'!M66</f>
        <v>0</v>
      </c>
      <c r="N67" s="77">
        <f>SUM(J67:M67)</f>
        <v>1757390</v>
      </c>
      <c r="O67" s="79"/>
      <c r="P67" s="78"/>
      <c r="Q67" s="78"/>
      <c r="R67" s="77">
        <f>SUM(N67:Q67)</f>
        <v>1757390</v>
      </c>
      <c r="S67" s="79"/>
      <c r="T67" s="78"/>
      <c r="U67" s="78"/>
      <c r="V67" s="77">
        <f>SUM(R67:U67)</f>
        <v>1757390</v>
      </c>
      <c r="W67" s="79"/>
      <c r="X67" s="78"/>
      <c r="Y67" s="78"/>
      <c r="Z67" s="77">
        <f>SUM(V67:Y67)</f>
        <v>1757390</v>
      </c>
      <c r="AA67" s="79"/>
      <c r="AB67" s="78"/>
      <c r="AC67" s="78"/>
      <c r="AD67" s="77">
        <f>SUM(Z67:AC67)</f>
        <v>1757390</v>
      </c>
      <c r="AE67" s="79"/>
      <c r="AF67" s="78"/>
      <c r="AG67" s="78"/>
      <c r="AH67" s="77">
        <f>SUM(AD67:AG67)</f>
        <v>1757390</v>
      </c>
      <c r="AI67" s="79"/>
      <c r="AJ67" s="78"/>
      <c r="AK67" s="78"/>
      <c r="AL67" s="77">
        <f>SUM(AH67:AK67)</f>
        <v>1757390</v>
      </c>
      <c r="AM67" s="79"/>
      <c r="AN67" s="78"/>
      <c r="AO67" s="78"/>
      <c r="AP67" s="77">
        <f>SUM(AL67:AO67)</f>
        <v>1757390</v>
      </c>
      <c r="AQ67" s="79"/>
      <c r="AR67" s="78"/>
      <c r="AS67" s="78"/>
      <c r="AT67" s="77">
        <f>SUM(AP67:AS67)</f>
        <v>1757390</v>
      </c>
      <c r="AU67" s="79"/>
      <c r="AV67" s="78"/>
      <c r="AW67" s="78"/>
      <c r="AX67" s="77">
        <f>SUM(AT67:AW67)</f>
        <v>1757390</v>
      </c>
      <c r="AZ67" s="543">
        <f t="shared" si="12"/>
        <v>0</v>
      </c>
      <c r="BA67" s="529">
        <v>0</v>
      </c>
      <c r="BB67" s="529">
        <v>0</v>
      </c>
      <c r="BC67" s="531"/>
    </row>
    <row r="68" spans="1:55" s="29" customFormat="1" ht="24.75" hidden="1" customHeight="1" x14ac:dyDescent="0.25">
      <c r="A68" s="34" t="s">
        <v>347</v>
      </c>
      <c r="B68" s="33" t="s">
        <v>346</v>
      </c>
      <c r="C68" s="98">
        <f>Önkormányzat!C70+[1]Hivatal!C67+Óvoda!C67+'Közösségi H'!C67</f>
        <v>0</v>
      </c>
      <c r="D68" s="78">
        <f>Önkormányzat!D70+[1]Hivatal!D67+Óvoda!D67+'Közösségi H'!D67</f>
        <v>0</v>
      </c>
      <c r="E68" s="99">
        <f>Önkormányzat!E70+[1]Hivatal!E67+Óvoda!E67+'Közösségi H'!E67</f>
        <v>0</v>
      </c>
      <c r="F68" s="77">
        <f>SUM(C68:E68)</f>
        <v>0</v>
      </c>
      <c r="G68" s="98">
        <f>Önkormányzat!G70+[1]Hivatal!G67+Óvoda!G67+'Közösségi H'!G67</f>
        <v>0</v>
      </c>
      <c r="H68" s="78">
        <f>Önkormányzat!H70+[1]Hivatal!H67+Óvoda!H67+'Közösségi H'!H67</f>
        <v>0</v>
      </c>
      <c r="I68" s="99">
        <f>Önkormányzat!I70+[1]Hivatal!I67+Óvoda!I67+'Közösségi H'!I67</f>
        <v>0</v>
      </c>
      <c r="J68" s="77">
        <f>SUM(F68:I68)</f>
        <v>0</v>
      </c>
      <c r="K68" s="98">
        <f>Önkormányzat!K70+[1]Hivatal!K67+Óvoda!K67+'Közösségi H'!K67</f>
        <v>1757390</v>
      </c>
      <c r="L68" s="78">
        <f>Önkormányzat!L70+[1]Hivatal!L67+Óvoda!L67+'Közösségi H'!L67</f>
        <v>0</v>
      </c>
      <c r="M68" s="99">
        <f>Önkormányzat!M70+[1]Hivatal!M67+Óvoda!M67+'Közösségi H'!M67</f>
        <v>0</v>
      </c>
      <c r="N68" s="77">
        <f>SUM(J68:M68)</f>
        <v>1757390</v>
      </c>
      <c r="O68" s="79"/>
      <c r="P68" s="78"/>
      <c r="Q68" s="78"/>
      <c r="R68" s="77">
        <f>SUM(N68:Q68)</f>
        <v>1757390</v>
      </c>
      <c r="S68" s="79"/>
      <c r="T68" s="78"/>
      <c r="U68" s="78"/>
      <c r="V68" s="77">
        <f>SUM(R68:U68)</f>
        <v>1757390</v>
      </c>
      <c r="W68" s="79"/>
      <c r="X68" s="78"/>
      <c r="Y68" s="78"/>
      <c r="Z68" s="77">
        <f>SUM(V68:Y68)</f>
        <v>1757390</v>
      </c>
      <c r="AA68" s="79"/>
      <c r="AB68" s="78"/>
      <c r="AC68" s="78"/>
      <c r="AD68" s="77">
        <f>SUM(Z68:AC68)</f>
        <v>1757390</v>
      </c>
      <c r="AE68" s="79"/>
      <c r="AF68" s="78"/>
      <c r="AG68" s="78"/>
      <c r="AH68" s="77">
        <f>SUM(AD68:AG68)</f>
        <v>1757390</v>
      </c>
      <c r="AI68" s="79"/>
      <c r="AJ68" s="78"/>
      <c r="AK68" s="78"/>
      <c r="AL68" s="77">
        <f>SUM(AH68:AK68)</f>
        <v>1757390</v>
      </c>
      <c r="AM68" s="79"/>
      <c r="AN68" s="78"/>
      <c r="AO68" s="78"/>
      <c r="AP68" s="77">
        <f>SUM(AL68:AO68)</f>
        <v>1757390</v>
      </c>
      <c r="AQ68" s="79"/>
      <c r="AR68" s="78"/>
      <c r="AS68" s="78"/>
      <c r="AT68" s="77">
        <f>SUM(AP68:AS68)</f>
        <v>1757390</v>
      </c>
      <c r="AU68" s="79"/>
      <c r="AV68" s="78"/>
      <c r="AW68" s="78"/>
      <c r="AX68" s="77">
        <f>SUM(AT68:AW68)</f>
        <v>1757390</v>
      </c>
      <c r="AZ68" s="543">
        <f t="shared" si="12"/>
        <v>0</v>
      </c>
      <c r="BA68" s="529">
        <v>0</v>
      </c>
      <c r="BB68" s="529">
        <v>0</v>
      </c>
      <c r="BC68" s="531">
        <v>0</v>
      </c>
    </row>
    <row r="69" spans="1:55" s="23" customFormat="1" ht="24.75" hidden="1" customHeight="1" x14ac:dyDescent="0.25">
      <c r="A69" s="28" t="s">
        <v>345</v>
      </c>
      <c r="B69" s="27" t="s">
        <v>344</v>
      </c>
      <c r="C69" s="76">
        <f>SUM(C66:C68)</f>
        <v>0</v>
      </c>
      <c r="D69" s="75">
        <f>SUM(D66:D68)</f>
        <v>0</v>
      </c>
      <c r="E69" s="75">
        <f>SUM(E66:E68)</f>
        <v>0</v>
      </c>
      <c r="F69" s="74">
        <f>IF((SUM(C69:E69))=(SUM(F66:F68)),SUM(F66:F68),"HIBA!")</f>
        <v>0</v>
      </c>
      <c r="G69" s="76">
        <f>SUM(G66:G68)</f>
        <v>0</v>
      </c>
      <c r="H69" s="75">
        <f>SUM(H66:H68)</f>
        <v>0</v>
      </c>
      <c r="I69" s="75">
        <f>SUM(I66:I68)</f>
        <v>0</v>
      </c>
      <c r="J69" s="74">
        <f>IF((SUM(F69:I69))=(SUM(J66:J68)),SUM(J66:J68),"HIBA!")</f>
        <v>0</v>
      </c>
      <c r="K69" s="76">
        <f>SUM(K66:K68)</f>
        <v>5272170</v>
      </c>
      <c r="L69" s="75">
        <f>SUM(L66:L68)</f>
        <v>0</v>
      </c>
      <c r="M69" s="75">
        <f>SUM(M66:M68)</f>
        <v>0</v>
      </c>
      <c r="N69" s="74">
        <f>IF((SUM(J69:M69))=(SUM(N66:N68)),SUM(N66:N68),"HIBA!")</f>
        <v>5272170</v>
      </c>
      <c r="O69" s="76">
        <f>SUM(O66:O68)</f>
        <v>0</v>
      </c>
      <c r="P69" s="75">
        <f>SUM(P66:P68)</f>
        <v>0</v>
      </c>
      <c r="Q69" s="75">
        <f>SUM(Q66:Q68)</f>
        <v>0</v>
      </c>
      <c r="R69" s="74">
        <f>IF((SUM(N69:Q69))=(SUM(R66:R68)),SUM(R66:R68),"HIBA!")</f>
        <v>5272170</v>
      </c>
      <c r="S69" s="76">
        <f>SUM(S66:S68)</f>
        <v>0</v>
      </c>
      <c r="T69" s="75">
        <f>SUM(T66:T68)</f>
        <v>0</v>
      </c>
      <c r="U69" s="75">
        <f>SUM(U66:U68)</f>
        <v>0</v>
      </c>
      <c r="V69" s="74">
        <f>IF((SUM(R69:U69))=(SUM(V66:V68)),SUM(V66:V68),"HIBA!")</f>
        <v>5272170</v>
      </c>
      <c r="W69" s="76">
        <f>SUM(W66:W68)</f>
        <v>0</v>
      </c>
      <c r="X69" s="75">
        <f>SUM(X66:X68)</f>
        <v>0</v>
      </c>
      <c r="Y69" s="75">
        <f>SUM(Y66:Y68)</f>
        <v>0</v>
      </c>
      <c r="Z69" s="74">
        <f>IF((SUM(V69:Y69))=(SUM(Z66:Z68)),SUM(Z66:Z68),"HIBA!")</f>
        <v>5272170</v>
      </c>
      <c r="AA69" s="76">
        <f>SUM(AA66:AA68)</f>
        <v>0</v>
      </c>
      <c r="AB69" s="75">
        <f>SUM(AB66:AB68)</f>
        <v>0</v>
      </c>
      <c r="AC69" s="75">
        <f>SUM(AC66:AC68)</f>
        <v>0</v>
      </c>
      <c r="AD69" s="74">
        <f>IF((SUM(Z69:AC69))=(SUM(AD66:AD68)),SUM(AD66:AD68),"HIBA!")</f>
        <v>5272170</v>
      </c>
      <c r="AE69" s="76">
        <f>SUM(AE66:AE68)</f>
        <v>0</v>
      </c>
      <c r="AF69" s="75">
        <f>SUM(AF66:AF68)</f>
        <v>0</v>
      </c>
      <c r="AG69" s="75">
        <f>SUM(AG66:AG68)</f>
        <v>0</v>
      </c>
      <c r="AH69" s="74">
        <f>IF((SUM(AD69:AG69))=(SUM(AH66:AH68)),SUM(AH66:AH68),"HIBA!")</f>
        <v>5272170</v>
      </c>
      <c r="AI69" s="76">
        <f>SUM(AI66:AI68)</f>
        <v>0</v>
      </c>
      <c r="AJ69" s="75">
        <f>SUM(AJ66:AJ68)</f>
        <v>0</v>
      </c>
      <c r="AK69" s="75">
        <f>SUM(AK66:AK68)</f>
        <v>0</v>
      </c>
      <c r="AL69" s="74">
        <f>IF((SUM(AH69:AK69))=(SUM(AL66:AL68)),SUM(AL66:AL68),"HIBA!")</f>
        <v>5272170</v>
      </c>
      <c r="AM69" s="76">
        <f>SUM(AM66:AM68)</f>
        <v>0</v>
      </c>
      <c r="AN69" s="75">
        <f>SUM(AN66:AN68)</f>
        <v>0</v>
      </c>
      <c r="AO69" s="75">
        <f>SUM(AO66:AO68)</f>
        <v>0</v>
      </c>
      <c r="AP69" s="74">
        <f>IF((SUM(AL69:AO69))=(SUM(AP66:AP68)),SUM(AP66:AP68),"HIBA!")</f>
        <v>5272170</v>
      </c>
      <c r="AQ69" s="76">
        <f>SUM(AQ66:AQ68)</f>
        <v>0</v>
      </c>
      <c r="AR69" s="75">
        <f>SUM(AR66:AR68)</f>
        <v>0</v>
      </c>
      <c r="AS69" s="75">
        <f>SUM(AS66:AS68)</f>
        <v>0</v>
      </c>
      <c r="AT69" s="74">
        <f>IF((SUM(AP69:AS69))=(SUM(AT66:AT68)),SUM(AT66:AT68),"HIBA!")</f>
        <v>5272170</v>
      </c>
      <c r="AU69" s="76">
        <f>SUM(AU66:AU68)</f>
        <v>0</v>
      </c>
      <c r="AV69" s="75">
        <f>SUM(AV66:AV68)</f>
        <v>0</v>
      </c>
      <c r="AW69" s="75">
        <f>SUM(AW66:AW68)</f>
        <v>0</v>
      </c>
      <c r="AX69" s="74">
        <f>IF((SUM(AT69:AW69))=(SUM(AX66:AX68)),SUM(AX66:AX68),"HIBA!")</f>
        <v>5272170</v>
      </c>
      <c r="AZ69" s="543">
        <f t="shared" si="12"/>
        <v>0</v>
      </c>
      <c r="BA69" s="529">
        <v>0</v>
      </c>
      <c r="BB69" s="529">
        <v>0</v>
      </c>
      <c r="BC69" s="532">
        <v>0</v>
      </c>
    </row>
    <row r="70" spans="1:55" s="29" customFormat="1" ht="24.9" hidden="1" customHeight="1" x14ac:dyDescent="0.25">
      <c r="A70" s="34" t="s">
        <v>343</v>
      </c>
      <c r="B70" s="33" t="s">
        <v>342</v>
      </c>
      <c r="C70" s="98">
        <f>Önkormányzat!C72+[1]Hivatal!C69+Óvoda!C69+'Közösségi H'!C69</f>
        <v>0</v>
      </c>
      <c r="D70" s="78">
        <f>Önkormányzat!D72+[1]Hivatal!D69+Óvoda!D69+'Közösségi H'!D69</f>
        <v>0</v>
      </c>
      <c r="E70" s="99">
        <f>Önkormányzat!E72+[1]Hivatal!E69+Óvoda!E69+'Közösségi H'!E69</f>
        <v>0</v>
      </c>
      <c r="F70" s="77">
        <f t="shared" ref="F70:F80" si="39">SUM(C70:E70)</f>
        <v>0</v>
      </c>
      <c r="G70" s="98">
        <f>Önkormányzat!G72+[1]Hivatal!G69+Óvoda!G69+'Közösségi H'!G69</f>
        <v>0</v>
      </c>
      <c r="H70" s="78">
        <f>Önkormányzat!H72+[1]Hivatal!H69+Óvoda!H69+'Közösségi H'!H69</f>
        <v>0</v>
      </c>
      <c r="I70" s="99">
        <f>Önkormányzat!I72+[1]Hivatal!I69+Óvoda!I69+'Közösségi H'!I69</f>
        <v>0</v>
      </c>
      <c r="J70" s="77">
        <f t="shared" ref="J70:J80" si="40">SUM(F70:I70)</f>
        <v>0</v>
      </c>
      <c r="K70" s="98">
        <f>Önkormányzat!K72+[1]Hivatal!K69+Óvoda!K69+'Közösségi H'!K69</f>
        <v>1757390</v>
      </c>
      <c r="L70" s="78">
        <f>Önkormányzat!L72+[1]Hivatal!L69+Óvoda!L69+'Közösségi H'!L69</f>
        <v>0</v>
      </c>
      <c r="M70" s="99">
        <f>Önkormányzat!M72+[1]Hivatal!M69+Óvoda!M69+'Közösségi H'!M69</f>
        <v>0</v>
      </c>
      <c r="N70" s="77">
        <f t="shared" ref="N70:N80" si="41">SUM(J70:M70)</f>
        <v>1757390</v>
      </c>
      <c r="O70" s="79"/>
      <c r="P70" s="78"/>
      <c r="Q70" s="78"/>
      <c r="R70" s="77">
        <f t="shared" ref="R70:R80" si="42">SUM(N70:Q70)</f>
        <v>1757390</v>
      </c>
      <c r="S70" s="79"/>
      <c r="T70" s="78"/>
      <c r="U70" s="78"/>
      <c r="V70" s="77">
        <f t="shared" ref="V70:V80" si="43">SUM(R70:U70)</f>
        <v>1757390</v>
      </c>
      <c r="W70" s="79"/>
      <c r="X70" s="78"/>
      <c r="Y70" s="78"/>
      <c r="Z70" s="77">
        <f t="shared" ref="Z70:Z80" si="44">SUM(V70:Y70)</f>
        <v>1757390</v>
      </c>
      <c r="AA70" s="79"/>
      <c r="AB70" s="78"/>
      <c r="AC70" s="78"/>
      <c r="AD70" s="77">
        <f t="shared" ref="AD70:AD80" si="45">SUM(Z70:AC70)</f>
        <v>1757390</v>
      </c>
      <c r="AE70" s="79"/>
      <c r="AF70" s="78"/>
      <c r="AG70" s="78"/>
      <c r="AH70" s="77">
        <f t="shared" ref="AH70:AH80" si="46">SUM(AD70:AG70)</f>
        <v>1757390</v>
      </c>
      <c r="AI70" s="79"/>
      <c r="AJ70" s="78"/>
      <c r="AK70" s="78"/>
      <c r="AL70" s="77">
        <f t="shared" ref="AL70:AL80" si="47">SUM(AH70:AK70)</f>
        <v>1757390</v>
      </c>
      <c r="AM70" s="79"/>
      <c r="AN70" s="78"/>
      <c r="AO70" s="78"/>
      <c r="AP70" s="77">
        <f t="shared" ref="AP70:AP80" si="48">SUM(AL70:AO70)</f>
        <v>1757390</v>
      </c>
      <c r="AQ70" s="79"/>
      <c r="AR70" s="78"/>
      <c r="AS70" s="78"/>
      <c r="AT70" s="77">
        <f t="shared" ref="AT70:AT80" si="49">SUM(AP70:AS70)</f>
        <v>1757390</v>
      </c>
      <c r="AU70" s="79"/>
      <c r="AV70" s="78"/>
      <c r="AW70" s="78"/>
      <c r="AX70" s="77">
        <f t="shared" ref="AX70:AX80" si="50">SUM(AT70:AW70)</f>
        <v>1757390</v>
      </c>
      <c r="AZ70" s="543">
        <f t="shared" si="12"/>
        <v>0</v>
      </c>
      <c r="BA70" s="529">
        <v>0</v>
      </c>
      <c r="BB70" s="529">
        <v>0</v>
      </c>
      <c r="BC70" s="531"/>
    </row>
    <row r="71" spans="1:55" s="29" customFormat="1" ht="24.9" hidden="1" customHeight="1" x14ac:dyDescent="0.25">
      <c r="A71" s="34" t="s">
        <v>341</v>
      </c>
      <c r="B71" s="33" t="s">
        <v>340</v>
      </c>
      <c r="C71" s="98">
        <f>Önkormányzat!C73+[1]Hivatal!C70+Óvoda!C70+'Közösségi H'!C70</f>
        <v>0</v>
      </c>
      <c r="D71" s="78">
        <f>Önkormányzat!D73+[1]Hivatal!D70+Óvoda!D70+'Közösségi H'!D70</f>
        <v>0</v>
      </c>
      <c r="E71" s="99">
        <f>Önkormányzat!E73+[1]Hivatal!E70+Óvoda!E70+'Közösségi H'!E70</f>
        <v>0</v>
      </c>
      <c r="F71" s="77">
        <f t="shared" si="39"/>
        <v>0</v>
      </c>
      <c r="G71" s="98">
        <f>Önkormányzat!G73+[1]Hivatal!G70+Óvoda!G70+'Közösségi H'!G70</f>
        <v>0</v>
      </c>
      <c r="H71" s="78">
        <f>Önkormányzat!H73+[1]Hivatal!H70+Óvoda!H70+'Közösségi H'!H70</f>
        <v>0</v>
      </c>
      <c r="I71" s="99">
        <f>Önkormányzat!I73+[1]Hivatal!I70+Óvoda!I70+'Közösségi H'!I70</f>
        <v>0</v>
      </c>
      <c r="J71" s="77">
        <f t="shared" si="40"/>
        <v>0</v>
      </c>
      <c r="K71" s="98">
        <f>Önkormányzat!K73+[1]Hivatal!K70+Óvoda!K70+'Közösségi H'!K70</f>
        <v>1757390</v>
      </c>
      <c r="L71" s="78">
        <f>Önkormányzat!L73+[1]Hivatal!L70+Óvoda!L70+'Közösségi H'!L70</f>
        <v>0</v>
      </c>
      <c r="M71" s="99">
        <f>Önkormányzat!M73+[1]Hivatal!M70+Óvoda!M70+'Közösségi H'!M70</f>
        <v>0</v>
      </c>
      <c r="N71" s="77">
        <f t="shared" si="41"/>
        <v>1757390</v>
      </c>
      <c r="O71" s="79"/>
      <c r="P71" s="78"/>
      <c r="Q71" s="78"/>
      <c r="R71" s="77">
        <f t="shared" si="42"/>
        <v>1757390</v>
      </c>
      <c r="S71" s="79"/>
      <c r="T71" s="78"/>
      <c r="U71" s="78"/>
      <c r="V71" s="77">
        <f t="shared" si="43"/>
        <v>1757390</v>
      </c>
      <c r="W71" s="79"/>
      <c r="X71" s="78"/>
      <c r="Y71" s="78"/>
      <c r="Z71" s="77">
        <f t="shared" si="44"/>
        <v>1757390</v>
      </c>
      <c r="AA71" s="79"/>
      <c r="AB71" s="78"/>
      <c r="AC71" s="78"/>
      <c r="AD71" s="77">
        <f t="shared" si="45"/>
        <v>1757390</v>
      </c>
      <c r="AE71" s="79"/>
      <c r="AF71" s="78"/>
      <c r="AG71" s="78"/>
      <c r="AH71" s="77">
        <f t="shared" si="46"/>
        <v>1757390</v>
      </c>
      <c r="AI71" s="79"/>
      <c r="AJ71" s="78"/>
      <c r="AK71" s="78"/>
      <c r="AL71" s="77">
        <f t="shared" si="47"/>
        <v>1757390</v>
      </c>
      <c r="AM71" s="79"/>
      <c r="AN71" s="78"/>
      <c r="AO71" s="78"/>
      <c r="AP71" s="77">
        <f t="shared" si="48"/>
        <v>1757390</v>
      </c>
      <c r="AQ71" s="79"/>
      <c r="AR71" s="78"/>
      <c r="AS71" s="78"/>
      <c r="AT71" s="77">
        <f t="shared" si="49"/>
        <v>1757390</v>
      </c>
      <c r="AU71" s="79"/>
      <c r="AV71" s="78"/>
      <c r="AW71" s="78"/>
      <c r="AX71" s="77">
        <f t="shared" si="50"/>
        <v>1757390</v>
      </c>
      <c r="AZ71" s="543">
        <f t="shared" si="12"/>
        <v>0</v>
      </c>
      <c r="BA71" s="529">
        <v>0</v>
      </c>
      <c r="BB71" s="529">
        <v>0</v>
      </c>
      <c r="BC71" s="531"/>
    </row>
    <row r="72" spans="1:55" s="29" customFormat="1" ht="24.9" hidden="1" customHeight="1" x14ac:dyDescent="0.25">
      <c r="A72" s="34" t="s">
        <v>339</v>
      </c>
      <c r="B72" s="33" t="s">
        <v>338</v>
      </c>
      <c r="C72" s="98">
        <f>Önkormányzat!C74+[1]Hivatal!C71+Óvoda!C71+'Közösségi H'!C71</f>
        <v>0</v>
      </c>
      <c r="D72" s="78">
        <f>Önkormányzat!D74+[1]Hivatal!D71+Óvoda!D71+'Közösségi H'!D71</f>
        <v>0</v>
      </c>
      <c r="E72" s="99">
        <f>Önkormányzat!E74+[1]Hivatal!E71+Óvoda!E71+'Közösségi H'!E71</f>
        <v>0</v>
      </c>
      <c r="F72" s="77">
        <f t="shared" si="39"/>
        <v>0</v>
      </c>
      <c r="G72" s="98">
        <f>Önkormányzat!G74+[1]Hivatal!G71+Óvoda!G71+'Közösségi H'!G71</f>
        <v>0</v>
      </c>
      <c r="H72" s="78">
        <f>Önkormányzat!H74+[1]Hivatal!H71+Óvoda!H71+'Közösségi H'!H71</f>
        <v>0</v>
      </c>
      <c r="I72" s="99">
        <f>Önkormányzat!I74+[1]Hivatal!I71+Óvoda!I71+'Közösségi H'!I71</f>
        <v>0</v>
      </c>
      <c r="J72" s="77">
        <f t="shared" si="40"/>
        <v>0</v>
      </c>
      <c r="K72" s="98">
        <f>Önkormányzat!K74+[1]Hivatal!K71+Óvoda!K71+'Közösségi H'!K71</f>
        <v>1757390</v>
      </c>
      <c r="L72" s="78">
        <f>Önkormányzat!L74+[1]Hivatal!L71+Óvoda!L71+'Közösségi H'!L71</f>
        <v>0</v>
      </c>
      <c r="M72" s="99">
        <f>Önkormányzat!M74+[1]Hivatal!M71+Óvoda!M71+'Közösségi H'!M71</f>
        <v>0</v>
      </c>
      <c r="N72" s="77">
        <f t="shared" si="41"/>
        <v>1757390</v>
      </c>
      <c r="O72" s="79"/>
      <c r="P72" s="78"/>
      <c r="Q72" s="78"/>
      <c r="R72" s="77">
        <f t="shared" si="42"/>
        <v>1757390</v>
      </c>
      <c r="S72" s="79"/>
      <c r="T72" s="78"/>
      <c r="U72" s="78"/>
      <c r="V72" s="77">
        <f t="shared" si="43"/>
        <v>1757390</v>
      </c>
      <c r="W72" s="79"/>
      <c r="X72" s="78"/>
      <c r="Y72" s="78"/>
      <c r="Z72" s="77">
        <f t="shared" si="44"/>
        <v>1757390</v>
      </c>
      <c r="AA72" s="79"/>
      <c r="AB72" s="78"/>
      <c r="AC72" s="78"/>
      <c r="AD72" s="77">
        <f t="shared" si="45"/>
        <v>1757390</v>
      </c>
      <c r="AE72" s="79"/>
      <c r="AF72" s="78"/>
      <c r="AG72" s="78"/>
      <c r="AH72" s="77">
        <f t="shared" si="46"/>
        <v>1757390</v>
      </c>
      <c r="AI72" s="79"/>
      <c r="AJ72" s="78"/>
      <c r="AK72" s="78"/>
      <c r="AL72" s="77">
        <f t="shared" si="47"/>
        <v>1757390</v>
      </c>
      <c r="AM72" s="79"/>
      <c r="AN72" s="78"/>
      <c r="AO72" s="78"/>
      <c r="AP72" s="77">
        <f t="shared" si="48"/>
        <v>1757390</v>
      </c>
      <c r="AQ72" s="79"/>
      <c r="AR72" s="78"/>
      <c r="AS72" s="78"/>
      <c r="AT72" s="77">
        <f t="shared" si="49"/>
        <v>1757390</v>
      </c>
      <c r="AU72" s="79"/>
      <c r="AV72" s="78"/>
      <c r="AW72" s="78"/>
      <c r="AX72" s="77">
        <f t="shared" si="50"/>
        <v>1757390</v>
      </c>
      <c r="AZ72" s="543">
        <f t="shared" si="12"/>
        <v>0</v>
      </c>
      <c r="BA72" s="529">
        <v>0</v>
      </c>
      <c r="BB72" s="529">
        <v>0</v>
      </c>
      <c r="BC72" s="531"/>
    </row>
    <row r="73" spans="1:55" s="29" customFormat="1" ht="24.9" customHeight="1" x14ac:dyDescent="0.25">
      <c r="A73" s="34" t="s">
        <v>337</v>
      </c>
      <c r="B73" s="33" t="s">
        <v>336</v>
      </c>
      <c r="C73" s="98">
        <f>Önkormányzat!C75+[1]Hivatal!C72+Óvoda!C72+'Közösségi H'!C72</f>
        <v>19725323</v>
      </c>
      <c r="D73" s="78">
        <f>Önkormányzat!D75+[1]Hivatal!D72+Óvoda!D72+'Közösségi H'!D72</f>
        <v>0</v>
      </c>
      <c r="E73" s="99">
        <f>Önkormányzat!E75+[1]Hivatal!E72+Óvoda!E72+'Közösségi H'!E72</f>
        <v>0</v>
      </c>
      <c r="F73" s="77">
        <f t="shared" si="39"/>
        <v>19725323</v>
      </c>
      <c r="G73" s="98">
        <f>Önkormányzat!G75+[1]Hivatal!G72+Óvoda!G72+'Közösségi H'!G72</f>
        <v>-7688177</v>
      </c>
      <c r="H73" s="78">
        <f>Önkormányzat!H75+[1]Hivatal!H72+Óvoda!H72+'Közösségi H'!H72</f>
        <v>0</v>
      </c>
      <c r="I73" s="99">
        <f>Önkormányzat!I75+[1]Hivatal!I72+Óvoda!I72+'Közösségi H'!I72</f>
        <v>0</v>
      </c>
      <c r="J73" s="77">
        <f t="shared" si="40"/>
        <v>12037146</v>
      </c>
      <c r="K73" s="98">
        <f>Önkormányzat!K75+[1]Hivatal!K72+Óvoda!K72+'Közösségi H'!K72</f>
        <v>1757390</v>
      </c>
      <c r="L73" s="78">
        <f>Önkormányzat!L75+[1]Hivatal!L72+Óvoda!L72+'Közösségi H'!L72</f>
        <v>0</v>
      </c>
      <c r="M73" s="99">
        <f>Önkormányzat!M75+[1]Hivatal!M72+Óvoda!M72+'Közösségi H'!M72</f>
        <v>0</v>
      </c>
      <c r="N73" s="77">
        <f t="shared" si="41"/>
        <v>13794536</v>
      </c>
      <c r="O73" s="79"/>
      <c r="P73" s="78"/>
      <c r="Q73" s="78"/>
      <c r="R73" s="77">
        <f t="shared" si="42"/>
        <v>13794536</v>
      </c>
      <c r="S73" s="79"/>
      <c r="T73" s="78"/>
      <c r="U73" s="78"/>
      <c r="V73" s="77">
        <f t="shared" si="43"/>
        <v>13794536</v>
      </c>
      <c r="W73" s="79"/>
      <c r="X73" s="78"/>
      <c r="Y73" s="78"/>
      <c r="Z73" s="77">
        <f t="shared" si="44"/>
        <v>13794536</v>
      </c>
      <c r="AA73" s="79"/>
      <c r="AB73" s="78"/>
      <c r="AC73" s="78"/>
      <c r="AD73" s="77">
        <f t="shared" si="45"/>
        <v>13794536</v>
      </c>
      <c r="AE73" s="79"/>
      <c r="AF73" s="78"/>
      <c r="AG73" s="78"/>
      <c r="AH73" s="77">
        <f t="shared" si="46"/>
        <v>13794536</v>
      </c>
      <c r="AI73" s="79"/>
      <c r="AJ73" s="78"/>
      <c r="AK73" s="78"/>
      <c r="AL73" s="77">
        <f t="shared" si="47"/>
        <v>13794536</v>
      </c>
      <c r="AM73" s="79"/>
      <c r="AN73" s="78"/>
      <c r="AO73" s="78"/>
      <c r="AP73" s="77">
        <f t="shared" si="48"/>
        <v>13794536</v>
      </c>
      <c r="AQ73" s="79"/>
      <c r="AR73" s="78"/>
      <c r="AS73" s="78"/>
      <c r="AT73" s="77">
        <f t="shared" si="49"/>
        <v>13794536</v>
      </c>
      <c r="AU73" s="79"/>
      <c r="AV73" s="78"/>
      <c r="AW73" s="78"/>
      <c r="AX73" s="77">
        <f t="shared" si="50"/>
        <v>13794536</v>
      </c>
      <c r="AZ73" s="543">
        <f t="shared" si="12"/>
        <v>2950000</v>
      </c>
      <c r="BA73" s="529">
        <v>0</v>
      </c>
      <c r="BB73" s="529">
        <v>0</v>
      </c>
      <c r="BC73" s="538">
        <f>Önkormányzat!BC75</f>
        <v>14987146</v>
      </c>
    </row>
    <row r="74" spans="1:55" s="29" customFormat="1" ht="24.9" hidden="1" customHeight="1" x14ac:dyDescent="0.25">
      <c r="A74" s="34" t="s">
        <v>335</v>
      </c>
      <c r="B74" s="33" t="s">
        <v>334</v>
      </c>
      <c r="C74" s="98">
        <f>Önkormányzat!C76+[1]Hivatal!C73+Óvoda!C73+'Közösségi H'!C73</f>
        <v>0</v>
      </c>
      <c r="D74" s="78">
        <f>Önkormányzat!D76+[1]Hivatal!D73+Óvoda!D73+'Közösségi H'!D73</f>
        <v>0</v>
      </c>
      <c r="E74" s="99">
        <f>Önkormányzat!E76+[1]Hivatal!E73+Óvoda!E73+'Közösségi H'!E73</f>
        <v>0</v>
      </c>
      <c r="F74" s="77">
        <f t="shared" si="39"/>
        <v>0</v>
      </c>
      <c r="G74" s="98">
        <f>Önkormányzat!G76+[1]Hivatal!G73+Óvoda!G73+'Közösségi H'!G73</f>
        <v>0</v>
      </c>
      <c r="H74" s="78">
        <f>Önkormányzat!H76+[1]Hivatal!H73+Óvoda!H73+'Közösségi H'!H73</f>
        <v>0</v>
      </c>
      <c r="I74" s="99">
        <f>Önkormányzat!I76+[1]Hivatal!I73+Óvoda!I73+'Közösségi H'!I73</f>
        <v>0</v>
      </c>
      <c r="J74" s="77">
        <f t="shared" si="40"/>
        <v>0</v>
      </c>
      <c r="K74" s="98">
        <f>Önkormányzat!K76+[1]Hivatal!K73+Óvoda!K73+'Közösségi H'!K73</f>
        <v>1757390</v>
      </c>
      <c r="L74" s="78">
        <f>Önkormányzat!L76+[1]Hivatal!L73+Óvoda!L73+'Közösségi H'!L73</f>
        <v>0</v>
      </c>
      <c r="M74" s="99">
        <f>Önkormányzat!M76+[1]Hivatal!M73+Óvoda!M73+'Közösségi H'!M73</f>
        <v>0</v>
      </c>
      <c r="N74" s="77">
        <f t="shared" si="41"/>
        <v>1757390</v>
      </c>
      <c r="O74" s="79"/>
      <c r="P74" s="78"/>
      <c r="Q74" s="78"/>
      <c r="R74" s="77">
        <f t="shared" si="42"/>
        <v>1757390</v>
      </c>
      <c r="S74" s="79"/>
      <c r="T74" s="78"/>
      <c r="U74" s="78"/>
      <c r="V74" s="77">
        <f t="shared" si="43"/>
        <v>1757390</v>
      </c>
      <c r="W74" s="79"/>
      <c r="X74" s="78"/>
      <c r="Y74" s="78"/>
      <c r="Z74" s="77">
        <f t="shared" si="44"/>
        <v>1757390</v>
      </c>
      <c r="AA74" s="79"/>
      <c r="AB74" s="78"/>
      <c r="AC74" s="78"/>
      <c r="AD74" s="77">
        <f t="shared" si="45"/>
        <v>1757390</v>
      </c>
      <c r="AE74" s="79"/>
      <c r="AF74" s="78"/>
      <c r="AG74" s="78"/>
      <c r="AH74" s="77">
        <f t="shared" si="46"/>
        <v>1757390</v>
      </c>
      <c r="AI74" s="79"/>
      <c r="AJ74" s="78"/>
      <c r="AK74" s="78"/>
      <c r="AL74" s="77">
        <f t="shared" si="47"/>
        <v>1757390</v>
      </c>
      <c r="AM74" s="79"/>
      <c r="AN74" s="78"/>
      <c r="AO74" s="78"/>
      <c r="AP74" s="77">
        <f t="shared" si="48"/>
        <v>1757390</v>
      </c>
      <c r="AQ74" s="79"/>
      <c r="AR74" s="78"/>
      <c r="AS74" s="78"/>
      <c r="AT74" s="77">
        <f t="shared" si="49"/>
        <v>1757390</v>
      </c>
      <c r="AU74" s="79"/>
      <c r="AV74" s="78"/>
      <c r="AW74" s="78"/>
      <c r="AX74" s="77">
        <f t="shared" si="50"/>
        <v>1757390</v>
      </c>
      <c r="AZ74" s="543">
        <f t="shared" si="12"/>
        <v>0</v>
      </c>
      <c r="BA74" s="529">
        <v>0</v>
      </c>
      <c r="BB74" s="529">
        <v>0</v>
      </c>
      <c r="BC74" s="531"/>
    </row>
    <row r="75" spans="1:55" s="29" customFormat="1" ht="24.9" hidden="1" customHeight="1" x14ac:dyDescent="0.25">
      <c r="A75" s="34" t="s">
        <v>333</v>
      </c>
      <c r="B75" s="33" t="s">
        <v>332</v>
      </c>
      <c r="C75" s="98">
        <f>Önkormányzat!C77+[1]Hivatal!C74+Óvoda!C74+'Közösségi H'!C74</f>
        <v>0</v>
      </c>
      <c r="D75" s="78">
        <f>Önkormányzat!D77+[1]Hivatal!D74+Óvoda!D74+'Közösségi H'!D74</f>
        <v>0</v>
      </c>
      <c r="E75" s="99">
        <f>Önkormányzat!E77+[1]Hivatal!E74+Óvoda!E74+'Közösségi H'!E74</f>
        <v>0</v>
      </c>
      <c r="F75" s="77">
        <f t="shared" si="39"/>
        <v>0</v>
      </c>
      <c r="G75" s="98">
        <f>Önkormányzat!G77+[1]Hivatal!G74+Óvoda!G74+'Közösségi H'!G74</f>
        <v>0</v>
      </c>
      <c r="H75" s="78">
        <f>Önkormányzat!H77+[1]Hivatal!H74+Óvoda!H74+'Közösségi H'!H74</f>
        <v>0</v>
      </c>
      <c r="I75" s="99">
        <f>Önkormányzat!I77+[1]Hivatal!I74+Óvoda!I74+'Közösségi H'!I74</f>
        <v>0</v>
      </c>
      <c r="J75" s="77">
        <f t="shared" si="40"/>
        <v>0</v>
      </c>
      <c r="K75" s="98">
        <f>Önkormányzat!K77+[1]Hivatal!K74+Óvoda!K74+'Közösségi H'!K74</f>
        <v>1757390</v>
      </c>
      <c r="L75" s="78">
        <f>Önkormányzat!L77+[1]Hivatal!L74+Óvoda!L74+'Közösségi H'!L74</f>
        <v>0</v>
      </c>
      <c r="M75" s="99">
        <f>Önkormányzat!M77+[1]Hivatal!M74+Óvoda!M74+'Közösségi H'!M74</f>
        <v>0</v>
      </c>
      <c r="N75" s="77">
        <f t="shared" si="41"/>
        <v>1757390</v>
      </c>
      <c r="O75" s="79"/>
      <c r="P75" s="78"/>
      <c r="Q75" s="78"/>
      <c r="R75" s="77">
        <f t="shared" si="42"/>
        <v>1757390</v>
      </c>
      <c r="S75" s="79"/>
      <c r="T75" s="78"/>
      <c r="U75" s="78"/>
      <c r="V75" s="77">
        <f t="shared" si="43"/>
        <v>1757390</v>
      </c>
      <c r="W75" s="79"/>
      <c r="X75" s="78"/>
      <c r="Y75" s="78"/>
      <c r="Z75" s="77">
        <f t="shared" si="44"/>
        <v>1757390</v>
      </c>
      <c r="AA75" s="79"/>
      <c r="AB75" s="78"/>
      <c r="AC75" s="78"/>
      <c r="AD75" s="77">
        <f t="shared" si="45"/>
        <v>1757390</v>
      </c>
      <c r="AE75" s="79"/>
      <c r="AF75" s="78"/>
      <c r="AG75" s="78"/>
      <c r="AH75" s="77">
        <f t="shared" si="46"/>
        <v>1757390</v>
      </c>
      <c r="AI75" s="79"/>
      <c r="AJ75" s="78"/>
      <c r="AK75" s="78"/>
      <c r="AL75" s="77">
        <f t="shared" si="47"/>
        <v>1757390</v>
      </c>
      <c r="AM75" s="79"/>
      <c r="AN75" s="78"/>
      <c r="AO75" s="78"/>
      <c r="AP75" s="77">
        <f t="shared" si="48"/>
        <v>1757390</v>
      </c>
      <c r="AQ75" s="79"/>
      <c r="AR75" s="78"/>
      <c r="AS75" s="78"/>
      <c r="AT75" s="77">
        <f t="shared" si="49"/>
        <v>1757390</v>
      </c>
      <c r="AU75" s="79"/>
      <c r="AV75" s="78"/>
      <c r="AW75" s="78"/>
      <c r="AX75" s="77">
        <f t="shared" si="50"/>
        <v>1757390</v>
      </c>
      <c r="AZ75" s="543">
        <f t="shared" ref="AZ75:AZ138" si="51">BC75-J75</f>
        <v>0</v>
      </c>
      <c r="BA75" s="529">
        <v>0</v>
      </c>
      <c r="BB75" s="529">
        <v>0</v>
      </c>
      <c r="BC75" s="531"/>
    </row>
    <row r="76" spans="1:55" s="29" customFormat="1" ht="24.9" hidden="1" customHeight="1" x14ac:dyDescent="0.25">
      <c r="A76" s="34" t="s">
        <v>331</v>
      </c>
      <c r="B76" s="33" t="s">
        <v>330</v>
      </c>
      <c r="C76" s="98">
        <f>Önkormányzat!C78+[1]Hivatal!C75+Óvoda!C75+'Közösségi H'!C75</f>
        <v>0</v>
      </c>
      <c r="D76" s="78">
        <f>Önkormányzat!D78+[1]Hivatal!D75+Óvoda!D75+'Közösségi H'!D75</f>
        <v>0</v>
      </c>
      <c r="E76" s="99">
        <f>Önkormányzat!E78+[1]Hivatal!E75+Óvoda!E75+'Közösségi H'!E75</f>
        <v>0</v>
      </c>
      <c r="F76" s="77">
        <f t="shared" si="39"/>
        <v>0</v>
      </c>
      <c r="G76" s="98">
        <f>Önkormányzat!G78+[1]Hivatal!G75+Óvoda!G75+'Közösségi H'!G75</f>
        <v>0</v>
      </c>
      <c r="H76" s="78">
        <f>Önkormányzat!H78+[1]Hivatal!H75+Óvoda!H75+'Közösségi H'!H75</f>
        <v>0</v>
      </c>
      <c r="I76" s="99">
        <f>Önkormányzat!I78+[1]Hivatal!I75+Óvoda!I75+'Közösségi H'!I75</f>
        <v>0</v>
      </c>
      <c r="J76" s="77">
        <f t="shared" si="40"/>
        <v>0</v>
      </c>
      <c r="K76" s="98">
        <f>Önkormányzat!K78+[1]Hivatal!K75+Óvoda!K75+'Közösségi H'!K75</f>
        <v>1757390</v>
      </c>
      <c r="L76" s="78">
        <f>Önkormányzat!L78+[1]Hivatal!L75+Óvoda!L75+'Közösségi H'!L75</f>
        <v>0</v>
      </c>
      <c r="M76" s="99">
        <f>Önkormányzat!M78+[1]Hivatal!M75+Óvoda!M75+'Közösségi H'!M75</f>
        <v>0</v>
      </c>
      <c r="N76" s="77">
        <f t="shared" si="41"/>
        <v>1757390</v>
      </c>
      <c r="O76" s="79"/>
      <c r="P76" s="78"/>
      <c r="Q76" s="78"/>
      <c r="R76" s="77">
        <f t="shared" si="42"/>
        <v>1757390</v>
      </c>
      <c r="S76" s="79"/>
      <c r="T76" s="78"/>
      <c r="U76" s="78"/>
      <c r="V76" s="77">
        <f t="shared" si="43"/>
        <v>1757390</v>
      </c>
      <c r="W76" s="79"/>
      <c r="X76" s="78"/>
      <c r="Y76" s="78"/>
      <c r="Z76" s="77">
        <f t="shared" si="44"/>
        <v>1757390</v>
      </c>
      <c r="AA76" s="79"/>
      <c r="AB76" s="78"/>
      <c r="AC76" s="78"/>
      <c r="AD76" s="77">
        <f t="shared" si="45"/>
        <v>1757390</v>
      </c>
      <c r="AE76" s="79"/>
      <c r="AF76" s="78"/>
      <c r="AG76" s="78"/>
      <c r="AH76" s="77">
        <f t="shared" si="46"/>
        <v>1757390</v>
      </c>
      <c r="AI76" s="79"/>
      <c r="AJ76" s="78"/>
      <c r="AK76" s="78"/>
      <c r="AL76" s="77">
        <f t="shared" si="47"/>
        <v>1757390</v>
      </c>
      <c r="AM76" s="79"/>
      <c r="AN76" s="78"/>
      <c r="AO76" s="78"/>
      <c r="AP76" s="77">
        <f t="shared" si="48"/>
        <v>1757390</v>
      </c>
      <c r="AQ76" s="79"/>
      <c r="AR76" s="78"/>
      <c r="AS76" s="78"/>
      <c r="AT76" s="77">
        <f t="shared" si="49"/>
        <v>1757390</v>
      </c>
      <c r="AU76" s="79"/>
      <c r="AV76" s="78"/>
      <c r="AW76" s="78"/>
      <c r="AX76" s="77">
        <f t="shared" si="50"/>
        <v>1757390</v>
      </c>
      <c r="AZ76" s="543">
        <f t="shared" si="51"/>
        <v>0</v>
      </c>
      <c r="BA76" s="529">
        <v>0</v>
      </c>
      <c r="BB76" s="529">
        <v>0</v>
      </c>
      <c r="BC76" s="531"/>
    </row>
    <row r="77" spans="1:55" s="29" customFormat="1" ht="24.9" hidden="1" customHeight="1" x14ac:dyDescent="0.25">
      <c r="A77" s="34" t="s">
        <v>329</v>
      </c>
      <c r="B77" s="33" t="s">
        <v>328</v>
      </c>
      <c r="C77" s="98">
        <f>Önkormányzat!C79+[1]Hivatal!C76+Óvoda!C76+'Közösségi H'!C76</f>
        <v>0</v>
      </c>
      <c r="D77" s="78">
        <f>Önkormányzat!D79+[1]Hivatal!D76+Óvoda!D76+'Közösségi H'!D76</f>
        <v>0</v>
      </c>
      <c r="E77" s="99">
        <f>Önkormányzat!E79+[1]Hivatal!E76+Óvoda!E76+'Közösségi H'!E76</f>
        <v>0</v>
      </c>
      <c r="F77" s="77">
        <f t="shared" si="39"/>
        <v>0</v>
      </c>
      <c r="G77" s="98">
        <f>Önkormányzat!G79+[1]Hivatal!G76+Óvoda!G76+'Közösségi H'!G76</f>
        <v>0</v>
      </c>
      <c r="H77" s="78">
        <f>Önkormányzat!H79+[1]Hivatal!H76+Óvoda!H76+'Közösségi H'!H76</f>
        <v>0</v>
      </c>
      <c r="I77" s="99">
        <f>Önkormányzat!I79+[1]Hivatal!I76+Óvoda!I76+'Közösségi H'!I76</f>
        <v>0</v>
      </c>
      <c r="J77" s="77">
        <f t="shared" si="40"/>
        <v>0</v>
      </c>
      <c r="K77" s="98">
        <f>Önkormányzat!K79+[1]Hivatal!K76+Óvoda!K76+'Közösségi H'!K76</f>
        <v>1757390</v>
      </c>
      <c r="L77" s="78">
        <f>Önkormányzat!L79+[1]Hivatal!L76+Óvoda!L76+'Közösségi H'!L76</f>
        <v>0</v>
      </c>
      <c r="M77" s="99">
        <f>Önkormányzat!M79+[1]Hivatal!M76+Óvoda!M76+'Közösségi H'!M76</f>
        <v>0</v>
      </c>
      <c r="N77" s="77">
        <f t="shared" si="41"/>
        <v>1757390</v>
      </c>
      <c r="O77" s="79"/>
      <c r="P77" s="78"/>
      <c r="Q77" s="78"/>
      <c r="R77" s="77">
        <f t="shared" si="42"/>
        <v>1757390</v>
      </c>
      <c r="S77" s="79"/>
      <c r="T77" s="78"/>
      <c r="U77" s="78"/>
      <c r="V77" s="77">
        <f t="shared" si="43"/>
        <v>1757390</v>
      </c>
      <c r="W77" s="79"/>
      <c r="X77" s="78"/>
      <c r="Y77" s="78"/>
      <c r="Z77" s="77">
        <f t="shared" si="44"/>
        <v>1757390</v>
      </c>
      <c r="AA77" s="79"/>
      <c r="AB77" s="78"/>
      <c r="AC77" s="78"/>
      <c r="AD77" s="77">
        <f t="shared" si="45"/>
        <v>1757390</v>
      </c>
      <c r="AE77" s="79"/>
      <c r="AF77" s="78"/>
      <c r="AG77" s="78"/>
      <c r="AH77" s="77">
        <f t="shared" si="46"/>
        <v>1757390</v>
      </c>
      <c r="AI77" s="79"/>
      <c r="AJ77" s="78"/>
      <c r="AK77" s="78"/>
      <c r="AL77" s="77">
        <f t="shared" si="47"/>
        <v>1757390</v>
      </c>
      <c r="AM77" s="79"/>
      <c r="AN77" s="78"/>
      <c r="AO77" s="78"/>
      <c r="AP77" s="77">
        <f t="shared" si="48"/>
        <v>1757390</v>
      </c>
      <c r="AQ77" s="79"/>
      <c r="AR77" s="78"/>
      <c r="AS77" s="78"/>
      <c r="AT77" s="77">
        <f t="shared" si="49"/>
        <v>1757390</v>
      </c>
      <c r="AU77" s="79"/>
      <c r="AV77" s="78"/>
      <c r="AW77" s="78"/>
      <c r="AX77" s="77">
        <f t="shared" si="50"/>
        <v>1757390</v>
      </c>
      <c r="AZ77" s="543">
        <f t="shared" si="51"/>
        <v>0</v>
      </c>
      <c r="BA77" s="529">
        <v>0</v>
      </c>
      <c r="BB77" s="529">
        <v>0</v>
      </c>
      <c r="BC77" s="531"/>
    </row>
    <row r="78" spans="1:55" s="29" customFormat="1" ht="24.9" hidden="1" customHeight="1" x14ac:dyDescent="0.25">
      <c r="A78" s="34" t="s">
        <v>327</v>
      </c>
      <c r="B78" s="33" t="s">
        <v>326</v>
      </c>
      <c r="C78" s="98">
        <f>Önkormányzat!C80+[1]Hivatal!C77+Óvoda!C77+'Közösségi H'!C77</f>
        <v>0</v>
      </c>
      <c r="D78" s="78">
        <f>Önkormányzat!D80+[1]Hivatal!D77+Óvoda!D77+'Közösségi H'!D77</f>
        <v>0</v>
      </c>
      <c r="E78" s="99">
        <f>Önkormányzat!E80+[1]Hivatal!E77+Óvoda!E77+'Közösségi H'!E77</f>
        <v>0</v>
      </c>
      <c r="F78" s="77">
        <f t="shared" si="39"/>
        <v>0</v>
      </c>
      <c r="G78" s="98">
        <f>Önkormányzat!G80+[1]Hivatal!G77+Óvoda!G77+'Közösségi H'!G77</f>
        <v>0</v>
      </c>
      <c r="H78" s="78">
        <f>Önkormányzat!H80+[1]Hivatal!H77+Óvoda!H77+'Közösségi H'!H77</f>
        <v>0</v>
      </c>
      <c r="I78" s="99">
        <f>Önkormányzat!I80+[1]Hivatal!I77+Óvoda!I77+'Közösségi H'!I77</f>
        <v>0</v>
      </c>
      <c r="J78" s="77">
        <f t="shared" si="40"/>
        <v>0</v>
      </c>
      <c r="K78" s="98">
        <f>Önkormányzat!K80+[1]Hivatal!K77+Óvoda!K77+'Közösségi H'!K77</f>
        <v>1757390</v>
      </c>
      <c r="L78" s="78">
        <f>Önkormányzat!L80+[1]Hivatal!L77+Óvoda!L77+'Közösségi H'!L77</f>
        <v>0</v>
      </c>
      <c r="M78" s="99">
        <f>Önkormányzat!M80+[1]Hivatal!M77+Óvoda!M77+'Közösségi H'!M77</f>
        <v>0</v>
      </c>
      <c r="N78" s="77">
        <f t="shared" si="41"/>
        <v>1757390</v>
      </c>
      <c r="O78" s="79"/>
      <c r="P78" s="78"/>
      <c r="Q78" s="78"/>
      <c r="R78" s="77">
        <f t="shared" si="42"/>
        <v>1757390</v>
      </c>
      <c r="S78" s="79"/>
      <c r="T78" s="78"/>
      <c r="U78" s="78"/>
      <c r="V78" s="77">
        <f t="shared" si="43"/>
        <v>1757390</v>
      </c>
      <c r="W78" s="79"/>
      <c r="X78" s="78"/>
      <c r="Y78" s="78"/>
      <c r="Z78" s="77">
        <f t="shared" si="44"/>
        <v>1757390</v>
      </c>
      <c r="AA78" s="79"/>
      <c r="AB78" s="78"/>
      <c r="AC78" s="78"/>
      <c r="AD78" s="77">
        <f t="shared" si="45"/>
        <v>1757390</v>
      </c>
      <c r="AE78" s="79"/>
      <c r="AF78" s="78"/>
      <c r="AG78" s="78"/>
      <c r="AH78" s="77">
        <f t="shared" si="46"/>
        <v>1757390</v>
      </c>
      <c r="AI78" s="79"/>
      <c r="AJ78" s="78"/>
      <c r="AK78" s="78"/>
      <c r="AL78" s="77">
        <f t="shared" si="47"/>
        <v>1757390</v>
      </c>
      <c r="AM78" s="79"/>
      <c r="AN78" s="78"/>
      <c r="AO78" s="78"/>
      <c r="AP78" s="77">
        <f t="shared" si="48"/>
        <v>1757390</v>
      </c>
      <c r="AQ78" s="79"/>
      <c r="AR78" s="78"/>
      <c r="AS78" s="78"/>
      <c r="AT78" s="77">
        <f t="shared" si="49"/>
        <v>1757390</v>
      </c>
      <c r="AU78" s="79"/>
      <c r="AV78" s="78"/>
      <c r="AW78" s="78"/>
      <c r="AX78" s="77">
        <f t="shared" si="50"/>
        <v>1757390</v>
      </c>
      <c r="AZ78" s="543">
        <f t="shared" si="51"/>
        <v>0</v>
      </c>
      <c r="BA78" s="529">
        <v>0</v>
      </c>
      <c r="BB78" s="529">
        <v>0</v>
      </c>
      <c r="BC78" s="531"/>
    </row>
    <row r="79" spans="1:55" s="29" customFormat="1" ht="24.9" customHeight="1" x14ac:dyDescent="0.25">
      <c r="A79" s="34" t="s">
        <v>325</v>
      </c>
      <c r="B79" s="33" t="s">
        <v>324</v>
      </c>
      <c r="C79" s="98">
        <f>Önkormányzat!C81+[1]Hivatal!C78+Óvoda!C78+'Közösségi H'!C78</f>
        <v>4052000</v>
      </c>
      <c r="D79" s="78">
        <f>Önkormányzat!D81+[1]Hivatal!D78+Óvoda!D78+'Közösségi H'!D78</f>
        <v>0</v>
      </c>
      <c r="E79" s="99">
        <f>Önkormányzat!E81+[1]Hivatal!E78+Óvoda!E78+'Közösségi H'!E78</f>
        <v>0</v>
      </c>
      <c r="F79" s="77">
        <f t="shared" si="39"/>
        <v>4052000</v>
      </c>
      <c r="G79" s="98">
        <f>Önkormányzat!G81+[1]Hivatal!G78+Óvoda!G78+'Közösségi H'!G78</f>
        <v>4500000</v>
      </c>
      <c r="H79" s="78">
        <f>Önkormányzat!H81+[1]Hivatal!H78+Óvoda!H78+'Közösségi H'!H78</f>
        <v>0</v>
      </c>
      <c r="I79" s="99">
        <f>Önkormányzat!I81+[1]Hivatal!I78+Óvoda!I78+'Közösségi H'!I78</f>
        <v>0</v>
      </c>
      <c r="J79" s="77">
        <f t="shared" si="40"/>
        <v>8552000</v>
      </c>
      <c r="K79" s="98">
        <f>Önkormányzat!K81+[1]Hivatal!K78+Óvoda!K78+'Közösségi H'!K78</f>
        <v>1757390</v>
      </c>
      <c r="L79" s="78">
        <f>Önkormányzat!L81+[1]Hivatal!L78+Óvoda!L78+'Közösségi H'!L78</f>
        <v>0</v>
      </c>
      <c r="M79" s="99">
        <f>Önkormányzat!M81+[1]Hivatal!M78+Óvoda!M78+'Közösségi H'!M78</f>
        <v>0</v>
      </c>
      <c r="N79" s="77">
        <f t="shared" si="41"/>
        <v>10309390</v>
      </c>
      <c r="O79" s="79"/>
      <c r="P79" s="78"/>
      <c r="Q79" s="78"/>
      <c r="R79" s="77">
        <f t="shared" si="42"/>
        <v>10309390</v>
      </c>
      <c r="S79" s="79"/>
      <c r="T79" s="78"/>
      <c r="U79" s="78"/>
      <c r="V79" s="77">
        <f t="shared" si="43"/>
        <v>10309390</v>
      </c>
      <c r="W79" s="79"/>
      <c r="X79" s="78"/>
      <c r="Y79" s="78"/>
      <c r="Z79" s="77">
        <f t="shared" si="44"/>
        <v>10309390</v>
      </c>
      <c r="AA79" s="79"/>
      <c r="AB79" s="78"/>
      <c r="AC79" s="78"/>
      <c r="AD79" s="77">
        <f t="shared" si="45"/>
        <v>10309390</v>
      </c>
      <c r="AE79" s="79"/>
      <c r="AF79" s="78"/>
      <c r="AG79" s="78"/>
      <c r="AH79" s="77">
        <f t="shared" si="46"/>
        <v>10309390</v>
      </c>
      <c r="AI79" s="79"/>
      <c r="AJ79" s="78"/>
      <c r="AK79" s="78"/>
      <c r="AL79" s="77">
        <f t="shared" si="47"/>
        <v>10309390</v>
      </c>
      <c r="AM79" s="79"/>
      <c r="AN79" s="78"/>
      <c r="AO79" s="78"/>
      <c r="AP79" s="77">
        <f t="shared" si="48"/>
        <v>10309390</v>
      </c>
      <c r="AQ79" s="79"/>
      <c r="AR79" s="78"/>
      <c r="AS79" s="78"/>
      <c r="AT79" s="77">
        <f t="shared" si="49"/>
        <v>10309390</v>
      </c>
      <c r="AU79" s="79"/>
      <c r="AV79" s="78"/>
      <c r="AW79" s="78"/>
      <c r="AX79" s="77">
        <f t="shared" si="50"/>
        <v>10309390</v>
      </c>
      <c r="AZ79" s="543">
        <f t="shared" si="51"/>
        <v>-6552000</v>
      </c>
      <c r="BA79" s="529">
        <v>0</v>
      </c>
      <c r="BB79" s="529">
        <v>0</v>
      </c>
      <c r="BC79" s="538">
        <f>Önkormányzat!BC81</f>
        <v>2000000</v>
      </c>
    </row>
    <row r="80" spans="1:55" s="29" customFormat="1" ht="24.9" customHeight="1" x14ac:dyDescent="0.25">
      <c r="A80" s="34" t="s">
        <v>323</v>
      </c>
      <c r="B80" s="33" t="s">
        <v>322</v>
      </c>
      <c r="C80" s="98">
        <f>Önkormányzat!C82+[1]Hivatal!C79+Óvoda!C79+'Közösségi H'!C79</f>
        <v>11115269</v>
      </c>
      <c r="D80" s="78">
        <f>Önkormányzat!D82+[1]Hivatal!D79+Óvoda!D79+'Közösségi H'!D79</f>
        <v>0</v>
      </c>
      <c r="E80" s="99">
        <f>Önkormányzat!E82+[1]Hivatal!E79+Óvoda!E79+'Közösségi H'!E79</f>
        <v>0</v>
      </c>
      <c r="F80" s="77">
        <f t="shared" si="39"/>
        <v>11115269</v>
      </c>
      <c r="G80" s="98">
        <f>Önkormányzat!G82+[1]Hivatal!G79+Óvoda!G79+'Közösségi H'!G79</f>
        <v>-11061269</v>
      </c>
      <c r="H80" s="78">
        <f>Önkormányzat!H82+[1]Hivatal!H79+Óvoda!H79+'Közösségi H'!H79</f>
        <v>0</v>
      </c>
      <c r="I80" s="99">
        <f>Önkormányzat!I82+[1]Hivatal!I79+Óvoda!I79+'Közösségi H'!I79</f>
        <v>0</v>
      </c>
      <c r="J80" s="77">
        <f t="shared" si="40"/>
        <v>54000</v>
      </c>
      <c r="K80" s="98">
        <f>Önkormányzat!K82+[1]Hivatal!K79+Óvoda!K79+'Közösségi H'!K79</f>
        <v>1757390</v>
      </c>
      <c r="L80" s="78">
        <f>Önkormányzat!L82+[1]Hivatal!L79+Óvoda!L79+'Közösségi H'!L79</f>
        <v>0</v>
      </c>
      <c r="M80" s="99">
        <f>Önkormányzat!M82+[1]Hivatal!M79+Óvoda!M79+'Közösségi H'!M79</f>
        <v>0</v>
      </c>
      <c r="N80" s="77">
        <f t="shared" si="41"/>
        <v>1811390</v>
      </c>
      <c r="O80" s="79"/>
      <c r="P80" s="78"/>
      <c r="Q80" s="78"/>
      <c r="R80" s="77">
        <f t="shared" si="42"/>
        <v>1811390</v>
      </c>
      <c r="S80" s="79"/>
      <c r="T80" s="78"/>
      <c r="U80" s="78"/>
      <c r="V80" s="77">
        <f t="shared" si="43"/>
        <v>1811390</v>
      </c>
      <c r="W80" s="79"/>
      <c r="X80" s="78"/>
      <c r="Y80" s="78"/>
      <c r="Z80" s="77">
        <f t="shared" si="44"/>
        <v>1811390</v>
      </c>
      <c r="AA80" s="79"/>
      <c r="AB80" s="78"/>
      <c r="AC80" s="78"/>
      <c r="AD80" s="77">
        <f t="shared" si="45"/>
        <v>1811390</v>
      </c>
      <c r="AE80" s="79"/>
      <c r="AF80" s="78"/>
      <c r="AG80" s="78"/>
      <c r="AH80" s="77">
        <f t="shared" si="46"/>
        <v>1811390</v>
      </c>
      <c r="AI80" s="79"/>
      <c r="AJ80" s="78"/>
      <c r="AK80" s="78"/>
      <c r="AL80" s="77">
        <f t="shared" si="47"/>
        <v>1811390</v>
      </c>
      <c r="AM80" s="79"/>
      <c r="AN80" s="78"/>
      <c r="AO80" s="78"/>
      <c r="AP80" s="77">
        <f t="shared" si="48"/>
        <v>1811390</v>
      </c>
      <c r="AQ80" s="79"/>
      <c r="AR80" s="78"/>
      <c r="AS80" s="78"/>
      <c r="AT80" s="77">
        <f t="shared" si="49"/>
        <v>1811390</v>
      </c>
      <c r="AU80" s="79"/>
      <c r="AV80" s="78"/>
      <c r="AW80" s="78"/>
      <c r="AX80" s="77">
        <f t="shared" si="50"/>
        <v>1811390</v>
      </c>
      <c r="AZ80" s="543">
        <f t="shared" si="51"/>
        <v>950799</v>
      </c>
      <c r="BA80" s="529">
        <v>0</v>
      </c>
      <c r="BB80" s="529">
        <v>0</v>
      </c>
      <c r="BC80" s="538">
        <f>Önkormányzat!BC82</f>
        <v>1004799</v>
      </c>
    </row>
    <row r="81" spans="1:55" s="11" customFormat="1" ht="30" customHeight="1" x14ac:dyDescent="0.25">
      <c r="A81" s="16" t="s">
        <v>321</v>
      </c>
      <c r="B81" s="15" t="s">
        <v>320</v>
      </c>
      <c r="C81" s="87">
        <f>SUM(C69:C80,C65)</f>
        <v>34892592</v>
      </c>
      <c r="D81" s="86">
        <f>SUM(D69:D80,D65)</f>
        <v>0</v>
      </c>
      <c r="E81" s="86">
        <f>SUM(E69:E80,E65)</f>
        <v>0</v>
      </c>
      <c r="F81" s="85">
        <f>IF((SUM(C81:E81))=(SUM(F69:F80,F65)),SUM(F69:F80,F65),"HIBA!")</f>
        <v>34892592</v>
      </c>
      <c r="G81" s="87">
        <f>SUM(G69:G80,G65)</f>
        <v>-14249446</v>
      </c>
      <c r="H81" s="86">
        <f>SUM(H69:H80,H65)</f>
        <v>0</v>
      </c>
      <c r="I81" s="86">
        <f>SUM(I69:I80,I65)</f>
        <v>0</v>
      </c>
      <c r="J81" s="85">
        <f>IF((SUM(F81:I81))=(SUM(J69:J80,J65)),SUM(J69:J80,J65),"HIBA!")</f>
        <v>20643146</v>
      </c>
      <c r="K81" s="87">
        <f>SUM(K69:K80,K65)</f>
        <v>26360850</v>
      </c>
      <c r="L81" s="86">
        <f>SUM(L69:L80,L65)</f>
        <v>0</v>
      </c>
      <c r="M81" s="86">
        <f>SUM(M69:M80,M65)</f>
        <v>0</v>
      </c>
      <c r="N81" s="85">
        <f>IF((SUM(J81:M81))=(SUM(N69:N80,N65)),SUM(N69:N80,N65),"HIBA!")</f>
        <v>47003996</v>
      </c>
      <c r="O81" s="87">
        <f>SUM(O69:O80,O65)</f>
        <v>0</v>
      </c>
      <c r="P81" s="86">
        <f>SUM(P69:P80,P65)</f>
        <v>0</v>
      </c>
      <c r="Q81" s="86">
        <f>SUM(Q69:Q80,Q65)</f>
        <v>0</v>
      </c>
      <c r="R81" s="85">
        <f>IF((SUM(N81:Q81))=(SUM(R69:R80,R65)),SUM(R69:R80,R65),"HIBA!")</f>
        <v>47003996</v>
      </c>
      <c r="S81" s="87">
        <f>SUM(S69:S80,S65)</f>
        <v>0</v>
      </c>
      <c r="T81" s="86">
        <f>SUM(T69:T80,T65)</f>
        <v>0</v>
      </c>
      <c r="U81" s="86">
        <f>SUM(U69:U80,U65)</f>
        <v>0</v>
      </c>
      <c r="V81" s="85">
        <f>IF((SUM(R81:U81))=(SUM(V69:V80,V65)),SUM(V69:V80,V65),"HIBA!")</f>
        <v>47003996</v>
      </c>
      <c r="W81" s="87">
        <f>SUM(W69:W80,W65)</f>
        <v>0</v>
      </c>
      <c r="X81" s="86">
        <f>SUM(X69:X80,X65)</f>
        <v>0</v>
      </c>
      <c r="Y81" s="86">
        <f>SUM(Y69:Y80,Y65)</f>
        <v>0</v>
      </c>
      <c r="Z81" s="85">
        <f>IF((SUM(V81:Y81))=(SUM(Z69:Z80,Z65)),SUM(Z69:Z80,Z65),"HIBA!")</f>
        <v>47003996</v>
      </c>
      <c r="AA81" s="87">
        <f>SUM(AA69:AA80,AA65)</f>
        <v>0</v>
      </c>
      <c r="AB81" s="86">
        <f>SUM(AB69:AB80,AB65)</f>
        <v>0</v>
      </c>
      <c r="AC81" s="86">
        <f>SUM(AC69:AC80,AC65)</f>
        <v>0</v>
      </c>
      <c r="AD81" s="85">
        <f>IF((SUM(Z81:AC81))=(SUM(AD69:AD80,AD65)),SUM(AD69:AD80,AD65),"HIBA!")</f>
        <v>47003996</v>
      </c>
      <c r="AE81" s="87">
        <f>SUM(AE69:AE80,AE65)</f>
        <v>0</v>
      </c>
      <c r="AF81" s="86">
        <f>SUM(AF69:AF80,AF65)</f>
        <v>0</v>
      </c>
      <c r="AG81" s="86">
        <f>SUM(AG69:AG80,AG65)</f>
        <v>0</v>
      </c>
      <c r="AH81" s="85">
        <f>IF((SUM(AD81:AG81))=(SUM(AH69:AH80,AH65)),SUM(AH69:AH80,AH65),"HIBA!")</f>
        <v>47003996</v>
      </c>
      <c r="AI81" s="87">
        <f>SUM(AI69:AI80,AI65)</f>
        <v>0</v>
      </c>
      <c r="AJ81" s="86">
        <f>SUM(AJ69:AJ80,AJ65)</f>
        <v>0</v>
      </c>
      <c r="AK81" s="86">
        <f>SUM(AK69:AK80,AK65)</f>
        <v>0</v>
      </c>
      <c r="AL81" s="85">
        <f>IF((SUM(AH81:AK81))=(SUM(AL69:AL80,AL65)),SUM(AL69:AL80,AL65),"HIBA!")</f>
        <v>47003996</v>
      </c>
      <c r="AM81" s="87">
        <f>SUM(AM69:AM80,AM65)</f>
        <v>0</v>
      </c>
      <c r="AN81" s="86">
        <f>SUM(AN69:AN80,AN65)</f>
        <v>0</v>
      </c>
      <c r="AO81" s="86">
        <f>SUM(AO69:AO80,AO65)</f>
        <v>0</v>
      </c>
      <c r="AP81" s="85">
        <f>IF((SUM(AL81:AO81))=(SUM(AP69:AP80,AP65)),SUM(AP69:AP80,AP65),"HIBA!")</f>
        <v>47003996</v>
      </c>
      <c r="AQ81" s="87">
        <f>SUM(AQ69:AQ80,AQ65)</f>
        <v>0</v>
      </c>
      <c r="AR81" s="86">
        <f>SUM(AR69:AR80,AR65)</f>
        <v>0</v>
      </c>
      <c r="AS81" s="86">
        <f>SUM(AS69:AS80,AS65)</f>
        <v>0</v>
      </c>
      <c r="AT81" s="85">
        <f>IF((SUM(AP81:AS81))=(SUM(AT69:AT80,AT65)),SUM(AT69:AT80,AT65),"HIBA!")</f>
        <v>47003996</v>
      </c>
      <c r="AU81" s="87">
        <f>SUM(AU69:AU80,AU65)</f>
        <v>0</v>
      </c>
      <c r="AV81" s="86">
        <f>SUM(AV69:AV80,AV65)</f>
        <v>0</v>
      </c>
      <c r="AW81" s="86">
        <f>SUM(AW69:AW80,AW65)</f>
        <v>0</v>
      </c>
      <c r="AX81" s="85">
        <f>IF((SUM(AT81:AW81))=(SUM(AX69:AX80,AX65)),SUM(AX69:AX80,AX65),"HIBA!")</f>
        <v>47003996</v>
      </c>
      <c r="AZ81" s="549">
        <f t="shared" si="51"/>
        <v>-2651201</v>
      </c>
      <c r="BA81" s="550">
        <v>0</v>
      </c>
      <c r="BB81" s="550">
        <v>0</v>
      </c>
      <c r="BC81" s="555">
        <f>SUM(BC73:BC80)</f>
        <v>17991945</v>
      </c>
    </row>
    <row r="82" spans="1:55" s="5" customFormat="1" ht="30" customHeight="1" x14ac:dyDescent="0.3">
      <c r="A82" s="44" t="s">
        <v>102</v>
      </c>
      <c r="B82" s="43"/>
      <c r="C82" s="84">
        <f>SUM(C81,C64,C55,C30,C29)</f>
        <v>147370750</v>
      </c>
      <c r="D82" s="83">
        <f>SUM(D81,D64,D55,D30,D29)</f>
        <v>0</v>
      </c>
      <c r="E82" s="83">
        <f>SUM(E81,E64,E55,E30,E29)</f>
        <v>0</v>
      </c>
      <c r="F82" s="82">
        <f>IF((SUM(C82:E82))=(F81+F64+F55+F30+F29),SUM(F81+F64+F55+F30+F29),"HIBA!")</f>
        <v>147370750</v>
      </c>
      <c r="G82" s="84">
        <f>SUM(G81,G64,G55,G30,G29)</f>
        <v>3060249</v>
      </c>
      <c r="H82" s="84">
        <f t="shared" ref="H82:J82" si="52">SUM(H81,H64,H55,H30,H29)</f>
        <v>0</v>
      </c>
      <c r="I82" s="84">
        <f t="shared" si="52"/>
        <v>0</v>
      </c>
      <c r="J82" s="84">
        <f t="shared" si="52"/>
        <v>150430999</v>
      </c>
      <c r="K82" s="84">
        <f>SUM(K81,K64,K55,K30,K29)</f>
        <v>55864272</v>
      </c>
      <c r="L82" s="83">
        <f>SUM(L81,L64,L55,L30,L29)</f>
        <v>0</v>
      </c>
      <c r="M82" s="83">
        <f>SUM(M81,M64,M55,M30,M29)</f>
        <v>0</v>
      </c>
      <c r="N82" s="82">
        <f>IF((SUM(J82:M82))=(N81+N64+N55+N30+N29),SUM(N81+N64+N55+N30+N29),"HIBA!")</f>
        <v>206295271</v>
      </c>
      <c r="O82" s="84" t="e">
        <f>SUM(O81,O64,O55,O30,O29)</f>
        <v>#REF!</v>
      </c>
      <c r="P82" s="83" t="e">
        <f>SUM(P81,P64,P55,P30,P29)</f>
        <v>#REF!</v>
      </c>
      <c r="Q82" s="83" t="e">
        <f>SUM(Q81,Q64,Q55,Q30,Q29)</f>
        <v>#REF!</v>
      </c>
      <c r="R82" s="82" t="e">
        <f>IF((SUM(N82:Q82))=(R81+R64+R55+R30+R29),SUM(R81+R64+R55+R30+R29),"HIBA!")</f>
        <v>#REF!</v>
      </c>
      <c r="S82" s="84" t="e">
        <f>SUM(S81,S64,S55,S30,S29)</f>
        <v>#REF!</v>
      </c>
      <c r="T82" s="83" t="e">
        <f>SUM(T81,T64,T55,T30,T29)</f>
        <v>#REF!</v>
      </c>
      <c r="U82" s="83" t="e">
        <f>SUM(U81,U64,U55,U30,U29)</f>
        <v>#REF!</v>
      </c>
      <c r="V82" s="82" t="e">
        <f>IF((SUM(R82:U82))=(V81+V64+V55+V30+V29),SUM(V81+V64+V55+V30+V29),"HIBA!")</f>
        <v>#REF!</v>
      </c>
      <c r="W82" s="84" t="e">
        <f>SUM(W81,W64,W55,W30,W29)</f>
        <v>#REF!</v>
      </c>
      <c r="X82" s="83" t="e">
        <f>SUM(X81,X64,X55,X30,X29)</f>
        <v>#REF!</v>
      </c>
      <c r="Y82" s="83" t="e">
        <f>SUM(Y81,Y64,Y55,Y30,Y29)</f>
        <v>#REF!</v>
      </c>
      <c r="Z82" s="82" t="e">
        <f>IF((SUM(V82:Y82))=(Z81+Z64+Z55+Z30+Z29),SUM(Z81+Z64+Z55+Z30+Z29),"HIBA!")</f>
        <v>#REF!</v>
      </c>
      <c r="AA82" s="84" t="e">
        <f>SUM(AA81,AA64,AA55,AA30,AA29)</f>
        <v>#REF!</v>
      </c>
      <c r="AB82" s="83" t="e">
        <f>SUM(AB81,AB64,AB55,AB30,AB29)</f>
        <v>#REF!</v>
      </c>
      <c r="AC82" s="83" t="e">
        <f>SUM(AC81,AC64,AC55,AC30,AC29)</f>
        <v>#REF!</v>
      </c>
      <c r="AD82" s="82" t="e">
        <f>IF((SUM(Z82:AC82))=(AD81+AD64+AD55+AD30+AD29),SUM(AD81+AD64+AD55+AD30+AD29),"HIBA!")</f>
        <v>#REF!</v>
      </c>
      <c r="AE82" s="84">
        <f>SUM(AE81,AE64,AE55,AE30,AE29)</f>
        <v>0</v>
      </c>
      <c r="AF82" s="83">
        <f>SUM(AF81,AF64,AF55,AF30,AF29)</f>
        <v>0</v>
      </c>
      <c r="AG82" s="83">
        <f>SUM(AG81,AG64,AG55,AG30,AG29)</f>
        <v>0</v>
      </c>
      <c r="AH82" s="82" t="e">
        <f>IF((SUM(AD82:AG82))=(AH81+AH64+AH55+AH30+AH29),SUM(AH81+AH64+AH55+AH30+AH29),"HIBA!")</f>
        <v>#REF!</v>
      </c>
      <c r="AI82" s="84">
        <f>SUM(AI81,AI64,AI55,AI30,AI29)</f>
        <v>0</v>
      </c>
      <c r="AJ82" s="83">
        <f>SUM(AJ81,AJ64,AJ55,AJ30,AJ29)</f>
        <v>0</v>
      </c>
      <c r="AK82" s="83">
        <f>SUM(AK81,AK64,AK55,AK30,AK29)</f>
        <v>0</v>
      </c>
      <c r="AL82" s="82" t="e">
        <f>IF((SUM(AH82:AK82))=(AL81+AL64+AL55+AL30+AL29),SUM(AL81+AL64+AL55+AL30+AL29),"HIBA!")</f>
        <v>#REF!</v>
      </c>
      <c r="AM82" s="84">
        <f>SUM(AM81,AM64,AM55,AM30,AM29)</f>
        <v>0</v>
      </c>
      <c r="AN82" s="83">
        <f>SUM(AN81,AN64,AN55,AN30,AN29)</f>
        <v>0</v>
      </c>
      <c r="AO82" s="83">
        <f>SUM(AO81,AO64,AO55,AO30,AO29)</f>
        <v>0</v>
      </c>
      <c r="AP82" s="82" t="e">
        <f>IF((SUM(AL82:AO82))=(AP81+AP64+AP55+AP30+AP29),SUM(AP81+AP64+AP55+AP30+AP29),"HIBA!")</f>
        <v>#REF!</v>
      </c>
      <c r="AQ82" s="84">
        <f>SUM(AQ81,AQ64,AQ55,AQ30,AQ29)</f>
        <v>0</v>
      </c>
      <c r="AR82" s="83">
        <f>SUM(AR81,AR64,AR55,AR30,AR29)</f>
        <v>0</v>
      </c>
      <c r="AS82" s="83">
        <f>SUM(AS81,AS64,AS55,AS30,AS29)</f>
        <v>0</v>
      </c>
      <c r="AT82" s="82" t="e">
        <f>IF((SUM(AP82:AS82))=(AT81+AT64+AT55+AT30+AT29),SUM(AT81+AT64+AT55+AT30+AT29),"HIBA!")</f>
        <v>#REF!</v>
      </c>
      <c r="AU82" s="84">
        <f>SUM(AU81,AU64,AU55,AU30,AU29)</f>
        <v>0</v>
      </c>
      <c r="AV82" s="83">
        <f>SUM(AV81,AV64,AV55,AV30,AV29)</f>
        <v>0</v>
      </c>
      <c r="AW82" s="83">
        <f>SUM(AW81,AW64,AW55,AW30,AW29)</f>
        <v>0</v>
      </c>
      <c r="AX82" s="82" t="e">
        <f>IF((SUM(AT82:AW82))=(AX81+AX64+AX55+AX30+AX29),SUM(AX81+AX64+AX55+AX30+AX29),"HIBA!")</f>
        <v>#REF!</v>
      </c>
      <c r="AZ82" s="556">
        <f t="shared" si="51"/>
        <v>27596509</v>
      </c>
      <c r="BA82" s="557">
        <v>0</v>
      </c>
      <c r="BB82" s="557">
        <v>0</v>
      </c>
      <c r="BC82" s="558">
        <f>BC81+BC64+BC55+BC30+BC29</f>
        <v>178027508</v>
      </c>
    </row>
    <row r="83" spans="1:55" s="17" customFormat="1" ht="24.75" customHeight="1" x14ac:dyDescent="0.25">
      <c r="A83" s="45" t="s">
        <v>319</v>
      </c>
      <c r="B83" s="21" t="s">
        <v>318</v>
      </c>
      <c r="C83" s="98">
        <f>Önkormányzat!C85+[1]Hivatal!C82+Óvoda!C82+'Közösségi H'!C82</f>
        <v>787402</v>
      </c>
      <c r="D83" s="78">
        <f>Önkormányzat!D85+[1]Hivatal!D82+Óvoda!D82+'Közösségi H'!D82</f>
        <v>0</v>
      </c>
      <c r="E83" s="99">
        <f>Önkormányzat!E85+[1]Hivatal!E82+Óvoda!E82+'Közösségi H'!E82</f>
        <v>0</v>
      </c>
      <c r="F83" s="71">
        <f t="shared" ref="F83:F89" si="53">SUM(C83:E83)</f>
        <v>787402</v>
      </c>
      <c r="G83" s="98">
        <f>Önkormányzat!G85+[1]Hivatal!G82+Óvoda!G82+'Közösségi H'!G82</f>
        <v>0</v>
      </c>
      <c r="H83" s="78">
        <f>Önkormányzat!H85+[1]Hivatal!H82+Óvoda!H82+'Közösségi H'!H82</f>
        <v>0</v>
      </c>
      <c r="I83" s="99">
        <f>Önkormányzat!I85+[1]Hivatal!I82+Óvoda!I82+'Közösségi H'!I82</f>
        <v>0</v>
      </c>
      <c r="J83" s="71">
        <f t="shared" ref="J83:J89" si="54">SUM(F83:I83)</f>
        <v>787402</v>
      </c>
      <c r="K83" s="98">
        <f>Önkormányzat!K85+[1]Hivatal!K82+Óvoda!K82+'Közösségi H'!K82</f>
        <v>1757390</v>
      </c>
      <c r="L83" s="78">
        <f>Önkormányzat!L85+[1]Hivatal!L82+Óvoda!L82+'Közösségi H'!L82</f>
        <v>0</v>
      </c>
      <c r="M83" s="99">
        <f>Önkormányzat!M85+[1]Hivatal!M82+Óvoda!M82+'Közösségi H'!M82</f>
        <v>0</v>
      </c>
      <c r="N83" s="71">
        <f t="shared" ref="N83:N89" si="55">SUM(J83:M83)</f>
        <v>2544792</v>
      </c>
      <c r="O83" s="73"/>
      <c r="P83" s="72"/>
      <c r="Q83" s="72"/>
      <c r="R83" s="71">
        <f t="shared" ref="R83:R89" si="56">SUM(N83:Q83)</f>
        <v>2544792</v>
      </c>
      <c r="S83" s="73"/>
      <c r="T83" s="72"/>
      <c r="U83" s="72"/>
      <c r="V83" s="71">
        <f t="shared" ref="V83:V89" si="57">SUM(R83:U83)</f>
        <v>2544792</v>
      </c>
      <c r="W83" s="73"/>
      <c r="X83" s="72"/>
      <c r="Y83" s="72"/>
      <c r="Z83" s="71">
        <f t="shared" ref="Z83:Z89" si="58">SUM(V83:Y83)</f>
        <v>2544792</v>
      </c>
      <c r="AA83" s="73"/>
      <c r="AB83" s="72"/>
      <c r="AC83" s="72"/>
      <c r="AD83" s="71">
        <f t="shared" ref="AD83:AD89" si="59">SUM(Z83:AC83)</f>
        <v>2544792</v>
      </c>
      <c r="AE83" s="73"/>
      <c r="AF83" s="72"/>
      <c r="AG83" s="72"/>
      <c r="AH83" s="71">
        <f t="shared" ref="AH83:AH89" si="60">SUM(AD83:AG83)</f>
        <v>2544792</v>
      </c>
      <c r="AI83" s="73"/>
      <c r="AJ83" s="72"/>
      <c r="AK83" s="72"/>
      <c r="AL83" s="71">
        <f t="shared" ref="AL83:AL89" si="61">SUM(AH83:AK83)</f>
        <v>2544792</v>
      </c>
      <c r="AM83" s="73"/>
      <c r="AN83" s="72"/>
      <c r="AO83" s="72"/>
      <c r="AP83" s="71">
        <f t="shared" ref="AP83:AP89" si="62">SUM(AL83:AO83)</f>
        <v>2544792</v>
      </c>
      <c r="AQ83" s="73"/>
      <c r="AR83" s="72"/>
      <c r="AS83" s="72"/>
      <c r="AT83" s="71">
        <f t="shared" ref="AT83:AT89" si="63">SUM(AP83:AS83)</f>
        <v>2544792</v>
      </c>
      <c r="AU83" s="73"/>
      <c r="AV83" s="72"/>
      <c r="AW83" s="72"/>
      <c r="AX83" s="71">
        <f t="shared" ref="AX83:AX89" si="64">SUM(AT83:AW83)</f>
        <v>2544792</v>
      </c>
      <c r="AZ83" s="554">
        <f t="shared" si="51"/>
        <v>-787402</v>
      </c>
      <c r="BA83" s="529">
        <v>0</v>
      </c>
      <c r="BB83" s="529">
        <v>0</v>
      </c>
      <c r="BC83" s="540">
        <f>Önkormányzat!BC85</f>
        <v>0</v>
      </c>
    </row>
    <row r="84" spans="1:55" s="17" customFormat="1" ht="24.75" hidden="1" customHeight="1" x14ac:dyDescent="0.25">
      <c r="A84" s="45" t="s">
        <v>317</v>
      </c>
      <c r="B84" s="21" t="s">
        <v>316</v>
      </c>
      <c r="C84" s="98">
        <f>Önkormányzat!C86+[1]Hivatal!C83+Óvoda!C83+'Közösségi H'!C83</f>
        <v>0</v>
      </c>
      <c r="D84" s="78">
        <f>Önkormányzat!D86+[1]Hivatal!D83+Óvoda!D83+'Közösségi H'!D83</f>
        <v>0</v>
      </c>
      <c r="E84" s="99">
        <f>Önkormányzat!E86+[1]Hivatal!E83+Óvoda!E83+'Közösségi H'!E83</f>
        <v>0</v>
      </c>
      <c r="F84" s="71">
        <f t="shared" si="53"/>
        <v>0</v>
      </c>
      <c r="G84" s="98">
        <f>Önkormányzat!G86+[1]Hivatal!G83+Óvoda!G83+'Közösségi H'!G83</f>
        <v>0</v>
      </c>
      <c r="H84" s="78">
        <f>Önkormányzat!H86+[1]Hivatal!H83+Óvoda!H83+'Közösségi H'!H83</f>
        <v>0</v>
      </c>
      <c r="I84" s="99">
        <f>Önkormányzat!I86+[1]Hivatal!I83+Óvoda!I83+'Közösségi H'!I83</f>
        <v>0</v>
      </c>
      <c r="J84" s="71">
        <f t="shared" si="54"/>
        <v>0</v>
      </c>
      <c r="K84" s="98">
        <f>Önkormányzat!K86+[1]Hivatal!K83+Óvoda!K83+'Közösségi H'!K83</f>
        <v>1757390</v>
      </c>
      <c r="L84" s="78">
        <f>Önkormányzat!L86+[1]Hivatal!L83+Óvoda!L83+'Közösségi H'!L83</f>
        <v>0</v>
      </c>
      <c r="M84" s="99">
        <f>Önkormányzat!M86+[1]Hivatal!M83+Óvoda!M83+'Közösségi H'!M83</f>
        <v>0</v>
      </c>
      <c r="N84" s="71">
        <f t="shared" si="55"/>
        <v>1757390</v>
      </c>
      <c r="O84" s="73"/>
      <c r="P84" s="72"/>
      <c r="Q84" s="72"/>
      <c r="R84" s="71">
        <f t="shared" si="56"/>
        <v>1757390</v>
      </c>
      <c r="S84" s="73"/>
      <c r="T84" s="72"/>
      <c r="U84" s="72"/>
      <c r="V84" s="71">
        <f t="shared" si="57"/>
        <v>1757390</v>
      </c>
      <c r="W84" s="73"/>
      <c r="X84" s="72"/>
      <c r="Y84" s="72"/>
      <c r="Z84" s="71">
        <f t="shared" si="58"/>
        <v>1757390</v>
      </c>
      <c r="AA84" s="73"/>
      <c r="AB84" s="72"/>
      <c r="AC84" s="72"/>
      <c r="AD84" s="71">
        <f t="shared" si="59"/>
        <v>1757390</v>
      </c>
      <c r="AE84" s="73"/>
      <c r="AF84" s="72"/>
      <c r="AG84" s="72"/>
      <c r="AH84" s="71">
        <f t="shared" si="60"/>
        <v>1757390</v>
      </c>
      <c r="AI84" s="73"/>
      <c r="AJ84" s="72"/>
      <c r="AK84" s="72"/>
      <c r="AL84" s="71">
        <f t="shared" si="61"/>
        <v>1757390</v>
      </c>
      <c r="AM84" s="73"/>
      <c r="AN84" s="72"/>
      <c r="AO84" s="72"/>
      <c r="AP84" s="71">
        <f t="shared" si="62"/>
        <v>1757390</v>
      </c>
      <c r="AQ84" s="73"/>
      <c r="AR84" s="72"/>
      <c r="AS84" s="72"/>
      <c r="AT84" s="71">
        <f t="shared" si="63"/>
        <v>1757390</v>
      </c>
      <c r="AU84" s="73"/>
      <c r="AV84" s="72"/>
      <c r="AW84" s="72"/>
      <c r="AX84" s="71">
        <f t="shared" si="64"/>
        <v>1757390</v>
      </c>
      <c r="AZ84" s="543">
        <f t="shared" si="51"/>
        <v>0</v>
      </c>
      <c r="BA84" s="529">
        <v>0</v>
      </c>
      <c r="BB84" s="529">
        <v>0</v>
      </c>
      <c r="BC84" s="534">
        <v>0</v>
      </c>
    </row>
    <row r="85" spans="1:55" s="17" customFormat="1" ht="24.9" customHeight="1" x14ac:dyDescent="0.25">
      <c r="A85" s="45" t="s">
        <v>315</v>
      </c>
      <c r="B85" s="21" t="s">
        <v>314</v>
      </c>
      <c r="C85" s="98">
        <f>Önkormányzat!C87+[1]Hivatal!C84+Óvoda!C84+'Közösségi H'!C84</f>
        <v>0</v>
      </c>
      <c r="D85" s="78">
        <f>Önkormányzat!D87+[1]Hivatal!D84+Óvoda!D84+'Közösségi H'!D84</f>
        <v>0</v>
      </c>
      <c r="E85" s="99">
        <f>Önkormányzat!E87+[1]Hivatal!E84+Óvoda!E84+'Közösségi H'!E84</f>
        <v>0</v>
      </c>
      <c r="F85" s="71">
        <f t="shared" si="53"/>
        <v>0</v>
      </c>
      <c r="G85" s="98">
        <f>Önkormányzat!G87+[1]Hivatal!G84+Óvoda!G84+'Közösségi H'!G84</f>
        <v>123622</v>
      </c>
      <c r="H85" s="78">
        <f>Önkormányzat!H87+[1]Hivatal!H84+Óvoda!H84+'Közösségi H'!H84</f>
        <v>0</v>
      </c>
      <c r="I85" s="99">
        <f>Önkormányzat!I87+[1]Hivatal!I84+Óvoda!I84+'Közösségi H'!I84</f>
        <v>0</v>
      </c>
      <c r="J85" s="71">
        <f t="shared" si="54"/>
        <v>123622</v>
      </c>
      <c r="K85" s="98">
        <f>Önkormányzat!K87+[1]Hivatal!K84+Óvoda!K84+'Közösségi H'!K84</f>
        <v>1757390</v>
      </c>
      <c r="L85" s="78">
        <f>Önkormányzat!L87+[1]Hivatal!L84+Óvoda!L84+'Közösségi H'!L84</f>
        <v>0</v>
      </c>
      <c r="M85" s="99">
        <f>Önkormányzat!M87+[1]Hivatal!M84+Óvoda!M84+'Közösségi H'!M84</f>
        <v>0</v>
      </c>
      <c r="N85" s="71">
        <f t="shared" si="55"/>
        <v>1881012</v>
      </c>
      <c r="O85" s="73"/>
      <c r="P85" s="72"/>
      <c r="Q85" s="72"/>
      <c r="R85" s="71">
        <f t="shared" si="56"/>
        <v>1881012</v>
      </c>
      <c r="S85" s="73"/>
      <c r="T85" s="72"/>
      <c r="U85" s="72"/>
      <c r="V85" s="71">
        <f t="shared" si="57"/>
        <v>1881012</v>
      </c>
      <c r="W85" s="73"/>
      <c r="X85" s="72"/>
      <c r="Y85" s="72"/>
      <c r="Z85" s="71">
        <f t="shared" si="58"/>
        <v>1881012</v>
      </c>
      <c r="AA85" s="73"/>
      <c r="AB85" s="72"/>
      <c r="AC85" s="72"/>
      <c r="AD85" s="71">
        <f t="shared" si="59"/>
        <v>1881012</v>
      </c>
      <c r="AE85" s="73"/>
      <c r="AF85" s="72"/>
      <c r="AG85" s="72"/>
      <c r="AH85" s="71">
        <f t="shared" si="60"/>
        <v>1881012</v>
      </c>
      <c r="AI85" s="73"/>
      <c r="AJ85" s="72"/>
      <c r="AK85" s="72"/>
      <c r="AL85" s="71">
        <f t="shared" si="61"/>
        <v>1881012</v>
      </c>
      <c r="AM85" s="73"/>
      <c r="AN85" s="72"/>
      <c r="AO85" s="72"/>
      <c r="AP85" s="71">
        <f t="shared" si="62"/>
        <v>1881012</v>
      </c>
      <c r="AQ85" s="73"/>
      <c r="AR85" s="72"/>
      <c r="AS85" s="72"/>
      <c r="AT85" s="71">
        <f t="shared" si="63"/>
        <v>1881012</v>
      </c>
      <c r="AU85" s="73"/>
      <c r="AV85" s="72"/>
      <c r="AW85" s="72"/>
      <c r="AX85" s="71">
        <f t="shared" si="64"/>
        <v>1881012</v>
      </c>
      <c r="AZ85" s="543">
        <f t="shared" si="51"/>
        <v>0</v>
      </c>
      <c r="BA85" s="529">
        <v>0</v>
      </c>
      <c r="BB85" s="529">
        <v>0</v>
      </c>
      <c r="BC85" s="540">
        <v>123622</v>
      </c>
    </row>
    <row r="86" spans="1:55" s="17" customFormat="1" ht="24.9" customHeight="1" x14ac:dyDescent="0.25">
      <c r="A86" s="45" t="s">
        <v>313</v>
      </c>
      <c r="B86" s="21" t="s">
        <v>312</v>
      </c>
      <c r="C86" s="98">
        <f>Önkormányzat!C88+[1]Hivatal!C85+Óvoda!C85+'Közösségi H'!C85</f>
        <v>0</v>
      </c>
      <c r="D86" s="78">
        <f>Önkormányzat!D88+[1]Hivatal!D85+Óvoda!D85+'Közösségi H'!D85</f>
        <v>0</v>
      </c>
      <c r="E86" s="99">
        <f>Önkormányzat!E88+[1]Hivatal!E85+Óvoda!E85+'Közösségi H'!E85</f>
        <v>0</v>
      </c>
      <c r="F86" s="71">
        <f t="shared" si="53"/>
        <v>0</v>
      </c>
      <c r="G86" s="98">
        <f>Önkormányzat!G88+[1]Hivatal!G85+Óvoda!G85+'Közösségi H'!G85</f>
        <v>5582599</v>
      </c>
      <c r="H86" s="78">
        <f>Önkormányzat!H88+[1]Hivatal!H85+Óvoda!H85+'Közösségi H'!H85</f>
        <v>0</v>
      </c>
      <c r="I86" s="99">
        <f>Önkormányzat!I88+[1]Hivatal!I85+Óvoda!I85+'Közösségi H'!I85</f>
        <v>0</v>
      </c>
      <c r="J86" s="71">
        <f t="shared" si="54"/>
        <v>5582599</v>
      </c>
      <c r="K86" s="98">
        <f>Önkormányzat!K88+[1]Hivatal!K85+Óvoda!K85+'Közösségi H'!K85</f>
        <v>1757390</v>
      </c>
      <c r="L86" s="78">
        <f>Önkormányzat!L88+[1]Hivatal!L85+Óvoda!L85+'Közösségi H'!L85</f>
        <v>0</v>
      </c>
      <c r="M86" s="99">
        <f>Önkormányzat!M88+[1]Hivatal!M85+Óvoda!M85+'Közösségi H'!M85</f>
        <v>0</v>
      </c>
      <c r="N86" s="71">
        <f t="shared" si="55"/>
        <v>7339989</v>
      </c>
      <c r="O86" s="73"/>
      <c r="P86" s="72"/>
      <c r="Q86" s="72"/>
      <c r="R86" s="71">
        <f t="shared" si="56"/>
        <v>7339989</v>
      </c>
      <c r="S86" s="73"/>
      <c r="T86" s="72"/>
      <c r="U86" s="72"/>
      <c r="V86" s="71">
        <f t="shared" si="57"/>
        <v>7339989</v>
      </c>
      <c r="W86" s="73"/>
      <c r="X86" s="72"/>
      <c r="Y86" s="72"/>
      <c r="Z86" s="71">
        <f t="shared" si="58"/>
        <v>7339989</v>
      </c>
      <c r="AA86" s="73"/>
      <c r="AB86" s="72"/>
      <c r="AC86" s="72"/>
      <c r="AD86" s="71">
        <f t="shared" si="59"/>
        <v>7339989</v>
      </c>
      <c r="AE86" s="73"/>
      <c r="AF86" s="72"/>
      <c r="AG86" s="72"/>
      <c r="AH86" s="71">
        <f t="shared" si="60"/>
        <v>7339989</v>
      </c>
      <c r="AI86" s="73"/>
      <c r="AJ86" s="72"/>
      <c r="AK86" s="72"/>
      <c r="AL86" s="71">
        <f t="shared" si="61"/>
        <v>7339989</v>
      </c>
      <c r="AM86" s="73"/>
      <c r="AN86" s="72"/>
      <c r="AO86" s="72"/>
      <c r="AP86" s="71">
        <f t="shared" si="62"/>
        <v>7339989</v>
      </c>
      <c r="AQ86" s="73"/>
      <c r="AR86" s="72"/>
      <c r="AS86" s="72"/>
      <c r="AT86" s="71">
        <f t="shared" si="63"/>
        <v>7339989</v>
      </c>
      <c r="AU86" s="73"/>
      <c r="AV86" s="72"/>
      <c r="AW86" s="72"/>
      <c r="AX86" s="71">
        <f t="shared" si="64"/>
        <v>7339989</v>
      </c>
      <c r="AZ86" s="543">
        <f t="shared" si="51"/>
        <v>3341793</v>
      </c>
      <c r="BA86" s="529">
        <v>0</v>
      </c>
      <c r="BB86" s="529">
        <v>0</v>
      </c>
      <c r="BC86" s="540">
        <f>Önkormányzat!BC88</f>
        <v>8924392</v>
      </c>
    </row>
    <row r="87" spans="1:55" s="17" customFormat="1" ht="24.9" hidden="1" customHeight="1" x14ac:dyDescent="0.25">
      <c r="A87" s="45" t="s">
        <v>311</v>
      </c>
      <c r="B87" s="21" t="s">
        <v>310</v>
      </c>
      <c r="C87" s="98">
        <f>Önkormányzat!C89+[1]Hivatal!C86+Óvoda!C86+'Közösségi H'!C86</f>
        <v>0</v>
      </c>
      <c r="D87" s="78">
        <f>Önkormányzat!D89+[1]Hivatal!D86+Óvoda!D86+'Közösségi H'!D86</f>
        <v>0</v>
      </c>
      <c r="E87" s="99">
        <f>Önkormányzat!E89+[1]Hivatal!E86+Óvoda!E86+'Közösségi H'!E86</f>
        <v>0</v>
      </c>
      <c r="F87" s="71">
        <f t="shared" si="53"/>
        <v>0</v>
      </c>
      <c r="G87" s="98">
        <f>Önkormányzat!G89+[1]Hivatal!G86+Óvoda!G86+'Közösségi H'!G86</f>
        <v>0</v>
      </c>
      <c r="H87" s="78">
        <f>Önkormányzat!H89+[1]Hivatal!H86+Óvoda!H86+'Közösségi H'!H86</f>
        <v>0</v>
      </c>
      <c r="I87" s="99">
        <f>Önkormányzat!I89+[1]Hivatal!I86+Óvoda!I86+'Közösségi H'!I86</f>
        <v>0</v>
      </c>
      <c r="J87" s="71">
        <f t="shared" si="54"/>
        <v>0</v>
      </c>
      <c r="K87" s="98">
        <f>Önkormányzat!K89+[1]Hivatal!K86+Óvoda!K86+'Közösségi H'!K86</f>
        <v>1757390</v>
      </c>
      <c r="L87" s="78">
        <f>Önkormányzat!L89+[1]Hivatal!L86+Óvoda!L86+'Közösségi H'!L86</f>
        <v>0</v>
      </c>
      <c r="M87" s="99">
        <f>Önkormányzat!M89+[1]Hivatal!M86+Óvoda!M86+'Közösségi H'!M86</f>
        <v>0</v>
      </c>
      <c r="N87" s="71">
        <f t="shared" si="55"/>
        <v>1757390</v>
      </c>
      <c r="O87" s="73"/>
      <c r="P87" s="72"/>
      <c r="Q87" s="72"/>
      <c r="R87" s="71">
        <f t="shared" si="56"/>
        <v>1757390</v>
      </c>
      <c r="S87" s="73"/>
      <c r="T87" s="72"/>
      <c r="U87" s="72"/>
      <c r="V87" s="71">
        <f t="shared" si="57"/>
        <v>1757390</v>
      </c>
      <c r="W87" s="73"/>
      <c r="X87" s="72"/>
      <c r="Y87" s="72"/>
      <c r="Z87" s="71">
        <f t="shared" si="58"/>
        <v>1757390</v>
      </c>
      <c r="AA87" s="73"/>
      <c r="AB87" s="72"/>
      <c r="AC87" s="72"/>
      <c r="AD87" s="71">
        <f t="shared" si="59"/>
        <v>1757390</v>
      </c>
      <c r="AE87" s="73"/>
      <c r="AF87" s="72"/>
      <c r="AG87" s="72"/>
      <c r="AH87" s="71">
        <f t="shared" si="60"/>
        <v>1757390</v>
      </c>
      <c r="AI87" s="73"/>
      <c r="AJ87" s="72"/>
      <c r="AK87" s="72"/>
      <c r="AL87" s="71">
        <f t="shared" si="61"/>
        <v>1757390</v>
      </c>
      <c r="AM87" s="73"/>
      <c r="AN87" s="72"/>
      <c r="AO87" s="72"/>
      <c r="AP87" s="71">
        <f t="shared" si="62"/>
        <v>1757390</v>
      </c>
      <c r="AQ87" s="73"/>
      <c r="AR87" s="72"/>
      <c r="AS87" s="72"/>
      <c r="AT87" s="71">
        <f t="shared" si="63"/>
        <v>1757390</v>
      </c>
      <c r="AU87" s="73"/>
      <c r="AV87" s="72"/>
      <c r="AW87" s="72"/>
      <c r="AX87" s="71">
        <f t="shared" si="64"/>
        <v>1757390</v>
      </c>
      <c r="AZ87" s="543">
        <f t="shared" si="51"/>
        <v>0</v>
      </c>
      <c r="BA87" s="529">
        <v>0</v>
      </c>
      <c r="BB87" s="529">
        <v>0</v>
      </c>
      <c r="BC87" s="534"/>
    </row>
    <row r="88" spans="1:55" s="17" customFormat="1" ht="24.9" hidden="1" customHeight="1" x14ac:dyDescent="0.25">
      <c r="A88" s="45" t="s">
        <v>309</v>
      </c>
      <c r="B88" s="21" t="s">
        <v>308</v>
      </c>
      <c r="C88" s="98">
        <f>Önkormányzat!C90+[1]Hivatal!C87+Óvoda!C87+'Közösségi H'!C87</f>
        <v>0</v>
      </c>
      <c r="D88" s="78">
        <f>Önkormányzat!D90+[1]Hivatal!D87+Óvoda!D87+'Közösségi H'!D87</f>
        <v>0</v>
      </c>
      <c r="E88" s="99">
        <f>Önkormányzat!E90+[1]Hivatal!E87+Óvoda!E87+'Közösségi H'!E87</f>
        <v>0</v>
      </c>
      <c r="F88" s="71">
        <f t="shared" si="53"/>
        <v>0</v>
      </c>
      <c r="G88" s="98">
        <f>Önkormányzat!G90+[1]Hivatal!G87+Óvoda!G87+'Közösségi H'!G87</f>
        <v>0</v>
      </c>
      <c r="H88" s="78">
        <f>Önkormányzat!H90+[1]Hivatal!H87+Óvoda!H87+'Közösségi H'!H87</f>
        <v>0</v>
      </c>
      <c r="I88" s="99">
        <f>Önkormányzat!I90+[1]Hivatal!I87+Óvoda!I87+'Közösségi H'!I87</f>
        <v>0</v>
      </c>
      <c r="J88" s="71">
        <f t="shared" si="54"/>
        <v>0</v>
      </c>
      <c r="K88" s="98">
        <f>Önkormányzat!K90+[1]Hivatal!K87+Óvoda!K87+'Közösségi H'!K87</f>
        <v>1757390</v>
      </c>
      <c r="L88" s="78">
        <f>Önkormányzat!L90+[1]Hivatal!L87+Óvoda!L87+'Közösségi H'!L87</f>
        <v>0</v>
      </c>
      <c r="M88" s="99">
        <f>Önkormányzat!M90+[1]Hivatal!M87+Óvoda!M87+'Közösségi H'!M87</f>
        <v>0</v>
      </c>
      <c r="N88" s="71">
        <f t="shared" si="55"/>
        <v>1757390</v>
      </c>
      <c r="O88" s="73"/>
      <c r="P88" s="72"/>
      <c r="Q88" s="72"/>
      <c r="R88" s="71">
        <f t="shared" si="56"/>
        <v>1757390</v>
      </c>
      <c r="S88" s="73"/>
      <c r="T88" s="72"/>
      <c r="U88" s="72"/>
      <c r="V88" s="71">
        <f t="shared" si="57"/>
        <v>1757390</v>
      </c>
      <c r="W88" s="73"/>
      <c r="X88" s="72"/>
      <c r="Y88" s="72"/>
      <c r="Z88" s="71">
        <f t="shared" si="58"/>
        <v>1757390</v>
      </c>
      <c r="AA88" s="73"/>
      <c r="AB88" s="72"/>
      <c r="AC88" s="72"/>
      <c r="AD88" s="71">
        <f t="shared" si="59"/>
        <v>1757390</v>
      </c>
      <c r="AE88" s="73"/>
      <c r="AF88" s="72"/>
      <c r="AG88" s="72"/>
      <c r="AH88" s="71">
        <f t="shared" si="60"/>
        <v>1757390</v>
      </c>
      <c r="AI88" s="73"/>
      <c r="AJ88" s="72"/>
      <c r="AK88" s="72"/>
      <c r="AL88" s="71">
        <f t="shared" si="61"/>
        <v>1757390</v>
      </c>
      <c r="AM88" s="73"/>
      <c r="AN88" s="72"/>
      <c r="AO88" s="72"/>
      <c r="AP88" s="71">
        <f t="shared" si="62"/>
        <v>1757390</v>
      </c>
      <c r="AQ88" s="73"/>
      <c r="AR88" s="72"/>
      <c r="AS88" s="72"/>
      <c r="AT88" s="71">
        <f t="shared" si="63"/>
        <v>1757390</v>
      </c>
      <c r="AU88" s="73"/>
      <c r="AV88" s="72"/>
      <c r="AW88" s="72"/>
      <c r="AX88" s="71">
        <f t="shared" si="64"/>
        <v>1757390</v>
      </c>
      <c r="AZ88" s="543">
        <f t="shared" si="51"/>
        <v>0</v>
      </c>
      <c r="BA88" s="529">
        <v>0</v>
      </c>
      <c r="BB88" s="529">
        <v>0</v>
      </c>
      <c r="BC88" s="534"/>
    </row>
    <row r="89" spans="1:55" s="17" customFormat="1" ht="24.9" customHeight="1" x14ac:dyDescent="0.25">
      <c r="A89" s="45" t="s">
        <v>307</v>
      </c>
      <c r="B89" s="21" t="s">
        <v>306</v>
      </c>
      <c r="C89" s="98">
        <f>Önkormányzat!C91+[1]Hivatal!C88+Óvoda!C88+'Közösségi H'!C88</f>
        <v>212598</v>
      </c>
      <c r="D89" s="78">
        <f>Önkormányzat!D91+[1]Hivatal!D88+Óvoda!D88+'Közösségi H'!D88</f>
        <v>0</v>
      </c>
      <c r="E89" s="99">
        <f>Önkormányzat!E91+[1]Hivatal!E88+Óvoda!E88+'Közösségi H'!E88</f>
        <v>0</v>
      </c>
      <c r="F89" s="71">
        <f t="shared" si="53"/>
        <v>212598</v>
      </c>
      <c r="G89" s="98">
        <f>Önkormányzat!G91+[1]Hivatal!G88+Óvoda!G88+'Közösségi H'!G88</f>
        <v>1328081</v>
      </c>
      <c r="H89" s="78">
        <f>Önkormányzat!H91+[1]Hivatal!H88+Óvoda!H88+'Közösségi H'!H88</f>
        <v>0</v>
      </c>
      <c r="I89" s="99">
        <f>Önkormányzat!I91+[1]Hivatal!I88+Óvoda!I88+'Közösségi H'!I88</f>
        <v>0</v>
      </c>
      <c r="J89" s="71">
        <f t="shared" si="54"/>
        <v>1540679</v>
      </c>
      <c r="K89" s="98">
        <f>Önkormányzat!K91+[1]Hivatal!K88+Óvoda!K88+'Közösségi H'!K88</f>
        <v>1757390</v>
      </c>
      <c r="L89" s="78">
        <f>Önkormányzat!L91+[1]Hivatal!L88+Óvoda!L88+'Közösségi H'!L88</f>
        <v>0</v>
      </c>
      <c r="M89" s="99">
        <f>Önkormányzat!M91+[1]Hivatal!M88+Óvoda!M88+'Közösségi H'!M88</f>
        <v>0</v>
      </c>
      <c r="N89" s="71">
        <f t="shared" si="55"/>
        <v>3298069</v>
      </c>
      <c r="O89" s="73"/>
      <c r="P89" s="72"/>
      <c r="Q89" s="72"/>
      <c r="R89" s="71">
        <f t="shared" si="56"/>
        <v>3298069</v>
      </c>
      <c r="S89" s="73"/>
      <c r="T89" s="72"/>
      <c r="U89" s="72"/>
      <c r="V89" s="71">
        <f t="shared" si="57"/>
        <v>3298069</v>
      </c>
      <c r="W89" s="73"/>
      <c r="X89" s="72"/>
      <c r="Y89" s="72"/>
      <c r="Z89" s="71">
        <f t="shared" si="58"/>
        <v>3298069</v>
      </c>
      <c r="AA89" s="73"/>
      <c r="AB89" s="72"/>
      <c r="AC89" s="72"/>
      <c r="AD89" s="71">
        <f t="shared" si="59"/>
        <v>3298069</v>
      </c>
      <c r="AE89" s="73"/>
      <c r="AF89" s="72"/>
      <c r="AG89" s="72"/>
      <c r="AH89" s="71">
        <f t="shared" si="60"/>
        <v>3298069</v>
      </c>
      <c r="AI89" s="73"/>
      <c r="AJ89" s="72"/>
      <c r="AK89" s="72"/>
      <c r="AL89" s="71">
        <f t="shared" si="61"/>
        <v>3298069</v>
      </c>
      <c r="AM89" s="73"/>
      <c r="AN89" s="72"/>
      <c r="AO89" s="72"/>
      <c r="AP89" s="71">
        <f t="shared" si="62"/>
        <v>3298069</v>
      </c>
      <c r="AQ89" s="73"/>
      <c r="AR89" s="72"/>
      <c r="AS89" s="72"/>
      <c r="AT89" s="71">
        <f t="shared" si="63"/>
        <v>3298069</v>
      </c>
      <c r="AU89" s="73"/>
      <c r="AV89" s="72"/>
      <c r="AW89" s="72"/>
      <c r="AX89" s="71">
        <f t="shared" si="64"/>
        <v>3298069</v>
      </c>
      <c r="AZ89" s="543">
        <f t="shared" si="51"/>
        <v>901132</v>
      </c>
      <c r="BA89" s="529">
        <v>0</v>
      </c>
      <c r="BB89" s="529">
        <v>0</v>
      </c>
      <c r="BC89" s="540">
        <f>Önkormányzat!BC91</f>
        <v>2441811</v>
      </c>
    </row>
    <row r="90" spans="1:55" s="11" customFormat="1" ht="30" customHeight="1" x14ac:dyDescent="0.25">
      <c r="A90" s="16" t="s">
        <v>305</v>
      </c>
      <c r="B90" s="15" t="s">
        <v>304</v>
      </c>
      <c r="C90" s="87">
        <f>SUM(C83:C89)</f>
        <v>1000000</v>
      </c>
      <c r="D90" s="86">
        <f>SUM(D83:D89)</f>
        <v>0</v>
      </c>
      <c r="E90" s="86">
        <f>SUM(E83:E89)</f>
        <v>0</v>
      </c>
      <c r="F90" s="85">
        <f>IF((SUM(C90:E90))=(SUM(F83:F89)),SUM(F83:F89),"HIBA!")</f>
        <v>1000000</v>
      </c>
      <c r="G90" s="87">
        <f>SUM(G83:G89)</f>
        <v>7034302</v>
      </c>
      <c r="H90" s="86">
        <f>SUM(H83:H89)</f>
        <v>0</v>
      </c>
      <c r="I90" s="86">
        <f>SUM(I83:I89)</f>
        <v>0</v>
      </c>
      <c r="J90" s="85">
        <f>IF((SUM(F90:I90))=(SUM(J83:J89)),SUM(J83:J89),"HIBA!")</f>
        <v>8034302</v>
      </c>
      <c r="K90" s="87">
        <f>SUM(K83:K89)</f>
        <v>12301730</v>
      </c>
      <c r="L90" s="86">
        <f>SUM(L83:L89)</f>
        <v>0</v>
      </c>
      <c r="M90" s="86">
        <f>SUM(M83:M89)</f>
        <v>0</v>
      </c>
      <c r="N90" s="85">
        <f>IF((SUM(J90:M90))=(SUM(N83:N89)),SUM(N83:N89),"HIBA!")</f>
        <v>20336032</v>
      </c>
      <c r="O90" s="87">
        <f>SUM(O83:O89)</f>
        <v>0</v>
      </c>
      <c r="P90" s="86">
        <f>SUM(P83:P89)</f>
        <v>0</v>
      </c>
      <c r="Q90" s="86">
        <f>SUM(Q83:Q89)</f>
        <v>0</v>
      </c>
      <c r="R90" s="85">
        <f>IF((SUM(N90:Q90))=(SUM(R83:R89)),SUM(R83:R89),"HIBA!")</f>
        <v>20336032</v>
      </c>
      <c r="S90" s="87">
        <f>SUM(S83:S89)</f>
        <v>0</v>
      </c>
      <c r="T90" s="86">
        <f>SUM(T83:T89)</f>
        <v>0</v>
      </c>
      <c r="U90" s="86">
        <f>SUM(U83:U89)</f>
        <v>0</v>
      </c>
      <c r="V90" s="85">
        <f>IF((SUM(R90:U90))=(SUM(V83:V89)),SUM(V83:V89),"HIBA!")</f>
        <v>20336032</v>
      </c>
      <c r="W90" s="87">
        <f>SUM(W83:W89)</f>
        <v>0</v>
      </c>
      <c r="X90" s="86">
        <f>SUM(X83:X89)</f>
        <v>0</v>
      </c>
      <c r="Y90" s="86">
        <f>SUM(Y83:Y89)</f>
        <v>0</v>
      </c>
      <c r="Z90" s="85">
        <f>IF((SUM(V90:Y90))=(SUM(Z83:Z89)),SUM(Z83:Z89),"HIBA!")</f>
        <v>20336032</v>
      </c>
      <c r="AA90" s="87">
        <f>SUM(AA83:AA89)</f>
        <v>0</v>
      </c>
      <c r="AB90" s="86">
        <f>SUM(AB83:AB89)</f>
        <v>0</v>
      </c>
      <c r="AC90" s="86">
        <f>SUM(AC83:AC89)</f>
        <v>0</v>
      </c>
      <c r="AD90" s="85">
        <f>IF((SUM(Z90:AC90))=(SUM(AD83:AD89)),SUM(AD83:AD89),"HIBA!")</f>
        <v>20336032</v>
      </c>
      <c r="AE90" s="87">
        <f>SUM(AE83:AE89)</f>
        <v>0</v>
      </c>
      <c r="AF90" s="86">
        <f>SUM(AF83:AF89)</f>
        <v>0</v>
      </c>
      <c r="AG90" s="86">
        <f>SUM(AG83:AG89)</f>
        <v>0</v>
      </c>
      <c r="AH90" s="85">
        <f>IF((SUM(AD90:AG90))=(SUM(AH83:AH89)),SUM(AH83:AH89),"HIBA!")</f>
        <v>20336032</v>
      </c>
      <c r="AI90" s="87">
        <f>SUM(AI83:AI89)</f>
        <v>0</v>
      </c>
      <c r="AJ90" s="86">
        <f>SUM(AJ83:AJ89)</f>
        <v>0</v>
      </c>
      <c r="AK90" s="86">
        <f>SUM(AK83:AK89)</f>
        <v>0</v>
      </c>
      <c r="AL90" s="85">
        <f>IF((SUM(AH90:AK90))=(SUM(AL83:AL89)),SUM(AL83:AL89),"HIBA!")</f>
        <v>20336032</v>
      </c>
      <c r="AM90" s="87">
        <f>SUM(AM83:AM89)</f>
        <v>0</v>
      </c>
      <c r="AN90" s="86">
        <f>SUM(AN83:AN89)</f>
        <v>0</v>
      </c>
      <c r="AO90" s="86">
        <f>SUM(AO83:AO89)</f>
        <v>0</v>
      </c>
      <c r="AP90" s="85">
        <f>IF((SUM(AL90:AO90))=(SUM(AP83:AP89)),SUM(AP83:AP89),"HIBA!")</f>
        <v>20336032</v>
      </c>
      <c r="AQ90" s="87">
        <f>SUM(AQ83:AQ89)</f>
        <v>0</v>
      </c>
      <c r="AR90" s="86">
        <f>SUM(AR83:AR89)</f>
        <v>0</v>
      </c>
      <c r="AS90" s="86">
        <f>SUM(AS83:AS89)</f>
        <v>0</v>
      </c>
      <c r="AT90" s="85">
        <f>IF((SUM(AP90:AS90))=(SUM(AT83:AT89)),SUM(AT83:AT89),"HIBA!")</f>
        <v>20336032</v>
      </c>
      <c r="AU90" s="87">
        <f>SUM(AU83:AU89)</f>
        <v>0</v>
      </c>
      <c r="AV90" s="86">
        <f>SUM(AV83:AV89)</f>
        <v>0</v>
      </c>
      <c r="AW90" s="86">
        <f>SUM(AW83:AW89)</f>
        <v>0</v>
      </c>
      <c r="AX90" s="85">
        <f>IF((SUM(AT90:AW90))=(SUM(AX83:AX89)),SUM(AX83:AX89),"HIBA!")</f>
        <v>20336032</v>
      </c>
      <c r="AZ90" s="549">
        <f t="shared" si="51"/>
        <v>3455523</v>
      </c>
      <c r="BA90" s="550">
        <v>0</v>
      </c>
      <c r="BB90" s="550">
        <v>0</v>
      </c>
      <c r="BC90" s="555">
        <f>SUM(BC83:BC89)</f>
        <v>11489825</v>
      </c>
    </row>
    <row r="91" spans="1:55" s="17" customFormat="1" ht="24.75" customHeight="1" x14ac:dyDescent="0.25">
      <c r="A91" s="45" t="s">
        <v>303</v>
      </c>
      <c r="B91" s="21" t="s">
        <v>302</v>
      </c>
      <c r="C91" s="98">
        <f>Önkormányzat!C93+[1]Hivatal!C90+Óvoda!C90+'Közösségi H'!C90</f>
        <v>52735817</v>
      </c>
      <c r="D91" s="78">
        <f>Önkormányzat!D93+[1]Hivatal!D90+Óvoda!D90+'Közösségi H'!D90</f>
        <v>0</v>
      </c>
      <c r="E91" s="99">
        <f>Önkormányzat!E93+[1]Hivatal!E90+Óvoda!E90+'Közösségi H'!E90</f>
        <v>0</v>
      </c>
      <c r="F91" s="71">
        <f>SUM(C91:E91)</f>
        <v>52735817</v>
      </c>
      <c r="G91" s="98">
        <f>Önkormányzat!G93+[1]Hivatal!G90+Óvoda!G90+'Közösségi H'!G90</f>
        <v>-6168948</v>
      </c>
      <c r="H91" s="78">
        <f>Önkormányzat!H93+[1]Hivatal!H90+Óvoda!H90+'Közösségi H'!H90</f>
        <v>0</v>
      </c>
      <c r="I91" s="99">
        <f>Önkormányzat!I93+[1]Hivatal!I90+Óvoda!I90+'Közösségi H'!I90</f>
        <v>0</v>
      </c>
      <c r="J91" s="71">
        <f>SUM(F91:I91)</f>
        <v>46566869</v>
      </c>
      <c r="K91" s="98">
        <f>Önkormányzat!K93+[1]Hivatal!K90+Óvoda!K90+'Közösségi H'!K90</f>
        <v>1757390</v>
      </c>
      <c r="L91" s="78">
        <f>Önkormányzat!L93+[1]Hivatal!L90+Óvoda!L90+'Közösségi H'!L90</f>
        <v>0</v>
      </c>
      <c r="M91" s="99">
        <f>Önkormányzat!M93+[1]Hivatal!M90+Óvoda!M90+'Közösségi H'!M90</f>
        <v>0</v>
      </c>
      <c r="N91" s="71">
        <f>SUM(J91:M91)</f>
        <v>48324259</v>
      </c>
      <c r="O91" s="73"/>
      <c r="P91" s="72"/>
      <c r="Q91" s="72"/>
      <c r="R91" s="71">
        <f>SUM(N91:Q91)</f>
        <v>48324259</v>
      </c>
      <c r="S91" s="73"/>
      <c r="T91" s="72"/>
      <c r="U91" s="72"/>
      <c r="V91" s="71">
        <f>SUM(R91:U91)</f>
        <v>48324259</v>
      </c>
      <c r="W91" s="73"/>
      <c r="X91" s="72"/>
      <c r="Y91" s="72"/>
      <c r="Z91" s="71">
        <f>SUM(V91:Y91)</f>
        <v>48324259</v>
      </c>
      <c r="AA91" s="73"/>
      <c r="AB91" s="72"/>
      <c r="AC91" s="72"/>
      <c r="AD91" s="71">
        <f>SUM(Z91:AC91)</f>
        <v>48324259</v>
      </c>
      <c r="AE91" s="73"/>
      <c r="AF91" s="72"/>
      <c r="AG91" s="72"/>
      <c r="AH91" s="71">
        <f>SUM(AD91:AG91)</f>
        <v>48324259</v>
      </c>
      <c r="AI91" s="73"/>
      <c r="AJ91" s="72"/>
      <c r="AK91" s="72"/>
      <c r="AL91" s="71">
        <f>SUM(AH91:AK91)</f>
        <v>48324259</v>
      </c>
      <c r="AM91" s="73"/>
      <c r="AN91" s="72"/>
      <c r="AO91" s="72"/>
      <c r="AP91" s="71">
        <f>SUM(AL91:AO91)</f>
        <v>48324259</v>
      </c>
      <c r="AQ91" s="73"/>
      <c r="AR91" s="72"/>
      <c r="AS91" s="72"/>
      <c r="AT91" s="71">
        <f>SUM(AP91:AS91)</f>
        <v>48324259</v>
      </c>
      <c r="AU91" s="73"/>
      <c r="AV91" s="72"/>
      <c r="AW91" s="72"/>
      <c r="AX91" s="71">
        <f>SUM(AT91:AW91)</f>
        <v>48324259</v>
      </c>
      <c r="AZ91" s="543">
        <f t="shared" si="51"/>
        <v>8329027</v>
      </c>
      <c r="BA91" s="529">
        <v>0</v>
      </c>
      <c r="BB91" s="529">
        <v>0</v>
      </c>
      <c r="BC91" s="540">
        <f>Önkormányzat!BC93</f>
        <v>54895896</v>
      </c>
    </row>
    <row r="92" spans="1:55" s="17" customFormat="1" ht="1.5" hidden="1" customHeight="1" x14ac:dyDescent="0.25">
      <c r="A92" s="45" t="s">
        <v>301</v>
      </c>
      <c r="B92" s="21" t="s">
        <v>300</v>
      </c>
      <c r="C92" s="98">
        <f>Önkormányzat!C94+[1]Hivatal!C91+Óvoda!C91+'Közösségi H'!C91</f>
        <v>0</v>
      </c>
      <c r="D92" s="78">
        <f>Önkormányzat!D94+[1]Hivatal!D91+Óvoda!D91+'Közösségi H'!D91</f>
        <v>0</v>
      </c>
      <c r="E92" s="99">
        <f>Önkormányzat!E94+[1]Hivatal!E91+Óvoda!E91+'Közösségi H'!E91</f>
        <v>0</v>
      </c>
      <c r="F92" s="71">
        <f>SUM(C92:E92)</f>
        <v>0</v>
      </c>
      <c r="G92" s="98">
        <f>Önkormányzat!G94+[1]Hivatal!G91+Óvoda!G91+'Közösségi H'!G91</f>
        <v>0</v>
      </c>
      <c r="H92" s="78">
        <f>Önkormányzat!H94+[1]Hivatal!H91+Óvoda!H91+'Közösségi H'!H91</f>
        <v>0</v>
      </c>
      <c r="I92" s="99">
        <f>Önkormányzat!I94+[1]Hivatal!I91+Óvoda!I91+'Közösségi H'!I91</f>
        <v>0</v>
      </c>
      <c r="J92" s="71">
        <f>SUM(F92:I92)</f>
        <v>0</v>
      </c>
      <c r="K92" s="98">
        <f>Önkormányzat!K94+[1]Hivatal!K91+Óvoda!K91+'Közösségi H'!K91</f>
        <v>1757390</v>
      </c>
      <c r="L92" s="78">
        <f>Önkormányzat!L94+[1]Hivatal!L91+Óvoda!L91+'Közösségi H'!L91</f>
        <v>0</v>
      </c>
      <c r="M92" s="99">
        <f>Önkormányzat!M94+[1]Hivatal!M91+Óvoda!M91+'Közösségi H'!M91</f>
        <v>0</v>
      </c>
      <c r="N92" s="71">
        <f>SUM(J92:M92)</f>
        <v>1757390</v>
      </c>
      <c r="O92" s="73"/>
      <c r="P92" s="72"/>
      <c r="Q92" s="72"/>
      <c r="R92" s="71">
        <f>SUM(N92:Q92)</f>
        <v>1757390</v>
      </c>
      <c r="S92" s="73"/>
      <c r="T92" s="72"/>
      <c r="U92" s="72"/>
      <c r="V92" s="71">
        <f>SUM(R92:U92)</f>
        <v>1757390</v>
      </c>
      <c r="W92" s="73"/>
      <c r="X92" s="72"/>
      <c r="Y92" s="72"/>
      <c r="Z92" s="71">
        <f>SUM(V92:Y92)</f>
        <v>1757390</v>
      </c>
      <c r="AA92" s="73"/>
      <c r="AB92" s="72"/>
      <c r="AC92" s="72"/>
      <c r="AD92" s="71">
        <f>SUM(Z92:AC92)</f>
        <v>1757390</v>
      </c>
      <c r="AE92" s="73"/>
      <c r="AF92" s="72"/>
      <c r="AG92" s="72"/>
      <c r="AH92" s="71">
        <f>SUM(AD92:AG92)</f>
        <v>1757390</v>
      </c>
      <c r="AI92" s="73"/>
      <c r="AJ92" s="72"/>
      <c r="AK92" s="72"/>
      <c r="AL92" s="71">
        <f>SUM(AH92:AK92)</f>
        <v>1757390</v>
      </c>
      <c r="AM92" s="73"/>
      <c r="AN92" s="72"/>
      <c r="AO92" s="72"/>
      <c r="AP92" s="71">
        <f>SUM(AL92:AO92)</f>
        <v>1757390</v>
      </c>
      <c r="AQ92" s="73"/>
      <c r="AR92" s="72"/>
      <c r="AS92" s="72"/>
      <c r="AT92" s="71">
        <f>SUM(AP92:AS92)</f>
        <v>1757390</v>
      </c>
      <c r="AU92" s="73"/>
      <c r="AV92" s="72"/>
      <c r="AW92" s="72"/>
      <c r="AX92" s="71">
        <f>SUM(AT92:AW92)</f>
        <v>1757390</v>
      </c>
      <c r="AZ92" s="543">
        <f t="shared" si="51"/>
        <v>0</v>
      </c>
      <c r="BA92" s="529">
        <v>0</v>
      </c>
      <c r="BB92" s="529">
        <v>0</v>
      </c>
      <c r="BC92" s="534">
        <v>0</v>
      </c>
    </row>
    <row r="93" spans="1:55" s="17" customFormat="1" ht="24.9" customHeight="1" x14ac:dyDescent="0.25">
      <c r="A93" s="45" t="s">
        <v>299</v>
      </c>
      <c r="B93" s="21" t="s">
        <v>298</v>
      </c>
      <c r="C93" s="98">
        <f>Önkormányzat!C95+[1]Hivatal!C92+Óvoda!C92+'Közösségi H'!C92</f>
        <v>393701</v>
      </c>
      <c r="D93" s="78">
        <f>Önkormányzat!D95+[1]Hivatal!D92+Óvoda!D92+'Közösségi H'!D92</f>
        <v>0</v>
      </c>
      <c r="E93" s="99">
        <f>Önkormányzat!E95+[1]Hivatal!E92+Óvoda!E92+'Közösségi H'!E92</f>
        <v>0</v>
      </c>
      <c r="F93" s="71">
        <f>SUM(C93:E93)</f>
        <v>393701</v>
      </c>
      <c r="G93" s="98">
        <f>Önkormányzat!G95+[1]Hivatal!G92+Óvoda!G92+'Közösségi H'!G92</f>
        <v>0</v>
      </c>
      <c r="H93" s="78">
        <f>Önkormányzat!H95+[1]Hivatal!H92+Óvoda!H92+'Közösségi H'!H92</f>
        <v>0</v>
      </c>
      <c r="I93" s="99">
        <f>Önkormányzat!I95+[1]Hivatal!I92+Óvoda!I92+'Közösségi H'!I92</f>
        <v>0</v>
      </c>
      <c r="J93" s="71">
        <f>SUM(F93:I93)</f>
        <v>393701</v>
      </c>
      <c r="K93" s="98">
        <f>Önkormányzat!K95+[1]Hivatal!K92+Óvoda!K92+'Közösségi H'!K92</f>
        <v>1757390</v>
      </c>
      <c r="L93" s="78">
        <f>Önkormányzat!L95+[1]Hivatal!L92+Óvoda!L92+'Közösségi H'!L92</f>
        <v>0</v>
      </c>
      <c r="M93" s="99">
        <f>Önkormányzat!M95+[1]Hivatal!M92+Óvoda!M92+'Közösségi H'!M92</f>
        <v>0</v>
      </c>
      <c r="N93" s="71">
        <f>SUM(J93:M93)</f>
        <v>2151091</v>
      </c>
      <c r="O93" s="73"/>
      <c r="P93" s="72"/>
      <c r="Q93" s="72"/>
      <c r="R93" s="71">
        <f>SUM(N93:Q93)</f>
        <v>2151091</v>
      </c>
      <c r="S93" s="73"/>
      <c r="T93" s="72"/>
      <c r="U93" s="72"/>
      <c r="V93" s="71">
        <f>SUM(R93:U93)</f>
        <v>2151091</v>
      </c>
      <c r="W93" s="73"/>
      <c r="X93" s="72"/>
      <c r="Y93" s="72"/>
      <c r="Z93" s="71">
        <f>SUM(V93:Y93)</f>
        <v>2151091</v>
      </c>
      <c r="AA93" s="73"/>
      <c r="AB93" s="72"/>
      <c r="AC93" s="72"/>
      <c r="AD93" s="71">
        <f>SUM(Z93:AC93)</f>
        <v>2151091</v>
      </c>
      <c r="AE93" s="73"/>
      <c r="AF93" s="72"/>
      <c r="AG93" s="72"/>
      <c r="AH93" s="71">
        <f>SUM(AD93:AG93)</f>
        <v>2151091</v>
      </c>
      <c r="AI93" s="73"/>
      <c r="AJ93" s="72"/>
      <c r="AK93" s="72"/>
      <c r="AL93" s="71">
        <f>SUM(AH93:AK93)</f>
        <v>2151091</v>
      </c>
      <c r="AM93" s="73"/>
      <c r="AN93" s="72"/>
      <c r="AO93" s="72"/>
      <c r="AP93" s="71">
        <f>SUM(AL93:AO93)</f>
        <v>2151091</v>
      </c>
      <c r="AQ93" s="73"/>
      <c r="AR93" s="72"/>
      <c r="AS93" s="72"/>
      <c r="AT93" s="71">
        <f>SUM(AP93:AS93)</f>
        <v>2151091</v>
      </c>
      <c r="AU93" s="73"/>
      <c r="AV93" s="72"/>
      <c r="AW93" s="72"/>
      <c r="AX93" s="71">
        <f>SUM(AT93:AW93)</f>
        <v>2151091</v>
      </c>
      <c r="AZ93" s="543">
        <f t="shared" si="51"/>
        <v>-393701</v>
      </c>
      <c r="BA93" s="529">
        <v>0</v>
      </c>
      <c r="BB93" s="529">
        <v>0</v>
      </c>
      <c r="BC93" s="534">
        <v>0</v>
      </c>
    </row>
    <row r="94" spans="1:55" s="17" customFormat="1" ht="24.9" customHeight="1" x14ac:dyDescent="0.25">
      <c r="A94" s="45" t="s">
        <v>297</v>
      </c>
      <c r="B94" s="21" t="s">
        <v>296</v>
      </c>
      <c r="C94" s="98">
        <f>Önkormányzat!C96+[1]Hivatal!C93+Óvoda!C93+'Közösségi H'!C93</f>
        <v>14344970</v>
      </c>
      <c r="D94" s="78">
        <f>Önkormányzat!D96+[1]Hivatal!D93+Óvoda!D93+'Közösségi H'!D93</f>
        <v>0</v>
      </c>
      <c r="E94" s="99">
        <f>Önkormányzat!E96+[1]Hivatal!E93+Óvoda!E93+'Közösségi H'!E93</f>
        <v>0</v>
      </c>
      <c r="F94" s="71">
        <f>SUM(C94:E94)</f>
        <v>14344970</v>
      </c>
      <c r="G94" s="98">
        <f>Önkormányzat!G96+[1]Hivatal!G93+Óvoda!G93+'Közösségi H'!G93</f>
        <v>0</v>
      </c>
      <c r="H94" s="78">
        <f>Önkormányzat!H96+[1]Hivatal!H93+Óvoda!H93+'Közösségi H'!H93</f>
        <v>0</v>
      </c>
      <c r="I94" s="99">
        <f>Önkormányzat!I96+[1]Hivatal!I93+Óvoda!I93+'Közösségi H'!I93</f>
        <v>0</v>
      </c>
      <c r="J94" s="71">
        <f>SUM(F94:I94)</f>
        <v>14344970</v>
      </c>
      <c r="K94" s="98">
        <f>Önkormányzat!K96+[1]Hivatal!K93+Óvoda!K93+'Közösségi H'!K93</f>
        <v>1757390</v>
      </c>
      <c r="L94" s="78">
        <f>Önkormányzat!L96+[1]Hivatal!L93+Óvoda!L93+'Közösségi H'!L93</f>
        <v>0</v>
      </c>
      <c r="M94" s="99">
        <f>Önkormányzat!M96+[1]Hivatal!M93+Óvoda!M93+'Közösségi H'!M93</f>
        <v>0</v>
      </c>
      <c r="N94" s="71">
        <f>SUM(J94:M94)</f>
        <v>16102360</v>
      </c>
      <c r="O94" s="73"/>
      <c r="P94" s="72"/>
      <c r="Q94" s="72"/>
      <c r="R94" s="71">
        <f>SUM(N94:Q94)</f>
        <v>16102360</v>
      </c>
      <c r="S94" s="73"/>
      <c r="T94" s="72"/>
      <c r="U94" s="72"/>
      <c r="V94" s="71">
        <f>SUM(R94:U94)</f>
        <v>16102360</v>
      </c>
      <c r="W94" s="73"/>
      <c r="X94" s="72"/>
      <c r="Y94" s="72"/>
      <c r="Z94" s="71">
        <f>SUM(V94:Y94)</f>
        <v>16102360</v>
      </c>
      <c r="AA94" s="73"/>
      <c r="AB94" s="72"/>
      <c r="AC94" s="72"/>
      <c r="AD94" s="71">
        <f>SUM(Z94:AC94)</f>
        <v>16102360</v>
      </c>
      <c r="AE94" s="73"/>
      <c r="AF94" s="72"/>
      <c r="AG94" s="72"/>
      <c r="AH94" s="71">
        <f>SUM(AD94:AG94)</f>
        <v>16102360</v>
      </c>
      <c r="AI94" s="73"/>
      <c r="AJ94" s="72"/>
      <c r="AK94" s="72"/>
      <c r="AL94" s="71">
        <f>SUM(AH94:AK94)</f>
        <v>16102360</v>
      </c>
      <c r="AM94" s="73"/>
      <c r="AN94" s="72"/>
      <c r="AO94" s="72"/>
      <c r="AP94" s="71">
        <f>SUM(AL94:AO94)</f>
        <v>16102360</v>
      </c>
      <c r="AQ94" s="73"/>
      <c r="AR94" s="72"/>
      <c r="AS94" s="72"/>
      <c r="AT94" s="71">
        <f>SUM(AP94:AS94)</f>
        <v>16102360</v>
      </c>
      <c r="AU94" s="73"/>
      <c r="AV94" s="72"/>
      <c r="AW94" s="72"/>
      <c r="AX94" s="71">
        <f>SUM(AT94:AW94)</f>
        <v>16102360</v>
      </c>
      <c r="AZ94" s="554">
        <f t="shared" si="51"/>
        <v>731284</v>
      </c>
      <c r="BA94" s="529">
        <v>0</v>
      </c>
      <c r="BB94" s="529">
        <v>0</v>
      </c>
      <c r="BC94" s="540">
        <f>Önkormányzat!BC96</f>
        <v>15076254</v>
      </c>
    </row>
    <row r="95" spans="1:55" s="11" customFormat="1" ht="13.8" x14ac:dyDescent="0.25">
      <c r="A95" s="16" t="s">
        <v>295</v>
      </c>
      <c r="B95" s="15" t="s">
        <v>294</v>
      </c>
      <c r="C95" s="96">
        <f>SUM(C91:C94)</f>
        <v>67474488</v>
      </c>
      <c r="D95" s="86">
        <f t="shared" ref="D95:AX95" si="65">SUM(D91:D94)</f>
        <v>0</v>
      </c>
      <c r="E95" s="86">
        <f t="shared" si="65"/>
        <v>0</v>
      </c>
      <c r="F95" s="97">
        <f t="shared" si="65"/>
        <v>67474488</v>
      </c>
      <c r="G95" s="96">
        <f t="shared" si="65"/>
        <v>-6168948</v>
      </c>
      <c r="H95" s="86">
        <f t="shared" si="65"/>
        <v>0</v>
      </c>
      <c r="I95" s="86">
        <f t="shared" si="65"/>
        <v>0</v>
      </c>
      <c r="J95" s="97">
        <f t="shared" si="65"/>
        <v>61305540</v>
      </c>
      <c r="K95" s="96">
        <f t="shared" si="65"/>
        <v>7029560</v>
      </c>
      <c r="L95" s="86">
        <f t="shared" si="65"/>
        <v>0</v>
      </c>
      <c r="M95" s="86">
        <f t="shared" si="65"/>
        <v>0</v>
      </c>
      <c r="N95" s="97">
        <f t="shared" si="65"/>
        <v>68335100</v>
      </c>
      <c r="O95" s="96">
        <f t="shared" si="65"/>
        <v>0</v>
      </c>
      <c r="P95" s="86">
        <f t="shared" si="65"/>
        <v>0</v>
      </c>
      <c r="Q95" s="86">
        <f t="shared" si="65"/>
        <v>0</v>
      </c>
      <c r="R95" s="97">
        <f t="shared" si="65"/>
        <v>68335100</v>
      </c>
      <c r="S95" s="96">
        <f t="shared" si="65"/>
        <v>0</v>
      </c>
      <c r="T95" s="86">
        <f t="shared" si="65"/>
        <v>0</v>
      </c>
      <c r="U95" s="86">
        <f t="shared" si="65"/>
        <v>0</v>
      </c>
      <c r="V95" s="97">
        <f t="shared" si="65"/>
        <v>68335100</v>
      </c>
      <c r="W95" s="96">
        <f t="shared" si="65"/>
        <v>0</v>
      </c>
      <c r="X95" s="86">
        <f t="shared" si="65"/>
        <v>0</v>
      </c>
      <c r="Y95" s="86">
        <f t="shared" si="65"/>
        <v>0</v>
      </c>
      <c r="Z95" s="97">
        <f t="shared" si="65"/>
        <v>68335100</v>
      </c>
      <c r="AA95" s="96">
        <f t="shared" si="65"/>
        <v>0</v>
      </c>
      <c r="AB95" s="86">
        <f t="shared" si="65"/>
        <v>0</v>
      </c>
      <c r="AC95" s="86">
        <f t="shared" si="65"/>
        <v>0</v>
      </c>
      <c r="AD95" s="97">
        <f t="shared" si="65"/>
        <v>68335100</v>
      </c>
      <c r="AE95" s="96">
        <f t="shared" si="65"/>
        <v>0</v>
      </c>
      <c r="AF95" s="86">
        <f t="shared" si="65"/>
        <v>0</v>
      </c>
      <c r="AG95" s="86">
        <f t="shared" si="65"/>
        <v>0</v>
      </c>
      <c r="AH95" s="97">
        <f t="shared" si="65"/>
        <v>68335100</v>
      </c>
      <c r="AI95" s="96">
        <f t="shared" si="65"/>
        <v>0</v>
      </c>
      <c r="AJ95" s="86">
        <f t="shared" si="65"/>
        <v>0</v>
      </c>
      <c r="AK95" s="86">
        <f t="shared" si="65"/>
        <v>0</v>
      </c>
      <c r="AL95" s="97">
        <f t="shared" si="65"/>
        <v>68335100</v>
      </c>
      <c r="AM95" s="96">
        <f t="shared" si="65"/>
        <v>0</v>
      </c>
      <c r="AN95" s="86">
        <f t="shared" si="65"/>
        <v>0</v>
      </c>
      <c r="AO95" s="86">
        <f t="shared" si="65"/>
        <v>0</v>
      </c>
      <c r="AP95" s="97">
        <f t="shared" si="65"/>
        <v>68335100</v>
      </c>
      <c r="AQ95" s="96">
        <f t="shared" si="65"/>
        <v>0</v>
      </c>
      <c r="AR95" s="86">
        <f t="shared" si="65"/>
        <v>0</v>
      </c>
      <c r="AS95" s="86">
        <f t="shared" si="65"/>
        <v>0</v>
      </c>
      <c r="AT95" s="97">
        <f t="shared" si="65"/>
        <v>68335100</v>
      </c>
      <c r="AU95" s="96">
        <f t="shared" si="65"/>
        <v>0</v>
      </c>
      <c r="AV95" s="86">
        <f t="shared" si="65"/>
        <v>0</v>
      </c>
      <c r="AW95" s="86">
        <f t="shared" si="65"/>
        <v>0</v>
      </c>
      <c r="AX95" s="97">
        <f t="shared" si="65"/>
        <v>68335100</v>
      </c>
      <c r="AZ95" s="549">
        <f t="shared" si="51"/>
        <v>8666610</v>
      </c>
      <c r="BA95" s="550">
        <v>0</v>
      </c>
      <c r="BB95" s="550">
        <v>0</v>
      </c>
      <c r="BC95" s="555">
        <f>SUM(BC91:BC94)</f>
        <v>69972150</v>
      </c>
    </row>
    <row r="96" spans="1:55" s="17" customFormat="1" ht="24.9" hidden="1" customHeight="1" x14ac:dyDescent="0.25">
      <c r="A96" s="45" t="s">
        <v>293</v>
      </c>
      <c r="B96" s="21" t="s">
        <v>292</v>
      </c>
      <c r="C96" s="98">
        <f>Önkormányzat!C98+[1]Hivatal!C95+Óvoda!C95+'Közösségi H'!C95</f>
        <v>0</v>
      </c>
      <c r="D96" s="78">
        <f>Önkormányzat!D98+[1]Hivatal!D95+Óvoda!D95+'Közösségi H'!D95</f>
        <v>0</v>
      </c>
      <c r="E96" s="99">
        <f>Önkormányzat!E98+[1]Hivatal!E95+Óvoda!E95+'Közösségi H'!E95</f>
        <v>0</v>
      </c>
      <c r="F96" s="71">
        <f t="shared" ref="F96:F103" si="66">SUM(C96:E96)</f>
        <v>0</v>
      </c>
      <c r="G96" s="98">
        <f>Önkormányzat!G98+[1]Hivatal!G95+Óvoda!G95+'Közösségi H'!G95</f>
        <v>0</v>
      </c>
      <c r="H96" s="78">
        <f>Önkormányzat!H98+[1]Hivatal!H95+Óvoda!H95+'Közösségi H'!H95</f>
        <v>0</v>
      </c>
      <c r="I96" s="99">
        <f>Önkormányzat!I98+[1]Hivatal!I95+Óvoda!I95+'Közösségi H'!I95</f>
        <v>0</v>
      </c>
      <c r="J96" s="71">
        <f t="shared" ref="J96:J104" si="67">SUM(F96:I96)</f>
        <v>0</v>
      </c>
      <c r="K96" s="98">
        <f>Önkormányzat!K98+[1]Hivatal!K95+Óvoda!K95+'Közösségi H'!K95</f>
        <v>1757390</v>
      </c>
      <c r="L96" s="78">
        <f>Önkormányzat!L98+[1]Hivatal!L95+Óvoda!L95+'Közösségi H'!L95</f>
        <v>0</v>
      </c>
      <c r="M96" s="99">
        <f>Önkormányzat!M98+[1]Hivatal!M95+Óvoda!M95+'Közösségi H'!M95</f>
        <v>0</v>
      </c>
      <c r="N96" s="71">
        <f t="shared" ref="N96:N104" si="68">SUM(J96:M96)</f>
        <v>1757390</v>
      </c>
      <c r="O96" s="73"/>
      <c r="P96" s="72"/>
      <c r="Q96" s="72"/>
      <c r="R96" s="71">
        <f t="shared" ref="R96:R104" si="69">SUM(N96:Q96)</f>
        <v>1757390</v>
      </c>
      <c r="S96" s="73"/>
      <c r="T96" s="72"/>
      <c r="U96" s="72"/>
      <c r="V96" s="71">
        <f t="shared" ref="V96:V104" si="70">SUM(R96:U96)</f>
        <v>1757390</v>
      </c>
      <c r="W96" s="73"/>
      <c r="X96" s="72"/>
      <c r="Y96" s="72"/>
      <c r="Z96" s="71">
        <f t="shared" ref="Z96:Z104" si="71">SUM(V96:Y96)</f>
        <v>1757390</v>
      </c>
      <c r="AA96" s="73"/>
      <c r="AB96" s="72"/>
      <c r="AC96" s="72"/>
      <c r="AD96" s="71">
        <f t="shared" ref="AD96:AD104" si="72">SUM(Z96:AC96)</f>
        <v>1757390</v>
      </c>
      <c r="AE96" s="73"/>
      <c r="AF96" s="72"/>
      <c r="AG96" s="72"/>
      <c r="AH96" s="71">
        <f t="shared" ref="AH96:AH104" si="73">SUM(AD96:AG96)</f>
        <v>1757390</v>
      </c>
      <c r="AI96" s="73"/>
      <c r="AJ96" s="72"/>
      <c r="AK96" s="72"/>
      <c r="AL96" s="71">
        <f t="shared" ref="AL96:AL104" si="74">SUM(AH96:AK96)</f>
        <v>1757390</v>
      </c>
      <c r="AM96" s="73"/>
      <c r="AN96" s="72"/>
      <c r="AO96" s="72"/>
      <c r="AP96" s="71">
        <f t="shared" ref="AP96:AP104" si="75">SUM(AL96:AO96)</f>
        <v>1757390</v>
      </c>
      <c r="AQ96" s="73"/>
      <c r="AR96" s="72"/>
      <c r="AS96" s="72"/>
      <c r="AT96" s="71">
        <f t="shared" ref="AT96:AT104" si="76">SUM(AP96:AS96)</f>
        <v>1757390</v>
      </c>
      <c r="AU96" s="73"/>
      <c r="AV96" s="72"/>
      <c r="AW96" s="72"/>
      <c r="AX96" s="71">
        <f t="shared" ref="AX96:AX104" si="77">SUM(AT96:AW96)</f>
        <v>1757390</v>
      </c>
      <c r="AZ96" s="543">
        <f t="shared" si="51"/>
        <v>0</v>
      </c>
      <c r="BA96" s="529">
        <v>0</v>
      </c>
      <c r="BB96" s="529">
        <v>0</v>
      </c>
      <c r="BC96" s="534"/>
    </row>
    <row r="97" spans="1:55" s="17" customFormat="1" ht="24.9" hidden="1" customHeight="1" x14ac:dyDescent="0.25">
      <c r="A97" s="45" t="s">
        <v>291</v>
      </c>
      <c r="B97" s="21" t="s">
        <v>290</v>
      </c>
      <c r="C97" s="98">
        <f>Önkormányzat!C99+[1]Hivatal!C96+Óvoda!C96+'Közösségi H'!C96</f>
        <v>0</v>
      </c>
      <c r="D97" s="78">
        <f>Önkormányzat!D99+[1]Hivatal!D96+Óvoda!D96+'Közösségi H'!D96</f>
        <v>0</v>
      </c>
      <c r="E97" s="99">
        <f>Önkormányzat!E99+[1]Hivatal!E96+Óvoda!E96+'Közösségi H'!E96</f>
        <v>0</v>
      </c>
      <c r="F97" s="71">
        <f t="shared" si="66"/>
        <v>0</v>
      </c>
      <c r="G97" s="98">
        <f>Önkormányzat!G99+[1]Hivatal!G96+Óvoda!G96+'Közösségi H'!G96</f>
        <v>0</v>
      </c>
      <c r="H97" s="78">
        <f>Önkormányzat!H99+[1]Hivatal!H96+Óvoda!H96+'Közösségi H'!H96</f>
        <v>0</v>
      </c>
      <c r="I97" s="99">
        <f>Önkormányzat!I99+[1]Hivatal!I96+Óvoda!I96+'Közösségi H'!I96</f>
        <v>0</v>
      </c>
      <c r="J97" s="71">
        <f t="shared" si="67"/>
        <v>0</v>
      </c>
      <c r="K97" s="98">
        <f>Önkormányzat!K99+[1]Hivatal!K96+Óvoda!K96+'Közösségi H'!K96</f>
        <v>1757390</v>
      </c>
      <c r="L97" s="78">
        <f>Önkormányzat!L99+[1]Hivatal!L96+Óvoda!L96+'Közösségi H'!L96</f>
        <v>0</v>
      </c>
      <c r="M97" s="99">
        <f>Önkormányzat!M99+[1]Hivatal!M96+Óvoda!M96+'Közösségi H'!M96</f>
        <v>0</v>
      </c>
      <c r="N97" s="71">
        <f t="shared" si="68"/>
        <v>1757390</v>
      </c>
      <c r="O97" s="73"/>
      <c r="P97" s="72"/>
      <c r="Q97" s="72"/>
      <c r="R97" s="71">
        <f t="shared" si="69"/>
        <v>1757390</v>
      </c>
      <c r="S97" s="73"/>
      <c r="T97" s="72"/>
      <c r="U97" s="72"/>
      <c r="V97" s="71">
        <f t="shared" si="70"/>
        <v>1757390</v>
      </c>
      <c r="W97" s="73"/>
      <c r="X97" s="72"/>
      <c r="Y97" s="72"/>
      <c r="Z97" s="71">
        <f t="shared" si="71"/>
        <v>1757390</v>
      </c>
      <c r="AA97" s="73"/>
      <c r="AB97" s="72"/>
      <c r="AC97" s="72"/>
      <c r="AD97" s="71">
        <f t="shared" si="72"/>
        <v>1757390</v>
      </c>
      <c r="AE97" s="73"/>
      <c r="AF97" s="72"/>
      <c r="AG97" s="72"/>
      <c r="AH97" s="71">
        <f t="shared" si="73"/>
        <v>1757390</v>
      </c>
      <c r="AI97" s="73"/>
      <c r="AJ97" s="72"/>
      <c r="AK97" s="72"/>
      <c r="AL97" s="71">
        <f t="shared" si="74"/>
        <v>1757390</v>
      </c>
      <c r="AM97" s="73"/>
      <c r="AN97" s="72"/>
      <c r="AO97" s="72"/>
      <c r="AP97" s="71">
        <f t="shared" si="75"/>
        <v>1757390</v>
      </c>
      <c r="AQ97" s="73"/>
      <c r="AR97" s="72"/>
      <c r="AS97" s="72"/>
      <c r="AT97" s="71">
        <f t="shared" si="76"/>
        <v>1757390</v>
      </c>
      <c r="AU97" s="73"/>
      <c r="AV97" s="72"/>
      <c r="AW97" s="72"/>
      <c r="AX97" s="71">
        <f t="shared" si="77"/>
        <v>1757390</v>
      </c>
      <c r="AZ97" s="543">
        <f t="shared" si="51"/>
        <v>0</v>
      </c>
      <c r="BA97" s="529">
        <v>0</v>
      </c>
      <c r="BB97" s="529">
        <v>0</v>
      </c>
      <c r="BC97" s="534"/>
    </row>
    <row r="98" spans="1:55" s="17" customFormat="1" ht="24.9" hidden="1" customHeight="1" x14ac:dyDescent="0.25">
      <c r="A98" s="45" t="s">
        <v>289</v>
      </c>
      <c r="B98" s="21" t="s">
        <v>288</v>
      </c>
      <c r="C98" s="98">
        <f>Önkormányzat!C100+[1]Hivatal!C97+Óvoda!C97+'Közösségi H'!C97</f>
        <v>0</v>
      </c>
      <c r="D98" s="78">
        <f>Önkormányzat!D100+[1]Hivatal!D97+Óvoda!D97+'Közösségi H'!D97</f>
        <v>0</v>
      </c>
      <c r="E98" s="99">
        <f>Önkormányzat!E100+[1]Hivatal!E97+Óvoda!E97+'Közösségi H'!E97</f>
        <v>0</v>
      </c>
      <c r="F98" s="71">
        <f t="shared" si="66"/>
        <v>0</v>
      </c>
      <c r="G98" s="98">
        <f>Önkormányzat!G100+[1]Hivatal!G97+Óvoda!G97+'Közösségi H'!G97</f>
        <v>0</v>
      </c>
      <c r="H98" s="78">
        <f>Önkormányzat!H100+[1]Hivatal!H97+Óvoda!H97+'Közösségi H'!H97</f>
        <v>0</v>
      </c>
      <c r="I98" s="99">
        <f>Önkormányzat!I100+[1]Hivatal!I97+Óvoda!I97+'Közösségi H'!I97</f>
        <v>0</v>
      </c>
      <c r="J98" s="71">
        <f t="shared" si="67"/>
        <v>0</v>
      </c>
      <c r="K98" s="98">
        <f>Önkormányzat!K100+[1]Hivatal!K97+Óvoda!K97+'Közösségi H'!K97</f>
        <v>1757390</v>
      </c>
      <c r="L98" s="78">
        <f>Önkormányzat!L100+[1]Hivatal!L97+Óvoda!L97+'Közösségi H'!L97</f>
        <v>0</v>
      </c>
      <c r="M98" s="99">
        <f>Önkormányzat!M100+[1]Hivatal!M97+Óvoda!M97+'Közösségi H'!M97</f>
        <v>0</v>
      </c>
      <c r="N98" s="71">
        <f t="shared" si="68"/>
        <v>1757390</v>
      </c>
      <c r="O98" s="73"/>
      <c r="P98" s="72"/>
      <c r="Q98" s="72"/>
      <c r="R98" s="71">
        <f t="shared" si="69"/>
        <v>1757390</v>
      </c>
      <c r="S98" s="73"/>
      <c r="T98" s="72"/>
      <c r="U98" s="72"/>
      <c r="V98" s="71">
        <f t="shared" si="70"/>
        <v>1757390</v>
      </c>
      <c r="W98" s="73"/>
      <c r="X98" s="72"/>
      <c r="Y98" s="72"/>
      <c r="Z98" s="71">
        <f t="shared" si="71"/>
        <v>1757390</v>
      </c>
      <c r="AA98" s="73"/>
      <c r="AB98" s="72"/>
      <c r="AC98" s="72"/>
      <c r="AD98" s="71">
        <f t="shared" si="72"/>
        <v>1757390</v>
      </c>
      <c r="AE98" s="73"/>
      <c r="AF98" s="72"/>
      <c r="AG98" s="72"/>
      <c r="AH98" s="71">
        <f t="shared" si="73"/>
        <v>1757390</v>
      </c>
      <c r="AI98" s="73"/>
      <c r="AJ98" s="72"/>
      <c r="AK98" s="72"/>
      <c r="AL98" s="71">
        <f t="shared" si="74"/>
        <v>1757390</v>
      </c>
      <c r="AM98" s="73"/>
      <c r="AN98" s="72"/>
      <c r="AO98" s="72"/>
      <c r="AP98" s="71">
        <f t="shared" si="75"/>
        <v>1757390</v>
      </c>
      <c r="AQ98" s="73"/>
      <c r="AR98" s="72"/>
      <c r="AS98" s="72"/>
      <c r="AT98" s="71">
        <f t="shared" si="76"/>
        <v>1757390</v>
      </c>
      <c r="AU98" s="73"/>
      <c r="AV98" s="72"/>
      <c r="AW98" s="72"/>
      <c r="AX98" s="71">
        <f t="shared" si="77"/>
        <v>1757390</v>
      </c>
      <c r="AZ98" s="543">
        <f t="shared" si="51"/>
        <v>0</v>
      </c>
      <c r="BA98" s="529">
        <v>0</v>
      </c>
      <c r="BB98" s="529">
        <v>0</v>
      </c>
      <c r="BC98" s="534"/>
    </row>
    <row r="99" spans="1:55" s="17" customFormat="1" ht="24.9" hidden="1" customHeight="1" x14ac:dyDescent="0.25">
      <c r="A99" s="45" t="s">
        <v>287</v>
      </c>
      <c r="B99" s="21" t="s">
        <v>286</v>
      </c>
      <c r="C99" s="98">
        <f>Önkormányzat!C101+[1]Hivatal!C98+Óvoda!C98+'Közösségi H'!C98</f>
        <v>0</v>
      </c>
      <c r="D99" s="78">
        <f>Önkormányzat!D101+[1]Hivatal!D98+Óvoda!D98+'Közösségi H'!D98</f>
        <v>0</v>
      </c>
      <c r="E99" s="99">
        <f>Önkormányzat!E101+[1]Hivatal!E98+Óvoda!E98+'Közösségi H'!E98</f>
        <v>0</v>
      </c>
      <c r="F99" s="71">
        <f t="shared" si="66"/>
        <v>0</v>
      </c>
      <c r="G99" s="98">
        <f>Önkormányzat!G101+[1]Hivatal!G98+Óvoda!G98+'Közösségi H'!G98</f>
        <v>0</v>
      </c>
      <c r="H99" s="78">
        <f>Önkormányzat!H101+[1]Hivatal!H98+Óvoda!H98+'Közösségi H'!H98</f>
        <v>0</v>
      </c>
      <c r="I99" s="99">
        <f>Önkormányzat!I101+[1]Hivatal!I98+Óvoda!I98+'Közösségi H'!I98</f>
        <v>0</v>
      </c>
      <c r="J99" s="71">
        <f t="shared" si="67"/>
        <v>0</v>
      </c>
      <c r="K99" s="98">
        <f>Önkormányzat!K101+[1]Hivatal!K98+Óvoda!K98+'Közösségi H'!K98</f>
        <v>1757390</v>
      </c>
      <c r="L99" s="78">
        <f>Önkormányzat!L101+[1]Hivatal!L98+Óvoda!L98+'Közösségi H'!L98</f>
        <v>0</v>
      </c>
      <c r="M99" s="99">
        <f>Önkormányzat!M101+[1]Hivatal!M98+Óvoda!M98+'Közösségi H'!M98</f>
        <v>0</v>
      </c>
      <c r="N99" s="71">
        <f t="shared" si="68"/>
        <v>1757390</v>
      </c>
      <c r="O99" s="73"/>
      <c r="P99" s="72"/>
      <c r="Q99" s="72"/>
      <c r="R99" s="71">
        <f t="shared" si="69"/>
        <v>1757390</v>
      </c>
      <c r="S99" s="73"/>
      <c r="T99" s="72"/>
      <c r="U99" s="72"/>
      <c r="V99" s="71">
        <f t="shared" si="70"/>
        <v>1757390</v>
      </c>
      <c r="W99" s="73"/>
      <c r="X99" s="72"/>
      <c r="Y99" s="72"/>
      <c r="Z99" s="71">
        <f t="shared" si="71"/>
        <v>1757390</v>
      </c>
      <c r="AA99" s="73"/>
      <c r="AB99" s="72"/>
      <c r="AC99" s="72"/>
      <c r="AD99" s="71">
        <f t="shared" si="72"/>
        <v>1757390</v>
      </c>
      <c r="AE99" s="73"/>
      <c r="AF99" s="72"/>
      <c r="AG99" s="72"/>
      <c r="AH99" s="71">
        <f t="shared" si="73"/>
        <v>1757390</v>
      </c>
      <c r="AI99" s="73"/>
      <c r="AJ99" s="72"/>
      <c r="AK99" s="72"/>
      <c r="AL99" s="71">
        <f t="shared" si="74"/>
        <v>1757390</v>
      </c>
      <c r="AM99" s="73"/>
      <c r="AN99" s="72"/>
      <c r="AO99" s="72"/>
      <c r="AP99" s="71">
        <f t="shared" si="75"/>
        <v>1757390</v>
      </c>
      <c r="AQ99" s="73"/>
      <c r="AR99" s="72"/>
      <c r="AS99" s="72"/>
      <c r="AT99" s="71">
        <f t="shared" si="76"/>
        <v>1757390</v>
      </c>
      <c r="AU99" s="73"/>
      <c r="AV99" s="72"/>
      <c r="AW99" s="72"/>
      <c r="AX99" s="71">
        <f t="shared" si="77"/>
        <v>1757390</v>
      </c>
      <c r="AZ99" s="543">
        <f t="shared" si="51"/>
        <v>0</v>
      </c>
      <c r="BA99" s="529">
        <v>0</v>
      </c>
      <c r="BB99" s="529">
        <v>0</v>
      </c>
      <c r="BC99" s="534"/>
    </row>
    <row r="100" spans="1:55" s="17" customFormat="1" ht="24.9" hidden="1" customHeight="1" x14ac:dyDescent="0.25">
      <c r="A100" s="45" t="s">
        <v>285</v>
      </c>
      <c r="B100" s="21" t="s">
        <v>284</v>
      </c>
      <c r="C100" s="98">
        <f>Önkormányzat!C102+[1]Hivatal!C99+Óvoda!C99+'Közösségi H'!C99</f>
        <v>0</v>
      </c>
      <c r="D100" s="78">
        <f>Önkormányzat!D102+[1]Hivatal!D99+Óvoda!D99+'Közösségi H'!D99</f>
        <v>0</v>
      </c>
      <c r="E100" s="99">
        <f>Önkormányzat!E102+[1]Hivatal!E99+Óvoda!E99+'Közösségi H'!E99</f>
        <v>0</v>
      </c>
      <c r="F100" s="71">
        <f t="shared" si="66"/>
        <v>0</v>
      </c>
      <c r="G100" s="98">
        <f>Önkormányzat!G102+[1]Hivatal!G99+Óvoda!G99+'Közösségi H'!G99</f>
        <v>0</v>
      </c>
      <c r="H100" s="78">
        <f>Önkormányzat!H102+[1]Hivatal!H99+Óvoda!H99+'Közösségi H'!H99</f>
        <v>0</v>
      </c>
      <c r="I100" s="99">
        <f>Önkormányzat!I102+[1]Hivatal!I99+Óvoda!I99+'Közösségi H'!I99</f>
        <v>0</v>
      </c>
      <c r="J100" s="71">
        <f t="shared" si="67"/>
        <v>0</v>
      </c>
      <c r="K100" s="98">
        <f>Önkormányzat!K102+[1]Hivatal!K99+Óvoda!K99+'Közösségi H'!K99</f>
        <v>1757390</v>
      </c>
      <c r="L100" s="78">
        <f>Önkormányzat!L102+[1]Hivatal!L99+Óvoda!L99+'Közösségi H'!L99</f>
        <v>0</v>
      </c>
      <c r="M100" s="99">
        <f>Önkormányzat!M102+[1]Hivatal!M99+Óvoda!M99+'Közösségi H'!M99</f>
        <v>0</v>
      </c>
      <c r="N100" s="71">
        <f t="shared" si="68"/>
        <v>1757390</v>
      </c>
      <c r="O100" s="73"/>
      <c r="P100" s="72"/>
      <c r="Q100" s="72"/>
      <c r="R100" s="71">
        <f t="shared" si="69"/>
        <v>1757390</v>
      </c>
      <c r="S100" s="73"/>
      <c r="T100" s="72"/>
      <c r="U100" s="72"/>
      <c r="V100" s="71">
        <f t="shared" si="70"/>
        <v>1757390</v>
      </c>
      <c r="W100" s="73"/>
      <c r="X100" s="72"/>
      <c r="Y100" s="72"/>
      <c r="Z100" s="71">
        <f t="shared" si="71"/>
        <v>1757390</v>
      </c>
      <c r="AA100" s="73"/>
      <c r="AB100" s="72"/>
      <c r="AC100" s="72"/>
      <c r="AD100" s="71">
        <f t="shared" si="72"/>
        <v>1757390</v>
      </c>
      <c r="AE100" s="73"/>
      <c r="AF100" s="72"/>
      <c r="AG100" s="72"/>
      <c r="AH100" s="71">
        <f t="shared" si="73"/>
        <v>1757390</v>
      </c>
      <c r="AI100" s="73"/>
      <c r="AJ100" s="72"/>
      <c r="AK100" s="72"/>
      <c r="AL100" s="71">
        <f t="shared" si="74"/>
        <v>1757390</v>
      </c>
      <c r="AM100" s="73"/>
      <c r="AN100" s="72"/>
      <c r="AO100" s="72"/>
      <c r="AP100" s="71">
        <f t="shared" si="75"/>
        <v>1757390</v>
      </c>
      <c r="AQ100" s="73"/>
      <c r="AR100" s="72"/>
      <c r="AS100" s="72"/>
      <c r="AT100" s="71">
        <f t="shared" si="76"/>
        <v>1757390</v>
      </c>
      <c r="AU100" s="73"/>
      <c r="AV100" s="72"/>
      <c r="AW100" s="72"/>
      <c r="AX100" s="71">
        <f t="shared" si="77"/>
        <v>1757390</v>
      </c>
      <c r="AZ100" s="543">
        <f t="shared" si="51"/>
        <v>0</v>
      </c>
      <c r="BA100" s="529">
        <v>0</v>
      </c>
      <c r="BB100" s="529">
        <v>0</v>
      </c>
      <c r="BC100" s="534"/>
    </row>
    <row r="101" spans="1:55" s="17" customFormat="1" ht="25.5" customHeight="1" x14ac:dyDescent="0.25">
      <c r="A101" s="45" t="s">
        <v>283</v>
      </c>
      <c r="B101" s="21" t="s">
        <v>282</v>
      </c>
      <c r="C101" s="98">
        <f>Önkormányzat!C103+[1]Hivatal!C100+Óvoda!C100+'Közösségi H'!C100</f>
        <v>2515082</v>
      </c>
      <c r="D101" s="78">
        <f>Önkormányzat!D103+[1]Hivatal!D100+Óvoda!D100+'Közösségi H'!D100</f>
        <v>0</v>
      </c>
      <c r="E101" s="99">
        <f>Önkormányzat!E103+[1]Hivatal!E100+Óvoda!E100+'Közösségi H'!E100</f>
        <v>0</v>
      </c>
      <c r="F101" s="71">
        <f t="shared" si="66"/>
        <v>2515082</v>
      </c>
      <c r="G101" s="98">
        <f>Önkormányzat!G103+[1]Hivatal!G100+Óvoda!G100+'Közösségi H'!G100</f>
        <v>0</v>
      </c>
      <c r="H101" s="78">
        <f>Önkormányzat!H103+[1]Hivatal!H100+Óvoda!H100+'Közösségi H'!H100</f>
        <v>0</v>
      </c>
      <c r="I101" s="99">
        <f>Önkormányzat!I103+[1]Hivatal!I100+Óvoda!I100+'Közösségi H'!I100</f>
        <v>0</v>
      </c>
      <c r="J101" s="71">
        <f t="shared" si="67"/>
        <v>2515082</v>
      </c>
      <c r="K101" s="98">
        <f>Önkormányzat!K103+[1]Hivatal!K100+Óvoda!K100+'Közösségi H'!K100</f>
        <v>1757390</v>
      </c>
      <c r="L101" s="78">
        <f>Önkormányzat!L103+[1]Hivatal!L100+Óvoda!L100+'Közösségi H'!L100</f>
        <v>0</v>
      </c>
      <c r="M101" s="99">
        <f>Önkormányzat!M103+[1]Hivatal!M100+Óvoda!M100+'Közösségi H'!M100</f>
        <v>0</v>
      </c>
      <c r="N101" s="71">
        <f t="shared" si="68"/>
        <v>4272472</v>
      </c>
      <c r="O101" s="73"/>
      <c r="P101" s="72"/>
      <c r="Q101" s="72"/>
      <c r="R101" s="71">
        <f t="shared" si="69"/>
        <v>4272472</v>
      </c>
      <c r="S101" s="73"/>
      <c r="T101" s="72"/>
      <c r="U101" s="72"/>
      <c r="V101" s="71">
        <f t="shared" si="70"/>
        <v>4272472</v>
      </c>
      <c r="W101" s="73"/>
      <c r="X101" s="72"/>
      <c r="Y101" s="72"/>
      <c r="Z101" s="71">
        <f t="shared" si="71"/>
        <v>4272472</v>
      </c>
      <c r="AA101" s="73"/>
      <c r="AB101" s="72"/>
      <c r="AC101" s="72"/>
      <c r="AD101" s="71">
        <f t="shared" si="72"/>
        <v>4272472</v>
      </c>
      <c r="AE101" s="73"/>
      <c r="AF101" s="72"/>
      <c r="AG101" s="72"/>
      <c r="AH101" s="71">
        <f t="shared" si="73"/>
        <v>4272472</v>
      </c>
      <c r="AI101" s="73"/>
      <c r="AJ101" s="72"/>
      <c r="AK101" s="72"/>
      <c r="AL101" s="71">
        <f t="shared" si="74"/>
        <v>4272472</v>
      </c>
      <c r="AM101" s="73"/>
      <c r="AN101" s="72"/>
      <c r="AO101" s="72"/>
      <c r="AP101" s="71">
        <f t="shared" si="75"/>
        <v>4272472</v>
      </c>
      <c r="AQ101" s="73"/>
      <c r="AR101" s="72"/>
      <c r="AS101" s="72"/>
      <c r="AT101" s="71">
        <f t="shared" si="76"/>
        <v>4272472</v>
      </c>
      <c r="AU101" s="73"/>
      <c r="AV101" s="72"/>
      <c r="AW101" s="72"/>
      <c r="AX101" s="71">
        <f t="shared" si="77"/>
        <v>4272472</v>
      </c>
      <c r="AZ101" s="543">
        <f t="shared" si="51"/>
        <v>-2515082</v>
      </c>
      <c r="BA101" s="529">
        <v>0</v>
      </c>
      <c r="BB101" s="529">
        <v>0</v>
      </c>
      <c r="BC101" s="534">
        <v>0</v>
      </c>
    </row>
    <row r="102" spans="1:55" s="17" customFormat="1" ht="9" hidden="1" customHeight="1" x14ac:dyDescent="0.25">
      <c r="A102" s="45" t="s">
        <v>281</v>
      </c>
      <c r="B102" s="21" t="s">
        <v>280</v>
      </c>
      <c r="C102" s="98">
        <f>Önkormányzat!C104+[1]Hivatal!C101+Óvoda!C101+'Közösségi H'!C101</f>
        <v>0</v>
      </c>
      <c r="D102" s="78">
        <f>Önkormányzat!D104+[1]Hivatal!D101+Óvoda!D101+'Közösségi H'!D101</f>
        <v>0</v>
      </c>
      <c r="E102" s="99">
        <f>Önkormányzat!E104+[1]Hivatal!E101+Óvoda!E101+'Közösségi H'!E101</f>
        <v>0</v>
      </c>
      <c r="F102" s="71">
        <f t="shared" si="66"/>
        <v>0</v>
      </c>
      <c r="G102" s="98">
        <f>Önkormányzat!G104+[1]Hivatal!G101+Óvoda!G101+'Közösségi H'!G101</f>
        <v>0</v>
      </c>
      <c r="H102" s="78">
        <f>Önkormányzat!H104+[1]Hivatal!H101+Óvoda!H101+'Közösségi H'!H101</f>
        <v>0</v>
      </c>
      <c r="I102" s="99">
        <f>Önkormányzat!I104+[1]Hivatal!I101+Óvoda!I101+'Közösségi H'!I101</f>
        <v>0</v>
      </c>
      <c r="J102" s="71">
        <f t="shared" si="67"/>
        <v>0</v>
      </c>
      <c r="K102" s="98">
        <f>Önkormányzat!K104+[1]Hivatal!K101+Óvoda!K101+'Közösségi H'!K101</f>
        <v>1757390</v>
      </c>
      <c r="L102" s="78">
        <f>Önkormányzat!L104+[1]Hivatal!L101+Óvoda!L101+'Közösségi H'!L101</f>
        <v>0</v>
      </c>
      <c r="M102" s="99">
        <f>Önkormányzat!M104+[1]Hivatal!M101+Óvoda!M101+'Közösségi H'!M101</f>
        <v>0</v>
      </c>
      <c r="N102" s="71">
        <f t="shared" si="68"/>
        <v>1757390</v>
      </c>
      <c r="O102" s="73"/>
      <c r="P102" s="72"/>
      <c r="Q102" s="72"/>
      <c r="R102" s="71">
        <f t="shared" si="69"/>
        <v>1757390</v>
      </c>
      <c r="S102" s="73"/>
      <c r="T102" s="72"/>
      <c r="U102" s="72"/>
      <c r="V102" s="71">
        <f t="shared" si="70"/>
        <v>1757390</v>
      </c>
      <c r="W102" s="73"/>
      <c r="X102" s="72"/>
      <c r="Y102" s="72"/>
      <c r="Z102" s="71">
        <f t="shared" si="71"/>
        <v>1757390</v>
      </c>
      <c r="AA102" s="73"/>
      <c r="AB102" s="72"/>
      <c r="AC102" s="72"/>
      <c r="AD102" s="71">
        <f t="shared" si="72"/>
        <v>1757390</v>
      </c>
      <c r="AE102" s="73"/>
      <c r="AF102" s="72"/>
      <c r="AG102" s="72"/>
      <c r="AH102" s="71">
        <f t="shared" si="73"/>
        <v>1757390</v>
      </c>
      <c r="AI102" s="73"/>
      <c r="AJ102" s="72"/>
      <c r="AK102" s="72"/>
      <c r="AL102" s="71">
        <f t="shared" si="74"/>
        <v>1757390</v>
      </c>
      <c r="AM102" s="73"/>
      <c r="AN102" s="72"/>
      <c r="AO102" s="72"/>
      <c r="AP102" s="71">
        <f t="shared" si="75"/>
        <v>1757390</v>
      </c>
      <c r="AQ102" s="73"/>
      <c r="AR102" s="72"/>
      <c r="AS102" s="72"/>
      <c r="AT102" s="71">
        <f t="shared" si="76"/>
        <v>1757390</v>
      </c>
      <c r="AU102" s="73"/>
      <c r="AV102" s="72"/>
      <c r="AW102" s="72"/>
      <c r="AX102" s="71">
        <f t="shared" si="77"/>
        <v>1757390</v>
      </c>
      <c r="AZ102" s="543">
        <f t="shared" si="51"/>
        <v>0</v>
      </c>
      <c r="BA102" s="529">
        <v>0</v>
      </c>
      <c r="BB102" s="529">
        <v>0</v>
      </c>
      <c r="BC102" s="534">
        <v>0</v>
      </c>
    </row>
    <row r="103" spans="1:55" s="17" customFormat="1" ht="20.25" hidden="1" customHeight="1" x14ac:dyDescent="0.25">
      <c r="A103" s="45" t="s">
        <v>279</v>
      </c>
      <c r="B103" s="21" t="s">
        <v>278</v>
      </c>
      <c r="C103" s="98">
        <f>Önkormányzat!C105+[1]Hivatal!C102+Óvoda!C102+'Közösségi H'!C102</f>
        <v>0</v>
      </c>
      <c r="D103" s="78">
        <f>Önkormányzat!D105+[1]Hivatal!D102+Óvoda!D102+'Közösségi H'!D102</f>
        <v>0</v>
      </c>
      <c r="E103" s="99">
        <f>Önkormányzat!E105+[1]Hivatal!E102+Óvoda!E102+'Közösségi H'!E102</f>
        <v>0</v>
      </c>
      <c r="F103" s="71">
        <f t="shared" si="66"/>
        <v>0</v>
      </c>
      <c r="G103" s="98">
        <f>Önkormányzat!G105+[1]Hivatal!G102+Óvoda!G102+'Közösségi H'!G102</f>
        <v>0</v>
      </c>
      <c r="H103" s="78">
        <f>Önkormányzat!H105+[1]Hivatal!H102+Óvoda!H102+'Közösségi H'!H102</f>
        <v>0</v>
      </c>
      <c r="I103" s="99">
        <f>Önkormányzat!I105+[1]Hivatal!I102+Óvoda!I102+'Közösségi H'!I102</f>
        <v>0</v>
      </c>
      <c r="J103" s="71">
        <f t="shared" si="67"/>
        <v>0</v>
      </c>
      <c r="K103" s="98">
        <f>Önkormányzat!K105+[1]Hivatal!K102+Óvoda!K102+'Közösségi H'!K102</f>
        <v>1757390</v>
      </c>
      <c r="L103" s="78">
        <f>Önkormányzat!L105+[1]Hivatal!L102+Óvoda!L102+'Közösségi H'!L102</f>
        <v>0</v>
      </c>
      <c r="M103" s="99">
        <f>Önkormányzat!M105+[1]Hivatal!M102+Óvoda!M102+'Közösségi H'!M102</f>
        <v>0</v>
      </c>
      <c r="N103" s="71">
        <f t="shared" si="68"/>
        <v>1757390</v>
      </c>
      <c r="O103" s="73"/>
      <c r="P103" s="72"/>
      <c r="Q103" s="72"/>
      <c r="R103" s="71">
        <f t="shared" si="69"/>
        <v>1757390</v>
      </c>
      <c r="S103" s="73"/>
      <c r="T103" s="72"/>
      <c r="U103" s="72"/>
      <c r="V103" s="71">
        <f t="shared" si="70"/>
        <v>1757390</v>
      </c>
      <c r="W103" s="73"/>
      <c r="X103" s="72"/>
      <c r="Y103" s="72"/>
      <c r="Z103" s="71">
        <f t="shared" si="71"/>
        <v>1757390</v>
      </c>
      <c r="AA103" s="73"/>
      <c r="AB103" s="72"/>
      <c r="AC103" s="72"/>
      <c r="AD103" s="71">
        <f t="shared" si="72"/>
        <v>1757390</v>
      </c>
      <c r="AE103" s="73"/>
      <c r="AF103" s="72"/>
      <c r="AG103" s="72"/>
      <c r="AH103" s="71">
        <f t="shared" si="73"/>
        <v>1757390</v>
      </c>
      <c r="AI103" s="73"/>
      <c r="AJ103" s="72"/>
      <c r="AK103" s="72"/>
      <c r="AL103" s="71">
        <f t="shared" si="74"/>
        <v>1757390</v>
      </c>
      <c r="AM103" s="73"/>
      <c r="AN103" s="72"/>
      <c r="AO103" s="72"/>
      <c r="AP103" s="71">
        <f t="shared" si="75"/>
        <v>1757390</v>
      </c>
      <c r="AQ103" s="73"/>
      <c r="AR103" s="72"/>
      <c r="AS103" s="72"/>
      <c r="AT103" s="71">
        <f t="shared" si="76"/>
        <v>1757390</v>
      </c>
      <c r="AU103" s="73"/>
      <c r="AV103" s="72"/>
      <c r="AW103" s="72"/>
      <c r="AX103" s="71">
        <f t="shared" si="77"/>
        <v>1757390</v>
      </c>
      <c r="AZ103" s="543">
        <f t="shared" si="51"/>
        <v>0</v>
      </c>
      <c r="BA103" s="529">
        <v>0</v>
      </c>
      <c r="BB103" s="529">
        <v>0</v>
      </c>
      <c r="BC103" s="534">
        <v>0</v>
      </c>
    </row>
    <row r="104" spans="1:55" s="17" customFormat="1" ht="19.5" hidden="1" customHeight="1" x14ac:dyDescent="0.25">
      <c r="A104" s="45" t="s">
        <v>277</v>
      </c>
      <c r="B104" s="21" t="s">
        <v>276</v>
      </c>
      <c r="C104" s="98">
        <f>Önkormányzat!C106+[1]Hivatal!C103+Óvoda!C103+'Közösségi H'!C103</f>
        <v>0</v>
      </c>
      <c r="D104" s="78">
        <f>Önkormányzat!D106+[1]Hivatal!D103+Óvoda!D103+'Közösségi H'!D103</f>
        <v>0</v>
      </c>
      <c r="E104" s="99">
        <f>Önkormányzat!E106+[1]Hivatal!E103+Óvoda!E103+'Közösségi H'!E103</f>
        <v>0</v>
      </c>
      <c r="F104" s="71"/>
      <c r="G104" s="98">
        <f>Önkormányzat!G106+[1]Hivatal!G103+Óvoda!G103+'Közösségi H'!G103</f>
        <v>0</v>
      </c>
      <c r="H104" s="78">
        <f>Önkormányzat!H106+[1]Hivatal!H103+Óvoda!H103+'Közösségi H'!H103</f>
        <v>0</v>
      </c>
      <c r="I104" s="99">
        <f>Önkormányzat!I106+[1]Hivatal!I103+Óvoda!I103+'Közösségi H'!I103</f>
        <v>0</v>
      </c>
      <c r="J104" s="71">
        <f t="shared" si="67"/>
        <v>0</v>
      </c>
      <c r="K104" s="98">
        <f>Önkormányzat!K106+[1]Hivatal!K103+Óvoda!K103+'Közösségi H'!K103</f>
        <v>1757390</v>
      </c>
      <c r="L104" s="78">
        <f>Önkormányzat!L106+[1]Hivatal!L103+Óvoda!L103+'Közösségi H'!L103</f>
        <v>0</v>
      </c>
      <c r="M104" s="99">
        <f>Önkormányzat!M106+[1]Hivatal!M103+Óvoda!M103+'Közösségi H'!M103</f>
        <v>0</v>
      </c>
      <c r="N104" s="71">
        <f t="shared" si="68"/>
        <v>1757390</v>
      </c>
      <c r="O104" s="73"/>
      <c r="P104" s="72"/>
      <c r="Q104" s="72"/>
      <c r="R104" s="71">
        <f t="shared" si="69"/>
        <v>1757390</v>
      </c>
      <c r="S104" s="73"/>
      <c r="T104" s="72"/>
      <c r="U104" s="72"/>
      <c r="V104" s="71">
        <f t="shared" si="70"/>
        <v>1757390</v>
      </c>
      <c r="W104" s="73"/>
      <c r="X104" s="72"/>
      <c r="Y104" s="72"/>
      <c r="Z104" s="71">
        <f t="shared" si="71"/>
        <v>1757390</v>
      </c>
      <c r="AA104" s="73"/>
      <c r="AB104" s="72"/>
      <c r="AC104" s="72"/>
      <c r="AD104" s="71">
        <f t="shared" si="72"/>
        <v>1757390</v>
      </c>
      <c r="AE104" s="73"/>
      <c r="AF104" s="72"/>
      <c r="AG104" s="72"/>
      <c r="AH104" s="71">
        <f t="shared" si="73"/>
        <v>1757390</v>
      </c>
      <c r="AI104" s="73"/>
      <c r="AJ104" s="72"/>
      <c r="AK104" s="72"/>
      <c r="AL104" s="71">
        <f t="shared" si="74"/>
        <v>1757390</v>
      </c>
      <c r="AM104" s="73"/>
      <c r="AN104" s="72"/>
      <c r="AO104" s="72"/>
      <c r="AP104" s="71">
        <f t="shared" si="75"/>
        <v>1757390</v>
      </c>
      <c r="AQ104" s="73"/>
      <c r="AR104" s="72"/>
      <c r="AS104" s="72"/>
      <c r="AT104" s="71">
        <f t="shared" si="76"/>
        <v>1757390</v>
      </c>
      <c r="AU104" s="73"/>
      <c r="AV104" s="72"/>
      <c r="AW104" s="72"/>
      <c r="AX104" s="71">
        <f t="shared" si="77"/>
        <v>1757390</v>
      </c>
      <c r="AZ104" s="543">
        <f t="shared" si="51"/>
        <v>0</v>
      </c>
      <c r="BA104" s="529">
        <v>0</v>
      </c>
      <c r="BB104" s="529">
        <v>0</v>
      </c>
      <c r="BC104" s="534">
        <v>0</v>
      </c>
    </row>
    <row r="105" spans="1:55" s="11" customFormat="1" ht="30" customHeight="1" x14ac:dyDescent="0.25">
      <c r="A105" s="16" t="s">
        <v>275</v>
      </c>
      <c r="B105" s="15" t="s">
        <v>274</v>
      </c>
      <c r="C105" s="87">
        <f>SUM(C96:C103)</f>
        <v>2515082</v>
      </c>
      <c r="D105" s="86">
        <f>SUM(D96:D103)</f>
        <v>0</v>
      </c>
      <c r="E105" s="86">
        <f>SUM(E96:E103)</f>
        <v>0</v>
      </c>
      <c r="F105" s="85">
        <f>IF((SUM(C105:E105))=(SUM(F96:F104)),SUM(F96:F104),"HIBA!")</f>
        <v>2515082</v>
      </c>
      <c r="G105" s="87">
        <f>SUM(G96:G103)</f>
        <v>0</v>
      </c>
      <c r="H105" s="86">
        <f>SUM(H96:H103)</f>
        <v>0</v>
      </c>
      <c r="I105" s="86">
        <f>SUM(I96:I103)</f>
        <v>0</v>
      </c>
      <c r="J105" s="85">
        <f>IF((SUM(F105:I105))=(SUM(J96:J104)),SUM(J96:J104),"HIBA!")</f>
        <v>2515082</v>
      </c>
      <c r="K105" s="87">
        <f>SUM(K96:K103)</f>
        <v>14059120</v>
      </c>
      <c r="L105" s="86">
        <f>SUM(L96:L103)</f>
        <v>0</v>
      </c>
      <c r="M105" s="86">
        <f>SUM(M96:M103)</f>
        <v>0</v>
      </c>
      <c r="N105" s="85" t="str">
        <f>IF((SUM(J105:M105))=(SUM(N96:N104)),SUM(N96:N104),"HIBA!")</f>
        <v>HIBA!</v>
      </c>
      <c r="O105" s="87">
        <f>SUM(O96:O103)</f>
        <v>0</v>
      </c>
      <c r="P105" s="86">
        <f>SUM(P96:P103)</f>
        <v>0</v>
      </c>
      <c r="Q105" s="86">
        <f>SUM(Q96:Q103)</f>
        <v>0</v>
      </c>
      <c r="R105" s="85" t="str">
        <f>IF((SUM(N105:Q105))=(SUM(R96:R104)),SUM(R96:R104),"HIBA!")</f>
        <v>HIBA!</v>
      </c>
      <c r="S105" s="87">
        <f>SUM(S96:S103)</f>
        <v>0</v>
      </c>
      <c r="T105" s="86">
        <f>SUM(T96:T103)</f>
        <v>0</v>
      </c>
      <c r="U105" s="86">
        <f>SUM(U96:U103)</f>
        <v>0</v>
      </c>
      <c r="V105" s="85" t="str">
        <f>IF((SUM(R105:U105))=(SUM(V96:V104)),SUM(V96:V104),"HIBA!")</f>
        <v>HIBA!</v>
      </c>
      <c r="W105" s="87">
        <f>SUM(W96:W103)</f>
        <v>0</v>
      </c>
      <c r="X105" s="86">
        <f>SUM(X96:X103)</f>
        <v>0</v>
      </c>
      <c r="Y105" s="86">
        <f>SUM(Y96:Y103)</f>
        <v>0</v>
      </c>
      <c r="Z105" s="85" t="str">
        <f>IF((SUM(V105:Y105))=(SUM(Z96:Z104)),SUM(Z96:Z104),"HIBA!")</f>
        <v>HIBA!</v>
      </c>
      <c r="AA105" s="87">
        <f>SUM(AA96:AA103)</f>
        <v>0</v>
      </c>
      <c r="AB105" s="86">
        <f>SUM(AB96:AB103)</f>
        <v>0</v>
      </c>
      <c r="AC105" s="86">
        <f>SUM(AC96:AC103)</f>
        <v>0</v>
      </c>
      <c r="AD105" s="85" t="str">
        <f>IF((SUM(Z105:AC105))=(SUM(AD96:AD104)),SUM(AD96:AD104),"HIBA!")</f>
        <v>HIBA!</v>
      </c>
      <c r="AE105" s="87">
        <f>SUM(AE96:AE103)</f>
        <v>0</v>
      </c>
      <c r="AF105" s="86">
        <f>SUM(AF96:AF103)</f>
        <v>0</v>
      </c>
      <c r="AG105" s="86">
        <f>SUM(AG96:AG103)</f>
        <v>0</v>
      </c>
      <c r="AH105" s="85" t="str">
        <f>IF((SUM(AD105:AG105))=(SUM(AH96:AH104)),SUM(AH96:AH104),"HIBA!")</f>
        <v>HIBA!</v>
      </c>
      <c r="AI105" s="87">
        <f>SUM(AI96:AI103)</f>
        <v>0</v>
      </c>
      <c r="AJ105" s="86">
        <f>SUM(AJ96:AJ103)</f>
        <v>0</v>
      </c>
      <c r="AK105" s="86">
        <f>SUM(AK96:AK103)</f>
        <v>0</v>
      </c>
      <c r="AL105" s="85" t="str">
        <f>IF((SUM(AH105:AK105))=(SUM(AL96:AL104)),SUM(AL96:AL104),"HIBA!")</f>
        <v>HIBA!</v>
      </c>
      <c r="AM105" s="87">
        <f>SUM(AM96:AM103)</f>
        <v>0</v>
      </c>
      <c r="AN105" s="86">
        <f>SUM(AN96:AN103)</f>
        <v>0</v>
      </c>
      <c r="AO105" s="86">
        <f>SUM(AO96:AO103)</f>
        <v>0</v>
      </c>
      <c r="AP105" s="85" t="str">
        <f>IF((SUM(AL105:AO105))=(SUM(AP96:AP104)),SUM(AP96:AP104),"HIBA!")</f>
        <v>HIBA!</v>
      </c>
      <c r="AQ105" s="87">
        <f>SUM(AQ96:AQ103)</f>
        <v>0</v>
      </c>
      <c r="AR105" s="86">
        <f>SUM(AR96:AR103)</f>
        <v>0</v>
      </c>
      <c r="AS105" s="86">
        <f>SUM(AS96:AS103)</f>
        <v>0</v>
      </c>
      <c r="AT105" s="85" t="str">
        <f>IF((SUM(AP105:AS105))=(SUM(AT96:AT104)),SUM(AT96:AT104),"HIBA!")</f>
        <v>HIBA!</v>
      </c>
      <c r="AU105" s="87">
        <f>SUM(AU96:AU103)</f>
        <v>0</v>
      </c>
      <c r="AV105" s="86">
        <f>SUM(AV96:AV103)</f>
        <v>0</v>
      </c>
      <c r="AW105" s="86">
        <f>SUM(AW96:AW103)</f>
        <v>0</v>
      </c>
      <c r="AX105" s="85" t="str">
        <f>IF((SUM(AT105:AW105))=(SUM(AX96:AX104)),SUM(AX96:AX104),"HIBA!")</f>
        <v>HIBA!</v>
      </c>
      <c r="AZ105" s="549">
        <f t="shared" si="51"/>
        <v>-2515082</v>
      </c>
      <c r="BA105" s="550">
        <v>0</v>
      </c>
      <c r="BB105" s="550">
        <v>0</v>
      </c>
      <c r="BC105" s="548">
        <v>0</v>
      </c>
    </row>
    <row r="106" spans="1:55" s="5" customFormat="1" ht="30" customHeight="1" x14ac:dyDescent="0.3">
      <c r="A106" s="44" t="s">
        <v>65</v>
      </c>
      <c r="B106" s="43"/>
      <c r="C106" s="84">
        <f>SUM(C105,C95,C90)</f>
        <v>70989570</v>
      </c>
      <c r="D106" s="83">
        <f>SUM(D105,D95,D90)</f>
        <v>0</v>
      </c>
      <c r="E106" s="83">
        <f>SUM(E105,E95,E90)</f>
        <v>0</v>
      </c>
      <c r="F106" s="82">
        <f>IF((SUM(C106:E106))=(F105+F95+F90),SUM(F105+F95+F90),"HIBA!")</f>
        <v>70989570</v>
      </c>
      <c r="G106" s="84">
        <f>SUM(G105,G95,G90)</f>
        <v>865354</v>
      </c>
      <c r="H106" s="83">
        <f>SUM(H105,H95,H90)</f>
        <v>0</v>
      </c>
      <c r="I106" s="83">
        <f>SUM(I105,I95,I90)</f>
        <v>0</v>
      </c>
      <c r="J106" s="82">
        <f>IF((SUM(F106:I106))=(J105+J95+J90),SUM(J105+J95+J90),"HIBA!")</f>
        <v>71854924</v>
      </c>
      <c r="K106" s="84">
        <f>SUM(K105,K95,K90)</f>
        <v>33390410</v>
      </c>
      <c r="L106" s="83">
        <f>SUM(L105,L95,L90)</f>
        <v>0</v>
      </c>
      <c r="M106" s="83">
        <f>SUM(M105,M95,M90)</f>
        <v>0</v>
      </c>
      <c r="N106" s="82" t="e">
        <f>IF((SUM(J106:M106))=(N105+N95+N90),SUM(N105+N95+N90),"HIBA!")</f>
        <v>#VALUE!</v>
      </c>
      <c r="O106" s="84">
        <f>SUM(O105,O95,O90)</f>
        <v>0</v>
      </c>
      <c r="P106" s="83">
        <f>SUM(P105,P95,P90)</f>
        <v>0</v>
      </c>
      <c r="Q106" s="83">
        <f>SUM(Q105,Q95,Q90)</f>
        <v>0</v>
      </c>
      <c r="R106" s="82" t="e">
        <f>IF((SUM(N106:Q106))=(R105+R95+R90),SUM(R105+R95+R90),"HIBA!")</f>
        <v>#VALUE!</v>
      </c>
      <c r="S106" s="84">
        <f>SUM(S105,S95,S90)</f>
        <v>0</v>
      </c>
      <c r="T106" s="83">
        <f>SUM(T105,T95,T90)</f>
        <v>0</v>
      </c>
      <c r="U106" s="83">
        <f>SUM(U105,U95,U90)</f>
        <v>0</v>
      </c>
      <c r="V106" s="82" t="e">
        <f>IF((SUM(R106:U106))=(V105+V95+V90),SUM(V105+V95+V90),"HIBA!")</f>
        <v>#VALUE!</v>
      </c>
      <c r="W106" s="84">
        <f>SUM(W105,W95,W90)</f>
        <v>0</v>
      </c>
      <c r="X106" s="83">
        <f>SUM(X105,X95,X90)</f>
        <v>0</v>
      </c>
      <c r="Y106" s="83">
        <f>SUM(Y105,Y95,Y90)</f>
        <v>0</v>
      </c>
      <c r="Z106" s="82" t="e">
        <f>IF((SUM(V106:Y106))=(Z105+Z95+Z90),SUM(Z105+Z95+Z90),"HIBA!")</f>
        <v>#VALUE!</v>
      </c>
      <c r="AA106" s="84">
        <f>SUM(AA105,AA95,AA90)</f>
        <v>0</v>
      </c>
      <c r="AB106" s="83">
        <f>SUM(AB105,AB95,AB90)</f>
        <v>0</v>
      </c>
      <c r="AC106" s="83">
        <f>SUM(AC105,AC95,AC90)</f>
        <v>0</v>
      </c>
      <c r="AD106" s="82" t="e">
        <f>IF((SUM(Z106:AC106))=(AD105+AD95+AD90),SUM(AD105+AD95+AD90),"HIBA!")</f>
        <v>#VALUE!</v>
      </c>
      <c r="AE106" s="84">
        <f>SUM(AE105,AE95,AE90)</f>
        <v>0</v>
      </c>
      <c r="AF106" s="83">
        <f>SUM(AF105,AF95,AF90)</f>
        <v>0</v>
      </c>
      <c r="AG106" s="83">
        <f>SUM(AG105,AG95,AG90)</f>
        <v>0</v>
      </c>
      <c r="AH106" s="82" t="e">
        <f>IF((SUM(AD106:AG106))=(AH105+AH95+AH90),SUM(AH105+AH95+AH90),"HIBA!")</f>
        <v>#VALUE!</v>
      </c>
      <c r="AI106" s="84">
        <f>SUM(AI105,AI95,AI90)</f>
        <v>0</v>
      </c>
      <c r="AJ106" s="83">
        <f>SUM(AJ105,AJ95,AJ90)</f>
        <v>0</v>
      </c>
      <c r="AK106" s="83">
        <f>SUM(AK105,AK95,AK90)</f>
        <v>0</v>
      </c>
      <c r="AL106" s="82" t="e">
        <f>IF((SUM(AH106:AK106))=(AL105+AL95+AL90),SUM(AL105+AL95+AL90),"HIBA!")</f>
        <v>#VALUE!</v>
      </c>
      <c r="AM106" s="84">
        <f>SUM(AM105,AM95,AM90)</f>
        <v>0</v>
      </c>
      <c r="AN106" s="83">
        <f>SUM(AN105,AN95,AN90)</f>
        <v>0</v>
      </c>
      <c r="AO106" s="83">
        <f>SUM(AO105,AO95,AO90)</f>
        <v>0</v>
      </c>
      <c r="AP106" s="82" t="e">
        <f>IF((SUM(AL106:AO106))=(AP105+AP95+AP90),SUM(AP105+AP95+AP90),"HIBA!")</f>
        <v>#VALUE!</v>
      </c>
      <c r="AQ106" s="84">
        <f>SUM(AQ105,AQ95,AQ90)</f>
        <v>0</v>
      </c>
      <c r="AR106" s="83">
        <f>SUM(AR105,AR95,AR90)</f>
        <v>0</v>
      </c>
      <c r="AS106" s="83">
        <f>SUM(AS105,AS95,AS90)</f>
        <v>0</v>
      </c>
      <c r="AT106" s="82" t="e">
        <f>IF((SUM(AP106:AS106))=(AT105+AT95+AT90),SUM(AT105+AT95+AT90),"HIBA!")</f>
        <v>#VALUE!</v>
      </c>
      <c r="AU106" s="84">
        <f>SUM(AU105,AU95,AU90)</f>
        <v>0</v>
      </c>
      <c r="AV106" s="83">
        <f>SUM(AV105,AV95,AV90)</f>
        <v>0</v>
      </c>
      <c r="AW106" s="83">
        <f>SUM(AW105,AW95,AW90)</f>
        <v>0</v>
      </c>
      <c r="AX106" s="82" t="e">
        <f>IF((SUM(AT106:AW106))=(AX105+AX95+AX90),SUM(AX105+AX95+AX90),"HIBA!")</f>
        <v>#VALUE!</v>
      </c>
      <c r="AZ106" s="559">
        <f t="shared" si="51"/>
        <v>9607051</v>
      </c>
      <c r="BA106" s="560">
        <v>0</v>
      </c>
      <c r="BB106" s="560">
        <v>0</v>
      </c>
      <c r="BC106" s="561">
        <f>BC95+BC90</f>
        <v>81461975</v>
      </c>
    </row>
    <row r="107" spans="1:55" s="5" customFormat="1" ht="30" customHeight="1" x14ac:dyDescent="0.3">
      <c r="A107" s="39" t="s">
        <v>273</v>
      </c>
      <c r="B107" s="38" t="s">
        <v>272</v>
      </c>
      <c r="C107" s="70">
        <f>SUM(C106,C82)</f>
        <v>218360320</v>
      </c>
      <c r="D107" s="69">
        <f>SUM(D106,D82)</f>
        <v>0</v>
      </c>
      <c r="E107" s="69">
        <f>SUM(E106,E82)</f>
        <v>0</v>
      </c>
      <c r="F107" s="68">
        <f>IF((SUM(C107:E107))=(F106+F82),SUM(F106+F82),"HIBA!")</f>
        <v>218360320</v>
      </c>
      <c r="G107" s="70">
        <f>SUM(G106,G82)</f>
        <v>3925603</v>
      </c>
      <c r="H107" s="70">
        <f t="shared" ref="H107:J107" si="78">SUM(H106,H82)</f>
        <v>0</v>
      </c>
      <c r="I107" s="70">
        <f t="shared" si="78"/>
        <v>0</v>
      </c>
      <c r="J107" s="70">
        <f t="shared" si="78"/>
        <v>222285923</v>
      </c>
      <c r="K107" s="70">
        <f>SUM(K106,K82)</f>
        <v>89254682</v>
      </c>
      <c r="L107" s="69">
        <f>SUM(L106,L82)</f>
        <v>0</v>
      </c>
      <c r="M107" s="69">
        <f>SUM(M106,M82)</f>
        <v>0</v>
      </c>
      <c r="N107" s="68" t="e">
        <f>IF((SUM(J107:M107))=(N106+N82),SUM(N106+N82),"HIBA!")</f>
        <v>#VALUE!</v>
      </c>
      <c r="O107" s="70" t="e">
        <f>SUM(O106,O82)</f>
        <v>#REF!</v>
      </c>
      <c r="P107" s="69" t="e">
        <f>SUM(P106,P82)</f>
        <v>#REF!</v>
      </c>
      <c r="Q107" s="69" t="e">
        <f>SUM(Q106,Q82)</f>
        <v>#REF!</v>
      </c>
      <c r="R107" s="68" t="e">
        <f>IF((SUM(N107:Q107))=(R106+R82),SUM(R106+R82),"HIBA!")</f>
        <v>#VALUE!</v>
      </c>
      <c r="S107" s="70" t="e">
        <f>SUM(S106,S82)</f>
        <v>#REF!</v>
      </c>
      <c r="T107" s="69" t="e">
        <f>SUM(T106,T82)</f>
        <v>#REF!</v>
      </c>
      <c r="U107" s="69" t="e">
        <f>SUM(U106,U82)</f>
        <v>#REF!</v>
      </c>
      <c r="V107" s="68" t="e">
        <f>IF((SUM(R107:U107))=(V106+V82),SUM(V106+V82),"HIBA!")</f>
        <v>#VALUE!</v>
      </c>
      <c r="W107" s="70" t="e">
        <f>SUM(W106,W82)</f>
        <v>#REF!</v>
      </c>
      <c r="X107" s="69" t="e">
        <f>SUM(X106,X82)</f>
        <v>#REF!</v>
      </c>
      <c r="Y107" s="69" t="e">
        <f>SUM(Y106,Y82)</f>
        <v>#REF!</v>
      </c>
      <c r="Z107" s="68" t="e">
        <f>IF((SUM(V107:Y107))=(Z106+Z82),SUM(Z106+Z82),"HIBA!")</f>
        <v>#VALUE!</v>
      </c>
      <c r="AA107" s="70" t="e">
        <f>SUM(AA106,AA82)</f>
        <v>#REF!</v>
      </c>
      <c r="AB107" s="69" t="e">
        <f>SUM(AB106,AB82)</f>
        <v>#REF!</v>
      </c>
      <c r="AC107" s="69" t="e">
        <f>SUM(AC106,AC82)</f>
        <v>#REF!</v>
      </c>
      <c r="AD107" s="68" t="e">
        <f>IF((SUM(Z107:AC107))=(AD106+AD82),SUM(AD106+AD82),"HIBA!")</f>
        <v>#VALUE!</v>
      </c>
      <c r="AE107" s="70">
        <f>SUM(AE106,AE82)</f>
        <v>0</v>
      </c>
      <c r="AF107" s="69">
        <f>SUM(AF106,AF82)</f>
        <v>0</v>
      </c>
      <c r="AG107" s="69">
        <f>SUM(AG106,AG82)</f>
        <v>0</v>
      </c>
      <c r="AH107" s="68" t="e">
        <f>IF((SUM(AD107:AG107))=(AH106+AH82),SUM(AH106+AH82),"HIBA!")</f>
        <v>#VALUE!</v>
      </c>
      <c r="AI107" s="70">
        <f>SUM(AI106,AI82)</f>
        <v>0</v>
      </c>
      <c r="AJ107" s="69">
        <f>SUM(AJ106,AJ82)</f>
        <v>0</v>
      </c>
      <c r="AK107" s="69">
        <f>SUM(AK106,AK82)</f>
        <v>0</v>
      </c>
      <c r="AL107" s="68" t="e">
        <f>IF((SUM(AH107:AK107))=(AL106+AL82),SUM(AL106+AL82),"HIBA!")</f>
        <v>#VALUE!</v>
      </c>
      <c r="AM107" s="70">
        <f>SUM(AM106,AM82)</f>
        <v>0</v>
      </c>
      <c r="AN107" s="69">
        <f>SUM(AN106,AN82)</f>
        <v>0</v>
      </c>
      <c r="AO107" s="69">
        <f>SUM(AO106,AO82)</f>
        <v>0</v>
      </c>
      <c r="AP107" s="68" t="e">
        <f>IF((SUM(AL107:AO107))=(AP106+AP82),SUM(AP106+AP82),"HIBA!")</f>
        <v>#VALUE!</v>
      </c>
      <c r="AQ107" s="70">
        <f>SUM(AQ106,AQ82)</f>
        <v>0</v>
      </c>
      <c r="AR107" s="69">
        <f>SUM(AR106,AR82)</f>
        <v>0</v>
      </c>
      <c r="AS107" s="69">
        <f>SUM(AS106,AS82)</f>
        <v>0</v>
      </c>
      <c r="AT107" s="68" t="e">
        <f>IF((SUM(AP107:AS107))=(AT106+AT82),SUM(AT106+AT82),"HIBA!")</f>
        <v>#VALUE!</v>
      </c>
      <c r="AU107" s="70">
        <f>SUM(AU106,AU82)</f>
        <v>0</v>
      </c>
      <c r="AV107" s="69">
        <f>SUM(AV106,AV82)</f>
        <v>0</v>
      </c>
      <c r="AW107" s="69">
        <f>SUM(AW106,AW82)</f>
        <v>0</v>
      </c>
      <c r="AX107" s="68" t="e">
        <f>IF((SUM(AT107:AW107))=(AX106+AX82),SUM(AX106+AX82),"HIBA!")</f>
        <v>#VALUE!</v>
      </c>
      <c r="AZ107" s="559">
        <f t="shared" si="51"/>
        <v>37203560</v>
      </c>
      <c r="BA107" s="560">
        <v>0</v>
      </c>
      <c r="BB107" s="560">
        <v>0</v>
      </c>
      <c r="BC107" s="561">
        <f>BC82+BC106</f>
        <v>259489483</v>
      </c>
    </row>
    <row r="108" spans="1:55" s="29" customFormat="1" ht="24.75" hidden="1" customHeight="1" x14ac:dyDescent="0.25">
      <c r="A108" s="81" t="s">
        <v>271</v>
      </c>
      <c r="B108" s="80" t="s">
        <v>270</v>
      </c>
      <c r="C108" s="98">
        <f>Önkormányzat!C110+[1]Hivatal!C107+Óvoda!C107+'Közösségi H'!C107</f>
        <v>0</v>
      </c>
      <c r="D108" s="78">
        <f>Önkormányzat!D110+[1]Hivatal!D107+Óvoda!D107+'Közösségi H'!D107</f>
        <v>0</v>
      </c>
      <c r="E108" s="99">
        <f>Önkormányzat!E110+[1]Hivatal!E107+Óvoda!E107+'Közösségi H'!E107</f>
        <v>0</v>
      </c>
      <c r="F108" s="77">
        <f>SUM(C108:E108)</f>
        <v>0</v>
      </c>
      <c r="G108" s="98">
        <f>Önkormányzat!G110+[1]Hivatal!G107+Óvoda!G107+'Közösségi H'!G107</f>
        <v>0</v>
      </c>
      <c r="H108" s="78">
        <f>Önkormányzat!H110+[1]Hivatal!H107+Óvoda!H107+'Közösségi H'!H107</f>
        <v>0</v>
      </c>
      <c r="I108" s="99">
        <f>Önkormányzat!I110+[1]Hivatal!I107+Óvoda!I107+'Közösségi H'!I107</f>
        <v>0</v>
      </c>
      <c r="J108" s="77">
        <f>SUM(F108:I108)</f>
        <v>0</v>
      </c>
      <c r="K108" s="98">
        <f>Önkormányzat!K110+[1]Hivatal!K107+Óvoda!K107+'Közösségi H'!K107</f>
        <v>1757390</v>
      </c>
      <c r="L108" s="78">
        <f>Önkormányzat!L110+[1]Hivatal!L107+Óvoda!L107+'Közösségi H'!L107</f>
        <v>0</v>
      </c>
      <c r="M108" s="99">
        <f>Önkormányzat!M110+[1]Hivatal!M107+Óvoda!M107+'Közösségi H'!M107</f>
        <v>0</v>
      </c>
      <c r="N108" s="77">
        <f>SUM(J108:M108)</f>
        <v>1757390</v>
      </c>
      <c r="O108" s="79"/>
      <c r="P108" s="78"/>
      <c r="Q108" s="78"/>
      <c r="R108" s="77">
        <f>SUM(N108:Q108)</f>
        <v>1757390</v>
      </c>
      <c r="S108" s="79"/>
      <c r="T108" s="78"/>
      <c r="U108" s="78"/>
      <c r="V108" s="77">
        <f>SUM(R108:U108)</f>
        <v>1757390</v>
      </c>
      <c r="W108" s="79"/>
      <c r="X108" s="78"/>
      <c r="Y108" s="78"/>
      <c r="Z108" s="77">
        <f>SUM(V108:Y108)</f>
        <v>1757390</v>
      </c>
      <c r="AA108" s="79"/>
      <c r="AB108" s="78"/>
      <c r="AC108" s="78"/>
      <c r="AD108" s="77">
        <f>SUM(Z108:AC108)</f>
        <v>1757390</v>
      </c>
      <c r="AE108" s="79"/>
      <c r="AF108" s="78"/>
      <c r="AG108" s="78"/>
      <c r="AH108" s="77">
        <f>SUM(AD108:AG108)</f>
        <v>1757390</v>
      </c>
      <c r="AI108" s="79"/>
      <c r="AJ108" s="78"/>
      <c r="AK108" s="78"/>
      <c r="AL108" s="77">
        <f>SUM(AH108:AK108)</f>
        <v>1757390</v>
      </c>
      <c r="AM108" s="79"/>
      <c r="AN108" s="78"/>
      <c r="AO108" s="78"/>
      <c r="AP108" s="77">
        <f>SUM(AL108:AO108)</f>
        <v>1757390</v>
      </c>
      <c r="AQ108" s="79"/>
      <c r="AR108" s="78"/>
      <c r="AS108" s="78"/>
      <c r="AT108" s="77">
        <f>SUM(AP108:AS108)</f>
        <v>1757390</v>
      </c>
      <c r="AU108" s="79"/>
      <c r="AV108" s="78"/>
      <c r="AW108" s="78"/>
      <c r="AX108" s="77">
        <f>SUM(AT108:AW108)</f>
        <v>1757390</v>
      </c>
      <c r="AZ108" s="543">
        <f t="shared" si="51"/>
        <v>0</v>
      </c>
      <c r="BA108" s="529">
        <v>0</v>
      </c>
      <c r="BB108" s="529">
        <v>0</v>
      </c>
      <c r="BC108" s="531">
        <v>0</v>
      </c>
    </row>
    <row r="109" spans="1:55" s="29" customFormat="1" ht="24.75" hidden="1" customHeight="1" x14ac:dyDescent="0.25">
      <c r="A109" s="81" t="s">
        <v>269</v>
      </c>
      <c r="B109" s="80" t="s">
        <v>268</v>
      </c>
      <c r="C109" s="98">
        <f>Önkormányzat!C111+[1]Hivatal!C108+Óvoda!C108+'Közösségi H'!C108</f>
        <v>0</v>
      </c>
      <c r="D109" s="78">
        <f>Önkormányzat!D111+[1]Hivatal!D108+Óvoda!D108+'Közösségi H'!D108</f>
        <v>0</v>
      </c>
      <c r="E109" s="99">
        <f>Önkormányzat!E111+[1]Hivatal!E108+Óvoda!E108+'Közösségi H'!E108</f>
        <v>0</v>
      </c>
      <c r="F109" s="77">
        <f>SUM(C109:E109)</f>
        <v>0</v>
      </c>
      <c r="G109" s="98">
        <f>Önkormányzat!G111+[1]Hivatal!G108+Óvoda!G108+'Közösségi H'!G108</f>
        <v>0</v>
      </c>
      <c r="H109" s="78">
        <f>Önkormányzat!H111+[1]Hivatal!H108+Óvoda!H108+'Közösségi H'!H108</f>
        <v>0</v>
      </c>
      <c r="I109" s="99">
        <f>Önkormányzat!I111+[1]Hivatal!I108+Óvoda!I108+'Közösségi H'!I108</f>
        <v>0</v>
      </c>
      <c r="J109" s="77">
        <f>SUM(F109:I109)</f>
        <v>0</v>
      </c>
      <c r="K109" s="98">
        <f>Önkormányzat!K111+[1]Hivatal!K108+Óvoda!K108+'Közösségi H'!K108</f>
        <v>1757390</v>
      </c>
      <c r="L109" s="78">
        <f>Önkormányzat!L111+[1]Hivatal!L108+Óvoda!L108+'Közösségi H'!L108</f>
        <v>0</v>
      </c>
      <c r="M109" s="99">
        <f>Önkormányzat!M111+[1]Hivatal!M108+Óvoda!M108+'Közösségi H'!M108</f>
        <v>0</v>
      </c>
      <c r="N109" s="77">
        <f>SUM(J109:M109)</f>
        <v>1757390</v>
      </c>
      <c r="O109" s="79"/>
      <c r="P109" s="78"/>
      <c r="Q109" s="78"/>
      <c r="R109" s="77">
        <f>SUM(N109:Q109)</f>
        <v>1757390</v>
      </c>
      <c r="S109" s="79"/>
      <c r="T109" s="78"/>
      <c r="U109" s="78"/>
      <c r="V109" s="77">
        <f>SUM(R109:U109)</f>
        <v>1757390</v>
      </c>
      <c r="W109" s="79"/>
      <c r="X109" s="78"/>
      <c r="Y109" s="78"/>
      <c r="Z109" s="77">
        <f>SUM(V109:Y109)</f>
        <v>1757390</v>
      </c>
      <c r="AA109" s="79"/>
      <c r="AB109" s="78"/>
      <c r="AC109" s="78"/>
      <c r="AD109" s="77">
        <f>SUM(Z109:AC109)</f>
        <v>1757390</v>
      </c>
      <c r="AE109" s="79"/>
      <c r="AF109" s="78"/>
      <c r="AG109" s="78"/>
      <c r="AH109" s="77">
        <f>SUM(AD109:AG109)</f>
        <v>1757390</v>
      </c>
      <c r="AI109" s="79"/>
      <c r="AJ109" s="78"/>
      <c r="AK109" s="78"/>
      <c r="AL109" s="77">
        <f>SUM(AH109:AK109)</f>
        <v>1757390</v>
      </c>
      <c r="AM109" s="79"/>
      <c r="AN109" s="78"/>
      <c r="AO109" s="78"/>
      <c r="AP109" s="77">
        <f>SUM(AL109:AO109)</f>
        <v>1757390</v>
      </c>
      <c r="AQ109" s="79"/>
      <c r="AR109" s="78"/>
      <c r="AS109" s="78"/>
      <c r="AT109" s="77">
        <f>SUM(AP109:AS109)</f>
        <v>1757390</v>
      </c>
      <c r="AU109" s="79"/>
      <c r="AV109" s="78"/>
      <c r="AW109" s="78"/>
      <c r="AX109" s="77">
        <f>SUM(AT109:AW109)</f>
        <v>1757390</v>
      </c>
      <c r="AZ109" s="543">
        <f t="shared" si="51"/>
        <v>0</v>
      </c>
      <c r="BA109" s="529">
        <v>0</v>
      </c>
      <c r="BB109" s="529">
        <v>0</v>
      </c>
      <c r="BC109" s="531">
        <v>0</v>
      </c>
    </row>
    <row r="110" spans="1:55" s="29" customFormat="1" ht="24.75" hidden="1" customHeight="1" x14ac:dyDescent="0.25">
      <c r="A110" s="81" t="s">
        <v>267</v>
      </c>
      <c r="B110" s="80" t="s">
        <v>266</v>
      </c>
      <c r="C110" s="98">
        <f>Önkormányzat!C112+[1]Hivatal!C109+Óvoda!C109+'Közösségi H'!C109</f>
        <v>0</v>
      </c>
      <c r="D110" s="78">
        <f>Önkormányzat!D112+[1]Hivatal!D109+Óvoda!D109+'Közösségi H'!D109</f>
        <v>0</v>
      </c>
      <c r="E110" s="99">
        <f>Önkormányzat!E112+[1]Hivatal!E109+Óvoda!E109+'Közösségi H'!E109</f>
        <v>0</v>
      </c>
      <c r="F110" s="77">
        <f>SUM(C110:E110)</f>
        <v>0</v>
      </c>
      <c r="G110" s="98">
        <f>Önkormányzat!G112+[1]Hivatal!G109+Óvoda!G109+'Közösségi H'!G109</f>
        <v>0</v>
      </c>
      <c r="H110" s="78">
        <f>Önkormányzat!H112+[1]Hivatal!H109+Óvoda!H109+'Közösségi H'!H109</f>
        <v>0</v>
      </c>
      <c r="I110" s="99">
        <f>Önkormányzat!I112+[1]Hivatal!I109+Óvoda!I109+'Közösségi H'!I109</f>
        <v>0</v>
      </c>
      <c r="J110" s="77">
        <f>SUM(F110:I110)</f>
        <v>0</v>
      </c>
      <c r="K110" s="98">
        <f>Önkormányzat!K112+[1]Hivatal!K109+Óvoda!K109+'Közösségi H'!K109</f>
        <v>1757390</v>
      </c>
      <c r="L110" s="78">
        <f>Önkormányzat!L112+[1]Hivatal!L109+Óvoda!L109+'Közösségi H'!L109</f>
        <v>0</v>
      </c>
      <c r="M110" s="99">
        <f>Önkormányzat!M112+[1]Hivatal!M109+Óvoda!M109+'Közösségi H'!M109</f>
        <v>0</v>
      </c>
      <c r="N110" s="77">
        <f>SUM(J110:M110)</f>
        <v>1757390</v>
      </c>
      <c r="O110" s="79"/>
      <c r="P110" s="78"/>
      <c r="Q110" s="78"/>
      <c r="R110" s="77">
        <f>SUM(N110:Q110)</f>
        <v>1757390</v>
      </c>
      <c r="S110" s="79"/>
      <c r="T110" s="78"/>
      <c r="U110" s="78"/>
      <c r="V110" s="77">
        <f>SUM(R110:U110)</f>
        <v>1757390</v>
      </c>
      <c r="W110" s="79"/>
      <c r="X110" s="78"/>
      <c r="Y110" s="78"/>
      <c r="Z110" s="77">
        <f>SUM(V110:Y110)</f>
        <v>1757390</v>
      </c>
      <c r="AA110" s="79"/>
      <c r="AB110" s="78"/>
      <c r="AC110" s="78"/>
      <c r="AD110" s="77">
        <f>SUM(Z110:AC110)</f>
        <v>1757390</v>
      </c>
      <c r="AE110" s="79"/>
      <c r="AF110" s="78"/>
      <c r="AG110" s="78"/>
      <c r="AH110" s="77">
        <f>SUM(AD110:AG110)</f>
        <v>1757390</v>
      </c>
      <c r="AI110" s="79"/>
      <c r="AJ110" s="78"/>
      <c r="AK110" s="78"/>
      <c r="AL110" s="77">
        <f>SUM(AH110:AK110)</f>
        <v>1757390</v>
      </c>
      <c r="AM110" s="79"/>
      <c r="AN110" s="78"/>
      <c r="AO110" s="78"/>
      <c r="AP110" s="77">
        <f>SUM(AL110:AO110)</f>
        <v>1757390</v>
      </c>
      <c r="AQ110" s="79"/>
      <c r="AR110" s="78"/>
      <c r="AS110" s="78"/>
      <c r="AT110" s="77">
        <f>SUM(AP110:AS110)</f>
        <v>1757390</v>
      </c>
      <c r="AU110" s="79"/>
      <c r="AV110" s="78"/>
      <c r="AW110" s="78"/>
      <c r="AX110" s="77">
        <f>SUM(AT110:AW110)</f>
        <v>1757390</v>
      </c>
      <c r="AZ110" s="543">
        <f t="shared" si="51"/>
        <v>0</v>
      </c>
      <c r="BA110" s="529">
        <v>0</v>
      </c>
      <c r="BB110" s="529">
        <v>0</v>
      </c>
      <c r="BC110" s="531">
        <v>0</v>
      </c>
    </row>
    <row r="111" spans="1:55" s="23" customFormat="1" ht="24.75" hidden="1" customHeight="1" x14ac:dyDescent="0.25">
      <c r="A111" s="28" t="s">
        <v>265</v>
      </c>
      <c r="B111" s="27" t="s">
        <v>264</v>
      </c>
      <c r="C111" s="76">
        <f>SUM(C108:C110)</f>
        <v>0</v>
      </c>
      <c r="D111" s="75">
        <f>SUM(D108:D110)</f>
        <v>0</v>
      </c>
      <c r="E111" s="75">
        <f>SUM(E108:E110)</f>
        <v>0</v>
      </c>
      <c r="F111" s="74">
        <f>IF((SUM(C111:E111))=SUM(F108:F110),SUM(F108:F110),"HIBA!")</f>
        <v>0</v>
      </c>
      <c r="G111" s="76">
        <f>SUM(G108:G110)</f>
        <v>0</v>
      </c>
      <c r="H111" s="75">
        <f>SUM(H108:H110)</f>
        <v>0</v>
      </c>
      <c r="I111" s="75">
        <f>SUM(I108:I110)</f>
        <v>0</v>
      </c>
      <c r="J111" s="74">
        <f>IF((SUM(F111:I111))=SUM(J108:J110),SUM(J108:J110),"HIBA!")</f>
        <v>0</v>
      </c>
      <c r="K111" s="76">
        <f>SUM(K108:K110)</f>
        <v>5272170</v>
      </c>
      <c r="L111" s="75">
        <f>SUM(L108:L110)</f>
        <v>0</v>
      </c>
      <c r="M111" s="75">
        <f>SUM(M108:M110)</f>
        <v>0</v>
      </c>
      <c r="N111" s="74">
        <f>IF((SUM(J111:M111))=SUM(N108:N110),SUM(N108:N110),"HIBA!")</f>
        <v>5272170</v>
      </c>
      <c r="O111" s="76">
        <f>SUM(O108:O110)</f>
        <v>0</v>
      </c>
      <c r="P111" s="75">
        <f>SUM(P108:P110)</f>
        <v>0</v>
      </c>
      <c r="Q111" s="75">
        <f>SUM(Q108:Q110)</f>
        <v>0</v>
      </c>
      <c r="R111" s="74">
        <f>IF((SUM(N111:Q111))=SUM(R108:R110),SUM(R108:R110),"HIBA!")</f>
        <v>5272170</v>
      </c>
      <c r="S111" s="76">
        <f>SUM(S108:S110)</f>
        <v>0</v>
      </c>
      <c r="T111" s="75">
        <f>SUM(T108:T110)</f>
        <v>0</v>
      </c>
      <c r="U111" s="75">
        <f>SUM(U108:U110)</f>
        <v>0</v>
      </c>
      <c r="V111" s="74">
        <f>IF((SUM(R111:U111))=SUM(V108:V110),SUM(V108:V110),"HIBA!")</f>
        <v>5272170</v>
      </c>
      <c r="W111" s="76">
        <f>SUM(W108:W110)</f>
        <v>0</v>
      </c>
      <c r="X111" s="75">
        <f>SUM(X108:X110)</f>
        <v>0</v>
      </c>
      <c r="Y111" s="75">
        <f>SUM(Y108:Y110)</f>
        <v>0</v>
      </c>
      <c r="Z111" s="74">
        <f>IF((SUM(V111:Y111))=SUM(Z108:Z110),SUM(Z108:Z110),"HIBA!")</f>
        <v>5272170</v>
      </c>
      <c r="AA111" s="76">
        <f>SUM(AA108:AA110)</f>
        <v>0</v>
      </c>
      <c r="AB111" s="75">
        <f>SUM(AB108:AB110)</f>
        <v>0</v>
      </c>
      <c r="AC111" s="75">
        <f>SUM(AC108:AC110)</f>
        <v>0</v>
      </c>
      <c r="AD111" s="74">
        <f>IF((SUM(Z111:AC111))=SUM(AD108:AD110),SUM(AD108:AD110),"HIBA!")</f>
        <v>5272170</v>
      </c>
      <c r="AE111" s="76">
        <f>SUM(AE108:AE110)</f>
        <v>0</v>
      </c>
      <c r="AF111" s="75">
        <f>SUM(AF108:AF110)</f>
        <v>0</v>
      </c>
      <c r="AG111" s="75">
        <f>SUM(AG108:AG110)</f>
        <v>0</v>
      </c>
      <c r="AH111" s="74">
        <f>IF((SUM(AD111:AG111))=SUM(AH108:AH110),SUM(AH108:AH110),"HIBA!")</f>
        <v>5272170</v>
      </c>
      <c r="AI111" s="76">
        <f>SUM(AI108:AI110)</f>
        <v>0</v>
      </c>
      <c r="AJ111" s="75">
        <f>SUM(AJ108:AJ110)</f>
        <v>0</v>
      </c>
      <c r="AK111" s="75">
        <f>SUM(AK108:AK110)</f>
        <v>0</v>
      </c>
      <c r="AL111" s="74">
        <f>IF((SUM(AH111:AK111))=SUM(AL108:AL110),SUM(AL108:AL110),"HIBA!")</f>
        <v>5272170</v>
      </c>
      <c r="AM111" s="76">
        <f>SUM(AM108:AM110)</f>
        <v>0</v>
      </c>
      <c r="AN111" s="75">
        <f>SUM(AN108:AN110)</f>
        <v>0</v>
      </c>
      <c r="AO111" s="75">
        <f>SUM(AO108:AO110)</f>
        <v>0</v>
      </c>
      <c r="AP111" s="74">
        <f>IF((SUM(AL111:AO111))=SUM(AP108:AP110),SUM(AP108:AP110),"HIBA!")</f>
        <v>5272170</v>
      </c>
      <c r="AQ111" s="76">
        <f>SUM(AQ108:AQ110)</f>
        <v>0</v>
      </c>
      <c r="AR111" s="75">
        <f>SUM(AR108:AR110)</f>
        <v>0</v>
      </c>
      <c r="AS111" s="75">
        <f>SUM(AS108:AS110)</f>
        <v>0</v>
      </c>
      <c r="AT111" s="74">
        <f>IF((SUM(AP111:AS111))=SUM(AT108:AT110),SUM(AT108:AT110),"HIBA!")</f>
        <v>5272170</v>
      </c>
      <c r="AU111" s="76">
        <f>SUM(AU108:AU110)</f>
        <v>0</v>
      </c>
      <c r="AV111" s="75">
        <f>SUM(AV108:AV110)</f>
        <v>0</v>
      </c>
      <c r="AW111" s="75">
        <f>SUM(AW108:AW110)</f>
        <v>0</v>
      </c>
      <c r="AX111" s="74">
        <f>IF((SUM(AT111:AW111))=SUM(AX108:AX110),SUM(AX108:AX110),"HIBA!")</f>
        <v>5272170</v>
      </c>
      <c r="AZ111" s="543">
        <f t="shared" si="51"/>
        <v>0</v>
      </c>
      <c r="BA111" s="529">
        <v>0</v>
      </c>
      <c r="BB111" s="529">
        <v>0</v>
      </c>
      <c r="BC111" s="532">
        <v>0</v>
      </c>
    </row>
    <row r="112" spans="1:55" s="29" customFormat="1" ht="24.75" hidden="1" customHeight="1" x14ac:dyDescent="0.25">
      <c r="A112" s="34" t="s">
        <v>263</v>
      </c>
      <c r="B112" s="33" t="s">
        <v>262</v>
      </c>
      <c r="C112" s="98">
        <f>Önkormányzat!C114+[1]Hivatal!C111+Óvoda!C111+'Közösségi H'!C111</f>
        <v>0</v>
      </c>
      <c r="D112" s="78">
        <f>Önkormányzat!D114+[1]Hivatal!D111+Óvoda!D111+'Közösségi H'!D111</f>
        <v>0</v>
      </c>
      <c r="E112" s="99">
        <f>Önkormányzat!E114+[1]Hivatal!E111+Óvoda!E111+'Közösségi H'!E111</f>
        <v>0</v>
      </c>
      <c r="F112" s="77">
        <f>SUM(C112:E112)</f>
        <v>0</v>
      </c>
      <c r="G112" s="98">
        <f>Önkormányzat!G114+[1]Hivatal!G111+Óvoda!G111+'Közösségi H'!G111</f>
        <v>0</v>
      </c>
      <c r="H112" s="78">
        <f>Önkormányzat!H114+[1]Hivatal!H111+Óvoda!H111+'Közösségi H'!H111</f>
        <v>0</v>
      </c>
      <c r="I112" s="99">
        <f>Önkormányzat!I114+[1]Hivatal!I111+Óvoda!I111+'Közösségi H'!I111</f>
        <v>0</v>
      </c>
      <c r="J112" s="77">
        <f t="shared" ref="J112:J117" si="79">SUM(F112:I112)</f>
        <v>0</v>
      </c>
      <c r="K112" s="98">
        <f>Önkormányzat!K114+[1]Hivatal!K111+Óvoda!K111+'Közösségi H'!K111</f>
        <v>1757390</v>
      </c>
      <c r="L112" s="78">
        <f>Önkormányzat!L114+[1]Hivatal!L111+Óvoda!L111+'Közösségi H'!L111</f>
        <v>0</v>
      </c>
      <c r="M112" s="99">
        <f>Önkormányzat!M114+[1]Hivatal!M111+Óvoda!M111+'Közösségi H'!M111</f>
        <v>0</v>
      </c>
      <c r="N112" s="77">
        <f t="shared" ref="N112:N117" si="80">SUM(J112:M112)</f>
        <v>1757390</v>
      </c>
      <c r="O112" s="79"/>
      <c r="P112" s="78"/>
      <c r="Q112" s="78"/>
      <c r="R112" s="77">
        <f t="shared" ref="R112:R117" si="81">SUM(N112:Q112)</f>
        <v>1757390</v>
      </c>
      <c r="S112" s="79"/>
      <c r="T112" s="78"/>
      <c r="U112" s="78"/>
      <c r="V112" s="77">
        <f t="shared" ref="V112:V117" si="82">SUM(R112:U112)</f>
        <v>1757390</v>
      </c>
      <c r="W112" s="79"/>
      <c r="X112" s="78"/>
      <c r="Y112" s="78"/>
      <c r="Z112" s="77">
        <f t="shared" ref="Z112:Z117" si="83">SUM(V112:Y112)</f>
        <v>1757390</v>
      </c>
      <c r="AA112" s="79"/>
      <c r="AB112" s="78"/>
      <c r="AC112" s="78"/>
      <c r="AD112" s="77">
        <f t="shared" ref="AD112:AD117" si="84">SUM(Z112:AC112)</f>
        <v>1757390</v>
      </c>
      <c r="AE112" s="79"/>
      <c r="AF112" s="78"/>
      <c r="AG112" s="78"/>
      <c r="AH112" s="77">
        <f t="shared" ref="AH112:AH117" si="85">SUM(AD112:AG112)</f>
        <v>1757390</v>
      </c>
      <c r="AI112" s="79"/>
      <c r="AJ112" s="78"/>
      <c r="AK112" s="78"/>
      <c r="AL112" s="77">
        <f t="shared" ref="AL112:AL117" si="86">SUM(AH112:AK112)</f>
        <v>1757390</v>
      </c>
      <c r="AM112" s="79"/>
      <c r="AN112" s="78"/>
      <c r="AO112" s="78"/>
      <c r="AP112" s="77">
        <f t="shared" ref="AP112:AP117" si="87">SUM(AL112:AO112)</f>
        <v>1757390</v>
      </c>
      <c r="AQ112" s="79"/>
      <c r="AR112" s="78"/>
      <c r="AS112" s="78"/>
      <c r="AT112" s="77">
        <f t="shared" ref="AT112:AT117" si="88">SUM(AP112:AS112)</f>
        <v>1757390</v>
      </c>
      <c r="AU112" s="79"/>
      <c r="AV112" s="78"/>
      <c r="AW112" s="78"/>
      <c r="AX112" s="77">
        <f t="shared" ref="AX112:AX117" si="89">SUM(AT112:AW112)</f>
        <v>1757390</v>
      </c>
      <c r="AZ112" s="543">
        <f t="shared" si="51"/>
        <v>0</v>
      </c>
      <c r="BA112" s="529">
        <v>0</v>
      </c>
      <c r="BB112" s="529">
        <v>0</v>
      </c>
      <c r="BC112" s="531">
        <v>0</v>
      </c>
    </row>
    <row r="113" spans="1:55" s="29" customFormat="1" ht="24.75" hidden="1" customHeight="1" x14ac:dyDescent="0.25">
      <c r="A113" s="81" t="s">
        <v>261</v>
      </c>
      <c r="B113" s="80" t="s">
        <v>260</v>
      </c>
      <c r="C113" s="98">
        <f>Önkormányzat!C115+[1]Hivatal!C112+Óvoda!C112+'Közösségi H'!C112</f>
        <v>0</v>
      </c>
      <c r="D113" s="78">
        <f>Önkormányzat!D115+[1]Hivatal!D112+Óvoda!D112+'Közösségi H'!D112</f>
        <v>0</v>
      </c>
      <c r="E113" s="99">
        <f>Önkormányzat!E115+[1]Hivatal!E112+Óvoda!E112+'Közösségi H'!E112</f>
        <v>0</v>
      </c>
      <c r="F113" s="77">
        <f>SUM(C113:E113)</f>
        <v>0</v>
      </c>
      <c r="G113" s="98">
        <f>Önkormányzat!G115+[1]Hivatal!G112+Óvoda!G112+'Közösségi H'!G112</f>
        <v>0</v>
      </c>
      <c r="H113" s="78">
        <f>Önkormányzat!H115+[1]Hivatal!H112+Óvoda!H112+'Közösségi H'!H112</f>
        <v>0</v>
      </c>
      <c r="I113" s="99">
        <f>Önkormányzat!I115+[1]Hivatal!I112+Óvoda!I112+'Közösségi H'!I112</f>
        <v>0</v>
      </c>
      <c r="J113" s="77">
        <f t="shared" si="79"/>
        <v>0</v>
      </c>
      <c r="K113" s="98">
        <f>Önkormányzat!K115+[1]Hivatal!K112+Óvoda!K112+'Közösségi H'!K112</f>
        <v>1757390</v>
      </c>
      <c r="L113" s="78">
        <f>Önkormányzat!L115+[1]Hivatal!L112+Óvoda!L112+'Közösségi H'!L112</f>
        <v>0</v>
      </c>
      <c r="M113" s="99">
        <f>Önkormányzat!M115+[1]Hivatal!M112+Óvoda!M112+'Közösségi H'!M112</f>
        <v>0</v>
      </c>
      <c r="N113" s="77">
        <f t="shared" si="80"/>
        <v>1757390</v>
      </c>
      <c r="O113" s="79"/>
      <c r="P113" s="78"/>
      <c r="Q113" s="78"/>
      <c r="R113" s="77">
        <f t="shared" si="81"/>
        <v>1757390</v>
      </c>
      <c r="S113" s="79"/>
      <c r="T113" s="78"/>
      <c r="U113" s="78"/>
      <c r="V113" s="77">
        <f t="shared" si="82"/>
        <v>1757390</v>
      </c>
      <c r="W113" s="79"/>
      <c r="X113" s="78"/>
      <c r="Y113" s="78"/>
      <c r="Z113" s="77">
        <f t="shared" si="83"/>
        <v>1757390</v>
      </c>
      <c r="AA113" s="79"/>
      <c r="AB113" s="78"/>
      <c r="AC113" s="78"/>
      <c r="AD113" s="77">
        <f t="shared" si="84"/>
        <v>1757390</v>
      </c>
      <c r="AE113" s="79"/>
      <c r="AF113" s="78"/>
      <c r="AG113" s="78"/>
      <c r="AH113" s="77">
        <f t="shared" si="85"/>
        <v>1757390</v>
      </c>
      <c r="AI113" s="79"/>
      <c r="AJ113" s="78"/>
      <c r="AK113" s="78"/>
      <c r="AL113" s="77">
        <f t="shared" si="86"/>
        <v>1757390</v>
      </c>
      <c r="AM113" s="79"/>
      <c r="AN113" s="78"/>
      <c r="AO113" s="78"/>
      <c r="AP113" s="77">
        <f t="shared" si="87"/>
        <v>1757390</v>
      </c>
      <c r="AQ113" s="79"/>
      <c r="AR113" s="78"/>
      <c r="AS113" s="78"/>
      <c r="AT113" s="77">
        <f t="shared" si="88"/>
        <v>1757390</v>
      </c>
      <c r="AU113" s="79"/>
      <c r="AV113" s="78"/>
      <c r="AW113" s="78"/>
      <c r="AX113" s="77">
        <f t="shared" si="89"/>
        <v>1757390</v>
      </c>
      <c r="AZ113" s="543">
        <f t="shared" si="51"/>
        <v>0</v>
      </c>
      <c r="BA113" s="529">
        <v>0</v>
      </c>
      <c r="BB113" s="529">
        <v>0</v>
      </c>
      <c r="BC113" s="531">
        <v>0</v>
      </c>
    </row>
    <row r="114" spans="1:55" s="29" customFormat="1" ht="0.75" customHeight="1" x14ac:dyDescent="0.25">
      <c r="A114" s="81" t="s">
        <v>259</v>
      </c>
      <c r="B114" s="80" t="s">
        <v>258</v>
      </c>
      <c r="C114" s="98">
        <f>Önkormányzat!C116+[1]Hivatal!C113+Óvoda!C113+'Közösségi H'!C113</f>
        <v>0</v>
      </c>
      <c r="D114" s="78">
        <f>Önkormányzat!D116+[1]Hivatal!D113+Óvoda!D113+'Közösségi H'!D113</f>
        <v>0</v>
      </c>
      <c r="E114" s="99">
        <f>Önkormányzat!E116+[1]Hivatal!E113+Óvoda!E113+'Közösségi H'!E113</f>
        <v>0</v>
      </c>
      <c r="F114" s="77">
        <f>SUM(C114:E114)</f>
        <v>0</v>
      </c>
      <c r="G114" s="98">
        <f>Önkormányzat!G116+[1]Hivatal!G113+Óvoda!G113+'Közösségi H'!G113</f>
        <v>0</v>
      </c>
      <c r="H114" s="78">
        <f>Önkormányzat!H116+[1]Hivatal!H113+Óvoda!H113+'Közösségi H'!H113</f>
        <v>0</v>
      </c>
      <c r="I114" s="99">
        <f>Önkormányzat!I116+[1]Hivatal!I113+Óvoda!I113+'Közösségi H'!I113</f>
        <v>0</v>
      </c>
      <c r="J114" s="77">
        <f t="shared" si="79"/>
        <v>0</v>
      </c>
      <c r="K114" s="98">
        <f>Önkormányzat!K116+[1]Hivatal!K113+Óvoda!K113+'Közösségi H'!K113</f>
        <v>1757390</v>
      </c>
      <c r="L114" s="78">
        <f>Önkormányzat!L116+[1]Hivatal!L113+Óvoda!L113+'Közösségi H'!L113</f>
        <v>0</v>
      </c>
      <c r="M114" s="99">
        <f>Önkormányzat!M116+[1]Hivatal!M113+Óvoda!M113+'Közösségi H'!M113</f>
        <v>0</v>
      </c>
      <c r="N114" s="77">
        <f t="shared" si="80"/>
        <v>1757390</v>
      </c>
      <c r="O114" s="79"/>
      <c r="P114" s="78"/>
      <c r="Q114" s="78"/>
      <c r="R114" s="77">
        <f t="shared" si="81"/>
        <v>1757390</v>
      </c>
      <c r="S114" s="79"/>
      <c r="T114" s="78"/>
      <c r="U114" s="78"/>
      <c r="V114" s="77">
        <f t="shared" si="82"/>
        <v>1757390</v>
      </c>
      <c r="W114" s="79"/>
      <c r="X114" s="78"/>
      <c r="Y114" s="78"/>
      <c r="Z114" s="77">
        <f t="shared" si="83"/>
        <v>1757390</v>
      </c>
      <c r="AA114" s="79"/>
      <c r="AB114" s="78"/>
      <c r="AC114" s="78"/>
      <c r="AD114" s="77">
        <f t="shared" si="84"/>
        <v>1757390</v>
      </c>
      <c r="AE114" s="79"/>
      <c r="AF114" s="78"/>
      <c r="AG114" s="78"/>
      <c r="AH114" s="77">
        <f t="shared" si="85"/>
        <v>1757390</v>
      </c>
      <c r="AI114" s="79"/>
      <c r="AJ114" s="78"/>
      <c r="AK114" s="78"/>
      <c r="AL114" s="77">
        <f t="shared" si="86"/>
        <v>1757390</v>
      </c>
      <c r="AM114" s="79"/>
      <c r="AN114" s="78"/>
      <c r="AO114" s="78"/>
      <c r="AP114" s="77">
        <f t="shared" si="87"/>
        <v>1757390</v>
      </c>
      <c r="AQ114" s="79"/>
      <c r="AR114" s="78"/>
      <c r="AS114" s="78"/>
      <c r="AT114" s="77">
        <f t="shared" si="88"/>
        <v>1757390</v>
      </c>
      <c r="AU114" s="79"/>
      <c r="AV114" s="78"/>
      <c r="AW114" s="78"/>
      <c r="AX114" s="77">
        <f t="shared" si="89"/>
        <v>1757390</v>
      </c>
      <c r="AZ114" s="543">
        <f t="shared" si="51"/>
        <v>0</v>
      </c>
      <c r="BA114" s="529">
        <v>0</v>
      </c>
      <c r="BB114" s="529">
        <v>0</v>
      </c>
      <c r="BC114" s="531">
        <v>0</v>
      </c>
    </row>
    <row r="115" spans="1:55" s="29" customFormat="1" ht="24.75" hidden="1" customHeight="1" x14ac:dyDescent="0.25">
      <c r="A115" s="81" t="s">
        <v>257</v>
      </c>
      <c r="B115" s="80" t="s">
        <v>256</v>
      </c>
      <c r="C115" s="98">
        <f>Önkormányzat!C117+[1]Hivatal!C114+Óvoda!C114+'Közösségi H'!C114</f>
        <v>0</v>
      </c>
      <c r="D115" s="78">
        <f>Önkormányzat!D117+[1]Hivatal!D114+Óvoda!D114+'Közösségi H'!D114</f>
        <v>0</v>
      </c>
      <c r="E115" s="99">
        <f>Önkormányzat!E117+[1]Hivatal!E114+Óvoda!E114+'Közösségi H'!E114</f>
        <v>0</v>
      </c>
      <c r="F115" s="77">
        <f>SUM(C115:E115)</f>
        <v>0</v>
      </c>
      <c r="G115" s="98">
        <f>Önkormányzat!G117+[1]Hivatal!G114+Óvoda!G114+'Közösségi H'!G114</f>
        <v>0</v>
      </c>
      <c r="H115" s="78">
        <f>Önkormányzat!H117+[1]Hivatal!H114+Óvoda!H114+'Közösségi H'!H114</f>
        <v>0</v>
      </c>
      <c r="I115" s="99">
        <f>Önkormányzat!I117+[1]Hivatal!I114+Óvoda!I114+'Közösségi H'!I114</f>
        <v>0</v>
      </c>
      <c r="J115" s="77">
        <f t="shared" si="79"/>
        <v>0</v>
      </c>
      <c r="K115" s="98">
        <f>Önkormányzat!K117+[1]Hivatal!K114+Óvoda!K114+'Közösségi H'!K114</f>
        <v>1757390</v>
      </c>
      <c r="L115" s="78">
        <f>Önkormányzat!L117+[1]Hivatal!L114+Óvoda!L114+'Közösségi H'!L114</f>
        <v>0</v>
      </c>
      <c r="M115" s="99">
        <f>Önkormányzat!M117+[1]Hivatal!M114+Óvoda!M114+'Közösségi H'!M114</f>
        <v>0</v>
      </c>
      <c r="N115" s="77">
        <f t="shared" si="80"/>
        <v>1757390</v>
      </c>
      <c r="O115" s="79"/>
      <c r="P115" s="78"/>
      <c r="Q115" s="78"/>
      <c r="R115" s="77">
        <f t="shared" si="81"/>
        <v>1757390</v>
      </c>
      <c r="S115" s="79"/>
      <c r="T115" s="78"/>
      <c r="U115" s="78"/>
      <c r="V115" s="77">
        <f t="shared" si="82"/>
        <v>1757390</v>
      </c>
      <c r="W115" s="79"/>
      <c r="X115" s="78"/>
      <c r="Y115" s="78"/>
      <c r="Z115" s="77">
        <f t="shared" si="83"/>
        <v>1757390</v>
      </c>
      <c r="AA115" s="79"/>
      <c r="AB115" s="78"/>
      <c r="AC115" s="78"/>
      <c r="AD115" s="77">
        <f t="shared" si="84"/>
        <v>1757390</v>
      </c>
      <c r="AE115" s="79"/>
      <c r="AF115" s="78"/>
      <c r="AG115" s="78"/>
      <c r="AH115" s="77">
        <f t="shared" si="85"/>
        <v>1757390</v>
      </c>
      <c r="AI115" s="79"/>
      <c r="AJ115" s="78"/>
      <c r="AK115" s="78"/>
      <c r="AL115" s="77">
        <f t="shared" si="86"/>
        <v>1757390</v>
      </c>
      <c r="AM115" s="79"/>
      <c r="AN115" s="78"/>
      <c r="AO115" s="78"/>
      <c r="AP115" s="77">
        <f t="shared" si="87"/>
        <v>1757390</v>
      </c>
      <c r="AQ115" s="79"/>
      <c r="AR115" s="78"/>
      <c r="AS115" s="78"/>
      <c r="AT115" s="77">
        <f t="shared" si="88"/>
        <v>1757390</v>
      </c>
      <c r="AU115" s="79"/>
      <c r="AV115" s="78"/>
      <c r="AW115" s="78"/>
      <c r="AX115" s="77">
        <f t="shared" si="89"/>
        <v>1757390</v>
      </c>
      <c r="AZ115" s="543">
        <f t="shared" si="51"/>
        <v>0</v>
      </c>
      <c r="BA115" s="529">
        <v>0</v>
      </c>
      <c r="BB115" s="529">
        <v>0</v>
      </c>
      <c r="BC115" s="531">
        <v>0</v>
      </c>
    </row>
    <row r="116" spans="1:55" s="29" customFormat="1" ht="24.75" hidden="1" customHeight="1" x14ac:dyDescent="0.25">
      <c r="A116" s="81" t="s">
        <v>255</v>
      </c>
      <c r="B116" s="80" t="s">
        <v>254</v>
      </c>
      <c r="C116" s="98">
        <f>Önkormányzat!C118+[1]Hivatal!C115+Óvoda!C115+'Közösségi H'!C115</f>
        <v>0</v>
      </c>
      <c r="D116" s="78">
        <f>Önkormányzat!D118+[1]Hivatal!D115+Óvoda!D115+'Közösségi H'!D115</f>
        <v>0</v>
      </c>
      <c r="E116" s="99">
        <f>Önkormányzat!E118+[1]Hivatal!E115+Óvoda!E115+'Közösségi H'!E115</f>
        <v>0</v>
      </c>
      <c r="F116" s="77">
        <f t="shared" ref="F116:F117" si="90">SUM(C116:E116)</f>
        <v>0</v>
      </c>
      <c r="G116" s="98">
        <f>Önkormányzat!G118+[1]Hivatal!G115+Óvoda!G115+'Közösségi H'!G115</f>
        <v>0</v>
      </c>
      <c r="H116" s="78">
        <f>Önkormányzat!H118+[1]Hivatal!H115+Óvoda!H115+'Közösségi H'!H115</f>
        <v>0</v>
      </c>
      <c r="I116" s="99">
        <f>Önkormányzat!I118+[1]Hivatal!I115+Óvoda!I115+'Közösségi H'!I115</f>
        <v>0</v>
      </c>
      <c r="J116" s="77">
        <f t="shared" si="79"/>
        <v>0</v>
      </c>
      <c r="K116" s="98">
        <f>Önkormányzat!K118+[1]Hivatal!K115+Óvoda!K115+'Közösségi H'!K115</f>
        <v>1757390</v>
      </c>
      <c r="L116" s="78">
        <f>Önkormányzat!L118+[1]Hivatal!L115+Óvoda!L115+'Közösségi H'!L115</f>
        <v>0</v>
      </c>
      <c r="M116" s="99">
        <f>Önkormányzat!M118+[1]Hivatal!M115+Óvoda!M115+'Közösségi H'!M115</f>
        <v>0</v>
      </c>
      <c r="N116" s="77">
        <f t="shared" si="80"/>
        <v>1757390</v>
      </c>
      <c r="O116" s="79"/>
      <c r="P116" s="78"/>
      <c r="Q116" s="78"/>
      <c r="R116" s="77">
        <f t="shared" si="81"/>
        <v>1757390</v>
      </c>
      <c r="S116" s="79"/>
      <c r="T116" s="78"/>
      <c r="U116" s="78"/>
      <c r="V116" s="77">
        <f t="shared" si="82"/>
        <v>1757390</v>
      </c>
      <c r="W116" s="79"/>
      <c r="X116" s="78"/>
      <c r="Y116" s="78"/>
      <c r="Z116" s="77">
        <f t="shared" si="83"/>
        <v>1757390</v>
      </c>
      <c r="AA116" s="79"/>
      <c r="AB116" s="78"/>
      <c r="AC116" s="78"/>
      <c r="AD116" s="77">
        <f t="shared" si="84"/>
        <v>1757390</v>
      </c>
      <c r="AE116" s="79"/>
      <c r="AF116" s="78"/>
      <c r="AG116" s="78"/>
      <c r="AH116" s="77">
        <f t="shared" si="85"/>
        <v>1757390</v>
      </c>
      <c r="AI116" s="79"/>
      <c r="AJ116" s="78"/>
      <c r="AK116" s="78"/>
      <c r="AL116" s="77">
        <f t="shared" si="86"/>
        <v>1757390</v>
      </c>
      <c r="AM116" s="79"/>
      <c r="AN116" s="78"/>
      <c r="AO116" s="78"/>
      <c r="AP116" s="77">
        <f t="shared" si="87"/>
        <v>1757390</v>
      </c>
      <c r="AQ116" s="79"/>
      <c r="AR116" s="78"/>
      <c r="AS116" s="78"/>
      <c r="AT116" s="77">
        <f t="shared" si="88"/>
        <v>1757390</v>
      </c>
      <c r="AU116" s="79"/>
      <c r="AV116" s="78"/>
      <c r="AW116" s="78"/>
      <c r="AX116" s="77">
        <f t="shared" si="89"/>
        <v>1757390</v>
      </c>
      <c r="AZ116" s="543">
        <f t="shared" si="51"/>
        <v>0</v>
      </c>
      <c r="BA116" s="529">
        <v>0</v>
      </c>
      <c r="BB116" s="529">
        <v>0</v>
      </c>
      <c r="BC116" s="531">
        <v>0</v>
      </c>
    </row>
    <row r="117" spans="1:55" s="29" customFormat="1" ht="24.75" hidden="1" customHeight="1" x14ac:dyDescent="0.25">
      <c r="A117" s="81" t="s">
        <v>253</v>
      </c>
      <c r="B117" s="80" t="s">
        <v>252</v>
      </c>
      <c r="C117" s="98">
        <f>Önkormányzat!C119+[1]Hivatal!C116+Óvoda!C116+'Közösségi H'!C116</f>
        <v>0</v>
      </c>
      <c r="D117" s="78">
        <f>Önkormányzat!D119+[1]Hivatal!D116+Óvoda!D116+'Közösségi H'!D116</f>
        <v>0</v>
      </c>
      <c r="E117" s="99">
        <f>Önkormányzat!E119+[1]Hivatal!E116+Óvoda!E116+'Közösségi H'!E116</f>
        <v>0</v>
      </c>
      <c r="F117" s="77">
        <f t="shared" si="90"/>
        <v>0</v>
      </c>
      <c r="G117" s="98">
        <f>Önkormányzat!G119+[1]Hivatal!G116+Óvoda!G116+'Közösségi H'!G116</f>
        <v>0</v>
      </c>
      <c r="H117" s="78">
        <f>Önkormányzat!H119+[1]Hivatal!H116+Óvoda!H116+'Közösségi H'!H116</f>
        <v>0</v>
      </c>
      <c r="I117" s="99">
        <f>Önkormányzat!I119+[1]Hivatal!I116+Óvoda!I116+'Közösségi H'!I116</f>
        <v>0</v>
      </c>
      <c r="J117" s="77">
        <f t="shared" si="79"/>
        <v>0</v>
      </c>
      <c r="K117" s="98">
        <f>Önkormányzat!K119+[1]Hivatal!K116+Óvoda!K116+'Közösségi H'!K116</f>
        <v>1757390</v>
      </c>
      <c r="L117" s="78">
        <f>Önkormányzat!L119+[1]Hivatal!L116+Óvoda!L116+'Közösségi H'!L116</f>
        <v>0</v>
      </c>
      <c r="M117" s="99">
        <f>Önkormányzat!M119+[1]Hivatal!M116+Óvoda!M116+'Közösségi H'!M116</f>
        <v>0</v>
      </c>
      <c r="N117" s="77">
        <f t="shared" si="80"/>
        <v>1757390</v>
      </c>
      <c r="O117" s="79"/>
      <c r="P117" s="78"/>
      <c r="Q117" s="78"/>
      <c r="R117" s="77">
        <f t="shared" si="81"/>
        <v>1757390</v>
      </c>
      <c r="S117" s="79"/>
      <c r="T117" s="78"/>
      <c r="U117" s="78"/>
      <c r="V117" s="77">
        <f t="shared" si="82"/>
        <v>1757390</v>
      </c>
      <c r="W117" s="79"/>
      <c r="X117" s="78"/>
      <c r="Y117" s="78"/>
      <c r="Z117" s="77">
        <f t="shared" si="83"/>
        <v>1757390</v>
      </c>
      <c r="AA117" s="79"/>
      <c r="AB117" s="78"/>
      <c r="AC117" s="78"/>
      <c r="AD117" s="77">
        <f t="shared" si="84"/>
        <v>1757390</v>
      </c>
      <c r="AE117" s="79"/>
      <c r="AF117" s="78"/>
      <c r="AG117" s="78"/>
      <c r="AH117" s="77">
        <f t="shared" si="85"/>
        <v>1757390</v>
      </c>
      <c r="AI117" s="79"/>
      <c r="AJ117" s="78"/>
      <c r="AK117" s="78"/>
      <c r="AL117" s="77">
        <f t="shared" si="86"/>
        <v>1757390</v>
      </c>
      <c r="AM117" s="79"/>
      <c r="AN117" s="78"/>
      <c r="AO117" s="78"/>
      <c r="AP117" s="77">
        <f t="shared" si="87"/>
        <v>1757390</v>
      </c>
      <c r="AQ117" s="79"/>
      <c r="AR117" s="78"/>
      <c r="AS117" s="78"/>
      <c r="AT117" s="77">
        <f t="shared" si="88"/>
        <v>1757390</v>
      </c>
      <c r="AU117" s="79"/>
      <c r="AV117" s="78"/>
      <c r="AW117" s="78"/>
      <c r="AX117" s="77">
        <f t="shared" si="89"/>
        <v>1757390</v>
      </c>
      <c r="AZ117" s="543">
        <f t="shared" si="51"/>
        <v>0</v>
      </c>
      <c r="BA117" s="529">
        <v>0</v>
      </c>
      <c r="BB117" s="529">
        <v>0</v>
      </c>
      <c r="BC117" s="531">
        <v>0</v>
      </c>
    </row>
    <row r="118" spans="1:55" s="23" customFormat="1" ht="24.75" hidden="1" customHeight="1" x14ac:dyDescent="0.25">
      <c r="A118" s="28" t="s">
        <v>251</v>
      </c>
      <c r="B118" s="27" t="s">
        <v>250</v>
      </c>
      <c r="C118" s="76">
        <f>SUM(C112:C115)</f>
        <v>0</v>
      </c>
      <c r="D118" s="75">
        <f>SUM(D112:D115)</f>
        <v>0</v>
      </c>
      <c r="E118" s="75">
        <f>SUM(E112:E115)</f>
        <v>0</v>
      </c>
      <c r="F118" s="74">
        <f>IF((SUM(C118:E118))=SUM(F112:F117),SUM(F112:F117),"HIBA!")</f>
        <v>0</v>
      </c>
      <c r="G118" s="76">
        <f>SUM(G112:G115)</f>
        <v>0</v>
      </c>
      <c r="H118" s="75">
        <f>SUM(H112:H115)</f>
        <v>0</v>
      </c>
      <c r="I118" s="75">
        <f>SUM(I112:I115)</f>
        <v>0</v>
      </c>
      <c r="J118" s="74">
        <f>IF((SUM(F118:I118))=SUM(J112:J117),SUM(J112:J117),"HIBA!")</f>
        <v>0</v>
      </c>
      <c r="K118" s="76">
        <f>SUM(K112:K115)</f>
        <v>7029560</v>
      </c>
      <c r="L118" s="75">
        <f>SUM(L112:L115)</f>
        <v>0</v>
      </c>
      <c r="M118" s="75">
        <f>SUM(M112:M115)</f>
        <v>0</v>
      </c>
      <c r="N118" s="74" t="str">
        <f>IF((SUM(J118:M118))=SUM(N112:N117),SUM(N112:N117),"HIBA!")</f>
        <v>HIBA!</v>
      </c>
      <c r="O118" s="76">
        <f>SUM(O112:O115)</f>
        <v>0</v>
      </c>
      <c r="P118" s="75">
        <f>SUM(P112:P115)</f>
        <v>0</v>
      </c>
      <c r="Q118" s="75">
        <f>SUM(Q112:Q115)</f>
        <v>0</v>
      </c>
      <c r="R118" s="74" t="str">
        <f>IF((SUM(N118:Q118))=SUM(R112:R117),SUM(R112:R117),"HIBA!")</f>
        <v>HIBA!</v>
      </c>
      <c r="S118" s="76">
        <f>SUM(S112:S115)</f>
        <v>0</v>
      </c>
      <c r="T118" s="75">
        <f>SUM(T112:T115)</f>
        <v>0</v>
      </c>
      <c r="U118" s="75">
        <f>SUM(U112:U115)</f>
        <v>0</v>
      </c>
      <c r="V118" s="74" t="str">
        <f>IF((SUM(R118:U118))=SUM(V112:V117),SUM(V112:V117),"HIBA!")</f>
        <v>HIBA!</v>
      </c>
      <c r="W118" s="76">
        <f>SUM(W112:W115)</f>
        <v>0</v>
      </c>
      <c r="X118" s="75">
        <f>SUM(X112:X115)</f>
        <v>0</v>
      </c>
      <c r="Y118" s="75">
        <f>SUM(Y112:Y115)</f>
        <v>0</v>
      </c>
      <c r="Z118" s="74" t="str">
        <f>IF((SUM(V118:Y118))=SUM(Z112:Z117),SUM(Z112:Z117),"HIBA!")</f>
        <v>HIBA!</v>
      </c>
      <c r="AA118" s="76">
        <f>SUM(AA112:AA115)</f>
        <v>0</v>
      </c>
      <c r="AB118" s="75">
        <f>SUM(AB112:AB115)</f>
        <v>0</v>
      </c>
      <c r="AC118" s="75">
        <f>SUM(AC112:AC115)</f>
        <v>0</v>
      </c>
      <c r="AD118" s="74" t="str">
        <f>IF((SUM(Z118:AC118))=SUM(AD112:AD117),SUM(AD112:AD117),"HIBA!")</f>
        <v>HIBA!</v>
      </c>
      <c r="AE118" s="76">
        <f>SUM(AE112:AE115)</f>
        <v>0</v>
      </c>
      <c r="AF118" s="75">
        <f>SUM(AF112:AF115)</f>
        <v>0</v>
      </c>
      <c r="AG118" s="75">
        <f>SUM(AG112:AG115)</f>
        <v>0</v>
      </c>
      <c r="AH118" s="74" t="str">
        <f>IF((SUM(AD118:AG118))=SUM(AH112:AH117),SUM(AH112:AH117),"HIBA!")</f>
        <v>HIBA!</v>
      </c>
      <c r="AI118" s="76">
        <f>SUM(AI112:AI115)</f>
        <v>0</v>
      </c>
      <c r="AJ118" s="75">
        <f>SUM(AJ112:AJ115)</f>
        <v>0</v>
      </c>
      <c r="AK118" s="75">
        <f>SUM(AK112:AK115)</f>
        <v>0</v>
      </c>
      <c r="AL118" s="74" t="str">
        <f>IF((SUM(AH118:AK118))=SUM(AL112:AL117),SUM(AL112:AL117),"HIBA!")</f>
        <v>HIBA!</v>
      </c>
      <c r="AM118" s="76">
        <f>SUM(AM112:AM115)</f>
        <v>0</v>
      </c>
      <c r="AN118" s="75">
        <f>SUM(AN112:AN115)</f>
        <v>0</v>
      </c>
      <c r="AO118" s="75">
        <f>SUM(AO112:AO115)</f>
        <v>0</v>
      </c>
      <c r="AP118" s="74" t="str">
        <f>IF((SUM(AL118:AO118))=SUM(AP112:AP117),SUM(AP112:AP117),"HIBA!")</f>
        <v>HIBA!</v>
      </c>
      <c r="AQ118" s="76">
        <f>SUM(AQ112:AQ115)</f>
        <v>0</v>
      </c>
      <c r="AR118" s="75">
        <f>SUM(AR112:AR115)</f>
        <v>0</v>
      </c>
      <c r="AS118" s="75">
        <f>SUM(AS112:AS115)</f>
        <v>0</v>
      </c>
      <c r="AT118" s="74" t="str">
        <f>IF((SUM(AP118:AS118))=SUM(AT112:AT117),SUM(AT112:AT117),"HIBA!")</f>
        <v>HIBA!</v>
      </c>
      <c r="AU118" s="76">
        <f>SUM(AU112:AU115)</f>
        <v>0</v>
      </c>
      <c r="AV118" s="75">
        <f>SUM(AV112:AV115)</f>
        <v>0</v>
      </c>
      <c r="AW118" s="75">
        <f>SUM(AW112:AW115)</f>
        <v>0</v>
      </c>
      <c r="AX118" s="74" t="str">
        <f>IF((SUM(AT118:AW118))=SUM(AX112:AX117),SUM(AX112:AX117),"HIBA!")</f>
        <v>HIBA!</v>
      </c>
      <c r="AZ118" s="543">
        <f t="shared" si="51"/>
        <v>0</v>
      </c>
      <c r="BA118" s="529">
        <v>0</v>
      </c>
      <c r="BB118" s="529">
        <v>0</v>
      </c>
      <c r="BC118" s="532">
        <v>0</v>
      </c>
    </row>
    <row r="119" spans="1:55" s="29" customFormat="1" hidden="1" x14ac:dyDescent="0.25">
      <c r="A119" s="34" t="s">
        <v>249</v>
      </c>
      <c r="B119" s="33" t="s">
        <v>248</v>
      </c>
      <c r="C119" s="98">
        <f>Önkormányzat!C121+[1]Hivatal!C118+Óvoda!C118+'Közösségi H'!C118</f>
        <v>0</v>
      </c>
      <c r="D119" s="78">
        <f>Önkormányzat!D121+[1]Hivatal!D118+Óvoda!D118+'Közösségi H'!D118</f>
        <v>0</v>
      </c>
      <c r="E119" s="99">
        <f>Önkormányzat!E121+[1]Hivatal!E118+Óvoda!E118+'Közösségi H'!E118</f>
        <v>0</v>
      </c>
      <c r="F119" s="77">
        <f t="shared" ref="F119:F126" si="91">SUM(C119:E119)</f>
        <v>0</v>
      </c>
      <c r="G119" s="98">
        <f>Önkormányzat!G121+[1]Hivatal!G118+Óvoda!G118+'Közösségi H'!G118</f>
        <v>0</v>
      </c>
      <c r="H119" s="78">
        <f>Önkormányzat!H121+[1]Hivatal!H118+Óvoda!H118+'Közösségi H'!H118</f>
        <v>0</v>
      </c>
      <c r="I119" s="99">
        <f>Önkormányzat!I121+[1]Hivatal!I118+Óvoda!I118+'Közösségi H'!I118</f>
        <v>0</v>
      </c>
      <c r="J119" s="77">
        <f t="shared" ref="J119:J126" si="92">SUM(F119:I119)</f>
        <v>0</v>
      </c>
      <c r="K119" s="98">
        <f>Önkormányzat!K121+[1]Hivatal!K118+Óvoda!K118+'Közösségi H'!K118</f>
        <v>1757390</v>
      </c>
      <c r="L119" s="78">
        <f>Önkormányzat!L121+[1]Hivatal!L118+Óvoda!L118+'Közösségi H'!L118</f>
        <v>0</v>
      </c>
      <c r="M119" s="99">
        <f>Önkormányzat!M121+[1]Hivatal!M118+Óvoda!M118+'Közösségi H'!M118</f>
        <v>0</v>
      </c>
      <c r="N119" s="77">
        <f t="shared" ref="N119:N126" si="93">SUM(J119:M119)</f>
        <v>1757390</v>
      </c>
      <c r="O119" s="79"/>
      <c r="P119" s="78"/>
      <c r="Q119" s="78"/>
      <c r="R119" s="77">
        <f t="shared" ref="R119:R126" si="94">SUM(N119:Q119)</f>
        <v>1757390</v>
      </c>
      <c r="S119" s="79"/>
      <c r="T119" s="78"/>
      <c r="U119" s="78"/>
      <c r="V119" s="77">
        <f t="shared" ref="V119:V126" si="95">SUM(R119:U119)</f>
        <v>1757390</v>
      </c>
      <c r="W119" s="79"/>
      <c r="X119" s="78"/>
      <c r="Y119" s="78"/>
      <c r="Z119" s="77">
        <f t="shared" ref="Z119:Z126" si="96">SUM(V119:Y119)</f>
        <v>1757390</v>
      </c>
      <c r="AA119" s="79"/>
      <c r="AB119" s="78"/>
      <c r="AC119" s="78"/>
      <c r="AD119" s="77">
        <f t="shared" ref="AD119:AD126" si="97">SUM(Z119:AC119)</f>
        <v>1757390</v>
      </c>
      <c r="AE119" s="79"/>
      <c r="AF119" s="78"/>
      <c r="AG119" s="78"/>
      <c r="AH119" s="77">
        <f t="shared" ref="AH119:AH126" si="98">SUM(AD119:AG119)</f>
        <v>1757390</v>
      </c>
      <c r="AI119" s="79"/>
      <c r="AJ119" s="78"/>
      <c r="AK119" s="78"/>
      <c r="AL119" s="77">
        <f t="shared" ref="AL119:AL126" si="99">SUM(AH119:AK119)</f>
        <v>1757390</v>
      </c>
      <c r="AM119" s="79"/>
      <c r="AN119" s="78"/>
      <c r="AO119" s="78"/>
      <c r="AP119" s="77">
        <f t="shared" ref="AP119:AP126" si="100">SUM(AL119:AO119)</f>
        <v>1757390</v>
      </c>
      <c r="AQ119" s="79"/>
      <c r="AR119" s="78"/>
      <c r="AS119" s="78"/>
      <c r="AT119" s="77">
        <f t="shared" ref="AT119:AT126" si="101">SUM(AP119:AS119)</f>
        <v>1757390</v>
      </c>
      <c r="AU119" s="79"/>
      <c r="AV119" s="78"/>
      <c r="AW119" s="78"/>
      <c r="AX119" s="77">
        <f t="shared" ref="AX119:AX126" si="102">SUM(AT119:AW119)</f>
        <v>1757390</v>
      </c>
      <c r="AZ119" s="543">
        <f t="shared" si="51"/>
        <v>0</v>
      </c>
      <c r="BA119" s="529">
        <v>0</v>
      </c>
      <c r="BB119" s="529">
        <v>0</v>
      </c>
      <c r="BC119" s="531">
        <v>0</v>
      </c>
    </row>
    <row r="120" spans="1:55" s="29" customFormat="1" x14ac:dyDescent="0.25">
      <c r="A120" s="34" t="s">
        <v>247</v>
      </c>
      <c r="B120" s="33" t="s">
        <v>246</v>
      </c>
      <c r="C120" s="98">
        <f>Önkormányzat!C122+[1]Hivatal!C119+Óvoda!C119+'Közösségi H'!C119</f>
        <v>3051555</v>
      </c>
      <c r="D120" s="78">
        <f>Önkormányzat!D122+[1]Hivatal!D119+Óvoda!D119+'Közösségi H'!D119</f>
        <v>0</v>
      </c>
      <c r="E120" s="99">
        <f>Önkormányzat!E122+[1]Hivatal!E119+Óvoda!E119+'Közösségi H'!E119</f>
        <v>0</v>
      </c>
      <c r="F120" s="77">
        <f t="shared" si="91"/>
        <v>3051555</v>
      </c>
      <c r="G120" s="98">
        <f>Önkormányzat!G122+[1]Hivatal!G119+Óvoda!G119+'Közösségi H'!G119</f>
        <v>1919181</v>
      </c>
      <c r="H120" s="78">
        <f>Önkormányzat!H122+[1]Hivatal!H119+Óvoda!H119+'Közösségi H'!H119</f>
        <v>0</v>
      </c>
      <c r="I120" s="99">
        <f>Önkormányzat!I122+[1]Hivatal!I119+Óvoda!I119+'Közösségi H'!I119</f>
        <v>0</v>
      </c>
      <c r="J120" s="77">
        <f t="shared" si="92"/>
        <v>4970736</v>
      </c>
      <c r="K120" s="98">
        <f>Önkormányzat!K122+[1]Hivatal!K119+Óvoda!K119+'Közösségi H'!K119</f>
        <v>1757390</v>
      </c>
      <c r="L120" s="78">
        <f>Önkormányzat!L122+[1]Hivatal!L119+Óvoda!L119+'Közösségi H'!L119</f>
        <v>0</v>
      </c>
      <c r="M120" s="99">
        <f>Önkormányzat!M122+[1]Hivatal!M119+Óvoda!M119+'Közösségi H'!M119</f>
        <v>0</v>
      </c>
      <c r="N120" s="77">
        <f t="shared" si="93"/>
        <v>6728126</v>
      </c>
      <c r="O120" s="79"/>
      <c r="P120" s="78"/>
      <c r="Q120" s="78"/>
      <c r="R120" s="77">
        <f t="shared" si="94"/>
        <v>6728126</v>
      </c>
      <c r="S120" s="79"/>
      <c r="T120" s="78"/>
      <c r="U120" s="78"/>
      <c r="V120" s="77">
        <f t="shared" si="95"/>
        <v>6728126</v>
      </c>
      <c r="W120" s="79"/>
      <c r="X120" s="78"/>
      <c r="Y120" s="78"/>
      <c r="Z120" s="77">
        <f t="shared" si="96"/>
        <v>6728126</v>
      </c>
      <c r="AA120" s="79"/>
      <c r="AB120" s="78"/>
      <c r="AC120" s="78"/>
      <c r="AD120" s="77">
        <f t="shared" si="97"/>
        <v>6728126</v>
      </c>
      <c r="AE120" s="79"/>
      <c r="AF120" s="78"/>
      <c r="AG120" s="78"/>
      <c r="AH120" s="77">
        <f t="shared" si="98"/>
        <v>6728126</v>
      </c>
      <c r="AI120" s="79"/>
      <c r="AJ120" s="78"/>
      <c r="AK120" s="78"/>
      <c r="AL120" s="77">
        <f t="shared" si="99"/>
        <v>6728126</v>
      </c>
      <c r="AM120" s="79"/>
      <c r="AN120" s="78"/>
      <c r="AO120" s="78"/>
      <c r="AP120" s="77">
        <f t="shared" si="100"/>
        <v>6728126</v>
      </c>
      <c r="AQ120" s="79"/>
      <c r="AR120" s="78"/>
      <c r="AS120" s="78"/>
      <c r="AT120" s="77">
        <f t="shared" si="101"/>
        <v>6728126</v>
      </c>
      <c r="AU120" s="79"/>
      <c r="AV120" s="78"/>
      <c r="AW120" s="78"/>
      <c r="AX120" s="77">
        <f t="shared" si="102"/>
        <v>6728126</v>
      </c>
      <c r="AZ120" s="543">
        <f t="shared" si="51"/>
        <v>1100000</v>
      </c>
      <c r="BA120" s="529">
        <v>0</v>
      </c>
      <c r="BB120" s="529">
        <v>0</v>
      </c>
      <c r="BC120" s="538">
        <f>Önkormányzat!BC122</f>
        <v>6070736</v>
      </c>
    </row>
    <row r="121" spans="1:55" s="29" customFormat="1" ht="24.75" customHeight="1" x14ac:dyDescent="0.25">
      <c r="A121" s="34" t="s">
        <v>245</v>
      </c>
      <c r="B121" s="33" t="s">
        <v>244</v>
      </c>
      <c r="C121" s="98">
        <v>0</v>
      </c>
      <c r="D121" s="78">
        <f>Önkormányzat!D123+[1]Hivatal!D120+Óvoda!D120+'Közösségi H'!D120</f>
        <v>0</v>
      </c>
      <c r="E121" s="99">
        <f>Önkormányzat!E123+[1]Hivatal!E120+Óvoda!E120+'Közösségi H'!E120</f>
        <v>0</v>
      </c>
      <c r="F121" s="77">
        <f t="shared" si="91"/>
        <v>0</v>
      </c>
      <c r="G121" s="98">
        <f>Önkormányzat!G123+[1]Hivatal!G120+Óvoda!G120+'Közösségi H'!G120</f>
        <v>19463519</v>
      </c>
      <c r="H121" s="78">
        <f>Önkormányzat!H123+[1]Hivatal!H120+Óvoda!H120+'Közösségi H'!H120</f>
        <v>0</v>
      </c>
      <c r="I121" s="99">
        <f>Önkormányzat!I123+[1]Hivatal!I120+Óvoda!I120+'Közösségi H'!I120</f>
        <v>0</v>
      </c>
      <c r="J121" s="77">
        <f t="shared" si="92"/>
        <v>19463519</v>
      </c>
      <c r="K121" s="98">
        <f>Önkormányzat!K123+[1]Hivatal!K120+Óvoda!K120+'Közösségi H'!K120</f>
        <v>1757390</v>
      </c>
      <c r="L121" s="78">
        <f>Önkormányzat!L123+[1]Hivatal!L120+Óvoda!L120+'Közösségi H'!L120</f>
        <v>0</v>
      </c>
      <c r="M121" s="99">
        <f>Önkormányzat!M123+[1]Hivatal!M120+Óvoda!M120+'Közösségi H'!M120</f>
        <v>0</v>
      </c>
      <c r="N121" s="77">
        <f t="shared" si="93"/>
        <v>21220909</v>
      </c>
      <c r="O121" s="79"/>
      <c r="P121" s="78"/>
      <c r="Q121" s="78"/>
      <c r="R121" s="77">
        <f t="shared" si="94"/>
        <v>21220909</v>
      </c>
      <c r="S121" s="79"/>
      <c r="T121" s="78"/>
      <c r="U121" s="78"/>
      <c r="V121" s="77">
        <f t="shared" si="95"/>
        <v>21220909</v>
      </c>
      <c r="W121" s="79"/>
      <c r="X121" s="78"/>
      <c r="Y121" s="78"/>
      <c r="Z121" s="77">
        <f t="shared" si="96"/>
        <v>21220909</v>
      </c>
      <c r="AA121" s="79"/>
      <c r="AB121" s="78"/>
      <c r="AC121" s="78"/>
      <c r="AD121" s="77">
        <f t="shared" si="97"/>
        <v>21220909</v>
      </c>
      <c r="AE121" s="79"/>
      <c r="AF121" s="78"/>
      <c r="AG121" s="78"/>
      <c r="AH121" s="77">
        <f t="shared" si="98"/>
        <v>21220909</v>
      </c>
      <c r="AI121" s="79"/>
      <c r="AJ121" s="78"/>
      <c r="AK121" s="78"/>
      <c r="AL121" s="77">
        <f t="shared" si="99"/>
        <v>21220909</v>
      </c>
      <c r="AM121" s="79"/>
      <c r="AN121" s="78"/>
      <c r="AO121" s="78"/>
      <c r="AP121" s="77">
        <f t="shared" si="100"/>
        <v>21220909</v>
      </c>
      <c r="AQ121" s="79"/>
      <c r="AR121" s="78"/>
      <c r="AS121" s="78"/>
      <c r="AT121" s="77">
        <f t="shared" si="101"/>
        <v>21220909</v>
      </c>
      <c r="AU121" s="79"/>
      <c r="AV121" s="78"/>
      <c r="AW121" s="78"/>
      <c r="AX121" s="77">
        <f t="shared" si="102"/>
        <v>21220909</v>
      </c>
      <c r="AZ121" s="543">
        <f t="shared" si="51"/>
        <v>-19463519</v>
      </c>
      <c r="BA121" s="529">
        <v>0</v>
      </c>
      <c r="BB121" s="529">
        <v>0</v>
      </c>
      <c r="BC121" s="531">
        <v>0</v>
      </c>
    </row>
    <row r="122" spans="1:55" s="29" customFormat="1" ht="0.75" customHeight="1" x14ac:dyDescent="0.25">
      <c r="A122" s="34" t="s">
        <v>243</v>
      </c>
      <c r="B122" s="33" t="s">
        <v>242</v>
      </c>
      <c r="C122" s="98" t="e">
        <f>Önkormányzat!#REF!+[1]Hivatal!C121+Óvoda!C121+'Közösségi H'!C121</f>
        <v>#REF!</v>
      </c>
      <c r="D122" s="78" t="e">
        <f>Önkormányzat!#REF!+[1]Hivatal!D121+Óvoda!D121+'Közösségi H'!D121</f>
        <v>#REF!</v>
      </c>
      <c r="E122" s="99" t="e">
        <f>Önkormányzat!#REF!+[1]Hivatal!E121+Óvoda!E121+'Közösségi H'!E121</f>
        <v>#REF!</v>
      </c>
      <c r="F122" s="77" t="e">
        <f t="shared" si="91"/>
        <v>#REF!</v>
      </c>
      <c r="G122" s="98" t="e">
        <f>Önkormányzat!#REF!+[1]Hivatal!G121+Óvoda!G121+'Közösségi H'!G121</f>
        <v>#REF!</v>
      </c>
      <c r="H122" s="78" t="e">
        <f>Önkormányzat!#REF!+[1]Hivatal!H121+Óvoda!H121+'Közösségi H'!H121</f>
        <v>#REF!</v>
      </c>
      <c r="I122" s="99" t="e">
        <f>Önkormányzat!#REF!+[1]Hivatal!I121+Óvoda!I121+'Közösségi H'!I121</f>
        <v>#REF!</v>
      </c>
      <c r="J122" s="77" t="e">
        <f t="shared" si="92"/>
        <v>#REF!</v>
      </c>
      <c r="K122" s="98" t="e">
        <f>Önkormányzat!#REF!+[1]Hivatal!K121+Óvoda!K121+'Közösségi H'!K121</f>
        <v>#REF!</v>
      </c>
      <c r="L122" s="78" t="e">
        <f>Önkormányzat!#REF!+[1]Hivatal!L121+Óvoda!L121+'Közösségi H'!L121</f>
        <v>#REF!</v>
      </c>
      <c r="M122" s="99" t="e">
        <f>Önkormányzat!#REF!+[1]Hivatal!M121+Óvoda!M121+'Közösségi H'!M121</f>
        <v>#REF!</v>
      </c>
      <c r="N122" s="77" t="e">
        <f t="shared" si="93"/>
        <v>#REF!</v>
      </c>
      <c r="O122" s="79"/>
      <c r="P122" s="78"/>
      <c r="Q122" s="78"/>
      <c r="R122" s="77" t="e">
        <f t="shared" si="94"/>
        <v>#REF!</v>
      </c>
      <c r="S122" s="79"/>
      <c r="T122" s="78"/>
      <c r="U122" s="78"/>
      <c r="V122" s="77" t="e">
        <f t="shared" si="95"/>
        <v>#REF!</v>
      </c>
      <c r="W122" s="79"/>
      <c r="X122" s="78"/>
      <c r="Y122" s="78"/>
      <c r="Z122" s="77" t="e">
        <f t="shared" si="96"/>
        <v>#REF!</v>
      </c>
      <c r="AA122" s="79"/>
      <c r="AB122" s="78"/>
      <c r="AC122" s="78"/>
      <c r="AD122" s="77" t="e">
        <f t="shared" si="97"/>
        <v>#REF!</v>
      </c>
      <c r="AE122" s="79"/>
      <c r="AF122" s="78"/>
      <c r="AG122" s="78"/>
      <c r="AH122" s="77" t="e">
        <f t="shared" si="98"/>
        <v>#REF!</v>
      </c>
      <c r="AI122" s="79"/>
      <c r="AJ122" s="78"/>
      <c r="AK122" s="78"/>
      <c r="AL122" s="77" t="e">
        <f t="shared" si="99"/>
        <v>#REF!</v>
      </c>
      <c r="AM122" s="79"/>
      <c r="AN122" s="78"/>
      <c r="AO122" s="78"/>
      <c r="AP122" s="77" t="e">
        <f t="shared" si="100"/>
        <v>#REF!</v>
      </c>
      <c r="AQ122" s="79"/>
      <c r="AR122" s="78"/>
      <c r="AS122" s="78"/>
      <c r="AT122" s="77" t="e">
        <f t="shared" si="101"/>
        <v>#REF!</v>
      </c>
      <c r="AU122" s="79"/>
      <c r="AV122" s="78"/>
      <c r="AW122" s="78"/>
      <c r="AX122" s="77" t="e">
        <f t="shared" si="102"/>
        <v>#REF!</v>
      </c>
      <c r="AZ122" s="543" t="e">
        <f t="shared" si="51"/>
        <v>#REF!</v>
      </c>
      <c r="BA122" s="529">
        <v>0</v>
      </c>
      <c r="BB122" s="529">
        <v>0</v>
      </c>
      <c r="BC122" s="531">
        <v>0</v>
      </c>
    </row>
    <row r="123" spans="1:55" s="29" customFormat="1" ht="24.75" hidden="1" customHeight="1" x14ac:dyDescent="0.25">
      <c r="A123" s="34" t="s">
        <v>241</v>
      </c>
      <c r="B123" s="33" t="s">
        <v>240</v>
      </c>
      <c r="C123" s="98" t="e">
        <f>Önkormányzat!#REF!+[1]Hivatal!C122+Óvoda!C122+'Közösségi H'!C122</f>
        <v>#REF!</v>
      </c>
      <c r="D123" s="78" t="e">
        <f>Önkormányzat!#REF!+[1]Hivatal!D122+Óvoda!D122+'Közösségi H'!D122</f>
        <v>#REF!</v>
      </c>
      <c r="E123" s="99" t="e">
        <f>Önkormányzat!#REF!+[1]Hivatal!E122+Óvoda!E122+'Közösségi H'!E122</f>
        <v>#REF!</v>
      </c>
      <c r="F123" s="77" t="e">
        <f t="shared" si="91"/>
        <v>#REF!</v>
      </c>
      <c r="G123" s="98" t="e">
        <f>Önkormányzat!#REF!+[1]Hivatal!G122+Óvoda!G122+'Közösségi H'!G122</f>
        <v>#REF!</v>
      </c>
      <c r="H123" s="78" t="e">
        <f>Önkormányzat!#REF!+[1]Hivatal!H122+Óvoda!H122+'Közösségi H'!H122</f>
        <v>#REF!</v>
      </c>
      <c r="I123" s="99" t="e">
        <f>Önkormányzat!#REF!+[1]Hivatal!I122+Óvoda!I122+'Közösségi H'!I122</f>
        <v>#REF!</v>
      </c>
      <c r="J123" s="77" t="e">
        <f t="shared" si="92"/>
        <v>#REF!</v>
      </c>
      <c r="K123" s="98" t="e">
        <f>Önkormányzat!#REF!+[1]Hivatal!K122+Óvoda!K122+'Közösségi H'!K122</f>
        <v>#REF!</v>
      </c>
      <c r="L123" s="78" t="e">
        <f>Önkormányzat!#REF!+[1]Hivatal!L122+Óvoda!L122+'Közösségi H'!L122</f>
        <v>#REF!</v>
      </c>
      <c r="M123" s="99" t="e">
        <f>Önkormányzat!#REF!+[1]Hivatal!M122+Óvoda!M122+'Közösségi H'!M122</f>
        <v>#REF!</v>
      </c>
      <c r="N123" s="77" t="e">
        <f t="shared" si="93"/>
        <v>#REF!</v>
      </c>
      <c r="O123" s="79"/>
      <c r="P123" s="78"/>
      <c r="Q123" s="78"/>
      <c r="R123" s="77" t="e">
        <f t="shared" si="94"/>
        <v>#REF!</v>
      </c>
      <c r="S123" s="79"/>
      <c r="T123" s="78"/>
      <c r="U123" s="78"/>
      <c r="V123" s="77" t="e">
        <f t="shared" si="95"/>
        <v>#REF!</v>
      </c>
      <c r="W123" s="79"/>
      <c r="X123" s="78"/>
      <c r="Y123" s="78"/>
      <c r="Z123" s="77" t="e">
        <f t="shared" si="96"/>
        <v>#REF!</v>
      </c>
      <c r="AA123" s="79"/>
      <c r="AB123" s="78"/>
      <c r="AC123" s="78"/>
      <c r="AD123" s="77" t="e">
        <f t="shared" si="97"/>
        <v>#REF!</v>
      </c>
      <c r="AE123" s="79"/>
      <c r="AF123" s="78"/>
      <c r="AG123" s="78"/>
      <c r="AH123" s="77" t="e">
        <f t="shared" si="98"/>
        <v>#REF!</v>
      </c>
      <c r="AI123" s="79"/>
      <c r="AJ123" s="78"/>
      <c r="AK123" s="78"/>
      <c r="AL123" s="77" t="e">
        <f t="shared" si="99"/>
        <v>#REF!</v>
      </c>
      <c r="AM123" s="79"/>
      <c r="AN123" s="78"/>
      <c r="AO123" s="78"/>
      <c r="AP123" s="77" t="e">
        <f t="shared" si="100"/>
        <v>#REF!</v>
      </c>
      <c r="AQ123" s="79"/>
      <c r="AR123" s="78"/>
      <c r="AS123" s="78"/>
      <c r="AT123" s="77" t="e">
        <f t="shared" si="101"/>
        <v>#REF!</v>
      </c>
      <c r="AU123" s="79"/>
      <c r="AV123" s="78"/>
      <c r="AW123" s="78"/>
      <c r="AX123" s="77" t="e">
        <f t="shared" si="102"/>
        <v>#REF!</v>
      </c>
      <c r="AZ123" s="543" t="e">
        <f t="shared" si="51"/>
        <v>#REF!</v>
      </c>
      <c r="BA123" s="529">
        <v>0</v>
      </c>
      <c r="BB123" s="529">
        <v>0</v>
      </c>
      <c r="BC123" s="531">
        <v>0</v>
      </c>
    </row>
    <row r="124" spans="1:55" s="29" customFormat="1" ht="24.75" hidden="1" customHeight="1" x14ac:dyDescent="0.25">
      <c r="A124" s="34" t="s">
        <v>239</v>
      </c>
      <c r="B124" s="33" t="s">
        <v>238</v>
      </c>
      <c r="C124" s="98" t="e">
        <f>Önkormányzat!#REF!+[1]Hivatal!C123+Óvoda!C123+'Közösségi H'!C123</f>
        <v>#REF!</v>
      </c>
      <c r="D124" s="78" t="e">
        <f>Önkormányzat!#REF!+[1]Hivatal!D123+Óvoda!D123+'Közösségi H'!D123</f>
        <v>#REF!</v>
      </c>
      <c r="E124" s="99" t="e">
        <f>Önkormányzat!#REF!+[1]Hivatal!E123+Óvoda!E123+'Közösségi H'!E123</f>
        <v>#REF!</v>
      </c>
      <c r="F124" s="77" t="e">
        <f t="shared" si="91"/>
        <v>#REF!</v>
      </c>
      <c r="G124" s="98" t="e">
        <f>Önkormányzat!#REF!+[1]Hivatal!G123+Óvoda!G123+'Közösségi H'!G123</f>
        <v>#REF!</v>
      </c>
      <c r="H124" s="78" t="e">
        <f>Önkormányzat!#REF!+[1]Hivatal!H123+Óvoda!H123+'Közösségi H'!H123</f>
        <v>#REF!</v>
      </c>
      <c r="I124" s="99" t="e">
        <f>Önkormányzat!#REF!+[1]Hivatal!I123+Óvoda!I123+'Közösségi H'!I123</f>
        <v>#REF!</v>
      </c>
      <c r="J124" s="77" t="e">
        <f t="shared" si="92"/>
        <v>#REF!</v>
      </c>
      <c r="K124" s="98" t="e">
        <f>Önkormányzat!#REF!+[1]Hivatal!K123+Óvoda!K123+'Közösségi H'!K123</f>
        <v>#REF!</v>
      </c>
      <c r="L124" s="78" t="e">
        <f>Önkormányzat!#REF!+[1]Hivatal!L123+Óvoda!L123+'Közösségi H'!L123</f>
        <v>#REF!</v>
      </c>
      <c r="M124" s="99" t="e">
        <f>Önkormányzat!#REF!+[1]Hivatal!M123+Óvoda!M123+'Közösségi H'!M123</f>
        <v>#REF!</v>
      </c>
      <c r="N124" s="77" t="e">
        <f t="shared" si="93"/>
        <v>#REF!</v>
      </c>
      <c r="O124" s="79"/>
      <c r="P124" s="78"/>
      <c r="Q124" s="78"/>
      <c r="R124" s="77" t="e">
        <f t="shared" si="94"/>
        <v>#REF!</v>
      </c>
      <c r="S124" s="79"/>
      <c r="T124" s="78"/>
      <c r="U124" s="78"/>
      <c r="V124" s="77" t="e">
        <f t="shared" si="95"/>
        <v>#REF!</v>
      </c>
      <c r="W124" s="79"/>
      <c r="X124" s="78"/>
      <c r="Y124" s="78"/>
      <c r="Z124" s="77" t="e">
        <f t="shared" si="96"/>
        <v>#REF!</v>
      </c>
      <c r="AA124" s="79"/>
      <c r="AB124" s="78"/>
      <c r="AC124" s="78"/>
      <c r="AD124" s="77" t="e">
        <f t="shared" si="97"/>
        <v>#REF!</v>
      </c>
      <c r="AE124" s="79"/>
      <c r="AF124" s="78"/>
      <c r="AG124" s="78"/>
      <c r="AH124" s="77" t="e">
        <f t="shared" si="98"/>
        <v>#REF!</v>
      </c>
      <c r="AI124" s="79"/>
      <c r="AJ124" s="78"/>
      <c r="AK124" s="78"/>
      <c r="AL124" s="77" t="e">
        <f t="shared" si="99"/>
        <v>#REF!</v>
      </c>
      <c r="AM124" s="79"/>
      <c r="AN124" s="78"/>
      <c r="AO124" s="78"/>
      <c r="AP124" s="77" t="e">
        <f t="shared" si="100"/>
        <v>#REF!</v>
      </c>
      <c r="AQ124" s="79"/>
      <c r="AR124" s="78"/>
      <c r="AS124" s="78"/>
      <c r="AT124" s="77" t="e">
        <f t="shared" si="101"/>
        <v>#REF!</v>
      </c>
      <c r="AU124" s="79"/>
      <c r="AV124" s="78"/>
      <c r="AW124" s="78"/>
      <c r="AX124" s="77" t="e">
        <f t="shared" si="102"/>
        <v>#REF!</v>
      </c>
      <c r="AZ124" s="543" t="e">
        <f t="shared" si="51"/>
        <v>#REF!</v>
      </c>
      <c r="BA124" s="529">
        <v>0</v>
      </c>
      <c r="BB124" s="529">
        <v>0</v>
      </c>
      <c r="BC124" s="531">
        <v>0</v>
      </c>
    </row>
    <row r="125" spans="1:55" s="29" customFormat="1" ht="24.75" hidden="1" customHeight="1" x14ac:dyDescent="0.25">
      <c r="A125" s="34" t="s">
        <v>237</v>
      </c>
      <c r="B125" s="33" t="s">
        <v>236</v>
      </c>
      <c r="C125" s="98" t="e">
        <f>Önkormányzat!#REF!+[1]Hivatal!C124+Óvoda!C124+'Közösségi H'!C124</f>
        <v>#REF!</v>
      </c>
      <c r="D125" s="78" t="e">
        <f>Önkormányzat!#REF!+[1]Hivatal!D124+Óvoda!D124+'Közösségi H'!D124</f>
        <v>#REF!</v>
      </c>
      <c r="E125" s="99" t="e">
        <f>Önkormányzat!#REF!+[1]Hivatal!E124+Óvoda!E124+'Közösségi H'!E124</f>
        <v>#REF!</v>
      </c>
      <c r="F125" s="77" t="e">
        <f t="shared" si="91"/>
        <v>#REF!</v>
      </c>
      <c r="G125" s="98" t="e">
        <f>Önkormányzat!#REF!+[1]Hivatal!G124+Óvoda!G124+'Közösségi H'!G124</f>
        <v>#REF!</v>
      </c>
      <c r="H125" s="78" t="e">
        <f>Önkormányzat!#REF!+[1]Hivatal!H124+Óvoda!H124+'Közösségi H'!H124</f>
        <v>#REF!</v>
      </c>
      <c r="I125" s="99" t="e">
        <f>Önkormányzat!#REF!+[1]Hivatal!I124+Óvoda!I124+'Közösségi H'!I124</f>
        <v>#REF!</v>
      </c>
      <c r="J125" s="77" t="e">
        <f t="shared" si="92"/>
        <v>#REF!</v>
      </c>
      <c r="K125" s="98" t="e">
        <f>Önkormányzat!#REF!+[1]Hivatal!K124+Óvoda!K124+'Közösségi H'!K124</f>
        <v>#REF!</v>
      </c>
      <c r="L125" s="78" t="e">
        <f>Önkormányzat!#REF!+[1]Hivatal!L124+Óvoda!L124+'Közösségi H'!L124</f>
        <v>#REF!</v>
      </c>
      <c r="M125" s="99" t="e">
        <f>Önkormányzat!#REF!+[1]Hivatal!M124+Óvoda!M124+'Közösségi H'!M124</f>
        <v>#REF!</v>
      </c>
      <c r="N125" s="77" t="e">
        <f t="shared" si="93"/>
        <v>#REF!</v>
      </c>
      <c r="O125" s="79"/>
      <c r="P125" s="78"/>
      <c r="Q125" s="78"/>
      <c r="R125" s="77" t="e">
        <f t="shared" si="94"/>
        <v>#REF!</v>
      </c>
      <c r="S125" s="79"/>
      <c r="T125" s="78"/>
      <c r="U125" s="78"/>
      <c r="V125" s="77" t="e">
        <f t="shared" si="95"/>
        <v>#REF!</v>
      </c>
      <c r="W125" s="79"/>
      <c r="X125" s="78"/>
      <c r="Y125" s="78"/>
      <c r="Z125" s="77" t="e">
        <f t="shared" si="96"/>
        <v>#REF!</v>
      </c>
      <c r="AA125" s="79"/>
      <c r="AB125" s="78"/>
      <c r="AC125" s="78"/>
      <c r="AD125" s="77" t="e">
        <f t="shared" si="97"/>
        <v>#REF!</v>
      </c>
      <c r="AE125" s="79"/>
      <c r="AF125" s="78"/>
      <c r="AG125" s="78"/>
      <c r="AH125" s="77" t="e">
        <f t="shared" si="98"/>
        <v>#REF!</v>
      </c>
      <c r="AI125" s="79"/>
      <c r="AJ125" s="78"/>
      <c r="AK125" s="78"/>
      <c r="AL125" s="77" t="e">
        <f t="shared" si="99"/>
        <v>#REF!</v>
      </c>
      <c r="AM125" s="79"/>
      <c r="AN125" s="78"/>
      <c r="AO125" s="78"/>
      <c r="AP125" s="77" t="e">
        <f t="shared" si="100"/>
        <v>#REF!</v>
      </c>
      <c r="AQ125" s="79"/>
      <c r="AR125" s="78"/>
      <c r="AS125" s="78"/>
      <c r="AT125" s="77" t="e">
        <f t="shared" si="101"/>
        <v>#REF!</v>
      </c>
      <c r="AU125" s="79"/>
      <c r="AV125" s="78"/>
      <c r="AW125" s="78"/>
      <c r="AX125" s="77" t="e">
        <f t="shared" si="102"/>
        <v>#REF!</v>
      </c>
      <c r="AZ125" s="543" t="e">
        <f t="shared" si="51"/>
        <v>#REF!</v>
      </c>
      <c r="BA125" s="529">
        <v>0</v>
      </c>
      <c r="BB125" s="529">
        <v>0</v>
      </c>
      <c r="BC125" s="531">
        <v>0</v>
      </c>
    </row>
    <row r="126" spans="1:55" s="29" customFormat="1" ht="24" hidden="1" customHeight="1" x14ac:dyDescent="0.25">
      <c r="A126" s="34" t="s">
        <v>235</v>
      </c>
      <c r="B126" s="33" t="s">
        <v>234</v>
      </c>
      <c r="C126" s="98" t="e">
        <f>Önkormányzat!#REF!+[1]Hivatal!C125+Óvoda!C125+'Közösségi H'!C125</f>
        <v>#REF!</v>
      </c>
      <c r="D126" s="78" t="e">
        <f>Önkormányzat!#REF!+[1]Hivatal!D125+Óvoda!D125+'Közösségi H'!D125</f>
        <v>#REF!</v>
      </c>
      <c r="E126" s="99" t="e">
        <f>Önkormányzat!#REF!+[1]Hivatal!E125+Óvoda!E125+'Közösségi H'!E125</f>
        <v>#REF!</v>
      </c>
      <c r="F126" s="77" t="e">
        <f t="shared" si="91"/>
        <v>#REF!</v>
      </c>
      <c r="G126" s="98" t="e">
        <f>Önkormányzat!#REF!+[1]Hivatal!G125+Óvoda!G125+'Közösségi H'!G125</f>
        <v>#REF!</v>
      </c>
      <c r="H126" s="78" t="e">
        <f>Önkormányzat!#REF!+[1]Hivatal!H125+Óvoda!H125+'Közösségi H'!H125</f>
        <v>#REF!</v>
      </c>
      <c r="I126" s="99" t="e">
        <f>Önkormányzat!#REF!+[1]Hivatal!I125+Óvoda!I125+'Közösségi H'!I125</f>
        <v>#REF!</v>
      </c>
      <c r="J126" s="77" t="e">
        <f t="shared" si="92"/>
        <v>#REF!</v>
      </c>
      <c r="K126" s="98" t="e">
        <f>Önkormányzat!#REF!+[1]Hivatal!K125+Óvoda!K125+'Közösségi H'!K125</f>
        <v>#REF!</v>
      </c>
      <c r="L126" s="78" t="e">
        <f>Önkormányzat!#REF!+[1]Hivatal!L125+Óvoda!L125+'Közösségi H'!L125</f>
        <v>#REF!</v>
      </c>
      <c r="M126" s="99" t="e">
        <f>Önkormányzat!#REF!+[1]Hivatal!M125+Óvoda!M125+'Közösségi H'!M125</f>
        <v>#REF!</v>
      </c>
      <c r="N126" s="77" t="e">
        <f t="shared" si="93"/>
        <v>#REF!</v>
      </c>
      <c r="O126" s="79"/>
      <c r="P126" s="78"/>
      <c r="Q126" s="78"/>
      <c r="R126" s="77" t="e">
        <f t="shared" si="94"/>
        <v>#REF!</v>
      </c>
      <c r="S126" s="79"/>
      <c r="T126" s="78"/>
      <c r="U126" s="78"/>
      <c r="V126" s="77" t="e">
        <f t="shared" si="95"/>
        <v>#REF!</v>
      </c>
      <c r="W126" s="79"/>
      <c r="X126" s="78"/>
      <c r="Y126" s="78"/>
      <c r="Z126" s="77" t="e">
        <f t="shared" si="96"/>
        <v>#REF!</v>
      </c>
      <c r="AA126" s="79"/>
      <c r="AB126" s="78"/>
      <c r="AC126" s="78"/>
      <c r="AD126" s="77" t="e">
        <f t="shared" si="97"/>
        <v>#REF!</v>
      </c>
      <c r="AE126" s="79"/>
      <c r="AF126" s="78"/>
      <c r="AG126" s="78"/>
      <c r="AH126" s="77" t="e">
        <f t="shared" si="98"/>
        <v>#REF!</v>
      </c>
      <c r="AI126" s="79"/>
      <c r="AJ126" s="78"/>
      <c r="AK126" s="78"/>
      <c r="AL126" s="77" t="e">
        <f t="shared" si="99"/>
        <v>#REF!</v>
      </c>
      <c r="AM126" s="79"/>
      <c r="AN126" s="78"/>
      <c r="AO126" s="78"/>
      <c r="AP126" s="77" t="e">
        <f t="shared" si="100"/>
        <v>#REF!</v>
      </c>
      <c r="AQ126" s="79"/>
      <c r="AR126" s="78"/>
      <c r="AS126" s="78"/>
      <c r="AT126" s="77" t="e">
        <f t="shared" si="101"/>
        <v>#REF!</v>
      </c>
      <c r="AU126" s="79"/>
      <c r="AV126" s="78"/>
      <c r="AW126" s="78"/>
      <c r="AX126" s="77" t="e">
        <f t="shared" si="102"/>
        <v>#REF!</v>
      </c>
      <c r="AZ126" s="543" t="e">
        <f t="shared" si="51"/>
        <v>#REF!</v>
      </c>
      <c r="BA126" s="529">
        <v>0</v>
      </c>
      <c r="BB126" s="529">
        <v>0</v>
      </c>
      <c r="BC126" s="531">
        <v>0</v>
      </c>
    </row>
    <row r="127" spans="1:55" s="23" customFormat="1" ht="24.75" hidden="1" customHeight="1" x14ac:dyDescent="0.25">
      <c r="A127" s="28" t="s">
        <v>233</v>
      </c>
      <c r="B127" s="27" t="s">
        <v>232</v>
      </c>
      <c r="C127" s="76" t="e">
        <f>SUM(C125:C126)</f>
        <v>#REF!</v>
      </c>
      <c r="D127" s="75" t="e">
        <f>SUM(D125:D126)</f>
        <v>#REF!</v>
      </c>
      <c r="E127" s="75" t="e">
        <f>SUM(E125:E126)</f>
        <v>#REF!</v>
      </c>
      <c r="F127" s="74" t="e">
        <f>IF((SUM(C127:E127))=SUM(F125:F126),SUM(F125:F126),"HIBA!")</f>
        <v>#REF!</v>
      </c>
      <c r="G127" s="76" t="e">
        <f>SUM(G125:G126)</f>
        <v>#REF!</v>
      </c>
      <c r="H127" s="75" t="e">
        <f>SUM(H125:H126)</f>
        <v>#REF!</v>
      </c>
      <c r="I127" s="75" t="e">
        <f>SUM(I125:I126)</f>
        <v>#REF!</v>
      </c>
      <c r="J127" s="74" t="e">
        <f>IF((SUM(F127:I127))=SUM(J125:J126),SUM(J125:J126))</f>
        <v>#REF!</v>
      </c>
      <c r="K127" s="76" t="e">
        <f>SUM(K125:K126)</f>
        <v>#REF!</v>
      </c>
      <c r="L127" s="75" t="e">
        <f>SUM(L125:L126)</f>
        <v>#REF!</v>
      </c>
      <c r="M127" s="75" t="e">
        <f>SUM(M125:M126)</f>
        <v>#REF!</v>
      </c>
      <c r="N127" s="74" t="e">
        <f>IF((SUM(J127:M127))=SUM(N125:N126),SUM(N125:N126),"HIBA!")</f>
        <v>#REF!</v>
      </c>
      <c r="O127" s="76">
        <f>SUM(O125:O126)</f>
        <v>0</v>
      </c>
      <c r="P127" s="75">
        <f>SUM(P125:P126)</f>
        <v>0</v>
      </c>
      <c r="Q127" s="75">
        <f>SUM(Q125:Q126)</f>
        <v>0</v>
      </c>
      <c r="R127" s="74" t="e">
        <f>IF((SUM(N127:Q127))=SUM(R125:R126),SUM(R125:R126),"HIBA!")</f>
        <v>#REF!</v>
      </c>
      <c r="S127" s="76">
        <f>SUM(S125:S126)</f>
        <v>0</v>
      </c>
      <c r="T127" s="75">
        <f>SUM(T125:T126)</f>
        <v>0</v>
      </c>
      <c r="U127" s="75">
        <f>SUM(U125:U126)</f>
        <v>0</v>
      </c>
      <c r="V127" s="74" t="e">
        <f>IF((SUM(R127:U127))=SUM(V125:V126),SUM(V125:V126),"HIBA!")</f>
        <v>#REF!</v>
      </c>
      <c r="W127" s="76">
        <f>SUM(W125:W126)</f>
        <v>0</v>
      </c>
      <c r="X127" s="75">
        <f>SUM(X125:X126)</f>
        <v>0</v>
      </c>
      <c r="Y127" s="75">
        <f>SUM(Y125:Y126)</f>
        <v>0</v>
      </c>
      <c r="Z127" s="74" t="e">
        <f>IF((SUM(V127:Y127))=SUM(Z125:Z126),SUM(Z125:Z126),"HIBA!")</f>
        <v>#REF!</v>
      </c>
      <c r="AA127" s="76">
        <f>SUM(AA125:AA126)</f>
        <v>0</v>
      </c>
      <c r="AB127" s="75">
        <f>SUM(AB125:AB126)</f>
        <v>0</v>
      </c>
      <c r="AC127" s="75">
        <f>SUM(AC125:AC126)</f>
        <v>0</v>
      </c>
      <c r="AD127" s="74" t="e">
        <f>IF((SUM(Z127:AC127))=SUM(AD125:AD126),SUM(AD125:AD126),"HIBA!")</f>
        <v>#REF!</v>
      </c>
      <c r="AE127" s="76">
        <f>SUM(AE125:AE126)</f>
        <v>0</v>
      </c>
      <c r="AF127" s="75">
        <f>SUM(AF125:AF126)</f>
        <v>0</v>
      </c>
      <c r="AG127" s="75">
        <f>SUM(AG125:AG126)</f>
        <v>0</v>
      </c>
      <c r="AH127" s="74" t="e">
        <f>IF((SUM(AD127:AG127))=SUM(AH125:AH126),SUM(AH125:AH126),"HIBA!")</f>
        <v>#REF!</v>
      </c>
      <c r="AI127" s="76">
        <f>SUM(AI125:AI126)</f>
        <v>0</v>
      </c>
      <c r="AJ127" s="75">
        <f>SUM(AJ125:AJ126)</f>
        <v>0</v>
      </c>
      <c r="AK127" s="75">
        <f>SUM(AK125:AK126)</f>
        <v>0</v>
      </c>
      <c r="AL127" s="74" t="e">
        <f>IF((SUM(AH127:AK127))=SUM(AL125:AL126),SUM(AL125:AL126),"HIBA!")</f>
        <v>#REF!</v>
      </c>
      <c r="AM127" s="76">
        <f>SUM(AM125:AM126)</f>
        <v>0</v>
      </c>
      <c r="AN127" s="75">
        <f>SUM(AN125:AN126)</f>
        <v>0</v>
      </c>
      <c r="AO127" s="75">
        <f>SUM(AO125:AO126)</f>
        <v>0</v>
      </c>
      <c r="AP127" s="74" t="e">
        <f>IF((SUM(AL127:AO127))=SUM(AP125:AP126),SUM(AP125:AP126),"HIBA!")</f>
        <v>#REF!</v>
      </c>
      <c r="AQ127" s="76">
        <f>SUM(AQ125:AQ126)</f>
        <v>0</v>
      </c>
      <c r="AR127" s="75">
        <f>SUM(AR125:AR126)</f>
        <v>0</v>
      </c>
      <c r="AS127" s="75">
        <f>SUM(AS125:AS126)</f>
        <v>0</v>
      </c>
      <c r="AT127" s="74" t="e">
        <f>IF((SUM(AP127:AS127))=SUM(AT125:AT126),SUM(AT125:AT126),"HIBA!")</f>
        <v>#REF!</v>
      </c>
      <c r="AU127" s="76">
        <f>SUM(AU125:AU126)</f>
        <v>0</v>
      </c>
      <c r="AV127" s="75">
        <f>SUM(AV125:AV126)</f>
        <v>0</v>
      </c>
      <c r="AW127" s="75">
        <f>SUM(AW125:AW126)</f>
        <v>0</v>
      </c>
      <c r="AX127" s="74" t="e">
        <f>IF((SUM(AT127:AW127))=SUM(AX125:AX126),SUM(AX125:AX126),"HIBA!")</f>
        <v>#REF!</v>
      </c>
      <c r="AZ127" s="543" t="e">
        <f t="shared" si="51"/>
        <v>#REF!</v>
      </c>
      <c r="BA127" s="529">
        <v>0</v>
      </c>
      <c r="BB127" s="529">
        <v>0</v>
      </c>
      <c r="BC127" s="532">
        <v>0</v>
      </c>
    </row>
    <row r="128" spans="1:55" s="23" customFormat="1" ht="24.75" hidden="1" customHeight="1" x14ac:dyDescent="0.25">
      <c r="A128" s="28" t="s">
        <v>231</v>
      </c>
      <c r="B128" s="27" t="s">
        <v>230</v>
      </c>
      <c r="C128" s="76" t="e">
        <f>SUM(C118:C124)</f>
        <v>#REF!</v>
      </c>
      <c r="D128" s="75" t="e">
        <f>SUM(D118:D124)</f>
        <v>#REF!</v>
      </c>
      <c r="E128" s="75" t="e">
        <f>SUM(E118:E124)</f>
        <v>#REF!</v>
      </c>
      <c r="F128" s="74" t="e">
        <f>IF((SUM(C128:E128))=SUM(F119:F124,F127),SUM(F119:F124,F127),"HIBA!")</f>
        <v>#REF!</v>
      </c>
      <c r="G128" s="76" t="e">
        <f>SUM(G118:G124)</f>
        <v>#REF!</v>
      </c>
      <c r="H128" s="76" t="e">
        <f t="shared" ref="H128:J128" si="103">SUM(H118:H124)</f>
        <v>#REF!</v>
      </c>
      <c r="I128" s="76" t="e">
        <f t="shared" si="103"/>
        <v>#REF!</v>
      </c>
      <c r="J128" s="76" t="e">
        <f t="shared" si="103"/>
        <v>#REF!</v>
      </c>
      <c r="K128" s="76" t="e">
        <f>SUM(K118:K124)</f>
        <v>#REF!</v>
      </c>
      <c r="L128" s="76" t="e">
        <f t="shared" ref="L128:N128" si="104">SUM(L118:L124)</f>
        <v>#REF!</v>
      </c>
      <c r="M128" s="76" t="e">
        <f t="shared" si="104"/>
        <v>#REF!</v>
      </c>
      <c r="N128" s="76" t="e">
        <f t="shared" si="104"/>
        <v>#REF!</v>
      </c>
      <c r="O128" s="76">
        <f t="shared" ref="O128:AX128" si="105">SUM(O118:O124)</f>
        <v>0</v>
      </c>
      <c r="P128" s="75">
        <f t="shared" si="105"/>
        <v>0</v>
      </c>
      <c r="Q128" s="75">
        <f t="shared" si="105"/>
        <v>0</v>
      </c>
      <c r="R128" s="75" t="e">
        <f t="shared" si="105"/>
        <v>#REF!</v>
      </c>
      <c r="S128" s="76">
        <f t="shared" si="105"/>
        <v>0</v>
      </c>
      <c r="T128" s="75">
        <f t="shared" si="105"/>
        <v>0</v>
      </c>
      <c r="U128" s="75">
        <f t="shared" si="105"/>
        <v>0</v>
      </c>
      <c r="V128" s="75" t="e">
        <f t="shared" si="105"/>
        <v>#REF!</v>
      </c>
      <c r="W128" s="76">
        <f t="shared" si="105"/>
        <v>0</v>
      </c>
      <c r="X128" s="75">
        <f t="shared" si="105"/>
        <v>0</v>
      </c>
      <c r="Y128" s="75">
        <f t="shared" si="105"/>
        <v>0</v>
      </c>
      <c r="Z128" s="75" t="e">
        <f t="shared" si="105"/>
        <v>#REF!</v>
      </c>
      <c r="AA128" s="76">
        <f t="shared" si="105"/>
        <v>0</v>
      </c>
      <c r="AB128" s="75">
        <f t="shared" si="105"/>
        <v>0</v>
      </c>
      <c r="AC128" s="75">
        <f t="shared" si="105"/>
        <v>0</v>
      </c>
      <c r="AD128" s="75" t="e">
        <f t="shared" si="105"/>
        <v>#REF!</v>
      </c>
      <c r="AE128" s="76">
        <f t="shared" si="105"/>
        <v>0</v>
      </c>
      <c r="AF128" s="75">
        <f t="shared" si="105"/>
        <v>0</v>
      </c>
      <c r="AG128" s="75">
        <f t="shared" si="105"/>
        <v>0</v>
      </c>
      <c r="AH128" s="75" t="e">
        <f t="shared" si="105"/>
        <v>#REF!</v>
      </c>
      <c r="AI128" s="76">
        <f t="shared" si="105"/>
        <v>0</v>
      </c>
      <c r="AJ128" s="75">
        <f t="shared" si="105"/>
        <v>0</v>
      </c>
      <c r="AK128" s="75">
        <f t="shared" si="105"/>
        <v>0</v>
      </c>
      <c r="AL128" s="75" t="e">
        <f t="shared" si="105"/>
        <v>#REF!</v>
      </c>
      <c r="AM128" s="76">
        <f t="shared" si="105"/>
        <v>0</v>
      </c>
      <c r="AN128" s="75">
        <f t="shared" si="105"/>
        <v>0</v>
      </c>
      <c r="AO128" s="75">
        <f t="shared" si="105"/>
        <v>0</v>
      </c>
      <c r="AP128" s="75" t="e">
        <f t="shared" si="105"/>
        <v>#REF!</v>
      </c>
      <c r="AQ128" s="76">
        <f t="shared" si="105"/>
        <v>0</v>
      </c>
      <c r="AR128" s="75">
        <f t="shared" si="105"/>
        <v>0</v>
      </c>
      <c r="AS128" s="75">
        <f t="shared" si="105"/>
        <v>0</v>
      </c>
      <c r="AT128" s="75" t="e">
        <f t="shared" si="105"/>
        <v>#REF!</v>
      </c>
      <c r="AU128" s="76">
        <f t="shared" si="105"/>
        <v>0</v>
      </c>
      <c r="AV128" s="75">
        <f t="shared" si="105"/>
        <v>0</v>
      </c>
      <c r="AW128" s="75">
        <f t="shared" si="105"/>
        <v>0</v>
      </c>
      <c r="AX128" s="75" t="e">
        <f t="shared" si="105"/>
        <v>#REF!</v>
      </c>
      <c r="AZ128" s="543" t="e">
        <f t="shared" si="51"/>
        <v>#REF!</v>
      </c>
      <c r="BA128" s="529">
        <v>0</v>
      </c>
      <c r="BB128" s="529">
        <v>0</v>
      </c>
      <c r="BC128" s="532">
        <v>0</v>
      </c>
    </row>
    <row r="129" spans="1:55" s="29" customFormat="1" ht="24.75" hidden="1" customHeight="1" x14ac:dyDescent="0.25">
      <c r="A129" s="34" t="s">
        <v>229</v>
      </c>
      <c r="B129" s="33" t="s">
        <v>228</v>
      </c>
      <c r="C129" s="98" t="e">
        <f>Önkormányzat!#REF!+[1]Hivatal!C128+Óvoda!C128+'Közösségi H'!C128</f>
        <v>#REF!</v>
      </c>
      <c r="D129" s="78" t="e">
        <f>Önkormányzat!#REF!+[1]Hivatal!D128+Óvoda!D128+'Közösségi H'!D128</f>
        <v>#REF!</v>
      </c>
      <c r="E129" s="99" t="e">
        <f>Önkormányzat!#REF!+[1]Hivatal!E128+Óvoda!E128+'Közösségi H'!E128</f>
        <v>#REF!</v>
      </c>
      <c r="F129" s="77" t="e">
        <f>SUM(C129:E129)</f>
        <v>#REF!</v>
      </c>
      <c r="G129" s="98" t="e">
        <f>Önkormányzat!#REF!+[1]Hivatal!G128+Óvoda!G128+'Közösségi H'!G128</f>
        <v>#REF!</v>
      </c>
      <c r="H129" s="78" t="e">
        <f>Önkormányzat!#REF!+[1]Hivatal!H128+Óvoda!H128+'Közösségi H'!H128</f>
        <v>#REF!</v>
      </c>
      <c r="I129" s="99" t="e">
        <f>Önkormányzat!#REF!+[1]Hivatal!I128+Óvoda!I128+'Közösségi H'!I128</f>
        <v>#REF!</v>
      </c>
      <c r="J129" s="77" t="e">
        <f>SUM(F129:I129)</f>
        <v>#REF!</v>
      </c>
      <c r="K129" s="98" t="e">
        <f>Önkormányzat!#REF!+[1]Hivatal!K128+Óvoda!K128+'Közösségi H'!K128</f>
        <v>#REF!</v>
      </c>
      <c r="L129" s="78" t="e">
        <f>Önkormányzat!#REF!+[1]Hivatal!L128+Óvoda!L128+'Közösségi H'!L128</f>
        <v>#REF!</v>
      </c>
      <c r="M129" s="99" t="e">
        <f>Önkormányzat!#REF!+[1]Hivatal!M128+Óvoda!M128+'Közösségi H'!M128</f>
        <v>#REF!</v>
      </c>
      <c r="N129" s="77" t="e">
        <f>SUM(J129:M129)</f>
        <v>#REF!</v>
      </c>
      <c r="O129" s="79"/>
      <c r="P129" s="78"/>
      <c r="Q129" s="78"/>
      <c r="R129" s="77" t="e">
        <f>SUM(N129:Q129)</f>
        <v>#REF!</v>
      </c>
      <c r="S129" s="79"/>
      <c r="T129" s="78"/>
      <c r="U129" s="78"/>
      <c r="V129" s="77" t="e">
        <f>SUM(R129:U129)</f>
        <v>#REF!</v>
      </c>
      <c r="W129" s="79"/>
      <c r="X129" s="78"/>
      <c r="Y129" s="78"/>
      <c r="Z129" s="77" t="e">
        <f>SUM(V129:Y129)</f>
        <v>#REF!</v>
      </c>
      <c r="AA129" s="79"/>
      <c r="AB129" s="78"/>
      <c r="AC129" s="78"/>
      <c r="AD129" s="77" t="e">
        <f>SUM(Z129:AC129)</f>
        <v>#REF!</v>
      </c>
      <c r="AE129" s="79"/>
      <c r="AF129" s="78"/>
      <c r="AG129" s="78"/>
      <c r="AH129" s="77" t="e">
        <f>SUM(AD129:AG129)</f>
        <v>#REF!</v>
      </c>
      <c r="AI129" s="79"/>
      <c r="AJ129" s="78"/>
      <c r="AK129" s="78"/>
      <c r="AL129" s="77" t="e">
        <f>SUM(AH129:AK129)</f>
        <v>#REF!</v>
      </c>
      <c r="AM129" s="79"/>
      <c r="AN129" s="78"/>
      <c r="AO129" s="78"/>
      <c r="AP129" s="77" t="e">
        <f>SUM(AL129:AO129)</f>
        <v>#REF!</v>
      </c>
      <c r="AQ129" s="79"/>
      <c r="AR129" s="78"/>
      <c r="AS129" s="78"/>
      <c r="AT129" s="77" t="e">
        <f>SUM(AP129:AS129)</f>
        <v>#REF!</v>
      </c>
      <c r="AU129" s="79"/>
      <c r="AV129" s="78"/>
      <c r="AW129" s="78"/>
      <c r="AX129" s="77" t="e">
        <f>SUM(AT129:AW129)</f>
        <v>#REF!</v>
      </c>
      <c r="AZ129" s="543" t="e">
        <f t="shared" si="51"/>
        <v>#REF!</v>
      </c>
      <c r="BA129" s="529">
        <v>0</v>
      </c>
      <c r="BB129" s="529">
        <v>0</v>
      </c>
      <c r="BC129" s="531"/>
    </row>
    <row r="130" spans="1:55" s="29" customFormat="1" ht="24.75" hidden="1" customHeight="1" x14ac:dyDescent="0.25">
      <c r="A130" s="34" t="s">
        <v>227</v>
      </c>
      <c r="B130" s="33" t="s">
        <v>226</v>
      </c>
      <c r="C130" s="98" t="e">
        <f>Önkormányzat!#REF!+[1]Hivatal!C129+Óvoda!C129+'Közösségi H'!C129</f>
        <v>#REF!</v>
      </c>
      <c r="D130" s="78" t="e">
        <f>Önkormányzat!#REF!+[1]Hivatal!D129+Óvoda!D129+'Közösségi H'!D129</f>
        <v>#REF!</v>
      </c>
      <c r="E130" s="99" t="e">
        <f>Önkormányzat!#REF!+[1]Hivatal!E129+Óvoda!E129+'Közösségi H'!E129</f>
        <v>#REF!</v>
      </c>
      <c r="F130" s="77" t="e">
        <f>SUM(C130:E130)</f>
        <v>#REF!</v>
      </c>
      <c r="G130" s="98" t="e">
        <f>Önkormányzat!#REF!+[1]Hivatal!G129+Óvoda!G129+'Közösségi H'!G129</f>
        <v>#REF!</v>
      </c>
      <c r="H130" s="78" t="e">
        <f>Önkormányzat!#REF!+[1]Hivatal!H129+Óvoda!H129+'Közösségi H'!H129</f>
        <v>#REF!</v>
      </c>
      <c r="I130" s="99" t="e">
        <f>Önkormányzat!#REF!+[1]Hivatal!I129+Óvoda!I129+'Közösségi H'!I129</f>
        <v>#REF!</v>
      </c>
      <c r="J130" s="77" t="e">
        <f>SUM(F130:I130)</f>
        <v>#REF!</v>
      </c>
      <c r="K130" s="98" t="e">
        <f>Önkormányzat!#REF!+[1]Hivatal!K129+Óvoda!K129+'Közösségi H'!K129</f>
        <v>#REF!</v>
      </c>
      <c r="L130" s="78" t="e">
        <f>Önkormányzat!#REF!+[1]Hivatal!L129+Óvoda!L129+'Közösségi H'!L129</f>
        <v>#REF!</v>
      </c>
      <c r="M130" s="99" t="e">
        <f>Önkormányzat!#REF!+[1]Hivatal!M129+Óvoda!M129+'Közösségi H'!M129</f>
        <v>#REF!</v>
      </c>
      <c r="N130" s="77" t="e">
        <f>SUM(J130:M130)</f>
        <v>#REF!</v>
      </c>
      <c r="O130" s="79"/>
      <c r="P130" s="78"/>
      <c r="Q130" s="78"/>
      <c r="R130" s="77" t="e">
        <f>SUM(N130:Q130)</f>
        <v>#REF!</v>
      </c>
      <c r="S130" s="79"/>
      <c r="T130" s="78"/>
      <c r="U130" s="78"/>
      <c r="V130" s="77" t="e">
        <f>SUM(R130:U130)</f>
        <v>#REF!</v>
      </c>
      <c r="W130" s="79"/>
      <c r="X130" s="78"/>
      <c r="Y130" s="78"/>
      <c r="Z130" s="77" t="e">
        <f>SUM(V130:Y130)</f>
        <v>#REF!</v>
      </c>
      <c r="AA130" s="79"/>
      <c r="AB130" s="78"/>
      <c r="AC130" s="78"/>
      <c r="AD130" s="77" t="e">
        <f>SUM(Z130:AC130)</f>
        <v>#REF!</v>
      </c>
      <c r="AE130" s="79"/>
      <c r="AF130" s="78"/>
      <c r="AG130" s="78"/>
      <c r="AH130" s="77" t="e">
        <f>SUM(AD130:AG130)</f>
        <v>#REF!</v>
      </c>
      <c r="AI130" s="79"/>
      <c r="AJ130" s="78"/>
      <c r="AK130" s="78"/>
      <c r="AL130" s="77" t="e">
        <f>SUM(AH130:AK130)</f>
        <v>#REF!</v>
      </c>
      <c r="AM130" s="79"/>
      <c r="AN130" s="78"/>
      <c r="AO130" s="78"/>
      <c r="AP130" s="77" t="e">
        <f>SUM(AL130:AO130)</f>
        <v>#REF!</v>
      </c>
      <c r="AQ130" s="79"/>
      <c r="AR130" s="78"/>
      <c r="AS130" s="78"/>
      <c r="AT130" s="77" t="e">
        <f>SUM(AP130:AS130)</f>
        <v>#REF!</v>
      </c>
      <c r="AU130" s="79"/>
      <c r="AV130" s="78"/>
      <c r="AW130" s="78"/>
      <c r="AX130" s="77" t="e">
        <f>SUM(AT130:AW130)</f>
        <v>#REF!</v>
      </c>
      <c r="AZ130" s="543" t="e">
        <f t="shared" si="51"/>
        <v>#REF!</v>
      </c>
      <c r="BA130" s="529">
        <v>0</v>
      </c>
      <c r="BB130" s="529">
        <v>0</v>
      </c>
      <c r="BC130" s="531"/>
    </row>
    <row r="131" spans="1:55" s="29" customFormat="1" ht="24.75" hidden="1" customHeight="1" x14ac:dyDescent="0.25">
      <c r="A131" s="34" t="s">
        <v>225</v>
      </c>
      <c r="B131" s="33" t="s">
        <v>224</v>
      </c>
      <c r="C131" s="98" t="e">
        <f>Önkormányzat!#REF!+[1]Hivatal!C130+Óvoda!C130+'Közösségi H'!C130</f>
        <v>#REF!</v>
      </c>
      <c r="D131" s="78" t="e">
        <f>Önkormányzat!#REF!+[1]Hivatal!D130+Óvoda!D130+'Közösségi H'!D130</f>
        <v>#REF!</v>
      </c>
      <c r="E131" s="99" t="e">
        <f>Önkormányzat!#REF!+[1]Hivatal!E130+Óvoda!E130+'Közösségi H'!E130</f>
        <v>#REF!</v>
      </c>
      <c r="F131" s="77" t="e">
        <f>SUM(C131:E131)</f>
        <v>#REF!</v>
      </c>
      <c r="G131" s="98" t="e">
        <f>Önkormányzat!#REF!+[1]Hivatal!G130+Óvoda!G130+'Közösségi H'!G130</f>
        <v>#REF!</v>
      </c>
      <c r="H131" s="78" t="e">
        <f>Önkormányzat!#REF!+[1]Hivatal!H130+Óvoda!H130+'Közösségi H'!H130</f>
        <v>#REF!</v>
      </c>
      <c r="I131" s="99" t="e">
        <f>Önkormányzat!#REF!+[1]Hivatal!I130+Óvoda!I130+'Közösségi H'!I130</f>
        <v>#REF!</v>
      </c>
      <c r="J131" s="77" t="e">
        <f>SUM(F131:I131)</f>
        <v>#REF!</v>
      </c>
      <c r="K131" s="98" t="e">
        <f>Önkormányzat!#REF!+[1]Hivatal!K130+Óvoda!K130+'Közösségi H'!K130</f>
        <v>#REF!</v>
      </c>
      <c r="L131" s="78" t="e">
        <f>Önkormányzat!#REF!+[1]Hivatal!L130+Óvoda!L130+'Közösségi H'!L130</f>
        <v>#REF!</v>
      </c>
      <c r="M131" s="99" t="e">
        <f>Önkormányzat!#REF!+[1]Hivatal!M130+Óvoda!M130+'Közösségi H'!M130</f>
        <v>#REF!</v>
      </c>
      <c r="N131" s="77" t="e">
        <f>SUM(J131:M131)</f>
        <v>#REF!</v>
      </c>
      <c r="O131" s="79"/>
      <c r="P131" s="78"/>
      <c r="Q131" s="78"/>
      <c r="R131" s="77" t="e">
        <f>SUM(N131:Q131)</f>
        <v>#REF!</v>
      </c>
      <c r="S131" s="79"/>
      <c r="T131" s="78"/>
      <c r="U131" s="78"/>
      <c r="V131" s="77" t="e">
        <f>SUM(R131:U131)</f>
        <v>#REF!</v>
      </c>
      <c r="W131" s="79"/>
      <c r="X131" s="78"/>
      <c r="Y131" s="78"/>
      <c r="Z131" s="77" t="e">
        <f>SUM(V131:Y131)</f>
        <v>#REF!</v>
      </c>
      <c r="AA131" s="79"/>
      <c r="AB131" s="78"/>
      <c r="AC131" s="78"/>
      <c r="AD131" s="77" t="e">
        <f>SUM(Z131:AC131)</f>
        <v>#REF!</v>
      </c>
      <c r="AE131" s="79"/>
      <c r="AF131" s="78"/>
      <c r="AG131" s="78"/>
      <c r="AH131" s="77" t="e">
        <f>SUM(AD131:AG131)</f>
        <v>#REF!</v>
      </c>
      <c r="AI131" s="79"/>
      <c r="AJ131" s="78"/>
      <c r="AK131" s="78"/>
      <c r="AL131" s="77" t="e">
        <f>SUM(AH131:AK131)</f>
        <v>#REF!</v>
      </c>
      <c r="AM131" s="79"/>
      <c r="AN131" s="78"/>
      <c r="AO131" s="78"/>
      <c r="AP131" s="77" t="e">
        <f>SUM(AL131:AO131)</f>
        <v>#REF!</v>
      </c>
      <c r="AQ131" s="79"/>
      <c r="AR131" s="78"/>
      <c r="AS131" s="78"/>
      <c r="AT131" s="77" t="e">
        <f>SUM(AP131:AS131)</f>
        <v>#REF!</v>
      </c>
      <c r="AU131" s="79"/>
      <c r="AV131" s="78"/>
      <c r="AW131" s="78"/>
      <c r="AX131" s="77" t="e">
        <f>SUM(AT131:AW131)</f>
        <v>#REF!</v>
      </c>
      <c r="AZ131" s="543" t="e">
        <f t="shared" si="51"/>
        <v>#REF!</v>
      </c>
      <c r="BA131" s="529">
        <v>0</v>
      </c>
      <c r="BB131" s="529">
        <v>0</v>
      </c>
      <c r="BC131" s="531"/>
    </row>
    <row r="132" spans="1:55" s="29" customFormat="1" ht="24.75" hidden="1" customHeight="1" x14ac:dyDescent="0.25">
      <c r="A132" s="34" t="s">
        <v>223</v>
      </c>
      <c r="B132" s="33" t="s">
        <v>222</v>
      </c>
      <c r="C132" s="98" t="e">
        <f>Önkormányzat!#REF!+[1]Hivatal!C131+Óvoda!C131+'Közösségi H'!C131</f>
        <v>#REF!</v>
      </c>
      <c r="D132" s="78" t="e">
        <f>Önkormányzat!#REF!+[1]Hivatal!D131+Óvoda!D131+'Közösségi H'!D131</f>
        <v>#REF!</v>
      </c>
      <c r="E132" s="99" t="e">
        <f>Önkormányzat!#REF!+[1]Hivatal!E131+Óvoda!E131+'Közösségi H'!E131</f>
        <v>#REF!</v>
      </c>
      <c r="F132" s="77" t="e">
        <f>SUM(C132:E132)</f>
        <v>#REF!</v>
      </c>
      <c r="G132" s="98" t="e">
        <f>Önkormányzat!#REF!+[1]Hivatal!G131+Óvoda!G131+'Közösségi H'!G131</f>
        <v>#REF!</v>
      </c>
      <c r="H132" s="78" t="e">
        <f>Önkormányzat!#REF!+[1]Hivatal!H131+Óvoda!H131+'Közösségi H'!H131</f>
        <v>#REF!</v>
      </c>
      <c r="I132" s="99" t="e">
        <f>Önkormányzat!#REF!+[1]Hivatal!I131+Óvoda!I131+'Közösségi H'!I131</f>
        <v>#REF!</v>
      </c>
      <c r="J132" s="77" t="e">
        <f>SUM(F132:I132)</f>
        <v>#REF!</v>
      </c>
      <c r="K132" s="98" t="e">
        <f>Önkormányzat!#REF!+[1]Hivatal!K131+Óvoda!K131+'Közösségi H'!K131</f>
        <v>#REF!</v>
      </c>
      <c r="L132" s="78" t="e">
        <f>Önkormányzat!#REF!+[1]Hivatal!L131+Óvoda!L131+'Közösségi H'!L131</f>
        <v>#REF!</v>
      </c>
      <c r="M132" s="99" t="e">
        <f>Önkormányzat!#REF!+[1]Hivatal!M131+Óvoda!M131+'Közösségi H'!M131</f>
        <v>#REF!</v>
      </c>
      <c r="N132" s="77" t="e">
        <f>SUM(J132:M132)</f>
        <v>#REF!</v>
      </c>
      <c r="O132" s="79"/>
      <c r="P132" s="78"/>
      <c r="Q132" s="78"/>
      <c r="R132" s="77" t="e">
        <f>SUM(N132:Q132)</f>
        <v>#REF!</v>
      </c>
      <c r="S132" s="79"/>
      <c r="T132" s="78"/>
      <c r="U132" s="78"/>
      <c r="V132" s="77" t="e">
        <f>SUM(R132:U132)</f>
        <v>#REF!</v>
      </c>
      <c r="W132" s="79"/>
      <c r="X132" s="78"/>
      <c r="Y132" s="78"/>
      <c r="Z132" s="77" t="e">
        <f>SUM(V132:Y132)</f>
        <v>#REF!</v>
      </c>
      <c r="AA132" s="79"/>
      <c r="AB132" s="78"/>
      <c r="AC132" s="78"/>
      <c r="AD132" s="77" t="e">
        <f>SUM(Z132:AC132)</f>
        <v>#REF!</v>
      </c>
      <c r="AE132" s="79"/>
      <c r="AF132" s="78"/>
      <c r="AG132" s="78"/>
      <c r="AH132" s="77" t="e">
        <f>SUM(AD132:AG132)</f>
        <v>#REF!</v>
      </c>
      <c r="AI132" s="79"/>
      <c r="AJ132" s="78"/>
      <c r="AK132" s="78"/>
      <c r="AL132" s="77" t="e">
        <f>SUM(AH132:AK132)</f>
        <v>#REF!</v>
      </c>
      <c r="AM132" s="79"/>
      <c r="AN132" s="78"/>
      <c r="AO132" s="78"/>
      <c r="AP132" s="77" t="e">
        <f>SUM(AL132:AO132)</f>
        <v>#REF!</v>
      </c>
      <c r="AQ132" s="79"/>
      <c r="AR132" s="78"/>
      <c r="AS132" s="78"/>
      <c r="AT132" s="77" t="e">
        <f>SUM(AP132:AS132)</f>
        <v>#REF!</v>
      </c>
      <c r="AU132" s="79"/>
      <c r="AV132" s="78"/>
      <c r="AW132" s="78"/>
      <c r="AX132" s="77" t="e">
        <f>SUM(AT132:AW132)</f>
        <v>#REF!</v>
      </c>
      <c r="AZ132" s="543" t="e">
        <f t="shared" si="51"/>
        <v>#REF!</v>
      </c>
      <c r="BA132" s="529">
        <v>0</v>
      </c>
      <c r="BB132" s="529">
        <v>0</v>
      </c>
      <c r="BC132" s="531"/>
    </row>
    <row r="133" spans="1:55" s="29" customFormat="1" ht="24.75" hidden="1" customHeight="1" x14ac:dyDescent="0.25">
      <c r="A133" s="34" t="s">
        <v>221</v>
      </c>
      <c r="B133" s="33" t="s">
        <v>220</v>
      </c>
      <c r="C133" s="98" t="e">
        <f>Önkormányzat!#REF!+[1]Hivatal!C132+Óvoda!C132+'Közösségi H'!C132</f>
        <v>#REF!</v>
      </c>
      <c r="D133" s="78" t="e">
        <f>Önkormányzat!#REF!+[1]Hivatal!D132+Óvoda!D132+'Közösségi H'!D132</f>
        <v>#REF!</v>
      </c>
      <c r="E133" s="99" t="e">
        <f>Önkormányzat!#REF!+[1]Hivatal!E132+Óvoda!E132+'Közösségi H'!E132</f>
        <v>#REF!</v>
      </c>
      <c r="F133" s="77" t="e">
        <f>SUM(C133:E133)</f>
        <v>#REF!</v>
      </c>
      <c r="G133" s="98" t="e">
        <f>Önkormányzat!#REF!+[1]Hivatal!G132+Óvoda!G132+'Közösségi H'!G132</f>
        <v>#REF!</v>
      </c>
      <c r="H133" s="78" t="e">
        <f>Önkormányzat!#REF!+[1]Hivatal!H132+Óvoda!H132+'Közösségi H'!H132</f>
        <v>#REF!</v>
      </c>
      <c r="I133" s="99" t="e">
        <f>Önkormányzat!#REF!+[1]Hivatal!I132+Óvoda!I132+'Közösségi H'!I132</f>
        <v>#REF!</v>
      </c>
      <c r="J133" s="77" t="e">
        <f>SUM(F133:I133)</f>
        <v>#REF!</v>
      </c>
      <c r="K133" s="98" t="e">
        <f>Önkormányzat!#REF!+[1]Hivatal!K132+Óvoda!K132+'Közösségi H'!K132</f>
        <v>#REF!</v>
      </c>
      <c r="L133" s="78" t="e">
        <f>Önkormányzat!#REF!+[1]Hivatal!L132+Óvoda!L132+'Közösségi H'!L132</f>
        <v>#REF!</v>
      </c>
      <c r="M133" s="99" t="e">
        <f>Önkormányzat!#REF!+[1]Hivatal!M132+Óvoda!M132+'Közösségi H'!M132</f>
        <v>#REF!</v>
      </c>
      <c r="N133" s="77" t="e">
        <f>SUM(J133:M133)</f>
        <v>#REF!</v>
      </c>
      <c r="O133" s="79"/>
      <c r="P133" s="78"/>
      <c r="Q133" s="78"/>
      <c r="R133" s="77" t="e">
        <f>SUM(N133:Q133)</f>
        <v>#REF!</v>
      </c>
      <c r="S133" s="79"/>
      <c r="T133" s="78"/>
      <c r="U133" s="78"/>
      <c r="V133" s="77" t="e">
        <f>SUM(R133:U133)</f>
        <v>#REF!</v>
      </c>
      <c r="W133" s="79"/>
      <c r="X133" s="78"/>
      <c r="Y133" s="78"/>
      <c r="Z133" s="77" t="e">
        <f>SUM(V133:Y133)</f>
        <v>#REF!</v>
      </c>
      <c r="AA133" s="79"/>
      <c r="AB133" s="78"/>
      <c r="AC133" s="78"/>
      <c r="AD133" s="77" t="e">
        <f>SUM(Z133:AC133)</f>
        <v>#REF!</v>
      </c>
      <c r="AE133" s="79"/>
      <c r="AF133" s="78"/>
      <c r="AG133" s="78"/>
      <c r="AH133" s="77" t="e">
        <f>SUM(AD133:AG133)</f>
        <v>#REF!</v>
      </c>
      <c r="AI133" s="79"/>
      <c r="AJ133" s="78"/>
      <c r="AK133" s="78"/>
      <c r="AL133" s="77" t="e">
        <f>SUM(AH133:AK133)</f>
        <v>#REF!</v>
      </c>
      <c r="AM133" s="79"/>
      <c r="AN133" s="78"/>
      <c r="AO133" s="78"/>
      <c r="AP133" s="77" t="e">
        <f>SUM(AL133:AO133)</f>
        <v>#REF!</v>
      </c>
      <c r="AQ133" s="79"/>
      <c r="AR133" s="78"/>
      <c r="AS133" s="78"/>
      <c r="AT133" s="77" t="e">
        <f>SUM(AP133:AS133)</f>
        <v>#REF!</v>
      </c>
      <c r="AU133" s="79"/>
      <c r="AV133" s="78"/>
      <c r="AW133" s="78"/>
      <c r="AX133" s="77" t="e">
        <f>SUM(AT133:AW133)</f>
        <v>#REF!</v>
      </c>
      <c r="AZ133" s="543" t="e">
        <f t="shared" si="51"/>
        <v>#REF!</v>
      </c>
      <c r="BA133" s="529">
        <v>0</v>
      </c>
      <c r="BB133" s="529">
        <v>0</v>
      </c>
      <c r="BC133" s="531"/>
    </row>
    <row r="134" spans="1:55" s="23" customFormat="1" ht="0.75" hidden="1" customHeight="1" x14ac:dyDescent="0.25">
      <c r="A134" s="28" t="s">
        <v>219</v>
      </c>
      <c r="B134" s="27" t="s">
        <v>218</v>
      </c>
      <c r="C134" s="76" t="e">
        <f>SUM(C129:C133)</f>
        <v>#REF!</v>
      </c>
      <c r="D134" s="75" t="e">
        <f>SUM(D129:D133)</f>
        <v>#REF!</v>
      </c>
      <c r="E134" s="75" t="e">
        <f>SUM(E129:E133)</f>
        <v>#REF!</v>
      </c>
      <c r="F134" s="74" t="e">
        <f>IF((SUM(C134:E134))=SUM(F129:F133),SUM(F129:F133),"HIBA!")</f>
        <v>#REF!</v>
      </c>
      <c r="G134" s="76" t="e">
        <f>SUM(G129:G132)</f>
        <v>#REF!</v>
      </c>
      <c r="H134" s="75" t="e">
        <f>SUM(H129:H132)</f>
        <v>#REF!</v>
      </c>
      <c r="I134" s="75" t="e">
        <f>SUM(I129:I132)</f>
        <v>#REF!</v>
      </c>
      <c r="J134" s="74" t="e">
        <f>IF((SUM(F134:I134))=SUM(J129:J133),SUM(J129:J133),"HIBA!")</f>
        <v>#REF!</v>
      </c>
      <c r="K134" s="76" t="e">
        <f>SUM(K129:K132)</f>
        <v>#REF!</v>
      </c>
      <c r="L134" s="75" t="e">
        <f>SUM(L129:L132)</f>
        <v>#REF!</v>
      </c>
      <c r="M134" s="75" t="e">
        <f>SUM(M129:M132)</f>
        <v>#REF!</v>
      </c>
      <c r="N134" s="74" t="e">
        <f>IF((SUM(J134:M134))=SUM(N129:N133),SUM(N129:N133),"HIBA!")</f>
        <v>#REF!</v>
      </c>
      <c r="O134" s="76">
        <f>SUM(O129:O132)</f>
        <v>0</v>
      </c>
      <c r="P134" s="75">
        <f>SUM(P129:P132)</f>
        <v>0</v>
      </c>
      <c r="Q134" s="75">
        <f>SUM(Q129:Q132)</f>
        <v>0</v>
      </c>
      <c r="R134" s="74" t="e">
        <f>IF((SUM(N134:Q134))=SUM(R129:R133),SUM(R129:R133),"HIBA!")</f>
        <v>#REF!</v>
      </c>
      <c r="S134" s="76">
        <f>SUM(S129:S132)</f>
        <v>0</v>
      </c>
      <c r="T134" s="75">
        <f>SUM(T129:T132)</f>
        <v>0</v>
      </c>
      <c r="U134" s="75">
        <f>SUM(U129:U132)</f>
        <v>0</v>
      </c>
      <c r="V134" s="74" t="e">
        <f>IF((SUM(R134:U134))=SUM(V129:V133),SUM(V129:V133),"HIBA!")</f>
        <v>#REF!</v>
      </c>
      <c r="W134" s="76">
        <f>SUM(W129:W132)</f>
        <v>0</v>
      </c>
      <c r="X134" s="75">
        <f>SUM(X129:X132)</f>
        <v>0</v>
      </c>
      <c r="Y134" s="75">
        <f>SUM(Y129:Y132)</f>
        <v>0</v>
      </c>
      <c r="Z134" s="74" t="e">
        <f>IF((SUM(V134:Y134))=SUM(Z129:Z133),SUM(Z129:Z133),"HIBA!")</f>
        <v>#REF!</v>
      </c>
      <c r="AA134" s="76">
        <f>SUM(AA129:AA132)</f>
        <v>0</v>
      </c>
      <c r="AB134" s="75">
        <f>SUM(AB129:AB132)</f>
        <v>0</v>
      </c>
      <c r="AC134" s="75">
        <f>SUM(AC129:AC132)</f>
        <v>0</v>
      </c>
      <c r="AD134" s="74" t="e">
        <f>IF((SUM(Z134:AC134))=SUM(AD129:AD133),SUM(AD129:AD133),"HIBA!")</f>
        <v>#REF!</v>
      </c>
      <c r="AE134" s="76">
        <f>SUM(AE129:AE132)</f>
        <v>0</v>
      </c>
      <c r="AF134" s="75">
        <f>SUM(AF129:AF132)</f>
        <v>0</v>
      </c>
      <c r="AG134" s="75">
        <f>SUM(AG129:AG132)</f>
        <v>0</v>
      </c>
      <c r="AH134" s="74" t="e">
        <f>IF((SUM(AD134:AG134))=SUM(AH129:AH133),SUM(AH129:AH133),"HIBA!")</f>
        <v>#REF!</v>
      </c>
      <c r="AI134" s="76">
        <f>SUM(AI129:AI132)</f>
        <v>0</v>
      </c>
      <c r="AJ134" s="75">
        <f>SUM(AJ129:AJ132)</f>
        <v>0</v>
      </c>
      <c r="AK134" s="75">
        <f>SUM(AK129:AK132)</f>
        <v>0</v>
      </c>
      <c r="AL134" s="74" t="e">
        <f>IF((SUM(AH134:AK134))=SUM(AL129:AL133),SUM(AL129:AL133),"HIBA!")</f>
        <v>#REF!</v>
      </c>
      <c r="AM134" s="76">
        <f>SUM(AM129:AM132)</f>
        <v>0</v>
      </c>
      <c r="AN134" s="75">
        <f>SUM(AN129:AN132)</f>
        <v>0</v>
      </c>
      <c r="AO134" s="75">
        <f>SUM(AO129:AO132)</f>
        <v>0</v>
      </c>
      <c r="AP134" s="74" t="e">
        <f>IF((SUM(AL134:AO134))=SUM(AP129:AP133),SUM(AP129:AP133),"HIBA!")</f>
        <v>#REF!</v>
      </c>
      <c r="AQ134" s="76">
        <f>SUM(AQ129:AQ132)</f>
        <v>0</v>
      </c>
      <c r="AR134" s="75">
        <f>SUM(AR129:AR132)</f>
        <v>0</v>
      </c>
      <c r="AS134" s="75">
        <f>SUM(AS129:AS132)</f>
        <v>0</v>
      </c>
      <c r="AT134" s="74" t="e">
        <f>IF((SUM(AP134:AS134))=SUM(AT129:AT133),SUM(AT129:AT133),"HIBA!")</f>
        <v>#REF!</v>
      </c>
      <c r="AU134" s="76">
        <f>SUM(AU129:AU132)</f>
        <v>0</v>
      </c>
      <c r="AV134" s="75">
        <f>SUM(AV129:AV132)</f>
        <v>0</v>
      </c>
      <c r="AW134" s="75">
        <f>SUM(AW129:AW132)</f>
        <v>0</v>
      </c>
      <c r="AX134" s="74" t="e">
        <f>IF((SUM(AT134:AW134))=SUM(AX129:AX133),SUM(AX129:AX133),"HIBA!")</f>
        <v>#REF!</v>
      </c>
      <c r="AZ134" s="543" t="e">
        <f t="shared" si="51"/>
        <v>#REF!</v>
      </c>
      <c r="BA134" s="529">
        <v>0</v>
      </c>
      <c r="BB134" s="529">
        <v>0</v>
      </c>
      <c r="BC134" s="532"/>
    </row>
    <row r="135" spans="1:55" s="17" customFormat="1" ht="24.75" hidden="1" customHeight="1" x14ac:dyDescent="0.25">
      <c r="A135" s="45" t="s">
        <v>217</v>
      </c>
      <c r="B135" s="21" t="s">
        <v>216</v>
      </c>
      <c r="C135" s="98" t="e">
        <f>Önkormányzat!#REF!+[1]Hivatal!C134+Óvoda!C134+'Közösségi H'!C134</f>
        <v>#REF!</v>
      </c>
      <c r="D135" s="78" t="e">
        <f>Önkormányzat!#REF!+[1]Hivatal!D134+Óvoda!D134+'Közösségi H'!D134</f>
        <v>#REF!</v>
      </c>
      <c r="E135" s="99" t="e">
        <f>Önkormányzat!#REF!+[1]Hivatal!E134+Óvoda!E134+'Közösségi H'!E134</f>
        <v>#REF!</v>
      </c>
      <c r="F135" s="71" t="e">
        <f>SUM(C135:E135)</f>
        <v>#REF!</v>
      </c>
      <c r="G135" s="98" t="e">
        <f>Önkormányzat!#REF!+[1]Hivatal!G134+Óvoda!G134+'Közösségi H'!G134</f>
        <v>#REF!</v>
      </c>
      <c r="H135" s="78" t="e">
        <f>Önkormányzat!#REF!+[1]Hivatal!H134+Óvoda!H134+'Közösségi H'!H134</f>
        <v>#REF!</v>
      </c>
      <c r="I135" s="99" t="e">
        <f>Önkormányzat!#REF!+[1]Hivatal!I134+Óvoda!I134+'Közösségi H'!I134</f>
        <v>#REF!</v>
      </c>
      <c r="J135" s="71" t="e">
        <f>SUM(F135:I135)</f>
        <v>#REF!</v>
      </c>
      <c r="K135" s="98" t="e">
        <f>Önkormányzat!#REF!+[1]Hivatal!K134+Óvoda!K134+'Közösségi H'!K134</f>
        <v>#REF!</v>
      </c>
      <c r="L135" s="78" t="e">
        <f>Önkormányzat!#REF!+[1]Hivatal!L134+Óvoda!L134+'Közösségi H'!L134</f>
        <v>#REF!</v>
      </c>
      <c r="M135" s="99" t="e">
        <f>Önkormányzat!#REF!+[1]Hivatal!M134+Óvoda!M134+'Közösségi H'!M134</f>
        <v>#REF!</v>
      </c>
      <c r="N135" s="71" t="e">
        <f>SUM(J135:M135)</f>
        <v>#REF!</v>
      </c>
      <c r="O135" s="73"/>
      <c r="P135" s="72"/>
      <c r="Q135" s="72"/>
      <c r="R135" s="71" t="e">
        <f>SUM(N135:Q135)</f>
        <v>#REF!</v>
      </c>
      <c r="S135" s="73"/>
      <c r="T135" s="72"/>
      <c r="U135" s="72"/>
      <c r="V135" s="71" t="e">
        <f>SUM(R135:U135)</f>
        <v>#REF!</v>
      </c>
      <c r="W135" s="73"/>
      <c r="X135" s="72"/>
      <c r="Y135" s="72"/>
      <c r="Z135" s="71" t="e">
        <f>SUM(V135:Y135)</f>
        <v>#REF!</v>
      </c>
      <c r="AA135" s="73"/>
      <c r="AB135" s="72"/>
      <c r="AC135" s="72"/>
      <c r="AD135" s="71" t="e">
        <f>SUM(Z135:AC135)</f>
        <v>#REF!</v>
      </c>
      <c r="AE135" s="73"/>
      <c r="AF135" s="72"/>
      <c r="AG135" s="72"/>
      <c r="AH135" s="71" t="e">
        <f>SUM(AD135:AG135)</f>
        <v>#REF!</v>
      </c>
      <c r="AI135" s="73"/>
      <c r="AJ135" s="72"/>
      <c r="AK135" s="72"/>
      <c r="AL135" s="71" t="e">
        <f>SUM(AH135:AK135)</f>
        <v>#REF!</v>
      </c>
      <c r="AM135" s="73"/>
      <c r="AN135" s="72"/>
      <c r="AO135" s="72"/>
      <c r="AP135" s="71" t="e">
        <f>SUM(AL135:AO135)</f>
        <v>#REF!</v>
      </c>
      <c r="AQ135" s="73"/>
      <c r="AR135" s="72"/>
      <c r="AS135" s="72"/>
      <c r="AT135" s="71" t="e">
        <f>SUM(AP135:AS135)</f>
        <v>#REF!</v>
      </c>
      <c r="AU135" s="73"/>
      <c r="AV135" s="72"/>
      <c r="AW135" s="72"/>
      <c r="AX135" s="71" t="e">
        <f>SUM(AT135:AW135)</f>
        <v>#REF!</v>
      </c>
      <c r="AZ135" s="543" t="e">
        <f t="shared" si="51"/>
        <v>#REF!</v>
      </c>
      <c r="BA135" s="529">
        <v>0</v>
      </c>
      <c r="BB135" s="529">
        <v>0</v>
      </c>
      <c r="BC135" s="534"/>
    </row>
    <row r="136" spans="1:55" s="17" customFormat="1" ht="24.75" hidden="1" customHeight="1" x14ac:dyDescent="0.25">
      <c r="A136" s="45" t="s">
        <v>215</v>
      </c>
      <c r="B136" s="21" t="s">
        <v>214</v>
      </c>
      <c r="C136" s="98" t="e">
        <f>Önkormányzat!#REF!+[1]Hivatal!C135+Óvoda!C135+'Közösségi H'!C135</f>
        <v>#REF!</v>
      </c>
      <c r="D136" s="78" t="e">
        <f>Önkormányzat!#REF!+[1]Hivatal!D135+Óvoda!D135+'Közösségi H'!D135</f>
        <v>#REF!</v>
      </c>
      <c r="E136" s="99" t="e">
        <f>Önkormányzat!#REF!+[1]Hivatal!E135+Óvoda!E135+'Közösségi H'!E135</f>
        <v>#REF!</v>
      </c>
      <c r="F136" s="71" t="e">
        <f>SUM(C136:E136)</f>
        <v>#REF!</v>
      </c>
      <c r="G136" s="98" t="e">
        <f>Önkormányzat!#REF!+[1]Hivatal!G135+Óvoda!G135+'Közösségi H'!G135</f>
        <v>#REF!</v>
      </c>
      <c r="H136" s="78" t="e">
        <f>Önkormányzat!#REF!+[1]Hivatal!H135+Óvoda!H135+'Közösségi H'!H135</f>
        <v>#REF!</v>
      </c>
      <c r="I136" s="99" t="e">
        <f>Önkormányzat!#REF!+[1]Hivatal!I135+Óvoda!I135+'Közösségi H'!I135</f>
        <v>#REF!</v>
      </c>
      <c r="J136" s="71" t="e">
        <f>SUM(F136:I136)</f>
        <v>#REF!</v>
      </c>
      <c r="K136" s="98" t="e">
        <f>Önkormányzat!#REF!+[1]Hivatal!K135+Óvoda!K135+'Közösségi H'!K135</f>
        <v>#REF!</v>
      </c>
      <c r="L136" s="78" t="e">
        <f>Önkormányzat!#REF!+[1]Hivatal!L135+Óvoda!L135+'Közösségi H'!L135</f>
        <v>#REF!</v>
      </c>
      <c r="M136" s="99" t="e">
        <f>Önkormányzat!#REF!+[1]Hivatal!M135+Óvoda!M135+'Közösségi H'!M135</f>
        <v>#REF!</v>
      </c>
      <c r="N136" s="71" t="e">
        <f>SUM(J136:M136)</f>
        <v>#REF!</v>
      </c>
      <c r="O136" s="73"/>
      <c r="P136" s="72"/>
      <c r="Q136" s="72"/>
      <c r="R136" s="71" t="e">
        <f>SUM(N136:Q136)</f>
        <v>#REF!</v>
      </c>
      <c r="S136" s="73"/>
      <c r="T136" s="72"/>
      <c r="U136" s="72"/>
      <c r="V136" s="71" t="e">
        <f>SUM(R136:U136)</f>
        <v>#REF!</v>
      </c>
      <c r="W136" s="73"/>
      <c r="X136" s="72"/>
      <c r="Y136" s="72"/>
      <c r="Z136" s="71" t="e">
        <f>SUM(V136:Y136)</f>
        <v>#REF!</v>
      </c>
      <c r="AA136" s="73"/>
      <c r="AB136" s="72"/>
      <c r="AC136" s="72"/>
      <c r="AD136" s="71" t="e">
        <f>SUM(Z136:AC136)</f>
        <v>#REF!</v>
      </c>
      <c r="AE136" s="73"/>
      <c r="AF136" s="72"/>
      <c r="AG136" s="72"/>
      <c r="AH136" s="71" t="e">
        <f>SUM(AD136:AG136)</f>
        <v>#REF!</v>
      </c>
      <c r="AI136" s="73"/>
      <c r="AJ136" s="72"/>
      <c r="AK136" s="72"/>
      <c r="AL136" s="71" t="e">
        <f>SUM(AH136:AK136)</f>
        <v>#REF!</v>
      </c>
      <c r="AM136" s="73"/>
      <c r="AN136" s="72"/>
      <c r="AO136" s="72"/>
      <c r="AP136" s="71" t="e">
        <f>SUM(AL136:AO136)</f>
        <v>#REF!</v>
      </c>
      <c r="AQ136" s="73"/>
      <c r="AR136" s="72"/>
      <c r="AS136" s="72"/>
      <c r="AT136" s="71" t="e">
        <f>SUM(AP136:AS136)</f>
        <v>#REF!</v>
      </c>
      <c r="AU136" s="73"/>
      <c r="AV136" s="72"/>
      <c r="AW136" s="72"/>
      <c r="AX136" s="71" t="e">
        <f>SUM(AT136:AW136)</f>
        <v>#REF!</v>
      </c>
      <c r="AZ136" s="543" t="e">
        <f t="shared" si="51"/>
        <v>#REF!</v>
      </c>
      <c r="BA136" s="529">
        <v>0</v>
      </c>
      <c r="BB136" s="529">
        <v>0</v>
      </c>
      <c r="BC136" s="534"/>
    </row>
    <row r="137" spans="1:55" s="5" customFormat="1" ht="30" customHeight="1" x14ac:dyDescent="0.3">
      <c r="A137" s="39" t="s">
        <v>213</v>
      </c>
      <c r="B137" s="38" t="s">
        <v>212</v>
      </c>
      <c r="C137" s="70">
        <f t="shared" ref="C137:J137" si="106">SUM(C120:C121)</f>
        <v>3051555</v>
      </c>
      <c r="D137" s="69">
        <f t="shared" si="106"/>
        <v>0</v>
      </c>
      <c r="E137" s="69">
        <f t="shared" si="106"/>
        <v>0</v>
      </c>
      <c r="F137" s="68">
        <f t="shared" si="106"/>
        <v>3051555</v>
      </c>
      <c r="G137" s="70">
        <f t="shared" si="106"/>
        <v>21382700</v>
      </c>
      <c r="H137" s="69">
        <f t="shared" si="106"/>
        <v>0</v>
      </c>
      <c r="I137" s="69">
        <f t="shared" si="106"/>
        <v>0</v>
      </c>
      <c r="J137" s="68">
        <f t="shared" si="106"/>
        <v>24434255</v>
      </c>
      <c r="K137" s="70" t="e">
        <f>SUM(K128,K134,K135)</f>
        <v>#REF!</v>
      </c>
      <c r="L137" s="69" t="e">
        <f>SUM(L128,L134,L135)</f>
        <v>#REF!</v>
      </c>
      <c r="M137" s="69" t="e">
        <f>SUM(M128,M134,M135)</f>
        <v>#REF!</v>
      </c>
      <c r="N137" s="68" t="e">
        <f>IF((SUM(J137:M137))=SUM(N128,N134,N135),SUM(N128,N134,N135),"HIBA!")</f>
        <v>#REF!</v>
      </c>
      <c r="O137" s="70">
        <f>SUM(O128,O134,O135)</f>
        <v>0</v>
      </c>
      <c r="P137" s="69">
        <f>SUM(P128,P134,P135)</f>
        <v>0</v>
      </c>
      <c r="Q137" s="69">
        <f>SUM(Q128,Q134,Q135)</f>
        <v>0</v>
      </c>
      <c r="R137" s="68" t="e">
        <f>IF((SUM(N137:Q137))=SUM(R128,R134,R135),SUM(R128,R134,R135),"HIBA!")</f>
        <v>#REF!</v>
      </c>
      <c r="S137" s="70">
        <f>SUM(S128,S134,S135)</f>
        <v>0</v>
      </c>
      <c r="T137" s="69">
        <f>SUM(T128,T134,T135)</f>
        <v>0</v>
      </c>
      <c r="U137" s="69">
        <f>SUM(U128,U134,U135)</f>
        <v>0</v>
      </c>
      <c r="V137" s="68" t="e">
        <f>IF((SUM(R137:U137))=SUM(V128,V134,V135),SUM(V128,V134,V135),"HIBA!")</f>
        <v>#REF!</v>
      </c>
      <c r="W137" s="70">
        <f>SUM(W128,W134,W135)</f>
        <v>0</v>
      </c>
      <c r="X137" s="69">
        <f>SUM(X128,X134,X135)</f>
        <v>0</v>
      </c>
      <c r="Y137" s="69">
        <f>SUM(Y128,Y134,Y135)</f>
        <v>0</v>
      </c>
      <c r="Z137" s="68" t="e">
        <f>IF((SUM(V137:Y137))=SUM(Z128,Z134,Z135),SUM(Z128,Z134,Z135),"HIBA!")</f>
        <v>#REF!</v>
      </c>
      <c r="AA137" s="70">
        <f>SUM(AA128,AA134,AA135)</f>
        <v>0</v>
      </c>
      <c r="AB137" s="69">
        <f>SUM(AB128,AB134,AB135)</f>
        <v>0</v>
      </c>
      <c r="AC137" s="69">
        <f>SUM(AC128,AC134,AC135)</f>
        <v>0</v>
      </c>
      <c r="AD137" s="68" t="e">
        <f>IF((SUM(Z137:AC137))=SUM(AD128,AD134,AD135),SUM(AD128,AD134,AD135),"HIBA!")</f>
        <v>#REF!</v>
      </c>
      <c r="AE137" s="70">
        <f>SUM(AE128,AE134,AE135)</f>
        <v>0</v>
      </c>
      <c r="AF137" s="69">
        <f>SUM(AF128,AF134,AF135)</f>
        <v>0</v>
      </c>
      <c r="AG137" s="69">
        <f>SUM(AG128,AG134,AG135)</f>
        <v>0</v>
      </c>
      <c r="AH137" s="68" t="e">
        <f>IF((SUM(AD137:AG137))=SUM(AH128,AH134,AH135),SUM(AH128,AH134,AH135),"HIBA!")</f>
        <v>#REF!</v>
      </c>
      <c r="AI137" s="70">
        <f>SUM(AI128,AI134,AI135)</f>
        <v>0</v>
      </c>
      <c r="AJ137" s="69">
        <f>SUM(AJ128,AJ134,AJ135)</f>
        <v>0</v>
      </c>
      <c r="AK137" s="69">
        <f>SUM(AK128,AK134,AK135)</f>
        <v>0</v>
      </c>
      <c r="AL137" s="68" t="e">
        <f>IF((SUM(AH137:AK137))=SUM(AL128,AL134,AL135),SUM(AL128,AL134,AL135),"HIBA!")</f>
        <v>#REF!</v>
      </c>
      <c r="AM137" s="70">
        <f>SUM(AM128,AM134,AM135)</f>
        <v>0</v>
      </c>
      <c r="AN137" s="69">
        <f>SUM(AN128,AN134,AN135)</f>
        <v>0</v>
      </c>
      <c r="AO137" s="69">
        <f>SUM(AO128,AO134,AO135)</f>
        <v>0</v>
      </c>
      <c r="AP137" s="68" t="e">
        <f>IF((SUM(AL137:AO137))=SUM(AP128,AP134,AP135),SUM(AP128,AP134,AP135),"HIBA!")</f>
        <v>#REF!</v>
      </c>
      <c r="AQ137" s="70">
        <f>SUM(AQ128,AQ134,AQ135)</f>
        <v>0</v>
      </c>
      <c r="AR137" s="69">
        <f>SUM(AR128,AR134,AR135)</f>
        <v>0</v>
      </c>
      <c r="AS137" s="69">
        <f>SUM(AS128,AS134,AS135)</f>
        <v>0</v>
      </c>
      <c r="AT137" s="68" t="e">
        <f>IF((SUM(AP137:AS137))=SUM(AT128,AT134,AT135),SUM(AT128,AT134,AT135),"HIBA!")</f>
        <v>#REF!</v>
      </c>
      <c r="AU137" s="70">
        <f>SUM(AU128,AU134,AU135)</f>
        <v>0</v>
      </c>
      <c r="AV137" s="69">
        <f>SUM(AV128,AV134,AV135)</f>
        <v>0</v>
      </c>
      <c r="AW137" s="69">
        <f>SUM(AW128,AW134,AW135)</f>
        <v>0</v>
      </c>
      <c r="AX137" s="68" t="e">
        <f>IF((SUM(AT137:AW137))=SUM(AX128,AX134,AX135),SUM(AX128,AX134,AX135),"HIBA!")</f>
        <v>#REF!</v>
      </c>
      <c r="AZ137" s="562">
        <f t="shared" si="51"/>
        <v>-18363519</v>
      </c>
      <c r="BA137" s="563">
        <v>0</v>
      </c>
      <c r="BB137" s="563">
        <v>0</v>
      </c>
      <c r="BC137" s="564">
        <f>SUM(BC120:BC121)</f>
        <v>6070736</v>
      </c>
    </row>
    <row r="138" spans="1:55" s="5" customFormat="1" ht="30" customHeight="1" thickBot="1" x14ac:dyDescent="0.35">
      <c r="A138" s="10" t="s">
        <v>211</v>
      </c>
      <c r="B138" s="9"/>
      <c r="C138" s="67">
        <f>SUM(C137,C107)</f>
        <v>221411875</v>
      </c>
      <c r="D138" s="66">
        <f>SUM(D137,D107)</f>
        <v>0</v>
      </c>
      <c r="E138" s="66">
        <f>SUM(E137,E107)</f>
        <v>0</v>
      </c>
      <c r="F138" s="65">
        <f>IF((SUM(C138:E138))=SUM(F137,F107),SUM(F137,F107),"HIBA!")</f>
        <v>221411875</v>
      </c>
      <c r="G138" s="67">
        <f>SUM(G137,G107)</f>
        <v>25308303</v>
      </c>
      <c r="H138" s="67">
        <f t="shared" ref="H138:J138" si="107">SUM(H137,H107)</f>
        <v>0</v>
      </c>
      <c r="I138" s="67">
        <f t="shared" si="107"/>
        <v>0</v>
      </c>
      <c r="J138" s="67">
        <f t="shared" si="107"/>
        <v>246720178</v>
      </c>
      <c r="K138" s="67" t="e">
        <f>SUM(K137,K107)</f>
        <v>#REF!</v>
      </c>
      <c r="L138" s="66" t="e">
        <f>SUM(L137,L107)</f>
        <v>#REF!</v>
      </c>
      <c r="M138" s="66" t="e">
        <f>SUM(M137,M107)</f>
        <v>#REF!</v>
      </c>
      <c r="N138" s="65" t="e">
        <f>IF((SUM(J138:M138))=SUM(N137,N107),SUM(N137,N107),"HIBA!")</f>
        <v>#REF!</v>
      </c>
      <c r="O138" s="67" t="e">
        <f>SUM(O137,O107)</f>
        <v>#REF!</v>
      </c>
      <c r="P138" s="66" t="e">
        <f>SUM(P137,P107)</f>
        <v>#REF!</v>
      </c>
      <c r="Q138" s="66" t="e">
        <f>SUM(Q137,Q107)</f>
        <v>#REF!</v>
      </c>
      <c r="R138" s="65" t="e">
        <f>IF((SUM(N138:Q138))=SUM(R137,R107),SUM(R137,R107),"HIBA!")</f>
        <v>#REF!</v>
      </c>
      <c r="S138" s="67" t="e">
        <f>SUM(S137,S107)</f>
        <v>#REF!</v>
      </c>
      <c r="T138" s="66" t="e">
        <f>SUM(T137,T107)</f>
        <v>#REF!</v>
      </c>
      <c r="U138" s="66" t="e">
        <f>SUM(U137,U107)</f>
        <v>#REF!</v>
      </c>
      <c r="V138" s="65" t="e">
        <f>IF((SUM(R138:U138))=SUM(V137,V107),SUM(V137,V107),"HIBA!")</f>
        <v>#REF!</v>
      </c>
      <c r="W138" s="67" t="e">
        <f>SUM(W137,W107)</f>
        <v>#REF!</v>
      </c>
      <c r="X138" s="66" t="e">
        <f>SUM(X137,X107)</f>
        <v>#REF!</v>
      </c>
      <c r="Y138" s="66" t="e">
        <f>SUM(Y137,Y107)</f>
        <v>#REF!</v>
      </c>
      <c r="Z138" s="65" t="e">
        <f>IF((SUM(V138:Y138))=SUM(Z137,Z107),SUM(Z137,Z107),"HIBA!")</f>
        <v>#REF!</v>
      </c>
      <c r="AA138" s="67" t="e">
        <f>SUM(AA137,AA107)</f>
        <v>#REF!</v>
      </c>
      <c r="AB138" s="66" t="e">
        <f>SUM(AB137,AB107)</f>
        <v>#REF!</v>
      </c>
      <c r="AC138" s="66" t="e">
        <f>SUM(AC137,AC107)</f>
        <v>#REF!</v>
      </c>
      <c r="AD138" s="65" t="e">
        <f>IF((SUM(Z138:AC138))=SUM(AD137,AD107),SUM(AD137,AD107),"HIBA!")</f>
        <v>#REF!</v>
      </c>
      <c r="AE138" s="67">
        <f>SUM(AE137,AE107)</f>
        <v>0</v>
      </c>
      <c r="AF138" s="66">
        <f>SUM(AF137,AF107)</f>
        <v>0</v>
      </c>
      <c r="AG138" s="66">
        <f>SUM(AG137,AG107)</f>
        <v>0</v>
      </c>
      <c r="AH138" s="65" t="e">
        <f>IF((SUM(AD138:AG138))=SUM(AH137,AH107),SUM(AH137,AH107),"HIBA!")</f>
        <v>#REF!</v>
      </c>
      <c r="AI138" s="67">
        <f>SUM(AI137,AI107)</f>
        <v>0</v>
      </c>
      <c r="AJ138" s="66">
        <f>SUM(AJ137,AJ107)</f>
        <v>0</v>
      </c>
      <c r="AK138" s="66">
        <f>SUM(AK137,AK107)</f>
        <v>0</v>
      </c>
      <c r="AL138" s="65" t="e">
        <f>IF((SUM(AH138:AK138))=SUM(AL137,AL107),SUM(AL137,AL107),"HIBA!")</f>
        <v>#REF!</v>
      </c>
      <c r="AM138" s="67">
        <f>SUM(AM137,AM107)</f>
        <v>0</v>
      </c>
      <c r="AN138" s="66">
        <f>SUM(AN137,AN107)</f>
        <v>0</v>
      </c>
      <c r="AO138" s="66">
        <f>SUM(AO137,AO107)</f>
        <v>0</v>
      </c>
      <c r="AP138" s="65" t="e">
        <f>IF((SUM(AL138:AO138))=SUM(AP137,AP107),SUM(AP137,AP107),"HIBA!")</f>
        <v>#REF!</v>
      </c>
      <c r="AQ138" s="67">
        <f>SUM(AQ137,AQ107)</f>
        <v>0</v>
      </c>
      <c r="AR138" s="66">
        <f>SUM(AR137,AR107)</f>
        <v>0</v>
      </c>
      <c r="AS138" s="66">
        <f>SUM(AS137,AS107)</f>
        <v>0</v>
      </c>
      <c r="AT138" s="65" t="e">
        <f>IF((SUM(AP138:AS138))=SUM(AT137,AT107),SUM(AT137,AT107),"HIBA!")</f>
        <v>#REF!</v>
      </c>
      <c r="AU138" s="67">
        <f>SUM(AU137,AU107)</f>
        <v>0</v>
      </c>
      <c r="AV138" s="66">
        <f>SUM(AV137,AV107)</f>
        <v>0</v>
      </c>
      <c r="AW138" s="66">
        <f>SUM(AW137,AW107)</f>
        <v>0</v>
      </c>
      <c r="AX138" s="65" t="e">
        <f>IF((SUM(AT138:AW138))=SUM(AX137,AX107),SUM(AX137,AX107),"HIBA!")</f>
        <v>#REF!</v>
      </c>
      <c r="AZ138" s="562">
        <f t="shared" si="51"/>
        <v>18840041</v>
      </c>
      <c r="BA138" s="563">
        <v>0</v>
      </c>
      <c r="BB138" s="563">
        <v>0</v>
      </c>
      <c r="BC138" s="565">
        <f>BC107+BC137</f>
        <v>265560219</v>
      </c>
    </row>
    <row r="139" spans="1:55" s="29" customFormat="1" x14ac:dyDescent="0.25">
      <c r="A139" s="62"/>
      <c r="B139" s="64"/>
      <c r="C139" s="63"/>
      <c r="D139" s="63"/>
      <c r="E139" s="63"/>
      <c r="F139" s="62" t="str">
        <f>IF(F138=F245,"",F138-F245)</f>
        <v/>
      </c>
      <c r="G139" s="63"/>
      <c r="H139" s="63"/>
      <c r="I139" s="63"/>
      <c r="J139" s="62"/>
      <c r="K139" s="63"/>
      <c r="L139" s="63"/>
      <c r="M139" s="63"/>
      <c r="N139" s="62" t="e">
        <f>IF(N138=N245,"",N138-N245)</f>
        <v>#REF!</v>
      </c>
      <c r="O139" s="63"/>
      <c r="P139" s="63"/>
      <c r="Q139" s="63"/>
      <c r="R139" s="62" t="e">
        <f>IF(R138=R245,"",R138-R245)</f>
        <v>#REF!</v>
      </c>
      <c r="S139" s="63"/>
      <c r="T139" s="63"/>
      <c r="U139" s="63"/>
      <c r="V139" s="62" t="e">
        <f>IF(V138=V245,"",V138-V245)</f>
        <v>#REF!</v>
      </c>
      <c r="W139" s="63"/>
      <c r="X139" s="63"/>
      <c r="Y139" s="63"/>
      <c r="Z139" s="62" t="e">
        <f>IF(Z138=Z245,"",Z138-Z245)</f>
        <v>#REF!</v>
      </c>
      <c r="AA139" s="63"/>
      <c r="AB139" s="63"/>
      <c r="AC139" s="63"/>
      <c r="AD139" s="62" t="e">
        <f>IF(AD138=AD245,"",AD138-AD245)</f>
        <v>#REF!</v>
      </c>
      <c r="AE139" s="63"/>
      <c r="AF139" s="63"/>
      <c r="AG139" s="63"/>
      <c r="AH139" s="62" t="e">
        <f>IF(AH138=AH245,"",AH138-AH245)</f>
        <v>#REF!</v>
      </c>
      <c r="AI139" s="63"/>
      <c r="AJ139" s="63"/>
      <c r="AK139" s="63"/>
      <c r="AL139" s="62" t="e">
        <f>IF(AL138=AL245,"",AL138-AL245)</f>
        <v>#REF!</v>
      </c>
      <c r="AM139" s="63"/>
      <c r="AN139" s="63"/>
      <c r="AO139" s="63"/>
      <c r="AP139" s="62" t="e">
        <f>IF(AP138=AP245,"",AP138-AP245)</f>
        <v>#REF!</v>
      </c>
      <c r="AQ139" s="63"/>
      <c r="AR139" s="63"/>
      <c r="AS139" s="63"/>
      <c r="AT139" s="62" t="e">
        <f>IF(AT138=AT245,"",AT138-AT245)</f>
        <v>#REF!</v>
      </c>
      <c r="AU139" s="63"/>
      <c r="AV139" s="63"/>
      <c r="AW139" s="63"/>
      <c r="AX139" s="62" t="e">
        <f>IF(AX138=AX245,"",AX138-AX245)</f>
        <v>#REF!</v>
      </c>
    </row>
    <row r="140" spans="1:55" s="123" customFormat="1" x14ac:dyDescent="0.3">
      <c r="A140" s="610"/>
      <c r="B140" s="610"/>
      <c r="C140" s="610"/>
      <c r="D140" s="610"/>
      <c r="E140" s="610"/>
      <c r="F140" s="610"/>
      <c r="G140" s="610"/>
      <c r="H140" s="610"/>
      <c r="I140" s="610"/>
      <c r="J140" s="610"/>
      <c r="K140" s="102"/>
      <c r="L140" s="102"/>
      <c r="M140" s="102"/>
      <c r="N140" s="103">
        <v>0</v>
      </c>
      <c r="O140" s="102"/>
      <c r="P140" s="102"/>
      <c r="Q140" s="102"/>
      <c r="R140" s="103" t="e">
        <f>IF(R138=R246,"",R138-R246)</f>
        <v>#REF!</v>
      </c>
      <c r="S140" s="102"/>
      <c r="T140" s="102"/>
      <c r="U140" s="102"/>
      <c r="V140" s="103" t="e">
        <f>IF(V138=V246,"",V138-V246)</f>
        <v>#REF!</v>
      </c>
      <c r="W140" s="102"/>
      <c r="X140" s="102"/>
      <c r="Y140" s="102"/>
      <c r="Z140" s="103" t="e">
        <f>IF(Z138=Z246,"",Z138-Z246)</f>
        <v>#REF!</v>
      </c>
      <c r="AA140" s="102"/>
      <c r="AB140" s="102"/>
      <c r="AC140" s="102"/>
      <c r="AD140" s="103" t="e">
        <f>IF(AD138=AD246,"",AD138-AD246)</f>
        <v>#REF!</v>
      </c>
      <c r="AE140" s="102"/>
      <c r="AF140" s="102"/>
      <c r="AG140" s="102"/>
      <c r="AH140" s="103" t="e">
        <f>IF(AH138=AH246,"",AH138-AH246)</f>
        <v>#REF!</v>
      </c>
      <c r="AI140" s="102"/>
      <c r="AJ140" s="102"/>
      <c r="AK140" s="102"/>
      <c r="AL140" s="103" t="e">
        <f>IF(AL138=AL246,"",AL138-AL246)</f>
        <v>#REF!</v>
      </c>
      <c r="AM140" s="102"/>
      <c r="AN140" s="102"/>
      <c r="AO140" s="102"/>
      <c r="AP140" s="103" t="e">
        <f>IF(AP138=AP246,"",AP138-AP246)</f>
        <v>#REF!</v>
      </c>
      <c r="AQ140" s="102"/>
      <c r="AR140" s="102"/>
      <c r="AS140" s="102"/>
      <c r="AT140" s="103" t="e">
        <f>IF(AT138=AT246,"",AT138-AT246)</f>
        <v>#REF!</v>
      </c>
      <c r="AU140" s="102"/>
      <c r="AV140" s="102"/>
      <c r="AW140" s="102"/>
      <c r="AX140" s="103" t="e">
        <f>IF(AX138=AX246,"",AX138-AX246)</f>
        <v>#REF!</v>
      </c>
    </row>
    <row r="141" spans="1:55" s="123" customFormat="1" ht="15.6" x14ac:dyDescent="0.3">
      <c r="A141" s="95" t="s">
        <v>689</v>
      </c>
      <c r="B141" s="64"/>
      <c r="C141" s="102"/>
      <c r="D141" s="102"/>
      <c r="E141" s="102"/>
      <c r="F141" s="103"/>
      <c r="G141" s="102"/>
      <c r="H141" s="102"/>
      <c r="I141" s="102"/>
      <c r="J141" s="542"/>
      <c r="K141" s="102"/>
      <c r="L141" s="102"/>
      <c r="M141" s="102"/>
      <c r="N141" s="103"/>
      <c r="O141" s="102"/>
      <c r="P141" s="102"/>
      <c r="Q141" s="102"/>
      <c r="R141" s="103"/>
      <c r="S141" s="102"/>
      <c r="T141" s="102"/>
      <c r="U141" s="102"/>
      <c r="V141" s="103"/>
      <c r="W141" s="102"/>
      <c r="X141" s="102"/>
      <c r="Y141" s="102"/>
      <c r="Z141" s="103"/>
      <c r="AA141" s="102"/>
      <c r="AB141" s="102"/>
      <c r="AC141" s="102"/>
      <c r="AD141" s="103"/>
      <c r="AE141" s="102"/>
      <c r="AF141" s="102"/>
      <c r="AG141" s="102"/>
      <c r="AH141" s="103"/>
      <c r="AI141" s="102"/>
      <c r="AJ141" s="102"/>
      <c r="AK141" s="102"/>
      <c r="AL141" s="103"/>
      <c r="AM141" s="102"/>
      <c r="AN141" s="102"/>
      <c r="AO141" s="102"/>
      <c r="AP141" s="103"/>
      <c r="AQ141" s="102"/>
      <c r="AR141" s="102"/>
      <c r="AS141" s="102"/>
      <c r="AT141" s="103"/>
      <c r="AU141" s="102"/>
      <c r="AV141" s="102"/>
      <c r="AW141" s="102"/>
      <c r="AX141" s="103"/>
    </row>
    <row r="142" spans="1:55" s="123" customFormat="1" ht="17.399999999999999" x14ac:dyDescent="0.3">
      <c r="A142" s="112" t="s">
        <v>686</v>
      </c>
      <c r="B142" s="64"/>
      <c r="C142" s="102"/>
      <c r="D142" s="102"/>
      <c r="E142" s="102"/>
      <c r="F142" s="103"/>
      <c r="G142" s="102"/>
      <c r="H142" s="102"/>
      <c r="I142" s="102"/>
      <c r="J142" s="103"/>
      <c r="K142" s="102"/>
      <c r="L142" s="102"/>
      <c r="M142" s="102"/>
      <c r="N142" s="103"/>
      <c r="O142" s="102"/>
      <c r="P142" s="102"/>
      <c r="Q142" s="102"/>
      <c r="R142" s="103"/>
      <c r="S142" s="102"/>
      <c r="T142" s="102"/>
      <c r="U142" s="102"/>
      <c r="V142" s="103"/>
      <c r="W142" s="102"/>
      <c r="X142" s="102"/>
      <c r="Y142" s="102"/>
      <c r="Z142" s="103"/>
      <c r="AA142" s="102"/>
      <c r="AB142" s="102"/>
      <c r="AC142" s="102"/>
      <c r="AD142" s="103"/>
      <c r="AE142" s="102"/>
      <c r="AF142" s="102"/>
      <c r="AG142" s="102"/>
      <c r="AH142" s="103"/>
      <c r="AI142" s="102"/>
      <c r="AJ142" s="102"/>
      <c r="AK142" s="102"/>
      <c r="AL142" s="103"/>
      <c r="AM142" s="102"/>
      <c r="AN142" s="102"/>
      <c r="AO142" s="102"/>
      <c r="AP142" s="103"/>
      <c r="AQ142" s="102"/>
      <c r="AR142" s="102"/>
      <c r="AS142" s="102"/>
      <c r="AT142" s="103"/>
      <c r="AU142" s="102"/>
      <c r="AV142" s="102"/>
      <c r="AW142" s="102"/>
      <c r="AX142" s="103"/>
    </row>
    <row r="143" spans="1:55" s="29" customFormat="1" ht="13.8" x14ac:dyDescent="0.25">
      <c r="A143" s="94" t="s">
        <v>469</v>
      </c>
      <c r="B143" s="58"/>
      <c r="C143" s="61"/>
      <c r="D143" s="61"/>
      <c r="E143" s="61"/>
      <c r="F143" s="58"/>
      <c r="G143" s="61"/>
      <c r="H143" s="61"/>
      <c r="I143" s="61"/>
      <c r="J143" s="58"/>
      <c r="K143" s="61"/>
      <c r="L143" s="61"/>
      <c r="M143" s="61"/>
      <c r="N143" s="58"/>
      <c r="O143" s="61"/>
      <c r="P143" s="61"/>
      <c r="Q143" s="61"/>
      <c r="R143" s="58"/>
      <c r="S143" s="61"/>
      <c r="T143" s="60"/>
      <c r="U143" s="60"/>
      <c r="V143" s="59"/>
      <c r="W143" s="60"/>
      <c r="X143" s="60"/>
      <c r="Y143" s="60"/>
      <c r="Z143" s="59"/>
      <c r="AA143" s="60"/>
      <c r="AB143" s="60"/>
      <c r="AC143" s="60"/>
      <c r="AD143" s="59"/>
      <c r="AE143" s="60"/>
      <c r="AF143" s="60"/>
      <c r="AG143" s="60"/>
      <c r="AH143" s="59"/>
      <c r="AI143" s="60"/>
      <c r="AJ143" s="60"/>
      <c r="AK143" s="60"/>
      <c r="AL143" s="59"/>
      <c r="AM143" s="60"/>
      <c r="AN143" s="60"/>
      <c r="AO143" s="60"/>
      <c r="AP143" s="59"/>
      <c r="AQ143" s="60"/>
      <c r="AR143" s="60"/>
      <c r="AS143" s="60"/>
      <c r="AT143" s="59"/>
      <c r="AU143" s="60"/>
      <c r="AV143" s="60"/>
      <c r="AW143" s="60"/>
      <c r="AX143" s="59"/>
    </row>
    <row r="144" spans="1:55" s="29" customFormat="1" ht="13.8" thickBot="1" x14ac:dyDescent="0.3">
      <c r="A144" s="58"/>
      <c r="B144" s="57"/>
      <c r="C144" s="56"/>
      <c r="D144" s="56"/>
      <c r="E144" s="56"/>
      <c r="F144" s="55"/>
      <c r="G144" s="56"/>
      <c r="H144" s="56"/>
      <c r="I144" s="56"/>
      <c r="J144" s="55"/>
      <c r="K144" s="56"/>
      <c r="L144" s="56"/>
      <c r="M144" s="56"/>
      <c r="N144" s="55"/>
      <c r="O144" s="56"/>
      <c r="P144" s="56"/>
      <c r="Q144" s="56"/>
      <c r="R144" s="55"/>
      <c r="S144" s="56"/>
      <c r="T144" s="56"/>
      <c r="U144" s="56"/>
      <c r="V144" s="55"/>
      <c r="W144" s="56"/>
      <c r="X144" s="56"/>
      <c r="Y144" s="56"/>
      <c r="Z144" s="55"/>
      <c r="AA144" s="56"/>
      <c r="AB144" s="56"/>
      <c r="AC144" s="56"/>
      <c r="AD144" s="55"/>
      <c r="AE144" s="56"/>
      <c r="AF144" s="56"/>
      <c r="AG144" s="56"/>
      <c r="AH144" s="55"/>
      <c r="AI144" s="56"/>
      <c r="AJ144" s="56"/>
      <c r="AK144" s="56"/>
      <c r="AL144" s="55"/>
      <c r="AM144" s="56"/>
      <c r="AN144" s="56"/>
      <c r="AO144" s="56"/>
      <c r="AP144" s="55"/>
      <c r="AQ144" s="56"/>
      <c r="AR144" s="56"/>
      <c r="AS144" s="56"/>
      <c r="AT144" s="55"/>
      <c r="AU144" s="56"/>
      <c r="AV144" s="56"/>
      <c r="AW144" s="56"/>
      <c r="AX144" s="55"/>
    </row>
    <row r="145" spans="1:55" s="46" customFormat="1" ht="15" customHeight="1" x14ac:dyDescent="0.25">
      <c r="A145" s="54"/>
      <c r="B145" s="53"/>
      <c r="C145" s="607" t="s">
        <v>209</v>
      </c>
      <c r="D145" s="608"/>
      <c r="E145" s="609"/>
      <c r="F145" s="52"/>
      <c r="G145" s="607" t="s">
        <v>208</v>
      </c>
      <c r="H145" s="608"/>
      <c r="I145" s="609"/>
      <c r="J145" s="393">
        <v>43677</v>
      </c>
      <c r="K145" s="616" t="s">
        <v>207</v>
      </c>
      <c r="L145" s="617"/>
      <c r="M145" s="618"/>
      <c r="N145" s="51" t="s">
        <v>198</v>
      </c>
      <c r="O145" s="607" t="s">
        <v>207</v>
      </c>
      <c r="P145" s="608"/>
      <c r="Q145" s="609"/>
      <c r="R145" s="51" t="s">
        <v>198</v>
      </c>
      <c r="S145" s="607" t="s">
        <v>206</v>
      </c>
      <c r="T145" s="608"/>
      <c r="U145" s="609"/>
      <c r="V145" s="51" t="s">
        <v>198</v>
      </c>
      <c r="W145" s="607" t="s">
        <v>205</v>
      </c>
      <c r="X145" s="608"/>
      <c r="Y145" s="609"/>
      <c r="Z145" s="51" t="s">
        <v>198</v>
      </c>
      <c r="AA145" s="607" t="s">
        <v>204</v>
      </c>
      <c r="AB145" s="608"/>
      <c r="AC145" s="609"/>
      <c r="AD145" s="51" t="s">
        <v>198</v>
      </c>
      <c r="AE145" s="607" t="s">
        <v>203</v>
      </c>
      <c r="AF145" s="608"/>
      <c r="AG145" s="609"/>
      <c r="AH145" s="51" t="s">
        <v>198</v>
      </c>
      <c r="AI145" s="607" t="s">
        <v>202</v>
      </c>
      <c r="AJ145" s="608"/>
      <c r="AK145" s="609"/>
      <c r="AL145" s="51" t="s">
        <v>198</v>
      </c>
      <c r="AM145" s="607" t="s">
        <v>201</v>
      </c>
      <c r="AN145" s="608"/>
      <c r="AO145" s="609"/>
      <c r="AP145" s="51" t="s">
        <v>198</v>
      </c>
      <c r="AQ145" s="607" t="s">
        <v>200</v>
      </c>
      <c r="AR145" s="608"/>
      <c r="AS145" s="609"/>
      <c r="AT145" s="51" t="s">
        <v>198</v>
      </c>
      <c r="AU145" s="607" t="s">
        <v>199</v>
      </c>
      <c r="AV145" s="608"/>
      <c r="AW145" s="609"/>
      <c r="AX145" s="51" t="s">
        <v>198</v>
      </c>
      <c r="AZ145" s="613" t="s">
        <v>733</v>
      </c>
      <c r="BA145" s="614"/>
      <c r="BB145" s="615"/>
      <c r="BC145" s="537">
        <v>43830</v>
      </c>
    </row>
    <row r="146" spans="1:55" s="46" customFormat="1" ht="66" x14ac:dyDescent="0.25">
      <c r="A146" s="50" t="s">
        <v>197</v>
      </c>
      <c r="B146" s="49" t="s">
        <v>196</v>
      </c>
      <c r="C146" s="118" t="s">
        <v>195</v>
      </c>
      <c r="D146" s="119" t="s">
        <v>194</v>
      </c>
      <c r="E146" s="119" t="s">
        <v>193</v>
      </c>
      <c r="F146" s="48" t="s">
        <v>198</v>
      </c>
      <c r="G146" s="118" t="s">
        <v>195</v>
      </c>
      <c r="H146" s="119" t="s">
        <v>194</v>
      </c>
      <c r="I146" s="119" t="s">
        <v>193</v>
      </c>
      <c r="J146" s="48" t="s">
        <v>462</v>
      </c>
      <c r="K146" s="118" t="s">
        <v>195</v>
      </c>
      <c r="L146" s="119" t="s">
        <v>194</v>
      </c>
      <c r="M146" s="119" t="s">
        <v>193</v>
      </c>
      <c r="N146" s="47"/>
      <c r="O146" s="118" t="s">
        <v>195</v>
      </c>
      <c r="P146" s="119" t="s">
        <v>194</v>
      </c>
      <c r="Q146" s="119" t="s">
        <v>193</v>
      </c>
      <c r="R146" s="47"/>
      <c r="S146" s="118" t="s">
        <v>195</v>
      </c>
      <c r="T146" s="119" t="s">
        <v>194</v>
      </c>
      <c r="U146" s="119" t="s">
        <v>193</v>
      </c>
      <c r="V146" s="47"/>
      <c r="W146" s="118" t="s">
        <v>195</v>
      </c>
      <c r="X146" s="119" t="s">
        <v>194</v>
      </c>
      <c r="Y146" s="119" t="s">
        <v>193</v>
      </c>
      <c r="Z146" s="47"/>
      <c r="AA146" s="118" t="s">
        <v>195</v>
      </c>
      <c r="AB146" s="119" t="s">
        <v>194</v>
      </c>
      <c r="AC146" s="119" t="s">
        <v>193</v>
      </c>
      <c r="AD146" s="47"/>
      <c r="AE146" s="118" t="s">
        <v>195</v>
      </c>
      <c r="AF146" s="119" t="s">
        <v>194</v>
      </c>
      <c r="AG146" s="119" t="s">
        <v>193</v>
      </c>
      <c r="AH146" s="47"/>
      <c r="AI146" s="118" t="s">
        <v>195</v>
      </c>
      <c r="AJ146" s="119" t="s">
        <v>194</v>
      </c>
      <c r="AK146" s="119" t="s">
        <v>193</v>
      </c>
      <c r="AL146" s="47"/>
      <c r="AM146" s="118" t="s">
        <v>195</v>
      </c>
      <c r="AN146" s="119" t="s">
        <v>194</v>
      </c>
      <c r="AO146" s="119" t="s">
        <v>193</v>
      </c>
      <c r="AP146" s="47"/>
      <c r="AQ146" s="118" t="s">
        <v>195</v>
      </c>
      <c r="AR146" s="119" t="s">
        <v>194</v>
      </c>
      <c r="AS146" s="119" t="s">
        <v>193</v>
      </c>
      <c r="AT146" s="47"/>
      <c r="AU146" s="118" t="s">
        <v>195</v>
      </c>
      <c r="AV146" s="119" t="s">
        <v>194</v>
      </c>
      <c r="AW146" s="119" t="s">
        <v>193</v>
      </c>
      <c r="AX146" s="47"/>
      <c r="AY146" s="116"/>
      <c r="AZ146" s="118" t="s">
        <v>195</v>
      </c>
      <c r="BA146" s="119" t="s">
        <v>194</v>
      </c>
      <c r="BB146" s="119" t="s">
        <v>193</v>
      </c>
      <c r="BC146" s="461" t="s">
        <v>462</v>
      </c>
    </row>
    <row r="147" spans="1:55" s="29" customFormat="1" ht="24.9" customHeight="1" x14ac:dyDescent="0.25">
      <c r="A147" s="34" t="s">
        <v>192</v>
      </c>
      <c r="B147" s="33" t="s">
        <v>191</v>
      </c>
      <c r="C147" s="98">
        <f>'Melléklet 1.2'!C10+[1]Hivatal!C146+Óvoda!C147+'Közösségi H'!C147</f>
        <v>66937748</v>
      </c>
      <c r="D147" s="78">
        <f>'Melléklet 1.2'!D10+[1]Hivatal!D146+Óvoda!D147+'Közösségi H'!D147</f>
        <v>0</v>
      </c>
      <c r="E147" s="99">
        <f>'Melléklet 1.2'!E10+[1]Hivatal!E146+Óvoda!E147+'Közösségi H'!E147</f>
        <v>0</v>
      </c>
      <c r="F147" s="30">
        <f t="shared" ref="F147:F152" si="108">SUM(C147:E147)</f>
        <v>66937748</v>
      </c>
      <c r="G147" s="98">
        <f>'Melléklet 1.2'!G10+[1]Hivatal!G146+Óvoda!G147+'Közösségi H'!G147</f>
        <v>2626000</v>
      </c>
      <c r="H147" s="78">
        <f>'Melléklet 1.2'!H10+[1]Hivatal!H146+Óvoda!H147+'Közösségi H'!H147</f>
        <v>0</v>
      </c>
      <c r="I147" s="99">
        <f>'Melléklet 1.2'!I10+[1]Hivatal!I146+Óvoda!I147+'Közösségi H'!I147</f>
        <v>0</v>
      </c>
      <c r="J147" s="30">
        <f t="shared" ref="J147:J152" si="109">SUM(F147:I147)</f>
        <v>69563748</v>
      </c>
      <c r="K147" s="98">
        <f>'Melléklet 1.2'!K10+[1]Hivatal!K146+Óvoda!K147+'Közösségi H'!K147</f>
        <v>0</v>
      </c>
      <c r="L147" s="78">
        <f>'Melléklet 1.2'!L10+[1]Hivatal!L146+Óvoda!L147+'Közösségi H'!L147</f>
        <v>0</v>
      </c>
      <c r="M147" s="99">
        <f>'Melléklet 1.2'!M10+[1]Hivatal!M146+Óvoda!M147+'Közösségi H'!M147</f>
        <v>0</v>
      </c>
      <c r="N147" s="30">
        <f t="shared" ref="N147:N152" si="110">SUM(J147:M147)</f>
        <v>69563748</v>
      </c>
      <c r="O147" s="32"/>
      <c r="P147" s="31"/>
      <c r="Q147" s="31"/>
      <c r="R147" s="30">
        <f t="shared" ref="R147:R152" si="111">SUM(N147:Q147)</f>
        <v>69563748</v>
      </c>
      <c r="S147" s="32"/>
      <c r="T147" s="31"/>
      <c r="U147" s="31"/>
      <c r="V147" s="30">
        <f t="shared" ref="V147:V152" si="112">SUM(R147:U147)</f>
        <v>69563748</v>
      </c>
      <c r="W147" s="32"/>
      <c r="X147" s="31"/>
      <c r="Y147" s="31"/>
      <c r="Z147" s="30">
        <f t="shared" ref="Z147:Z152" si="113">SUM(V147:Y147)</f>
        <v>69563748</v>
      </c>
      <c r="AA147" s="32"/>
      <c r="AB147" s="31"/>
      <c r="AC147" s="31"/>
      <c r="AD147" s="30">
        <f t="shared" ref="AD147:AD152" si="114">SUM(Z147:AC147)</f>
        <v>69563748</v>
      </c>
      <c r="AE147" s="32"/>
      <c r="AF147" s="31"/>
      <c r="AG147" s="31"/>
      <c r="AH147" s="30">
        <f t="shared" ref="AH147:AH152" si="115">SUM(AD147:AG147)</f>
        <v>69563748</v>
      </c>
      <c r="AI147" s="32"/>
      <c r="AJ147" s="31"/>
      <c r="AK147" s="31"/>
      <c r="AL147" s="30">
        <f t="shared" ref="AL147:AL152" si="116">SUM(AH147:AK147)</f>
        <v>69563748</v>
      </c>
      <c r="AM147" s="32"/>
      <c r="AN147" s="31"/>
      <c r="AO147" s="31"/>
      <c r="AP147" s="30">
        <f t="shared" ref="AP147:AP152" si="117">SUM(AL147:AO147)</f>
        <v>69563748</v>
      </c>
      <c r="AQ147" s="32"/>
      <c r="AR147" s="31"/>
      <c r="AS147" s="31"/>
      <c r="AT147" s="30">
        <f t="shared" ref="AT147:AT152" si="118">SUM(AP147:AS147)</f>
        <v>69563748</v>
      </c>
      <c r="AU147" s="32"/>
      <c r="AV147" s="31"/>
      <c r="AW147" s="31"/>
      <c r="AX147" s="30">
        <f t="shared" ref="AX147:AX152" si="119">SUM(AT147:AW147)</f>
        <v>69563748</v>
      </c>
      <c r="AZ147" s="544">
        <f>BC147-J147</f>
        <v>157013</v>
      </c>
      <c r="BA147" s="529">
        <v>0</v>
      </c>
      <c r="BB147" s="529">
        <v>0</v>
      </c>
      <c r="BC147" s="531">
        <f>Önkormányzat!BC135</f>
        <v>69720761</v>
      </c>
    </row>
    <row r="148" spans="1:55" s="29" customFormat="1" ht="24.9" customHeight="1" x14ac:dyDescent="0.25">
      <c r="A148" s="34" t="s">
        <v>190</v>
      </c>
      <c r="B148" s="33" t="s">
        <v>189</v>
      </c>
      <c r="C148" s="98">
        <f>'Melléklet 1.2'!C11+[1]Hivatal!C147+Óvoda!C148+'Közösségi H'!C148</f>
        <v>0</v>
      </c>
      <c r="D148" s="78">
        <f>'Melléklet 1.2'!D11+[1]Hivatal!D147+Óvoda!D148+'Közösségi H'!D148</f>
        <v>0</v>
      </c>
      <c r="E148" s="99">
        <f>'Melléklet 1.2'!E11+[1]Hivatal!E147+Óvoda!E148+'Közösségi H'!E148</f>
        <v>0</v>
      </c>
      <c r="F148" s="30">
        <f t="shared" si="108"/>
        <v>0</v>
      </c>
      <c r="G148" s="98">
        <f>'Melléklet 1.2'!G11+[1]Hivatal!G147+Óvoda!G148+'Közösségi H'!G148</f>
        <v>0</v>
      </c>
      <c r="H148" s="78">
        <f>'Melléklet 1.2'!H11+[1]Hivatal!H147+Óvoda!H148+'Közösségi H'!H148</f>
        <v>0</v>
      </c>
      <c r="I148" s="99">
        <f>'Melléklet 1.2'!I11+[1]Hivatal!I147+Óvoda!I148+'Közösségi H'!I148</f>
        <v>0</v>
      </c>
      <c r="J148" s="30">
        <f t="shared" si="109"/>
        <v>0</v>
      </c>
      <c r="K148" s="98">
        <f>'Melléklet 1.2'!K11+[1]Hivatal!K147+Óvoda!K148+'Közösségi H'!K148</f>
        <v>0</v>
      </c>
      <c r="L148" s="78">
        <f>'Melléklet 1.2'!L11+[1]Hivatal!L147+Óvoda!L148+'Közösségi H'!L148</f>
        <v>0</v>
      </c>
      <c r="M148" s="99">
        <f>'Melléklet 1.2'!M11+[1]Hivatal!M147+Óvoda!M148+'Közösségi H'!M148</f>
        <v>0</v>
      </c>
      <c r="N148" s="30">
        <f t="shared" si="110"/>
        <v>0</v>
      </c>
      <c r="O148" s="32"/>
      <c r="P148" s="31"/>
      <c r="Q148" s="31"/>
      <c r="R148" s="30">
        <f t="shared" si="111"/>
        <v>0</v>
      </c>
      <c r="S148" s="32"/>
      <c r="T148" s="31"/>
      <c r="U148" s="31"/>
      <c r="V148" s="30">
        <f t="shared" si="112"/>
        <v>0</v>
      </c>
      <c r="W148" s="32"/>
      <c r="X148" s="31"/>
      <c r="Y148" s="31"/>
      <c r="Z148" s="30">
        <f t="shared" si="113"/>
        <v>0</v>
      </c>
      <c r="AA148" s="32"/>
      <c r="AB148" s="31"/>
      <c r="AC148" s="31"/>
      <c r="AD148" s="30">
        <f t="shared" si="114"/>
        <v>0</v>
      </c>
      <c r="AE148" s="32"/>
      <c r="AF148" s="31"/>
      <c r="AG148" s="31"/>
      <c r="AH148" s="30">
        <f t="shared" si="115"/>
        <v>0</v>
      </c>
      <c r="AI148" s="32"/>
      <c r="AJ148" s="31"/>
      <c r="AK148" s="31"/>
      <c r="AL148" s="30">
        <f t="shared" si="116"/>
        <v>0</v>
      </c>
      <c r="AM148" s="32"/>
      <c r="AN148" s="31"/>
      <c r="AO148" s="31"/>
      <c r="AP148" s="30">
        <f t="shared" si="117"/>
        <v>0</v>
      </c>
      <c r="AQ148" s="32"/>
      <c r="AR148" s="31"/>
      <c r="AS148" s="31"/>
      <c r="AT148" s="30">
        <f t="shared" si="118"/>
        <v>0</v>
      </c>
      <c r="AU148" s="32"/>
      <c r="AV148" s="31"/>
      <c r="AW148" s="31"/>
      <c r="AX148" s="30">
        <f t="shared" si="119"/>
        <v>0</v>
      </c>
      <c r="AZ148" s="544">
        <f t="shared" ref="AZ148:AZ211" si="120">BC148-J148</f>
        <v>0</v>
      </c>
      <c r="BA148" s="529">
        <v>0</v>
      </c>
      <c r="BB148" s="529">
        <v>0</v>
      </c>
      <c r="BC148" s="531">
        <v>0</v>
      </c>
    </row>
    <row r="149" spans="1:55" s="29" customFormat="1" ht="24.9" customHeight="1" x14ac:dyDescent="0.25">
      <c r="A149" s="34" t="s">
        <v>188</v>
      </c>
      <c r="B149" s="33" t="s">
        <v>187</v>
      </c>
      <c r="C149" s="98">
        <f>'Melléklet 1.2'!C12+[1]Hivatal!C148+Óvoda!C149+'Közösségi H'!C149</f>
        <v>7551136</v>
      </c>
      <c r="D149" s="78">
        <f>'Melléklet 1.2'!D12+[1]Hivatal!D148+Óvoda!D149+'Közösségi H'!D149</f>
        <v>0</v>
      </c>
      <c r="E149" s="99">
        <f>'Melléklet 1.2'!E12+[1]Hivatal!E148+Óvoda!E149+'Közösségi H'!E149</f>
        <v>0</v>
      </c>
      <c r="F149" s="30">
        <f t="shared" si="108"/>
        <v>7551136</v>
      </c>
      <c r="G149" s="98">
        <f>'Melléklet 1.2'!G12+[1]Hivatal!G148+Óvoda!G149+'Közösségi H'!G149</f>
        <v>0</v>
      </c>
      <c r="H149" s="78">
        <f>'Melléklet 1.2'!H12+[1]Hivatal!H148+Óvoda!H149+'Közösségi H'!H149</f>
        <v>0</v>
      </c>
      <c r="I149" s="99">
        <f>'Melléklet 1.2'!I12+[1]Hivatal!I148+Óvoda!I149+'Közösségi H'!I149</f>
        <v>0</v>
      </c>
      <c r="J149" s="30">
        <f t="shared" si="109"/>
        <v>7551136</v>
      </c>
      <c r="K149" s="98">
        <f>'Melléklet 1.2'!K12+[1]Hivatal!K148+Óvoda!K149+'Közösségi H'!K149</f>
        <v>0</v>
      </c>
      <c r="L149" s="78">
        <f>'Melléklet 1.2'!L12+[1]Hivatal!L148+Óvoda!L149+'Közösségi H'!L149</f>
        <v>0</v>
      </c>
      <c r="M149" s="99">
        <f>'Melléklet 1.2'!M12+[1]Hivatal!M148+Óvoda!M149+'Közösségi H'!M149</f>
        <v>0</v>
      </c>
      <c r="N149" s="30">
        <f t="shared" si="110"/>
        <v>7551136</v>
      </c>
      <c r="O149" s="32"/>
      <c r="P149" s="31"/>
      <c r="Q149" s="31"/>
      <c r="R149" s="30">
        <f t="shared" si="111"/>
        <v>7551136</v>
      </c>
      <c r="S149" s="32"/>
      <c r="T149" s="31"/>
      <c r="U149" s="31"/>
      <c r="V149" s="30">
        <f t="shared" si="112"/>
        <v>7551136</v>
      </c>
      <c r="W149" s="32"/>
      <c r="X149" s="31"/>
      <c r="Y149" s="31"/>
      <c r="Z149" s="30">
        <f t="shared" si="113"/>
        <v>7551136</v>
      </c>
      <c r="AA149" s="32"/>
      <c r="AB149" s="31"/>
      <c r="AC149" s="31"/>
      <c r="AD149" s="30">
        <f t="shared" si="114"/>
        <v>7551136</v>
      </c>
      <c r="AE149" s="32"/>
      <c r="AF149" s="31"/>
      <c r="AG149" s="31"/>
      <c r="AH149" s="30">
        <f t="shared" si="115"/>
        <v>7551136</v>
      </c>
      <c r="AI149" s="32"/>
      <c r="AJ149" s="31"/>
      <c r="AK149" s="31"/>
      <c r="AL149" s="30">
        <f t="shared" si="116"/>
        <v>7551136</v>
      </c>
      <c r="AM149" s="32"/>
      <c r="AN149" s="31"/>
      <c r="AO149" s="31"/>
      <c r="AP149" s="30">
        <f t="shared" si="117"/>
        <v>7551136</v>
      </c>
      <c r="AQ149" s="32"/>
      <c r="AR149" s="31"/>
      <c r="AS149" s="31"/>
      <c r="AT149" s="30">
        <f t="shared" si="118"/>
        <v>7551136</v>
      </c>
      <c r="AU149" s="32"/>
      <c r="AV149" s="31"/>
      <c r="AW149" s="31"/>
      <c r="AX149" s="30">
        <f t="shared" si="119"/>
        <v>7551136</v>
      </c>
      <c r="AZ149" s="544">
        <f t="shared" si="120"/>
        <v>0</v>
      </c>
      <c r="BA149" s="529">
        <v>0</v>
      </c>
      <c r="BB149" s="529">
        <v>0</v>
      </c>
      <c r="BC149" s="531">
        <f>Önkormányzat!BC137</f>
        <v>7551136</v>
      </c>
    </row>
    <row r="150" spans="1:55" s="29" customFormat="1" ht="24.9" customHeight="1" x14ac:dyDescent="0.25">
      <c r="A150" s="34" t="s">
        <v>186</v>
      </c>
      <c r="B150" s="33" t="s">
        <v>185</v>
      </c>
      <c r="C150" s="98">
        <f>'Melléklet 1.2'!C13+[1]Hivatal!C149+Óvoda!C150+'Közösségi H'!C150</f>
        <v>1800000</v>
      </c>
      <c r="D150" s="78">
        <f>'Melléklet 1.2'!D13+[1]Hivatal!D149+Óvoda!D150+'Közösségi H'!D150</f>
        <v>0</v>
      </c>
      <c r="E150" s="99">
        <f>'Melléklet 1.2'!E13+[1]Hivatal!E149+Óvoda!E150+'Közösségi H'!E150</f>
        <v>0</v>
      </c>
      <c r="F150" s="30">
        <f t="shared" si="108"/>
        <v>1800000</v>
      </c>
      <c r="G150" s="98">
        <f>'Melléklet 1.2'!G13+[1]Hivatal!G149+Óvoda!G150+'Közösségi H'!G150</f>
        <v>0</v>
      </c>
      <c r="H150" s="78">
        <f>'Melléklet 1.2'!H13+[1]Hivatal!H149+Óvoda!H150+'Közösségi H'!H150</f>
        <v>0</v>
      </c>
      <c r="I150" s="99">
        <f>'Melléklet 1.2'!I13+[1]Hivatal!I149+Óvoda!I150+'Közösségi H'!I150</f>
        <v>0</v>
      </c>
      <c r="J150" s="30">
        <f t="shared" si="109"/>
        <v>1800000</v>
      </c>
      <c r="K150" s="98">
        <f>'Melléklet 1.2'!K13+[1]Hivatal!K149+Óvoda!K150+'Közösségi H'!K150</f>
        <v>0</v>
      </c>
      <c r="L150" s="78">
        <f>'Melléklet 1.2'!L13+[1]Hivatal!L149+Óvoda!L150+'Közösségi H'!L150</f>
        <v>0</v>
      </c>
      <c r="M150" s="99">
        <f>'Melléklet 1.2'!M13+[1]Hivatal!M149+Óvoda!M150+'Közösségi H'!M150</f>
        <v>0</v>
      </c>
      <c r="N150" s="30">
        <f t="shared" si="110"/>
        <v>1800000</v>
      </c>
      <c r="O150" s="32"/>
      <c r="P150" s="31"/>
      <c r="Q150" s="31"/>
      <c r="R150" s="30">
        <f t="shared" si="111"/>
        <v>1800000</v>
      </c>
      <c r="S150" s="32"/>
      <c r="T150" s="31"/>
      <c r="U150" s="31"/>
      <c r="V150" s="30">
        <f t="shared" si="112"/>
        <v>1800000</v>
      </c>
      <c r="W150" s="32"/>
      <c r="X150" s="31"/>
      <c r="Y150" s="31"/>
      <c r="Z150" s="30">
        <f t="shared" si="113"/>
        <v>1800000</v>
      </c>
      <c r="AA150" s="32"/>
      <c r="AB150" s="31"/>
      <c r="AC150" s="31"/>
      <c r="AD150" s="30">
        <f t="shared" si="114"/>
        <v>1800000</v>
      </c>
      <c r="AE150" s="32"/>
      <c r="AF150" s="31"/>
      <c r="AG150" s="31"/>
      <c r="AH150" s="30">
        <f t="shared" si="115"/>
        <v>1800000</v>
      </c>
      <c r="AI150" s="32"/>
      <c r="AJ150" s="31"/>
      <c r="AK150" s="31"/>
      <c r="AL150" s="30">
        <f t="shared" si="116"/>
        <v>1800000</v>
      </c>
      <c r="AM150" s="32"/>
      <c r="AN150" s="31"/>
      <c r="AO150" s="31"/>
      <c r="AP150" s="30">
        <f t="shared" si="117"/>
        <v>1800000</v>
      </c>
      <c r="AQ150" s="32"/>
      <c r="AR150" s="31"/>
      <c r="AS150" s="31"/>
      <c r="AT150" s="30">
        <f t="shared" si="118"/>
        <v>1800000</v>
      </c>
      <c r="AU150" s="32"/>
      <c r="AV150" s="31"/>
      <c r="AW150" s="31"/>
      <c r="AX150" s="30">
        <f t="shared" si="119"/>
        <v>1800000</v>
      </c>
      <c r="AZ150" s="544">
        <f t="shared" si="120"/>
        <v>156540</v>
      </c>
      <c r="BA150" s="529">
        <v>0</v>
      </c>
      <c r="BB150" s="529">
        <v>0</v>
      </c>
      <c r="BC150" s="531">
        <f>Önkormányzat!BC138</f>
        <v>1956540</v>
      </c>
    </row>
    <row r="151" spans="1:55" s="29" customFormat="1" ht="24.9" customHeight="1" x14ac:dyDescent="0.25">
      <c r="A151" s="34" t="s">
        <v>184</v>
      </c>
      <c r="B151" s="33" t="s">
        <v>183</v>
      </c>
      <c r="C151" s="98">
        <f>'Melléklet 1.2'!C14+[1]Hivatal!C150+Óvoda!C151+'Közösségi H'!C151</f>
        <v>0</v>
      </c>
      <c r="D151" s="78">
        <f>'Melléklet 1.2'!D14+[1]Hivatal!D150+Óvoda!D151+'Közösségi H'!D151</f>
        <v>0</v>
      </c>
      <c r="E151" s="99">
        <f>'Melléklet 1.2'!E14+[1]Hivatal!E150+Óvoda!E151+'Közösségi H'!E151</f>
        <v>0</v>
      </c>
      <c r="F151" s="30">
        <f t="shared" si="108"/>
        <v>0</v>
      </c>
      <c r="G151" s="98">
        <f>'Melléklet 1.2'!G14+[1]Hivatal!G150+Óvoda!G151+'Közösségi H'!G151</f>
        <v>3476000</v>
      </c>
      <c r="H151" s="78">
        <f>'Melléklet 1.2'!H14+[1]Hivatal!H150+Óvoda!H151+'Közösségi H'!H151</f>
        <v>0</v>
      </c>
      <c r="I151" s="99">
        <f>'Melléklet 1.2'!I14+[1]Hivatal!I150+Óvoda!I151+'Közösségi H'!I151</f>
        <v>0</v>
      </c>
      <c r="J151" s="30">
        <f t="shared" si="109"/>
        <v>3476000</v>
      </c>
      <c r="K151" s="98">
        <f>'Melléklet 1.2'!K14+[1]Hivatal!K150+Óvoda!K151+'Közösségi H'!K151</f>
        <v>0</v>
      </c>
      <c r="L151" s="78">
        <f>'Melléklet 1.2'!L14+[1]Hivatal!L150+Óvoda!L151+'Közösségi H'!L151</f>
        <v>0</v>
      </c>
      <c r="M151" s="99">
        <f>'Melléklet 1.2'!M14+[1]Hivatal!M150+Óvoda!M151+'Közösségi H'!M151</f>
        <v>0</v>
      </c>
      <c r="N151" s="30">
        <f t="shared" si="110"/>
        <v>3476000</v>
      </c>
      <c r="O151" s="32"/>
      <c r="P151" s="31"/>
      <c r="Q151" s="31"/>
      <c r="R151" s="30">
        <f t="shared" si="111"/>
        <v>3476000</v>
      </c>
      <c r="S151" s="32"/>
      <c r="T151" s="31"/>
      <c r="U151" s="31"/>
      <c r="V151" s="30">
        <f t="shared" si="112"/>
        <v>3476000</v>
      </c>
      <c r="W151" s="32"/>
      <c r="X151" s="31"/>
      <c r="Y151" s="31"/>
      <c r="Z151" s="30">
        <f t="shared" si="113"/>
        <v>3476000</v>
      </c>
      <c r="AA151" s="32"/>
      <c r="AB151" s="31"/>
      <c r="AC151" s="31"/>
      <c r="AD151" s="30">
        <f t="shared" si="114"/>
        <v>3476000</v>
      </c>
      <c r="AE151" s="32"/>
      <c r="AF151" s="31"/>
      <c r="AG151" s="31"/>
      <c r="AH151" s="30">
        <f t="shared" si="115"/>
        <v>3476000</v>
      </c>
      <c r="AI151" s="32"/>
      <c r="AJ151" s="31"/>
      <c r="AK151" s="31"/>
      <c r="AL151" s="30">
        <f t="shared" si="116"/>
        <v>3476000</v>
      </c>
      <c r="AM151" s="32"/>
      <c r="AN151" s="31"/>
      <c r="AO151" s="31"/>
      <c r="AP151" s="30">
        <f t="shared" si="117"/>
        <v>3476000</v>
      </c>
      <c r="AQ151" s="32"/>
      <c r="AR151" s="31"/>
      <c r="AS151" s="31"/>
      <c r="AT151" s="30">
        <f t="shared" si="118"/>
        <v>3476000</v>
      </c>
      <c r="AU151" s="32"/>
      <c r="AV151" s="31"/>
      <c r="AW151" s="31"/>
      <c r="AX151" s="30">
        <f t="shared" si="119"/>
        <v>3476000</v>
      </c>
      <c r="AZ151" s="544">
        <f t="shared" si="120"/>
        <v>1644270</v>
      </c>
      <c r="BA151" s="529">
        <v>0</v>
      </c>
      <c r="BB151" s="529">
        <v>0</v>
      </c>
      <c r="BC151" s="531">
        <f>Önkormányzat!BC139</f>
        <v>5120270</v>
      </c>
    </row>
    <row r="152" spans="1:55" s="29" customFormat="1" ht="24.9" customHeight="1" x14ac:dyDescent="0.25">
      <c r="A152" s="34" t="s">
        <v>182</v>
      </c>
      <c r="B152" s="33" t="s">
        <v>181</v>
      </c>
      <c r="C152" s="98">
        <f>'Melléklet 1.2'!C15+[1]Hivatal!C151+Óvoda!C152+'Közösségi H'!C152</f>
        <v>0</v>
      </c>
      <c r="D152" s="78">
        <f>'Melléklet 1.2'!D15+[1]Hivatal!D151+Óvoda!D152+'Közösségi H'!D152</f>
        <v>0</v>
      </c>
      <c r="E152" s="99">
        <f>'Melléklet 1.2'!E15+[1]Hivatal!E151+Óvoda!E152+'Közösségi H'!E152</f>
        <v>0</v>
      </c>
      <c r="F152" s="30">
        <f t="shared" si="108"/>
        <v>0</v>
      </c>
      <c r="G152" s="98">
        <f>'Melléklet 1.2'!G15+[1]Hivatal!G151+Óvoda!G152+'Közösségi H'!G152</f>
        <v>0</v>
      </c>
      <c r="H152" s="78">
        <f>'Melléklet 1.2'!H15+[1]Hivatal!H151+Óvoda!H152+'Közösségi H'!H152</f>
        <v>0</v>
      </c>
      <c r="I152" s="99">
        <f>'Melléklet 1.2'!I15+[1]Hivatal!I151+Óvoda!I152+'Közösségi H'!I152</f>
        <v>0</v>
      </c>
      <c r="J152" s="30">
        <f t="shared" si="109"/>
        <v>0</v>
      </c>
      <c r="K152" s="98">
        <f>'Melléklet 1.2'!K15+[1]Hivatal!K151+Óvoda!K152+'Közösségi H'!K152</f>
        <v>0</v>
      </c>
      <c r="L152" s="78">
        <f>'Melléklet 1.2'!L15+[1]Hivatal!L151+Óvoda!L152+'Közösségi H'!L152</f>
        <v>0</v>
      </c>
      <c r="M152" s="99">
        <f>'Melléklet 1.2'!M15+[1]Hivatal!M151+Óvoda!M152+'Közösségi H'!M152</f>
        <v>0</v>
      </c>
      <c r="N152" s="30">
        <f t="shared" si="110"/>
        <v>0</v>
      </c>
      <c r="O152" s="32"/>
      <c r="P152" s="31"/>
      <c r="Q152" s="31"/>
      <c r="R152" s="30">
        <f t="shared" si="111"/>
        <v>0</v>
      </c>
      <c r="S152" s="32"/>
      <c r="T152" s="31"/>
      <c r="U152" s="31"/>
      <c r="V152" s="30">
        <f t="shared" si="112"/>
        <v>0</v>
      </c>
      <c r="W152" s="32"/>
      <c r="X152" s="31"/>
      <c r="Y152" s="31"/>
      <c r="Z152" s="30">
        <f t="shared" si="113"/>
        <v>0</v>
      </c>
      <c r="AA152" s="32"/>
      <c r="AB152" s="31"/>
      <c r="AC152" s="31"/>
      <c r="AD152" s="30">
        <f t="shared" si="114"/>
        <v>0</v>
      </c>
      <c r="AE152" s="32"/>
      <c r="AF152" s="31"/>
      <c r="AG152" s="31"/>
      <c r="AH152" s="30">
        <f t="shared" si="115"/>
        <v>0</v>
      </c>
      <c r="AI152" s="32"/>
      <c r="AJ152" s="31"/>
      <c r="AK152" s="31"/>
      <c r="AL152" s="30">
        <f t="shared" si="116"/>
        <v>0</v>
      </c>
      <c r="AM152" s="32"/>
      <c r="AN152" s="31"/>
      <c r="AO152" s="31"/>
      <c r="AP152" s="30">
        <f t="shared" si="117"/>
        <v>0</v>
      </c>
      <c r="AQ152" s="32"/>
      <c r="AR152" s="31"/>
      <c r="AS152" s="31"/>
      <c r="AT152" s="30">
        <f t="shared" si="118"/>
        <v>0</v>
      </c>
      <c r="AU152" s="32"/>
      <c r="AV152" s="31"/>
      <c r="AW152" s="31"/>
      <c r="AX152" s="30">
        <f t="shared" si="119"/>
        <v>0</v>
      </c>
      <c r="AZ152" s="544">
        <f t="shared" si="120"/>
        <v>0</v>
      </c>
      <c r="BA152" s="529">
        <v>0</v>
      </c>
      <c r="BB152" s="529">
        <v>0</v>
      </c>
      <c r="BC152" s="531">
        <v>0</v>
      </c>
    </row>
    <row r="153" spans="1:55" s="23" customFormat="1" ht="24" customHeight="1" x14ac:dyDescent="0.25">
      <c r="A153" s="28" t="s">
        <v>180</v>
      </c>
      <c r="B153" s="27" t="s">
        <v>179</v>
      </c>
      <c r="C153" s="26">
        <f>SUM(C147:C152)</f>
        <v>76288884</v>
      </c>
      <c r="D153" s="25">
        <f>SUM(D147:D152)</f>
        <v>0</v>
      </c>
      <c r="E153" s="25">
        <f>SUM(E147:E152)</f>
        <v>0</v>
      </c>
      <c r="F153" s="24">
        <f>IF((SUM(C153:E153))=SUM(F147:F152),SUM(F147:F152),"HIBA!")</f>
        <v>76288884</v>
      </c>
      <c r="G153" s="26">
        <f>SUM(G147:G152)</f>
        <v>6102000</v>
      </c>
      <c r="H153" s="25">
        <f>SUM(H147:H152)</f>
        <v>0</v>
      </c>
      <c r="I153" s="25">
        <f>SUM(I147:I152)</f>
        <v>0</v>
      </c>
      <c r="J153" s="24">
        <f>IF((SUM(F153:I153))=SUM(J147:J152),SUM(J147:J152),"HIBA!")</f>
        <v>82390884</v>
      </c>
      <c r="K153" s="26">
        <f>SUM(K147:K152)</f>
        <v>0</v>
      </c>
      <c r="L153" s="25">
        <f>SUM(L147:L152)</f>
        <v>0</v>
      </c>
      <c r="M153" s="25">
        <f>SUM(M147:M152)</f>
        <v>0</v>
      </c>
      <c r="N153" s="24">
        <f>IF((SUM(J153:M153))=SUM(N147:N152),SUM(N147:N152),"HIBA!")</f>
        <v>82390884</v>
      </c>
      <c r="O153" s="26">
        <f>SUM(O147:O152)</f>
        <v>0</v>
      </c>
      <c r="P153" s="25">
        <f>SUM(P147:P152)</f>
        <v>0</v>
      </c>
      <c r="Q153" s="25">
        <f>SUM(Q147:Q152)</f>
        <v>0</v>
      </c>
      <c r="R153" s="24">
        <f>IF((SUM(N153:Q153))=SUM(R147:R152),SUM(R147:R152),"HIBA!")</f>
        <v>82390884</v>
      </c>
      <c r="S153" s="26">
        <f>SUM(S147:S152)</f>
        <v>0</v>
      </c>
      <c r="T153" s="25">
        <f>SUM(T147:T152)</f>
        <v>0</v>
      </c>
      <c r="U153" s="25">
        <f>SUM(U147:U152)</f>
        <v>0</v>
      </c>
      <c r="V153" s="24">
        <f>IF((SUM(R153:U153))=SUM(V147:V152),SUM(V147:V152),"HIBA!")</f>
        <v>82390884</v>
      </c>
      <c r="W153" s="26">
        <f>SUM(W147:W152)</f>
        <v>0</v>
      </c>
      <c r="X153" s="25">
        <f>SUM(X147:X152)</f>
        <v>0</v>
      </c>
      <c r="Y153" s="25">
        <f>SUM(Y147:Y152)</f>
        <v>0</v>
      </c>
      <c r="Z153" s="24">
        <f>IF((SUM(V153:Y153))=SUM(Z147:Z152),SUM(Z147:Z152),"HIBA!")</f>
        <v>82390884</v>
      </c>
      <c r="AA153" s="26">
        <f>SUM(AA147:AA152)</f>
        <v>0</v>
      </c>
      <c r="AB153" s="25">
        <f>SUM(AB147:AB152)</f>
        <v>0</v>
      </c>
      <c r="AC153" s="25">
        <f>SUM(AC147:AC152)</f>
        <v>0</v>
      </c>
      <c r="AD153" s="24">
        <f>IF((SUM(Z153:AC153))=SUM(AD147:AD152),SUM(AD147:AD152),"HIBA!")</f>
        <v>82390884</v>
      </c>
      <c r="AE153" s="26">
        <f>SUM(AE147:AE152)</f>
        <v>0</v>
      </c>
      <c r="AF153" s="25">
        <f>SUM(AF147:AF152)</f>
        <v>0</v>
      </c>
      <c r="AG153" s="25">
        <f>SUM(AG147:AG152)</f>
        <v>0</v>
      </c>
      <c r="AH153" s="24">
        <f>IF((SUM(AD153:AG153))=SUM(AH147:AH152),SUM(AH147:AH152),"HIBA!")</f>
        <v>82390884</v>
      </c>
      <c r="AI153" s="26">
        <f>SUM(AI147:AI152)</f>
        <v>0</v>
      </c>
      <c r="AJ153" s="25">
        <f>SUM(AJ147:AJ152)</f>
        <v>0</v>
      </c>
      <c r="AK153" s="25">
        <f>SUM(AK147:AK152)</f>
        <v>0</v>
      </c>
      <c r="AL153" s="24">
        <f>IF((SUM(AH153:AK153))=SUM(AL147:AL152),SUM(AL147:AL152),"HIBA!")</f>
        <v>82390884</v>
      </c>
      <c r="AM153" s="26">
        <f>SUM(AM147:AM152)</f>
        <v>0</v>
      </c>
      <c r="AN153" s="25">
        <f>SUM(AN147:AN152)</f>
        <v>0</v>
      </c>
      <c r="AO153" s="25">
        <f>SUM(AO147:AO152)</f>
        <v>0</v>
      </c>
      <c r="AP153" s="24">
        <f>IF((SUM(AL153:AO153))=SUM(AP147:AP152),SUM(AP147:AP152),"HIBA!")</f>
        <v>82390884</v>
      </c>
      <c r="AQ153" s="26">
        <f>SUM(AQ147:AQ152)</f>
        <v>0</v>
      </c>
      <c r="AR153" s="25">
        <f>SUM(AR147:AR152)</f>
        <v>0</v>
      </c>
      <c r="AS153" s="25">
        <f>SUM(AS147:AS152)</f>
        <v>0</v>
      </c>
      <c r="AT153" s="24">
        <f>IF((SUM(AP153:AS153))=SUM(AT147:AT152),SUM(AT147:AT152),"HIBA!")</f>
        <v>82390884</v>
      </c>
      <c r="AU153" s="26">
        <f>SUM(AU147:AU152)</f>
        <v>0</v>
      </c>
      <c r="AV153" s="25">
        <f>SUM(AV147:AV152)</f>
        <v>0</v>
      </c>
      <c r="AW153" s="25">
        <f>SUM(AW147:AW152)</f>
        <v>0</v>
      </c>
      <c r="AX153" s="24">
        <f>IF((SUM(AT153:AW153))=SUM(AX147:AX152),SUM(AX147:AX152),"HIBA!")</f>
        <v>82390884</v>
      </c>
      <c r="AZ153" s="566">
        <f t="shared" si="120"/>
        <v>1957823</v>
      </c>
      <c r="BA153" s="547">
        <v>0</v>
      </c>
      <c r="BB153" s="547">
        <v>0</v>
      </c>
      <c r="BC153" s="545">
        <f>SUM(BC147:BC152)</f>
        <v>84348707</v>
      </c>
    </row>
    <row r="154" spans="1:55" s="17" customFormat="1" ht="24.75" hidden="1" customHeight="1" x14ac:dyDescent="0.25">
      <c r="A154" s="45" t="s">
        <v>178</v>
      </c>
      <c r="B154" s="21" t="s">
        <v>177</v>
      </c>
      <c r="C154" s="98">
        <v>0</v>
      </c>
      <c r="D154" s="78">
        <v>0</v>
      </c>
      <c r="E154" s="99">
        <v>0</v>
      </c>
      <c r="F154" s="18">
        <v>0</v>
      </c>
      <c r="G154" s="98">
        <v>0</v>
      </c>
      <c r="H154" s="78">
        <v>0</v>
      </c>
      <c r="I154" s="99">
        <v>0</v>
      </c>
      <c r="J154" s="18">
        <v>0</v>
      </c>
      <c r="K154" s="98" t="e">
        <f>Önkormányzat!#REF!+[1]Hivatal!K153+Óvoda!K154+'Közösségi H'!K154</f>
        <v>#REF!</v>
      </c>
      <c r="L154" s="78" t="e">
        <f>Önkormányzat!#REF!+[1]Hivatal!L153+Óvoda!L154+'Közösségi H'!L154</f>
        <v>#REF!</v>
      </c>
      <c r="M154" s="99" t="e">
        <f>Önkormányzat!#REF!+[1]Hivatal!M153+Óvoda!M154+'Közösségi H'!M154</f>
        <v>#REF!</v>
      </c>
      <c r="N154" s="18" t="e">
        <f>SUM(J154:M154)</f>
        <v>#REF!</v>
      </c>
      <c r="O154" s="32"/>
      <c r="P154" s="31"/>
      <c r="Q154" s="31"/>
      <c r="R154" s="18" t="e">
        <f>SUM(N154:Q154)</f>
        <v>#REF!</v>
      </c>
      <c r="S154" s="32"/>
      <c r="T154" s="31"/>
      <c r="U154" s="31"/>
      <c r="V154" s="18" t="e">
        <f>SUM(R154:U154)</f>
        <v>#REF!</v>
      </c>
      <c r="W154" s="32"/>
      <c r="X154" s="31"/>
      <c r="Y154" s="31"/>
      <c r="Z154" s="18" t="e">
        <f>SUM(V154:Y154)</f>
        <v>#REF!</v>
      </c>
      <c r="AA154" s="32"/>
      <c r="AB154" s="31"/>
      <c r="AC154" s="31"/>
      <c r="AD154" s="18" t="e">
        <f>SUM(Z154:AC154)</f>
        <v>#REF!</v>
      </c>
      <c r="AE154" s="32"/>
      <c r="AF154" s="31"/>
      <c r="AG154" s="31"/>
      <c r="AH154" s="18" t="e">
        <f>SUM(AD154:AG154)</f>
        <v>#REF!</v>
      </c>
      <c r="AI154" s="32"/>
      <c r="AJ154" s="31"/>
      <c r="AK154" s="31"/>
      <c r="AL154" s="18" t="e">
        <f>SUM(AH154:AK154)</f>
        <v>#REF!</v>
      </c>
      <c r="AM154" s="32"/>
      <c r="AN154" s="31"/>
      <c r="AO154" s="31"/>
      <c r="AP154" s="18" t="e">
        <f>SUM(AL154:AO154)</f>
        <v>#REF!</v>
      </c>
      <c r="AQ154" s="32"/>
      <c r="AR154" s="31"/>
      <c r="AS154" s="31"/>
      <c r="AT154" s="18" t="e">
        <f>SUM(AP154:AS154)</f>
        <v>#REF!</v>
      </c>
      <c r="AU154" s="32"/>
      <c r="AV154" s="31"/>
      <c r="AW154" s="31"/>
      <c r="AX154" s="18" t="e">
        <f>SUM(AT154:AW154)</f>
        <v>#REF!</v>
      </c>
      <c r="AZ154" s="544">
        <f t="shared" si="120"/>
        <v>0</v>
      </c>
      <c r="BA154" s="529">
        <v>0</v>
      </c>
      <c r="BB154" s="529">
        <v>0</v>
      </c>
      <c r="BC154" s="534">
        <v>0</v>
      </c>
    </row>
    <row r="155" spans="1:55" s="17" customFormat="1" ht="24.75" hidden="1" customHeight="1" x14ac:dyDescent="0.25">
      <c r="A155" s="45" t="s">
        <v>176</v>
      </c>
      <c r="B155" s="21" t="s">
        <v>175</v>
      </c>
      <c r="C155" s="98" t="e">
        <f>Önkormányzat!#REF!+[1]Hivatal!C154+Óvoda!C155+'Közösségi H'!C155</f>
        <v>#REF!</v>
      </c>
      <c r="D155" s="78" t="e">
        <f>Önkormányzat!#REF!+[1]Hivatal!D154+Óvoda!D155+'Közösségi H'!D155</f>
        <v>#REF!</v>
      </c>
      <c r="E155" s="99" t="e">
        <f>Önkormányzat!#REF!+[1]Hivatal!E154+Óvoda!E155+'Közösségi H'!E155</f>
        <v>#REF!</v>
      </c>
      <c r="F155" s="18" t="e">
        <f>SUM(C155:E155)</f>
        <v>#REF!</v>
      </c>
      <c r="G155" s="98" t="e">
        <f>Önkormányzat!#REF!+[1]Hivatal!G154+Óvoda!G155+'Közösségi H'!G155</f>
        <v>#REF!</v>
      </c>
      <c r="H155" s="78" t="e">
        <f>Önkormányzat!#REF!+[1]Hivatal!H154+Óvoda!H155+'Közösségi H'!H155</f>
        <v>#REF!</v>
      </c>
      <c r="I155" s="99" t="e">
        <f>Önkormányzat!#REF!+[1]Hivatal!I154+Óvoda!I155+'Közösségi H'!I155</f>
        <v>#REF!</v>
      </c>
      <c r="J155" s="18" t="e">
        <f>SUM(F155:I155)</f>
        <v>#REF!</v>
      </c>
      <c r="K155" s="98" t="e">
        <f>Önkormányzat!#REF!+[1]Hivatal!K154+Óvoda!K155+'Közösségi H'!K155</f>
        <v>#REF!</v>
      </c>
      <c r="L155" s="78" t="e">
        <f>Önkormányzat!#REF!+[1]Hivatal!L154+Óvoda!L155+'Közösségi H'!L155</f>
        <v>#REF!</v>
      </c>
      <c r="M155" s="99" t="e">
        <f>Önkormányzat!#REF!+[1]Hivatal!M154+Óvoda!M155+'Közösségi H'!M155</f>
        <v>#REF!</v>
      </c>
      <c r="N155" s="18" t="e">
        <f>SUM(J155:M155)</f>
        <v>#REF!</v>
      </c>
      <c r="O155" s="32"/>
      <c r="P155" s="31"/>
      <c r="Q155" s="31"/>
      <c r="R155" s="18" t="e">
        <f>SUM(N155:Q155)</f>
        <v>#REF!</v>
      </c>
      <c r="S155" s="32"/>
      <c r="T155" s="31"/>
      <c r="U155" s="31"/>
      <c r="V155" s="18" t="e">
        <f>SUM(R155:U155)</f>
        <v>#REF!</v>
      </c>
      <c r="W155" s="32"/>
      <c r="X155" s="31"/>
      <c r="Y155" s="31"/>
      <c r="Z155" s="18" t="e">
        <f>SUM(V155:Y155)</f>
        <v>#REF!</v>
      </c>
      <c r="AA155" s="32"/>
      <c r="AB155" s="31"/>
      <c r="AC155" s="31"/>
      <c r="AD155" s="18" t="e">
        <f>SUM(Z155:AC155)</f>
        <v>#REF!</v>
      </c>
      <c r="AE155" s="32"/>
      <c r="AF155" s="31"/>
      <c r="AG155" s="31"/>
      <c r="AH155" s="18" t="e">
        <f>SUM(AD155:AG155)</f>
        <v>#REF!</v>
      </c>
      <c r="AI155" s="32"/>
      <c r="AJ155" s="31"/>
      <c r="AK155" s="31"/>
      <c r="AL155" s="18" t="e">
        <f>SUM(AH155:AK155)</f>
        <v>#REF!</v>
      </c>
      <c r="AM155" s="32"/>
      <c r="AN155" s="31"/>
      <c r="AO155" s="31"/>
      <c r="AP155" s="18" t="e">
        <f>SUM(AL155:AO155)</f>
        <v>#REF!</v>
      </c>
      <c r="AQ155" s="32"/>
      <c r="AR155" s="31"/>
      <c r="AS155" s="31"/>
      <c r="AT155" s="18" t="e">
        <f>SUM(AP155:AS155)</f>
        <v>#REF!</v>
      </c>
      <c r="AU155" s="32"/>
      <c r="AV155" s="31"/>
      <c r="AW155" s="31"/>
      <c r="AX155" s="18" t="e">
        <f>SUM(AT155:AW155)</f>
        <v>#REF!</v>
      </c>
      <c r="AZ155" s="544" t="e">
        <f t="shared" si="120"/>
        <v>#REF!</v>
      </c>
      <c r="BA155" s="529">
        <v>0</v>
      </c>
      <c r="BB155" s="529">
        <v>0</v>
      </c>
      <c r="BC155" s="534">
        <v>0</v>
      </c>
    </row>
    <row r="156" spans="1:55" s="17" customFormat="1" ht="24.75" hidden="1" customHeight="1" x14ac:dyDescent="0.25">
      <c r="A156" s="45" t="s">
        <v>174</v>
      </c>
      <c r="B156" s="21" t="s">
        <v>173</v>
      </c>
      <c r="C156" s="98" t="e">
        <f>Önkormányzat!#REF!+[1]Hivatal!C155+Óvoda!C156+'Közösségi H'!C156</f>
        <v>#REF!</v>
      </c>
      <c r="D156" s="78" t="e">
        <f>Önkormányzat!#REF!+[1]Hivatal!D155+Óvoda!D156+'Közösségi H'!D156</f>
        <v>#REF!</v>
      </c>
      <c r="E156" s="99" t="e">
        <f>Önkormányzat!#REF!+[1]Hivatal!E155+Óvoda!E156+'Közösségi H'!E156</f>
        <v>#REF!</v>
      </c>
      <c r="F156" s="18" t="e">
        <f>SUM(C156:E156)</f>
        <v>#REF!</v>
      </c>
      <c r="G156" s="98" t="e">
        <f>Önkormányzat!#REF!+[1]Hivatal!G155+Óvoda!G156+'Közösségi H'!G156</f>
        <v>#REF!</v>
      </c>
      <c r="H156" s="78" t="e">
        <f>Önkormányzat!#REF!+[1]Hivatal!H155+Óvoda!H156+'Közösségi H'!H156</f>
        <v>#REF!</v>
      </c>
      <c r="I156" s="99" t="e">
        <f>Önkormányzat!#REF!+[1]Hivatal!I155+Óvoda!I156+'Közösségi H'!I156</f>
        <v>#REF!</v>
      </c>
      <c r="J156" s="18" t="e">
        <f>SUM(F156:I156)</f>
        <v>#REF!</v>
      </c>
      <c r="K156" s="98" t="e">
        <f>Önkormányzat!#REF!+[1]Hivatal!K155+Óvoda!K156+'Közösségi H'!K156</f>
        <v>#REF!</v>
      </c>
      <c r="L156" s="78" t="e">
        <f>Önkormányzat!#REF!+[1]Hivatal!L155+Óvoda!L156+'Közösségi H'!L156</f>
        <v>#REF!</v>
      </c>
      <c r="M156" s="99" t="e">
        <f>Önkormányzat!#REF!+[1]Hivatal!M155+Óvoda!M156+'Közösségi H'!M156</f>
        <v>#REF!</v>
      </c>
      <c r="N156" s="18" t="e">
        <f>SUM(J156:M156)</f>
        <v>#REF!</v>
      </c>
      <c r="O156" s="32"/>
      <c r="P156" s="31"/>
      <c r="Q156" s="31"/>
      <c r="R156" s="18" t="e">
        <f>SUM(N156:Q156)</f>
        <v>#REF!</v>
      </c>
      <c r="S156" s="32"/>
      <c r="T156" s="31"/>
      <c r="U156" s="31"/>
      <c r="V156" s="18" t="e">
        <f>SUM(R156:U156)</f>
        <v>#REF!</v>
      </c>
      <c r="W156" s="32"/>
      <c r="X156" s="31"/>
      <c r="Y156" s="31"/>
      <c r="Z156" s="18" t="e">
        <f>SUM(V156:Y156)</f>
        <v>#REF!</v>
      </c>
      <c r="AA156" s="32"/>
      <c r="AB156" s="31"/>
      <c r="AC156" s="31"/>
      <c r="AD156" s="18" t="e">
        <f>SUM(Z156:AC156)</f>
        <v>#REF!</v>
      </c>
      <c r="AE156" s="32"/>
      <c r="AF156" s="31"/>
      <c r="AG156" s="31"/>
      <c r="AH156" s="18" t="e">
        <f>SUM(AD156:AG156)</f>
        <v>#REF!</v>
      </c>
      <c r="AI156" s="32"/>
      <c r="AJ156" s="31"/>
      <c r="AK156" s="31"/>
      <c r="AL156" s="18" t="e">
        <f>SUM(AH156:AK156)</f>
        <v>#REF!</v>
      </c>
      <c r="AM156" s="32"/>
      <c r="AN156" s="31"/>
      <c r="AO156" s="31"/>
      <c r="AP156" s="18" t="e">
        <f>SUM(AL156:AO156)</f>
        <v>#REF!</v>
      </c>
      <c r="AQ156" s="32"/>
      <c r="AR156" s="31"/>
      <c r="AS156" s="31"/>
      <c r="AT156" s="18" t="e">
        <f>SUM(AP156:AS156)</f>
        <v>#REF!</v>
      </c>
      <c r="AU156" s="32"/>
      <c r="AV156" s="31"/>
      <c r="AW156" s="31"/>
      <c r="AX156" s="18" t="e">
        <f>SUM(AT156:AW156)</f>
        <v>#REF!</v>
      </c>
      <c r="AZ156" s="544" t="e">
        <f t="shared" si="120"/>
        <v>#REF!</v>
      </c>
      <c r="BA156" s="529">
        <v>0</v>
      </c>
      <c r="BB156" s="529">
        <v>0</v>
      </c>
      <c r="BC156" s="534">
        <v>0</v>
      </c>
    </row>
    <row r="157" spans="1:55" s="17" customFormat="1" ht="26.4" hidden="1" x14ac:dyDescent="0.25">
      <c r="A157" s="45" t="s">
        <v>172</v>
      </c>
      <c r="B157" s="21" t="s">
        <v>171</v>
      </c>
      <c r="C157" s="98">
        <v>0</v>
      </c>
      <c r="D157" s="78">
        <v>0</v>
      </c>
      <c r="E157" s="99">
        <v>0</v>
      </c>
      <c r="F157" s="18">
        <v>0</v>
      </c>
      <c r="G157" s="98">
        <v>0</v>
      </c>
      <c r="H157" s="78">
        <v>0</v>
      </c>
      <c r="I157" s="99">
        <v>0</v>
      </c>
      <c r="J157" s="18">
        <v>0</v>
      </c>
      <c r="K157" s="98" t="e">
        <f>Önkormányzat!#REF!+[1]Hivatal!K156+Óvoda!K157+'Közösségi H'!K157</f>
        <v>#REF!</v>
      </c>
      <c r="L157" s="78" t="e">
        <f>Önkormányzat!#REF!+[1]Hivatal!L156+Óvoda!L157+'Közösségi H'!L157</f>
        <v>#REF!</v>
      </c>
      <c r="M157" s="99" t="e">
        <f>Önkormányzat!#REF!+[1]Hivatal!M156+Óvoda!M157+'Közösségi H'!M157</f>
        <v>#REF!</v>
      </c>
      <c r="N157" s="18" t="e">
        <f>SUM(J157:M157)</f>
        <v>#REF!</v>
      </c>
      <c r="O157" s="32"/>
      <c r="P157" s="31"/>
      <c r="Q157" s="31"/>
      <c r="R157" s="18" t="e">
        <f>SUM(N157:Q157)</f>
        <v>#REF!</v>
      </c>
      <c r="S157" s="32"/>
      <c r="T157" s="31"/>
      <c r="U157" s="31"/>
      <c r="V157" s="18" t="e">
        <f>SUM(R157:U157)</f>
        <v>#REF!</v>
      </c>
      <c r="W157" s="32"/>
      <c r="X157" s="31"/>
      <c r="Y157" s="31"/>
      <c r="Z157" s="18" t="e">
        <f>SUM(V157:Y157)</f>
        <v>#REF!</v>
      </c>
      <c r="AA157" s="32"/>
      <c r="AB157" s="31"/>
      <c r="AC157" s="31"/>
      <c r="AD157" s="18" t="e">
        <f>SUM(Z157:AC157)</f>
        <v>#REF!</v>
      </c>
      <c r="AE157" s="32"/>
      <c r="AF157" s="31"/>
      <c r="AG157" s="31"/>
      <c r="AH157" s="18" t="e">
        <f>SUM(AD157:AG157)</f>
        <v>#REF!</v>
      </c>
      <c r="AI157" s="32"/>
      <c r="AJ157" s="31"/>
      <c r="AK157" s="31"/>
      <c r="AL157" s="18" t="e">
        <f>SUM(AH157:AK157)</f>
        <v>#REF!</v>
      </c>
      <c r="AM157" s="32"/>
      <c r="AN157" s="31"/>
      <c r="AO157" s="31"/>
      <c r="AP157" s="18" t="e">
        <f>SUM(AL157:AO157)</f>
        <v>#REF!</v>
      </c>
      <c r="AQ157" s="32"/>
      <c r="AR157" s="31"/>
      <c r="AS157" s="31"/>
      <c r="AT157" s="18" t="e">
        <f>SUM(AP157:AS157)</f>
        <v>#REF!</v>
      </c>
      <c r="AU157" s="32"/>
      <c r="AV157" s="31"/>
      <c r="AW157" s="31"/>
      <c r="AX157" s="18" t="e">
        <f>SUM(AT157:AW157)</f>
        <v>#REF!</v>
      </c>
      <c r="AZ157" s="544">
        <f t="shared" si="120"/>
        <v>0</v>
      </c>
      <c r="BA157" s="529">
        <v>0</v>
      </c>
      <c r="BB157" s="529">
        <v>0</v>
      </c>
      <c r="BC157" s="534">
        <v>0</v>
      </c>
    </row>
    <row r="158" spans="1:55" s="17" customFormat="1" ht="24.9" customHeight="1" x14ac:dyDescent="0.25">
      <c r="A158" s="45" t="s">
        <v>170</v>
      </c>
      <c r="B158" s="21" t="s">
        <v>169</v>
      </c>
      <c r="C158" s="98">
        <f>'Melléklet 1.2'!C17+[1]Hivatal!C157+Óvoda!C158+'Közösségi H'!C158</f>
        <v>21883027</v>
      </c>
      <c r="D158" s="78">
        <f>'Melléklet 1.2'!D17+[1]Hivatal!D157+Óvoda!D158+'Közösségi H'!D158</f>
        <v>0</v>
      </c>
      <c r="E158" s="99">
        <f>'Melléklet 1.2'!E17+[1]Hivatal!E157+Óvoda!E158+'Közösségi H'!E158</f>
        <v>0</v>
      </c>
      <c r="F158" s="18">
        <f>SUM(C158:E158)</f>
        <v>21883027</v>
      </c>
      <c r="G158" s="98">
        <f>'Melléklet 1.2'!G17+[1]Hivatal!G157+Óvoda!G158+'Közösségi H'!G158</f>
        <v>1989359</v>
      </c>
      <c r="H158" s="78">
        <f>'Melléklet 1.2'!H17+[1]Hivatal!H157+Óvoda!H158+'Közösségi H'!H158</f>
        <v>0</v>
      </c>
      <c r="I158" s="99">
        <f>'Melléklet 1.2'!I17+[1]Hivatal!I157+Óvoda!I158+'Közösségi H'!I158</f>
        <v>0</v>
      </c>
      <c r="J158" s="18">
        <f>SUM(F158:I158)</f>
        <v>23872386</v>
      </c>
      <c r="K158" s="98">
        <f>'Melléklet 1.2'!K17+[1]Hivatal!K157+Óvoda!K158+'Közösségi H'!K158</f>
        <v>2675352</v>
      </c>
      <c r="L158" s="78">
        <f>'Melléklet 1.2'!L17+[1]Hivatal!L157+Óvoda!L158+'Közösségi H'!L158</f>
        <v>0</v>
      </c>
      <c r="M158" s="99">
        <f>'Melléklet 1.2'!M17+[1]Hivatal!M157+Óvoda!M158+'Közösségi H'!M158</f>
        <v>0</v>
      </c>
      <c r="N158" s="18">
        <f>SUM(J158:M158)</f>
        <v>26547738</v>
      </c>
      <c r="O158" s="20"/>
      <c r="P158" s="19"/>
      <c r="Q158" s="19"/>
      <c r="R158" s="18">
        <f>SUM(N158:Q158)</f>
        <v>26547738</v>
      </c>
      <c r="S158" s="20"/>
      <c r="T158" s="19"/>
      <c r="U158" s="19"/>
      <c r="V158" s="18">
        <f>SUM(R158:U158)</f>
        <v>26547738</v>
      </c>
      <c r="W158" s="20"/>
      <c r="X158" s="19"/>
      <c r="Y158" s="19"/>
      <c r="Z158" s="18">
        <f>SUM(V158:Y158)</f>
        <v>26547738</v>
      </c>
      <c r="AA158" s="20"/>
      <c r="AB158" s="19"/>
      <c r="AC158" s="19"/>
      <c r="AD158" s="18">
        <f>SUM(Z158:AC158)</f>
        <v>26547738</v>
      </c>
      <c r="AE158" s="20"/>
      <c r="AF158" s="19"/>
      <c r="AG158" s="19"/>
      <c r="AH158" s="18">
        <f>SUM(AD158:AG158)</f>
        <v>26547738</v>
      </c>
      <c r="AI158" s="20"/>
      <c r="AJ158" s="19"/>
      <c r="AK158" s="19"/>
      <c r="AL158" s="18">
        <f>SUM(AH158:AK158)</f>
        <v>26547738</v>
      </c>
      <c r="AM158" s="20"/>
      <c r="AN158" s="19"/>
      <c r="AO158" s="19"/>
      <c r="AP158" s="18">
        <f>SUM(AL158:AO158)</f>
        <v>26547738</v>
      </c>
      <c r="AQ158" s="20"/>
      <c r="AR158" s="19"/>
      <c r="AS158" s="19"/>
      <c r="AT158" s="18">
        <f>SUM(AP158:AS158)</f>
        <v>26547738</v>
      </c>
      <c r="AU158" s="20"/>
      <c r="AV158" s="19"/>
      <c r="AW158" s="19"/>
      <c r="AX158" s="18">
        <f>SUM(AT158:AW158)</f>
        <v>26547738</v>
      </c>
      <c r="AZ158" s="544">
        <f t="shared" si="120"/>
        <v>16040296</v>
      </c>
      <c r="BA158" s="529">
        <v>0</v>
      </c>
      <c r="BB158" s="529">
        <v>0</v>
      </c>
      <c r="BC158" s="540">
        <f>Önkormányzat!BC142+[1]Hivatal!N157</f>
        <v>39912682</v>
      </c>
    </row>
    <row r="159" spans="1:55" s="11" customFormat="1" ht="29.25" customHeight="1" x14ac:dyDescent="0.25">
      <c r="A159" s="16" t="s">
        <v>168</v>
      </c>
      <c r="B159" s="15" t="s">
        <v>167</v>
      </c>
      <c r="C159" s="14">
        <f>C153+C158</f>
        <v>98171911</v>
      </c>
      <c r="D159" s="14">
        <f t="shared" ref="D159:J159" si="121">D153+D158</f>
        <v>0</v>
      </c>
      <c r="E159" s="14">
        <f t="shared" si="121"/>
        <v>0</v>
      </c>
      <c r="F159" s="14">
        <f t="shared" si="121"/>
        <v>98171911</v>
      </c>
      <c r="G159" s="14">
        <f t="shared" si="121"/>
        <v>8091359</v>
      </c>
      <c r="H159" s="14">
        <f t="shared" si="121"/>
        <v>0</v>
      </c>
      <c r="I159" s="14">
        <f t="shared" si="121"/>
        <v>0</v>
      </c>
      <c r="J159" s="14">
        <f t="shared" si="121"/>
        <v>106263270</v>
      </c>
      <c r="K159" s="14" t="e">
        <f>SUM(K153:K158)</f>
        <v>#REF!</v>
      </c>
      <c r="L159" s="13" t="e">
        <f>SUM(L153:L158)</f>
        <v>#REF!</v>
      </c>
      <c r="M159" s="13" t="e">
        <f>SUM(M153:M158)</f>
        <v>#REF!</v>
      </c>
      <c r="N159" s="12" t="e">
        <f>IF((SUM(J159:M159))=SUM(N153:N158),SUM(N153:N158),"HIBA!")</f>
        <v>#REF!</v>
      </c>
      <c r="O159" s="14">
        <f>SUM(O153:O158)</f>
        <v>0</v>
      </c>
      <c r="P159" s="13">
        <f>SUM(P153:P158)</f>
        <v>0</v>
      </c>
      <c r="Q159" s="13">
        <f>SUM(Q153:Q158)</f>
        <v>0</v>
      </c>
      <c r="R159" s="12" t="e">
        <f>IF((SUM(N159:Q159))=SUM(R153:R158),SUM(R153:R158),"HIBA!")</f>
        <v>#REF!</v>
      </c>
      <c r="S159" s="14">
        <f>SUM(S153:S158)</f>
        <v>0</v>
      </c>
      <c r="T159" s="13">
        <f>SUM(T153:T158)</f>
        <v>0</v>
      </c>
      <c r="U159" s="13">
        <f>SUM(U153:U158)</f>
        <v>0</v>
      </c>
      <c r="V159" s="12" t="e">
        <f>IF((SUM(R159:U159))=SUM(V153:V158),SUM(V153:V158),"HIBA!")</f>
        <v>#REF!</v>
      </c>
      <c r="W159" s="14">
        <f>SUM(W153:W158)</f>
        <v>0</v>
      </c>
      <c r="X159" s="13">
        <f>SUM(X153:X158)</f>
        <v>0</v>
      </c>
      <c r="Y159" s="13">
        <f>SUM(Y153:Y158)</f>
        <v>0</v>
      </c>
      <c r="Z159" s="12" t="e">
        <f>IF((SUM(V159:Y159))=SUM(Z153:Z158),SUM(Z153:Z158),"HIBA!")</f>
        <v>#REF!</v>
      </c>
      <c r="AA159" s="14">
        <f>SUM(AA153:AA158)</f>
        <v>0</v>
      </c>
      <c r="AB159" s="13">
        <f>SUM(AB153:AB158)</f>
        <v>0</v>
      </c>
      <c r="AC159" s="13">
        <f>SUM(AC153:AC158)</f>
        <v>0</v>
      </c>
      <c r="AD159" s="12" t="e">
        <f>IF((SUM(Z159:AC159))=SUM(AD153:AD158),SUM(AD153:AD158),"HIBA!")</f>
        <v>#REF!</v>
      </c>
      <c r="AE159" s="14">
        <f>SUM(AE153:AE158)</f>
        <v>0</v>
      </c>
      <c r="AF159" s="13">
        <f>SUM(AF153:AF158)</f>
        <v>0</v>
      </c>
      <c r="AG159" s="13">
        <f>SUM(AG153:AG158)</f>
        <v>0</v>
      </c>
      <c r="AH159" s="12" t="e">
        <f>IF((SUM(AD159:AG159))=SUM(AH153:AH158),SUM(AH153:AH158),"HIBA!")</f>
        <v>#REF!</v>
      </c>
      <c r="AI159" s="14">
        <f>SUM(AI153:AI158)</f>
        <v>0</v>
      </c>
      <c r="AJ159" s="13">
        <f>SUM(AJ153:AJ158)</f>
        <v>0</v>
      </c>
      <c r="AK159" s="13">
        <f>SUM(AK153:AK158)</f>
        <v>0</v>
      </c>
      <c r="AL159" s="12" t="e">
        <f>IF((SUM(AH159:AK159))=SUM(AL153:AL158),SUM(AL153:AL158),"HIBA!")</f>
        <v>#REF!</v>
      </c>
      <c r="AM159" s="14">
        <f>SUM(AM153:AM158)</f>
        <v>0</v>
      </c>
      <c r="AN159" s="13">
        <f>SUM(AN153:AN158)</f>
        <v>0</v>
      </c>
      <c r="AO159" s="13">
        <f>SUM(AO153:AO158)</f>
        <v>0</v>
      </c>
      <c r="AP159" s="12" t="e">
        <f>IF((SUM(AL159:AO159))=SUM(AP153:AP158),SUM(AP153:AP158),"HIBA!")</f>
        <v>#REF!</v>
      </c>
      <c r="AQ159" s="14">
        <f>SUM(AQ153:AQ158)</f>
        <v>0</v>
      </c>
      <c r="AR159" s="13">
        <f>SUM(AR153:AR158)</f>
        <v>0</v>
      </c>
      <c r="AS159" s="13">
        <f>SUM(AS153:AS158)</f>
        <v>0</v>
      </c>
      <c r="AT159" s="12" t="e">
        <f>IF((SUM(AP159:AS159))=SUM(AT153:AT158),SUM(AT153:AT158),"HIBA!")</f>
        <v>#REF!</v>
      </c>
      <c r="AU159" s="14">
        <f>SUM(AU153:AU158)</f>
        <v>0</v>
      </c>
      <c r="AV159" s="13">
        <f>SUM(AV153:AV158)</f>
        <v>0</v>
      </c>
      <c r="AW159" s="13">
        <f>SUM(AW153:AW158)</f>
        <v>0</v>
      </c>
      <c r="AX159" s="12" t="e">
        <f>IF((SUM(AT159:AW159))=SUM(AX153:AX158),SUM(AX153:AX158),"HIBA!")</f>
        <v>#REF!</v>
      </c>
      <c r="AZ159" s="568">
        <f t="shared" si="120"/>
        <v>17998119</v>
      </c>
      <c r="BA159" s="550">
        <v>0</v>
      </c>
      <c r="BB159" s="550">
        <v>0</v>
      </c>
      <c r="BC159" s="555">
        <f>SUM(BC153+BC158)</f>
        <v>124261389</v>
      </c>
    </row>
    <row r="160" spans="1:55" s="29" customFormat="1" hidden="1" x14ac:dyDescent="0.25">
      <c r="A160" s="34" t="s">
        <v>166</v>
      </c>
      <c r="B160" s="33" t="s">
        <v>165</v>
      </c>
      <c r="C160" s="98">
        <v>0</v>
      </c>
      <c r="D160" s="98">
        <v>0</v>
      </c>
      <c r="E160" s="98">
        <v>0</v>
      </c>
      <c r="F160" s="98">
        <v>0</v>
      </c>
      <c r="G160" s="98">
        <v>0</v>
      </c>
      <c r="H160" s="98">
        <v>0</v>
      </c>
      <c r="I160" s="98">
        <v>0</v>
      </c>
      <c r="J160" s="98">
        <v>0</v>
      </c>
      <c r="K160" s="98" t="e">
        <f>Önkormányzat!#REF!+[1]Hivatal!K159+Óvoda!K160+'Közösségi H'!K160</f>
        <v>#REF!</v>
      </c>
      <c r="L160" s="78" t="e">
        <f>Önkormányzat!#REF!+[1]Hivatal!L159+Óvoda!L160+'Közösségi H'!L160</f>
        <v>#REF!</v>
      </c>
      <c r="M160" s="99" t="e">
        <f>Önkormányzat!#REF!+[1]Hivatal!M159+Óvoda!M160+'Közösségi H'!M160</f>
        <v>#REF!</v>
      </c>
      <c r="N160" s="30" t="e">
        <f>SUM(J160:M160)</f>
        <v>#REF!</v>
      </c>
      <c r="O160" s="32"/>
      <c r="P160" s="31"/>
      <c r="Q160" s="31"/>
      <c r="R160" s="30" t="e">
        <f>SUM(N160:Q160)</f>
        <v>#REF!</v>
      </c>
      <c r="S160" s="32"/>
      <c r="T160" s="31"/>
      <c r="U160" s="31"/>
      <c r="V160" s="30" t="e">
        <f>SUM(R160:U160)</f>
        <v>#REF!</v>
      </c>
      <c r="W160" s="32"/>
      <c r="X160" s="31"/>
      <c r="Y160" s="31"/>
      <c r="Z160" s="30" t="e">
        <f>SUM(V160:Y160)</f>
        <v>#REF!</v>
      </c>
      <c r="AA160" s="32"/>
      <c r="AB160" s="31"/>
      <c r="AC160" s="31"/>
      <c r="AD160" s="30" t="e">
        <f>SUM(Z160:AC160)</f>
        <v>#REF!</v>
      </c>
      <c r="AE160" s="32"/>
      <c r="AF160" s="31"/>
      <c r="AG160" s="31"/>
      <c r="AH160" s="30" t="e">
        <f>SUM(AD160:AG160)</f>
        <v>#REF!</v>
      </c>
      <c r="AI160" s="32"/>
      <c r="AJ160" s="31"/>
      <c r="AK160" s="31"/>
      <c r="AL160" s="30" t="e">
        <f>SUM(AH160:AK160)</f>
        <v>#REF!</v>
      </c>
      <c r="AM160" s="32"/>
      <c r="AN160" s="31"/>
      <c r="AO160" s="31"/>
      <c r="AP160" s="30" t="e">
        <f>SUM(AL160:AO160)</f>
        <v>#REF!</v>
      </c>
      <c r="AQ160" s="32"/>
      <c r="AR160" s="31"/>
      <c r="AS160" s="31"/>
      <c r="AT160" s="30" t="e">
        <f>SUM(AP160:AS160)</f>
        <v>#REF!</v>
      </c>
      <c r="AU160" s="32"/>
      <c r="AV160" s="31"/>
      <c r="AW160" s="31"/>
      <c r="AX160" s="30" t="e">
        <f>SUM(AT160:AW160)</f>
        <v>#REF!</v>
      </c>
      <c r="AZ160" s="544">
        <f t="shared" si="120"/>
        <v>0</v>
      </c>
      <c r="BA160" s="529">
        <v>0</v>
      </c>
      <c r="BB160" s="529">
        <v>0</v>
      </c>
      <c r="BC160" s="531">
        <v>0</v>
      </c>
    </row>
    <row r="161" spans="1:55" s="29" customFormat="1" hidden="1" x14ac:dyDescent="0.25">
      <c r="A161" s="34" t="s">
        <v>164</v>
      </c>
      <c r="B161" s="33" t="s">
        <v>163</v>
      </c>
      <c r="C161" s="98">
        <v>0</v>
      </c>
      <c r="D161" s="98">
        <v>0</v>
      </c>
      <c r="E161" s="98">
        <v>0</v>
      </c>
      <c r="F161" s="98">
        <v>0</v>
      </c>
      <c r="G161" s="98">
        <v>0</v>
      </c>
      <c r="H161" s="98">
        <v>0</v>
      </c>
      <c r="I161" s="98">
        <v>0</v>
      </c>
      <c r="J161" s="98">
        <v>0</v>
      </c>
      <c r="K161" s="98">
        <v>0</v>
      </c>
      <c r="L161" s="98">
        <v>0</v>
      </c>
      <c r="M161" s="98">
        <v>0</v>
      </c>
      <c r="N161" s="98">
        <v>0</v>
      </c>
      <c r="O161" s="98">
        <v>0</v>
      </c>
      <c r="P161" s="98">
        <v>0</v>
      </c>
      <c r="Q161" s="98">
        <v>0</v>
      </c>
      <c r="R161" s="98">
        <v>0</v>
      </c>
      <c r="S161" s="98">
        <v>0</v>
      </c>
      <c r="T161" s="98">
        <v>0</v>
      </c>
      <c r="U161" s="98">
        <v>0</v>
      </c>
      <c r="V161" s="98">
        <v>0</v>
      </c>
      <c r="W161" s="98">
        <v>0</v>
      </c>
      <c r="X161" s="98">
        <v>0</v>
      </c>
      <c r="Y161" s="98">
        <v>0</v>
      </c>
      <c r="Z161" s="98">
        <v>0</v>
      </c>
      <c r="AA161" s="98">
        <v>0</v>
      </c>
      <c r="AB161" s="98">
        <v>0</v>
      </c>
      <c r="AC161" s="98">
        <v>0</v>
      </c>
      <c r="AD161" s="98">
        <v>0</v>
      </c>
      <c r="AE161" s="98">
        <v>0</v>
      </c>
      <c r="AF161" s="98">
        <v>0</v>
      </c>
      <c r="AG161" s="98">
        <v>0</v>
      </c>
      <c r="AH161" s="98">
        <v>0</v>
      </c>
      <c r="AI161" s="98">
        <v>0</v>
      </c>
      <c r="AJ161" s="98">
        <v>0</v>
      </c>
      <c r="AK161" s="98">
        <v>0</v>
      </c>
      <c r="AL161" s="98">
        <v>0</v>
      </c>
      <c r="AM161" s="98">
        <v>0</v>
      </c>
      <c r="AN161" s="98">
        <v>0</v>
      </c>
      <c r="AO161" s="98">
        <v>0</v>
      </c>
      <c r="AP161" s="98">
        <v>0</v>
      </c>
      <c r="AQ161" s="98">
        <v>0</v>
      </c>
      <c r="AR161" s="98">
        <v>0</v>
      </c>
      <c r="AS161" s="98">
        <v>0</v>
      </c>
      <c r="AT161" s="98">
        <v>0</v>
      </c>
      <c r="AU161" s="98">
        <v>0</v>
      </c>
      <c r="AV161" s="98">
        <v>0</v>
      </c>
      <c r="AW161" s="98">
        <v>0</v>
      </c>
      <c r="AX161" s="98">
        <v>0</v>
      </c>
      <c r="AY161" s="98">
        <v>0</v>
      </c>
      <c r="AZ161" s="544">
        <f t="shared" si="120"/>
        <v>0</v>
      </c>
      <c r="BA161" s="529">
        <v>0</v>
      </c>
      <c r="BB161" s="529">
        <v>0</v>
      </c>
      <c r="BC161" s="531">
        <v>0</v>
      </c>
    </row>
    <row r="162" spans="1:55" s="23" customFormat="1" hidden="1" x14ac:dyDescent="0.25">
      <c r="A162" s="28" t="s">
        <v>162</v>
      </c>
      <c r="B162" s="27" t="s">
        <v>161</v>
      </c>
      <c r="C162" s="26">
        <f>SUM(C160:C161)</f>
        <v>0</v>
      </c>
      <c r="D162" s="25">
        <f>SUM(D160:D161)</f>
        <v>0</v>
      </c>
      <c r="E162" s="25">
        <f>SUM(E160:E161)</f>
        <v>0</v>
      </c>
      <c r="F162" s="24">
        <f>IF((SUM(C162:E162))=SUM(F160:F161),SUM(F160:F161),"HIBA!")</f>
        <v>0</v>
      </c>
      <c r="G162" s="26">
        <f>SUM(G160:G161)</f>
        <v>0</v>
      </c>
      <c r="H162" s="25">
        <f>SUM(H160:H161)</f>
        <v>0</v>
      </c>
      <c r="I162" s="25">
        <f>SUM(I160:I161)</f>
        <v>0</v>
      </c>
      <c r="J162" s="24">
        <f>IF((SUM(F162:I162))=SUM(J160:J161),SUM(J160:J161),"HIBA!")</f>
        <v>0</v>
      </c>
      <c r="K162" s="26" t="e">
        <f>SUM(K160:K161)</f>
        <v>#REF!</v>
      </c>
      <c r="L162" s="25" t="e">
        <f>SUM(L160:L161)</f>
        <v>#REF!</v>
      </c>
      <c r="M162" s="25" t="e">
        <f>SUM(M160:M161)</f>
        <v>#REF!</v>
      </c>
      <c r="N162" s="24" t="e">
        <f>IF((SUM(J162:M162))=SUM(N160:N161),SUM(N160:N161),"HIBA!")</f>
        <v>#REF!</v>
      </c>
      <c r="O162" s="26">
        <f>SUM(O160:O161)</f>
        <v>0</v>
      </c>
      <c r="P162" s="25">
        <f>SUM(P160:P161)</f>
        <v>0</v>
      </c>
      <c r="Q162" s="25">
        <f>SUM(Q160:Q161)</f>
        <v>0</v>
      </c>
      <c r="R162" s="24" t="e">
        <f>IF((SUM(N162:Q162))=SUM(R160:R161),SUM(R160:R161),"HIBA!")</f>
        <v>#REF!</v>
      </c>
      <c r="S162" s="26">
        <f>SUM(S160:S161)</f>
        <v>0</v>
      </c>
      <c r="T162" s="25">
        <f>SUM(T160:T161)</f>
        <v>0</v>
      </c>
      <c r="U162" s="25">
        <f>SUM(U160:U161)</f>
        <v>0</v>
      </c>
      <c r="V162" s="24" t="e">
        <f>IF((SUM(R162:U162))=SUM(V160:V161),SUM(V160:V161),"HIBA!")</f>
        <v>#REF!</v>
      </c>
      <c r="W162" s="26">
        <f>SUM(W160:W161)</f>
        <v>0</v>
      </c>
      <c r="X162" s="25">
        <f>SUM(X160:X161)</f>
        <v>0</v>
      </c>
      <c r="Y162" s="25">
        <f>SUM(Y160:Y161)</f>
        <v>0</v>
      </c>
      <c r="Z162" s="24" t="e">
        <f>IF((SUM(V162:Y162))=SUM(Z160:Z161),SUM(Z160:Z161),"HIBA!")</f>
        <v>#REF!</v>
      </c>
      <c r="AA162" s="26">
        <f>SUM(AA160:AA161)</f>
        <v>0</v>
      </c>
      <c r="AB162" s="25">
        <f>SUM(AB160:AB161)</f>
        <v>0</v>
      </c>
      <c r="AC162" s="25">
        <f>SUM(AC160:AC161)</f>
        <v>0</v>
      </c>
      <c r="AD162" s="24" t="e">
        <f>IF((SUM(Z162:AC162))=SUM(AD160:AD161),SUM(AD160:AD161),"HIBA!")</f>
        <v>#REF!</v>
      </c>
      <c r="AE162" s="26">
        <f>SUM(AE160:AE161)</f>
        <v>0</v>
      </c>
      <c r="AF162" s="25">
        <f>SUM(AF160:AF161)</f>
        <v>0</v>
      </c>
      <c r="AG162" s="25">
        <f>SUM(AG160:AG161)</f>
        <v>0</v>
      </c>
      <c r="AH162" s="24" t="e">
        <f>IF((SUM(AD162:AG162))=SUM(AH160:AH161),SUM(AH160:AH161),"HIBA!")</f>
        <v>#REF!</v>
      </c>
      <c r="AI162" s="26">
        <f>SUM(AI160:AI161)</f>
        <v>0</v>
      </c>
      <c r="AJ162" s="25">
        <f>SUM(AJ160:AJ161)</f>
        <v>0</v>
      </c>
      <c r="AK162" s="25">
        <f>SUM(AK160:AK161)</f>
        <v>0</v>
      </c>
      <c r="AL162" s="24" t="e">
        <f>IF((SUM(AH162:AK162))=SUM(AL160:AL161),SUM(AL160:AL161),"HIBA!")</f>
        <v>#REF!</v>
      </c>
      <c r="AM162" s="26">
        <f>SUM(AM160:AM161)</f>
        <v>0</v>
      </c>
      <c r="AN162" s="25">
        <f>SUM(AN160:AN161)</f>
        <v>0</v>
      </c>
      <c r="AO162" s="25">
        <f>SUM(AO160:AO161)</f>
        <v>0</v>
      </c>
      <c r="AP162" s="24" t="e">
        <f>IF((SUM(AL162:AO162))=SUM(AP160:AP161),SUM(AP160:AP161),"HIBA!")</f>
        <v>#REF!</v>
      </c>
      <c r="AQ162" s="26">
        <f>SUM(AQ160:AQ161)</f>
        <v>0</v>
      </c>
      <c r="AR162" s="25">
        <f>SUM(AR160:AR161)</f>
        <v>0</v>
      </c>
      <c r="AS162" s="25">
        <f>SUM(AS160:AS161)</f>
        <v>0</v>
      </c>
      <c r="AT162" s="24" t="e">
        <f>IF((SUM(AP162:AS162))=SUM(AT160:AT161),SUM(AT160:AT161),"HIBA!")</f>
        <v>#REF!</v>
      </c>
      <c r="AU162" s="26">
        <f>SUM(AU160:AU161)</f>
        <v>0</v>
      </c>
      <c r="AV162" s="25">
        <f>SUM(AV160:AV161)</f>
        <v>0</v>
      </c>
      <c r="AW162" s="25">
        <f>SUM(AW160:AW161)</f>
        <v>0</v>
      </c>
      <c r="AX162" s="24" t="e">
        <f>IF((SUM(AT162:AW162))=SUM(AX160:AX161),SUM(AX160:AX161),"HIBA!")</f>
        <v>#REF!</v>
      </c>
      <c r="AZ162" s="544">
        <f t="shared" si="120"/>
        <v>0</v>
      </c>
      <c r="BA162" s="529">
        <v>0</v>
      </c>
      <c r="BB162" s="529">
        <v>0</v>
      </c>
      <c r="BC162" s="532">
        <v>0</v>
      </c>
    </row>
    <row r="163" spans="1:55" s="17" customFormat="1" hidden="1" x14ac:dyDescent="0.25">
      <c r="A163" s="45" t="s">
        <v>160</v>
      </c>
      <c r="B163" s="21" t="s">
        <v>159</v>
      </c>
      <c r="C163" s="98" t="e">
        <f>Önkormányzat!#REF!+[1]Hivatal!C162+Óvoda!C163+'Közösségi H'!C163</f>
        <v>#REF!</v>
      </c>
      <c r="D163" s="78" t="e">
        <f>Önkormányzat!#REF!+[1]Hivatal!D162+Óvoda!D163+'Közösségi H'!D163</f>
        <v>#REF!</v>
      </c>
      <c r="E163" s="99" t="e">
        <f>Önkormányzat!#REF!+[1]Hivatal!E162+Óvoda!E163+'Közösségi H'!E163</f>
        <v>#REF!</v>
      </c>
      <c r="F163" s="18" t="e">
        <f t="shared" ref="F163:F170" si="122">SUM(C163:E163)</f>
        <v>#REF!</v>
      </c>
      <c r="G163" s="98" t="e">
        <f>Önkormányzat!#REF!+[1]Hivatal!G162+Óvoda!G163+'Közösségi H'!G163</f>
        <v>#REF!</v>
      </c>
      <c r="H163" s="78" t="e">
        <f>Önkormányzat!#REF!+[1]Hivatal!H162+Óvoda!H163+'Közösségi H'!H163</f>
        <v>#REF!</v>
      </c>
      <c r="I163" s="99" t="e">
        <f>Önkormányzat!#REF!+[1]Hivatal!I162+Óvoda!I163+'Közösségi H'!I163</f>
        <v>#REF!</v>
      </c>
      <c r="J163" s="18" t="e">
        <f t="shared" ref="J163:J170" si="123">SUM(F163:I163)</f>
        <v>#REF!</v>
      </c>
      <c r="K163" s="98" t="e">
        <f>Önkormányzat!#REF!+[1]Hivatal!K162+Óvoda!K163+'Közösségi H'!K163</f>
        <v>#REF!</v>
      </c>
      <c r="L163" s="78" t="e">
        <f>Önkormányzat!#REF!+[1]Hivatal!L162+Óvoda!L163+'Közösségi H'!L163</f>
        <v>#REF!</v>
      </c>
      <c r="M163" s="99" t="e">
        <f>Önkormányzat!#REF!+[1]Hivatal!M162+Óvoda!M163+'Közösségi H'!M163</f>
        <v>#REF!</v>
      </c>
      <c r="N163" s="18" t="e">
        <f t="shared" ref="N163:N170" si="124">SUM(J163:M163)</f>
        <v>#REF!</v>
      </c>
      <c r="O163" s="32"/>
      <c r="P163" s="31"/>
      <c r="Q163" s="31"/>
      <c r="R163" s="18" t="e">
        <f t="shared" ref="R163:R170" si="125">SUM(N163:Q163)</f>
        <v>#REF!</v>
      </c>
      <c r="S163" s="32"/>
      <c r="T163" s="31"/>
      <c r="U163" s="31"/>
      <c r="V163" s="18" t="e">
        <f t="shared" ref="V163:V170" si="126">SUM(R163:U163)</f>
        <v>#REF!</v>
      </c>
      <c r="W163" s="32"/>
      <c r="X163" s="31"/>
      <c r="Y163" s="31"/>
      <c r="Z163" s="18" t="e">
        <f t="shared" ref="Z163:Z170" si="127">SUM(V163:Y163)</f>
        <v>#REF!</v>
      </c>
      <c r="AA163" s="32"/>
      <c r="AB163" s="31"/>
      <c r="AC163" s="31"/>
      <c r="AD163" s="18" t="e">
        <f t="shared" ref="AD163:AD170" si="128">SUM(Z163:AC163)</f>
        <v>#REF!</v>
      </c>
      <c r="AE163" s="32"/>
      <c r="AF163" s="31"/>
      <c r="AG163" s="31"/>
      <c r="AH163" s="18" t="e">
        <f t="shared" ref="AH163:AH170" si="129">SUM(AD163:AG163)</f>
        <v>#REF!</v>
      </c>
      <c r="AI163" s="32"/>
      <c r="AJ163" s="31"/>
      <c r="AK163" s="31"/>
      <c r="AL163" s="18" t="e">
        <f t="shared" ref="AL163:AL170" si="130">SUM(AH163:AK163)</f>
        <v>#REF!</v>
      </c>
      <c r="AM163" s="32"/>
      <c r="AN163" s="31"/>
      <c r="AO163" s="31"/>
      <c r="AP163" s="18" t="e">
        <f t="shared" ref="AP163:AP170" si="131">SUM(AL163:AO163)</f>
        <v>#REF!</v>
      </c>
      <c r="AQ163" s="32"/>
      <c r="AR163" s="31"/>
      <c r="AS163" s="31"/>
      <c r="AT163" s="18" t="e">
        <f t="shared" ref="AT163:AT170" si="132">SUM(AP163:AS163)</f>
        <v>#REF!</v>
      </c>
      <c r="AU163" s="32"/>
      <c r="AV163" s="31"/>
      <c r="AW163" s="31"/>
      <c r="AX163" s="18" t="e">
        <f t="shared" ref="AX163:AX170" si="133">SUM(AT163:AW163)</f>
        <v>#REF!</v>
      </c>
      <c r="AZ163" s="544" t="e">
        <f t="shared" si="120"/>
        <v>#REF!</v>
      </c>
      <c r="BA163" s="529">
        <v>0</v>
      </c>
      <c r="BB163" s="529">
        <v>0</v>
      </c>
      <c r="BC163" s="534"/>
    </row>
    <row r="164" spans="1:55" s="17" customFormat="1" hidden="1" x14ac:dyDescent="0.25">
      <c r="A164" s="45" t="s">
        <v>158</v>
      </c>
      <c r="B164" s="21" t="s">
        <v>157</v>
      </c>
      <c r="C164" s="98" t="e">
        <f>Önkormányzat!#REF!+[1]Hivatal!C163+Óvoda!C164+'Közösségi H'!C164</f>
        <v>#REF!</v>
      </c>
      <c r="D164" s="78" t="e">
        <f>Önkormányzat!#REF!+[1]Hivatal!D163+Óvoda!D164+'Közösségi H'!D164</f>
        <v>#REF!</v>
      </c>
      <c r="E164" s="99" t="e">
        <f>Önkormányzat!#REF!+[1]Hivatal!E163+Óvoda!E164+'Közösségi H'!E164</f>
        <v>#REF!</v>
      </c>
      <c r="F164" s="18" t="e">
        <f t="shared" si="122"/>
        <v>#REF!</v>
      </c>
      <c r="G164" s="98" t="e">
        <f>Önkormányzat!#REF!+[1]Hivatal!G163+Óvoda!G164+'Közösségi H'!G164</f>
        <v>#REF!</v>
      </c>
      <c r="H164" s="78" t="e">
        <f>Önkormányzat!#REF!+[1]Hivatal!H163+Óvoda!H164+'Közösségi H'!H164</f>
        <v>#REF!</v>
      </c>
      <c r="I164" s="99" t="e">
        <f>Önkormányzat!#REF!+[1]Hivatal!I163+Óvoda!I164+'Közösségi H'!I164</f>
        <v>#REF!</v>
      </c>
      <c r="J164" s="18" t="e">
        <f t="shared" si="123"/>
        <v>#REF!</v>
      </c>
      <c r="K164" s="98" t="e">
        <f>Önkormányzat!#REF!+[1]Hivatal!K163+Óvoda!K164+'Közösségi H'!K164</f>
        <v>#REF!</v>
      </c>
      <c r="L164" s="78" t="e">
        <f>Önkormányzat!#REF!+[1]Hivatal!L163+Óvoda!L164+'Közösségi H'!L164</f>
        <v>#REF!</v>
      </c>
      <c r="M164" s="99" t="e">
        <f>Önkormányzat!#REF!+[1]Hivatal!M163+Óvoda!M164+'Közösségi H'!M164</f>
        <v>#REF!</v>
      </c>
      <c r="N164" s="18" t="e">
        <f t="shared" si="124"/>
        <v>#REF!</v>
      </c>
      <c r="O164" s="32"/>
      <c r="P164" s="31"/>
      <c r="Q164" s="31"/>
      <c r="R164" s="18" t="e">
        <f t="shared" si="125"/>
        <v>#REF!</v>
      </c>
      <c r="S164" s="32"/>
      <c r="T164" s="31"/>
      <c r="U164" s="31"/>
      <c r="V164" s="18" t="e">
        <f t="shared" si="126"/>
        <v>#REF!</v>
      </c>
      <c r="W164" s="32"/>
      <c r="X164" s="31"/>
      <c r="Y164" s="31"/>
      <c r="Z164" s="18" t="e">
        <f t="shared" si="127"/>
        <v>#REF!</v>
      </c>
      <c r="AA164" s="32"/>
      <c r="AB164" s="31"/>
      <c r="AC164" s="31"/>
      <c r="AD164" s="18" t="e">
        <f t="shared" si="128"/>
        <v>#REF!</v>
      </c>
      <c r="AE164" s="32"/>
      <c r="AF164" s="31"/>
      <c r="AG164" s="31"/>
      <c r="AH164" s="18" t="e">
        <f t="shared" si="129"/>
        <v>#REF!</v>
      </c>
      <c r="AI164" s="32"/>
      <c r="AJ164" s="31"/>
      <c r="AK164" s="31"/>
      <c r="AL164" s="18" t="e">
        <f t="shared" si="130"/>
        <v>#REF!</v>
      </c>
      <c r="AM164" s="32"/>
      <c r="AN164" s="31"/>
      <c r="AO164" s="31"/>
      <c r="AP164" s="18" t="e">
        <f t="shared" si="131"/>
        <v>#REF!</v>
      </c>
      <c r="AQ164" s="32"/>
      <c r="AR164" s="31"/>
      <c r="AS164" s="31"/>
      <c r="AT164" s="18" t="e">
        <f t="shared" si="132"/>
        <v>#REF!</v>
      </c>
      <c r="AU164" s="32"/>
      <c r="AV164" s="31"/>
      <c r="AW164" s="31"/>
      <c r="AX164" s="18" t="e">
        <f t="shared" si="133"/>
        <v>#REF!</v>
      </c>
      <c r="AZ164" s="544" t="e">
        <f t="shared" si="120"/>
        <v>#REF!</v>
      </c>
      <c r="BA164" s="529">
        <v>0</v>
      </c>
      <c r="BB164" s="529">
        <v>0</v>
      </c>
      <c r="BC164" s="534"/>
    </row>
    <row r="165" spans="1:55" s="17" customFormat="1" ht="24.9" customHeight="1" x14ac:dyDescent="0.25">
      <c r="A165" s="45" t="s">
        <v>156</v>
      </c>
      <c r="B165" s="21" t="s">
        <v>155</v>
      </c>
      <c r="C165" s="98">
        <f>'Melléklet 1.2'!C21+[1]Hivatal!C164+Óvoda!C165+'Közösségi H'!C165</f>
        <v>7500000</v>
      </c>
      <c r="D165" s="78">
        <f>'Melléklet 1.2'!D21+[1]Hivatal!D164+Óvoda!D165+'Közösségi H'!D165</f>
        <v>0</v>
      </c>
      <c r="E165" s="99">
        <f>'Melléklet 1.2'!E21+[1]Hivatal!E164+Óvoda!E165+'Közösségi H'!E165</f>
        <v>0</v>
      </c>
      <c r="F165" s="18">
        <f t="shared" si="122"/>
        <v>7500000</v>
      </c>
      <c r="G165" s="98">
        <f>'Melléklet 1.2'!G21+[1]Hivatal!G164+Óvoda!G165+'Közösségi H'!G165</f>
        <v>0</v>
      </c>
      <c r="H165" s="78">
        <f>'Melléklet 1.2'!H21+[1]Hivatal!H164+Óvoda!H165+'Közösségi H'!H165</f>
        <v>0</v>
      </c>
      <c r="I165" s="99">
        <f>'Melléklet 1.2'!I21+[1]Hivatal!I164+Óvoda!I165+'Közösségi H'!I165</f>
        <v>0</v>
      </c>
      <c r="J165" s="18">
        <f t="shared" si="123"/>
        <v>7500000</v>
      </c>
      <c r="K165" s="98">
        <f>'Melléklet 1.2'!K21+[1]Hivatal!K164+Óvoda!K165+'Közösségi H'!K165</f>
        <v>0</v>
      </c>
      <c r="L165" s="78">
        <f>'Melléklet 1.2'!L21+[1]Hivatal!L164+Óvoda!L165+'Közösségi H'!L165</f>
        <v>0</v>
      </c>
      <c r="M165" s="99">
        <f>'Melléklet 1.2'!M21+[1]Hivatal!M164+Óvoda!M165+'Közösségi H'!M165</f>
        <v>0</v>
      </c>
      <c r="N165" s="18">
        <f t="shared" si="124"/>
        <v>7500000</v>
      </c>
      <c r="O165" s="32"/>
      <c r="P165" s="31"/>
      <c r="Q165" s="31"/>
      <c r="R165" s="18">
        <f t="shared" si="125"/>
        <v>7500000</v>
      </c>
      <c r="S165" s="32"/>
      <c r="T165" s="31"/>
      <c r="U165" s="31"/>
      <c r="V165" s="18">
        <f t="shared" si="126"/>
        <v>7500000</v>
      </c>
      <c r="W165" s="32"/>
      <c r="X165" s="31"/>
      <c r="Y165" s="31"/>
      <c r="Z165" s="18">
        <f t="shared" si="127"/>
        <v>7500000</v>
      </c>
      <c r="AA165" s="32"/>
      <c r="AB165" s="31"/>
      <c r="AC165" s="31"/>
      <c r="AD165" s="18">
        <f t="shared" si="128"/>
        <v>7500000</v>
      </c>
      <c r="AE165" s="32"/>
      <c r="AF165" s="31"/>
      <c r="AG165" s="31"/>
      <c r="AH165" s="18">
        <f t="shared" si="129"/>
        <v>7500000</v>
      </c>
      <c r="AI165" s="32"/>
      <c r="AJ165" s="31"/>
      <c r="AK165" s="31"/>
      <c r="AL165" s="18">
        <f t="shared" si="130"/>
        <v>7500000</v>
      </c>
      <c r="AM165" s="32"/>
      <c r="AN165" s="31"/>
      <c r="AO165" s="31"/>
      <c r="AP165" s="18">
        <f t="shared" si="131"/>
        <v>7500000</v>
      </c>
      <c r="AQ165" s="32"/>
      <c r="AR165" s="31"/>
      <c r="AS165" s="31"/>
      <c r="AT165" s="18">
        <f t="shared" si="132"/>
        <v>7500000</v>
      </c>
      <c r="AU165" s="32"/>
      <c r="AV165" s="31"/>
      <c r="AW165" s="31"/>
      <c r="AX165" s="18">
        <f t="shared" si="133"/>
        <v>7500000</v>
      </c>
      <c r="AZ165" s="544">
        <f t="shared" si="120"/>
        <v>0</v>
      </c>
      <c r="BA165" s="529">
        <v>0</v>
      </c>
      <c r="BB165" s="529">
        <v>0</v>
      </c>
      <c r="BC165" s="534">
        <v>7500000</v>
      </c>
    </row>
    <row r="166" spans="1:55" s="29" customFormat="1" ht="24.9" customHeight="1" x14ac:dyDescent="0.25">
      <c r="A166" s="34" t="s">
        <v>154</v>
      </c>
      <c r="B166" s="33" t="s">
        <v>153</v>
      </c>
      <c r="C166" s="98">
        <f>'Melléklet 1.2'!C22+[1]Hivatal!C165+Óvoda!C166+'Közösségi H'!C166</f>
        <v>18000000</v>
      </c>
      <c r="D166" s="78">
        <f>'Melléklet 1.2'!D22+[1]Hivatal!D165+Óvoda!D166+'Közösségi H'!D166</f>
        <v>0</v>
      </c>
      <c r="E166" s="99">
        <f>'Melléklet 1.2'!E22+[1]Hivatal!E165+Óvoda!E166+'Közösségi H'!E166</f>
        <v>0</v>
      </c>
      <c r="F166" s="30">
        <f t="shared" si="122"/>
        <v>18000000</v>
      </c>
      <c r="G166" s="98">
        <f>'Melléklet 1.2'!G22+[1]Hivatal!G165+Óvoda!G166+'Közösségi H'!G166</f>
        <v>0</v>
      </c>
      <c r="H166" s="78">
        <f>'Melléklet 1.2'!H22+[1]Hivatal!H165+Óvoda!H166+'Közösségi H'!H166</f>
        <v>0</v>
      </c>
      <c r="I166" s="99">
        <f>'Melléklet 1.2'!I22+[1]Hivatal!I165+Óvoda!I166+'Közösségi H'!I166</f>
        <v>0</v>
      </c>
      <c r="J166" s="30">
        <f t="shared" si="123"/>
        <v>18000000</v>
      </c>
      <c r="K166" s="98">
        <f>'Melléklet 1.2'!K22+[1]Hivatal!K165+Óvoda!K166+'Közösségi H'!K166</f>
        <v>0</v>
      </c>
      <c r="L166" s="78">
        <f>'Melléklet 1.2'!L22+[1]Hivatal!L165+Óvoda!L166+'Közösségi H'!L166</f>
        <v>0</v>
      </c>
      <c r="M166" s="99">
        <f>'Melléklet 1.2'!M22+[1]Hivatal!M165+Óvoda!M166+'Közösségi H'!M166</f>
        <v>0</v>
      </c>
      <c r="N166" s="30">
        <f t="shared" si="124"/>
        <v>18000000</v>
      </c>
      <c r="O166" s="32"/>
      <c r="P166" s="31"/>
      <c r="Q166" s="31"/>
      <c r="R166" s="30">
        <f t="shared" si="125"/>
        <v>18000000</v>
      </c>
      <c r="S166" s="32"/>
      <c r="T166" s="31"/>
      <c r="U166" s="31"/>
      <c r="V166" s="30">
        <f t="shared" si="126"/>
        <v>18000000</v>
      </c>
      <c r="W166" s="32"/>
      <c r="X166" s="31"/>
      <c r="Y166" s="31"/>
      <c r="Z166" s="30">
        <f t="shared" si="127"/>
        <v>18000000</v>
      </c>
      <c r="AA166" s="32"/>
      <c r="AB166" s="31"/>
      <c r="AC166" s="31"/>
      <c r="AD166" s="30">
        <f t="shared" si="128"/>
        <v>18000000</v>
      </c>
      <c r="AE166" s="32"/>
      <c r="AF166" s="31"/>
      <c r="AG166" s="31"/>
      <c r="AH166" s="30">
        <f t="shared" si="129"/>
        <v>18000000</v>
      </c>
      <c r="AI166" s="32"/>
      <c r="AJ166" s="31"/>
      <c r="AK166" s="31"/>
      <c r="AL166" s="30">
        <f t="shared" si="130"/>
        <v>18000000</v>
      </c>
      <c r="AM166" s="32"/>
      <c r="AN166" s="31"/>
      <c r="AO166" s="31"/>
      <c r="AP166" s="30">
        <f t="shared" si="131"/>
        <v>18000000</v>
      </c>
      <c r="AQ166" s="32"/>
      <c r="AR166" s="31"/>
      <c r="AS166" s="31"/>
      <c r="AT166" s="30">
        <f t="shared" si="132"/>
        <v>18000000</v>
      </c>
      <c r="AU166" s="32"/>
      <c r="AV166" s="31"/>
      <c r="AW166" s="31"/>
      <c r="AX166" s="30">
        <f t="shared" si="133"/>
        <v>18000000</v>
      </c>
      <c r="AZ166" s="544">
        <f t="shared" si="120"/>
        <v>0</v>
      </c>
      <c r="BA166" s="529">
        <v>0</v>
      </c>
      <c r="BB166" s="529">
        <v>0</v>
      </c>
      <c r="BC166" s="531">
        <v>18000000</v>
      </c>
    </row>
    <row r="167" spans="1:55" s="29" customFormat="1" ht="24.9" customHeight="1" x14ac:dyDescent="0.25">
      <c r="A167" s="34" t="s">
        <v>152</v>
      </c>
      <c r="B167" s="33" t="s">
        <v>151</v>
      </c>
      <c r="C167" s="98">
        <f>'Melléklet 1.2'!C23+[1]Hivatal!C166+Óvoda!C167+'Közösségi H'!C167</f>
        <v>0</v>
      </c>
      <c r="D167" s="78">
        <f>'Melléklet 1.2'!D23+[1]Hivatal!D166+Óvoda!D167+'Közösségi H'!D167</f>
        <v>0</v>
      </c>
      <c r="E167" s="99">
        <f>'Melléklet 1.2'!E23+[1]Hivatal!E166+Óvoda!E167+'Közösségi H'!E167</f>
        <v>0</v>
      </c>
      <c r="F167" s="30">
        <f t="shared" si="122"/>
        <v>0</v>
      </c>
      <c r="G167" s="98">
        <f>'Melléklet 1.2'!G23+[1]Hivatal!G166+Óvoda!G167+'Közösségi H'!G167</f>
        <v>0</v>
      </c>
      <c r="H167" s="78">
        <f>'Melléklet 1.2'!H23+[1]Hivatal!H166+Óvoda!H167+'Közösségi H'!H167</f>
        <v>0</v>
      </c>
      <c r="I167" s="99">
        <f>'Melléklet 1.2'!I23+[1]Hivatal!I166+Óvoda!I167+'Közösségi H'!I167</f>
        <v>0</v>
      </c>
      <c r="J167" s="30">
        <f t="shared" si="123"/>
        <v>0</v>
      </c>
      <c r="K167" s="98">
        <f>'Melléklet 1.2'!K23+[1]Hivatal!K166+Óvoda!K167+'Közösségi H'!K167</f>
        <v>0</v>
      </c>
      <c r="L167" s="78">
        <f>'Melléklet 1.2'!L23+[1]Hivatal!L166+Óvoda!L167+'Közösségi H'!L167</f>
        <v>0</v>
      </c>
      <c r="M167" s="99">
        <f>'Melléklet 1.2'!M23+[1]Hivatal!M166+Óvoda!M167+'Közösségi H'!M167</f>
        <v>0</v>
      </c>
      <c r="N167" s="30">
        <f t="shared" si="124"/>
        <v>0</v>
      </c>
      <c r="O167" s="32"/>
      <c r="P167" s="31"/>
      <c r="Q167" s="31"/>
      <c r="R167" s="30">
        <f t="shared" si="125"/>
        <v>0</v>
      </c>
      <c r="S167" s="32"/>
      <c r="T167" s="31"/>
      <c r="U167" s="31"/>
      <c r="V167" s="30">
        <f t="shared" si="126"/>
        <v>0</v>
      </c>
      <c r="W167" s="32"/>
      <c r="X167" s="31"/>
      <c r="Y167" s="31"/>
      <c r="Z167" s="30">
        <f t="shared" si="127"/>
        <v>0</v>
      </c>
      <c r="AA167" s="32"/>
      <c r="AB167" s="31"/>
      <c r="AC167" s="31"/>
      <c r="AD167" s="30">
        <f t="shared" si="128"/>
        <v>0</v>
      </c>
      <c r="AE167" s="32"/>
      <c r="AF167" s="31"/>
      <c r="AG167" s="31"/>
      <c r="AH167" s="30">
        <f t="shared" si="129"/>
        <v>0</v>
      </c>
      <c r="AI167" s="32"/>
      <c r="AJ167" s="31"/>
      <c r="AK167" s="31"/>
      <c r="AL167" s="30">
        <f t="shared" si="130"/>
        <v>0</v>
      </c>
      <c r="AM167" s="32"/>
      <c r="AN167" s="31"/>
      <c r="AO167" s="31"/>
      <c r="AP167" s="30">
        <f t="shared" si="131"/>
        <v>0</v>
      </c>
      <c r="AQ167" s="32"/>
      <c r="AR167" s="31"/>
      <c r="AS167" s="31"/>
      <c r="AT167" s="30">
        <f t="shared" si="132"/>
        <v>0</v>
      </c>
      <c r="AU167" s="32"/>
      <c r="AV167" s="31"/>
      <c r="AW167" s="31"/>
      <c r="AX167" s="30">
        <f t="shared" si="133"/>
        <v>0</v>
      </c>
      <c r="AZ167" s="544">
        <f t="shared" si="120"/>
        <v>0</v>
      </c>
      <c r="BA167" s="529">
        <v>0</v>
      </c>
      <c r="BB167" s="529">
        <v>0</v>
      </c>
      <c r="BC167" s="531">
        <v>0</v>
      </c>
    </row>
    <row r="168" spans="1:55" s="29" customFormat="1" ht="24.9" customHeight="1" x14ac:dyDescent="0.25">
      <c r="A168" s="34" t="s">
        <v>150</v>
      </c>
      <c r="B168" s="33" t="s">
        <v>149</v>
      </c>
      <c r="C168" s="98">
        <v>0</v>
      </c>
      <c r="D168" s="78">
        <v>0</v>
      </c>
      <c r="E168" s="99">
        <v>0</v>
      </c>
      <c r="F168" s="30">
        <v>0</v>
      </c>
      <c r="G168" s="98">
        <v>0</v>
      </c>
      <c r="H168" s="78">
        <v>0</v>
      </c>
      <c r="I168" s="99">
        <v>0</v>
      </c>
      <c r="J168" s="30">
        <v>0</v>
      </c>
      <c r="K168" s="98" t="e">
        <f>Önkormányzat!#REF!+[1]Hivatal!K167+Óvoda!K168+'Közösségi H'!K168</f>
        <v>#REF!</v>
      </c>
      <c r="L168" s="78" t="e">
        <f>Önkormányzat!#REF!+[1]Hivatal!L167+Óvoda!L168+'Közösségi H'!L168</f>
        <v>#REF!</v>
      </c>
      <c r="M168" s="99" t="e">
        <f>Önkormányzat!#REF!+[1]Hivatal!M167+Óvoda!M168+'Közösségi H'!M168</f>
        <v>#REF!</v>
      </c>
      <c r="N168" s="30" t="e">
        <f t="shared" si="124"/>
        <v>#REF!</v>
      </c>
      <c r="O168" s="32"/>
      <c r="P168" s="31"/>
      <c r="Q168" s="31"/>
      <c r="R168" s="30" t="e">
        <f t="shared" si="125"/>
        <v>#REF!</v>
      </c>
      <c r="S168" s="32"/>
      <c r="T168" s="31"/>
      <c r="U168" s="31"/>
      <c r="V168" s="30" t="e">
        <f t="shared" si="126"/>
        <v>#REF!</v>
      </c>
      <c r="W168" s="32"/>
      <c r="X168" s="31"/>
      <c r="Y168" s="31"/>
      <c r="Z168" s="30" t="e">
        <f t="shared" si="127"/>
        <v>#REF!</v>
      </c>
      <c r="AA168" s="32"/>
      <c r="AB168" s="31"/>
      <c r="AC168" s="31"/>
      <c r="AD168" s="30" t="e">
        <f t="shared" si="128"/>
        <v>#REF!</v>
      </c>
      <c r="AE168" s="32"/>
      <c r="AF168" s="31"/>
      <c r="AG168" s="31"/>
      <c r="AH168" s="30" t="e">
        <f t="shared" si="129"/>
        <v>#REF!</v>
      </c>
      <c r="AI168" s="32"/>
      <c r="AJ168" s="31"/>
      <c r="AK168" s="31"/>
      <c r="AL168" s="30" t="e">
        <f t="shared" si="130"/>
        <v>#REF!</v>
      </c>
      <c r="AM168" s="32"/>
      <c r="AN168" s="31"/>
      <c r="AO168" s="31"/>
      <c r="AP168" s="30" t="e">
        <f t="shared" si="131"/>
        <v>#REF!</v>
      </c>
      <c r="AQ168" s="32"/>
      <c r="AR168" s="31"/>
      <c r="AS168" s="31"/>
      <c r="AT168" s="30" t="e">
        <f t="shared" si="132"/>
        <v>#REF!</v>
      </c>
      <c r="AU168" s="32"/>
      <c r="AV168" s="31"/>
      <c r="AW168" s="31"/>
      <c r="AX168" s="30" t="e">
        <f t="shared" si="133"/>
        <v>#REF!</v>
      </c>
      <c r="AZ168" s="544">
        <f t="shared" si="120"/>
        <v>0</v>
      </c>
      <c r="BA168" s="529">
        <v>0</v>
      </c>
      <c r="BB168" s="529">
        <v>0</v>
      </c>
      <c r="BC168" s="531">
        <v>0</v>
      </c>
    </row>
    <row r="169" spans="1:55" s="29" customFormat="1" ht="24.9" customHeight="1" x14ac:dyDescent="0.25">
      <c r="A169" s="34" t="s">
        <v>148</v>
      </c>
      <c r="B169" s="33" t="s">
        <v>147</v>
      </c>
      <c r="C169" s="98">
        <f>'Melléklet 1.2'!C24+[1]Hivatal!C168+Óvoda!C169+'Közösségi H'!C169</f>
        <v>2500000</v>
      </c>
      <c r="D169" s="78">
        <f>'Melléklet 1.2'!D24+[1]Hivatal!D168+Óvoda!D169+'Közösségi H'!D169</f>
        <v>0</v>
      </c>
      <c r="E169" s="99">
        <f>'Melléklet 1.2'!E24+[1]Hivatal!E168+Óvoda!E169+'Közösségi H'!E169</f>
        <v>0</v>
      </c>
      <c r="F169" s="30">
        <f t="shared" si="122"/>
        <v>2500000</v>
      </c>
      <c r="G169" s="98">
        <v>0</v>
      </c>
      <c r="H169" s="78">
        <f>'Melléklet 1.2'!H24+[1]Hivatal!H168+Óvoda!H169+'Közösségi H'!H169</f>
        <v>0</v>
      </c>
      <c r="I169" s="99">
        <f>'Melléklet 1.2'!I24+[1]Hivatal!I168+Óvoda!I169+'Közösségi H'!I169</f>
        <v>0</v>
      </c>
      <c r="J169" s="30">
        <v>2500000</v>
      </c>
      <c r="K169" s="98">
        <f>'Melléklet 1.2'!K24+[1]Hivatal!K168+Óvoda!K169+'Közösségi H'!K169</f>
        <v>0</v>
      </c>
      <c r="L169" s="78">
        <f>'Melléklet 1.2'!L24+[1]Hivatal!L168+Óvoda!L169+'Közösségi H'!L169</f>
        <v>0</v>
      </c>
      <c r="M169" s="99">
        <f>'Melléklet 1.2'!M24+[1]Hivatal!M168+Óvoda!M169+'Közösségi H'!M169</f>
        <v>0</v>
      </c>
      <c r="N169" s="30">
        <f t="shared" si="124"/>
        <v>2500000</v>
      </c>
      <c r="O169" s="32"/>
      <c r="P169" s="31"/>
      <c r="Q169" s="31"/>
      <c r="R169" s="30">
        <f t="shared" si="125"/>
        <v>2500000</v>
      </c>
      <c r="S169" s="32"/>
      <c r="T169" s="31"/>
      <c r="U169" s="31"/>
      <c r="V169" s="30">
        <f t="shared" si="126"/>
        <v>2500000</v>
      </c>
      <c r="W169" s="32"/>
      <c r="X169" s="31"/>
      <c r="Y169" s="31"/>
      <c r="Z169" s="30">
        <f t="shared" si="127"/>
        <v>2500000</v>
      </c>
      <c r="AA169" s="32"/>
      <c r="AB169" s="31"/>
      <c r="AC169" s="31"/>
      <c r="AD169" s="30">
        <f t="shared" si="128"/>
        <v>2500000</v>
      </c>
      <c r="AE169" s="32"/>
      <c r="AF169" s="31"/>
      <c r="AG169" s="31"/>
      <c r="AH169" s="30">
        <f t="shared" si="129"/>
        <v>2500000</v>
      </c>
      <c r="AI169" s="32"/>
      <c r="AJ169" s="31"/>
      <c r="AK169" s="31"/>
      <c r="AL169" s="30">
        <f t="shared" si="130"/>
        <v>2500000</v>
      </c>
      <c r="AM169" s="32"/>
      <c r="AN169" s="31"/>
      <c r="AO169" s="31"/>
      <c r="AP169" s="30">
        <f t="shared" si="131"/>
        <v>2500000</v>
      </c>
      <c r="AQ169" s="32"/>
      <c r="AR169" s="31"/>
      <c r="AS169" s="31"/>
      <c r="AT169" s="30">
        <f t="shared" si="132"/>
        <v>2500000</v>
      </c>
      <c r="AU169" s="32"/>
      <c r="AV169" s="31"/>
      <c r="AW169" s="31"/>
      <c r="AX169" s="30">
        <f t="shared" si="133"/>
        <v>2500000</v>
      </c>
      <c r="AZ169" s="544">
        <f t="shared" si="120"/>
        <v>2000000</v>
      </c>
      <c r="BA169" s="529">
        <v>0</v>
      </c>
      <c r="BB169" s="529">
        <v>0</v>
      </c>
      <c r="BC169" s="531">
        <v>4500000</v>
      </c>
    </row>
    <row r="170" spans="1:55" s="29" customFormat="1" ht="24.9" customHeight="1" x14ac:dyDescent="0.25">
      <c r="A170" s="34" t="s">
        <v>146</v>
      </c>
      <c r="B170" s="33" t="s">
        <v>145</v>
      </c>
      <c r="C170" s="98">
        <f>'Melléklet 1.2'!C25+[1]Hivatal!C169+Óvoda!C170+'Közösségi H'!C170</f>
        <v>0</v>
      </c>
      <c r="D170" s="78">
        <f>'Melléklet 1.2'!D25+[1]Hivatal!D169+Óvoda!D170+'Közösségi H'!D170</f>
        <v>0</v>
      </c>
      <c r="E170" s="99">
        <f>'Melléklet 1.2'!E25+[1]Hivatal!E169+Óvoda!E170+'Közösségi H'!E170</f>
        <v>0</v>
      </c>
      <c r="F170" s="30">
        <f t="shared" si="122"/>
        <v>0</v>
      </c>
      <c r="G170" s="98">
        <f>'Melléklet 1.2'!G25+[1]Hivatal!G169+Óvoda!G170+'Közösségi H'!G170</f>
        <v>0</v>
      </c>
      <c r="H170" s="78">
        <f>'Melléklet 1.2'!H25+[1]Hivatal!H169+Óvoda!H170+'Közösségi H'!H170</f>
        <v>0</v>
      </c>
      <c r="I170" s="99">
        <f>'Melléklet 1.2'!I25+[1]Hivatal!I169+Óvoda!I170+'Közösségi H'!I170</f>
        <v>0</v>
      </c>
      <c r="J170" s="30">
        <f t="shared" si="123"/>
        <v>0</v>
      </c>
      <c r="K170" s="98">
        <f>'Melléklet 1.2'!K25+[1]Hivatal!K169+Óvoda!K170+'Közösségi H'!K170</f>
        <v>0</v>
      </c>
      <c r="L170" s="78">
        <f>'Melléklet 1.2'!L25+[1]Hivatal!L169+Óvoda!L170+'Közösségi H'!L170</f>
        <v>0</v>
      </c>
      <c r="M170" s="99">
        <f>'Melléklet 1.2'!M25+[1]Hivatal!M169+Óvoda!M170+'Közösségi H'!M170</f>
        <v>0</v>
      </c>
      <c r="N170" s="30">
        <f t="shared" si="124"/>
        <v>0</v>
      </c>
      <c r="O170" s="32"/>
      <c r="P170" s="31"/>
      <c r="Q170" s="31"/>
      <c r="R170" s="30">
        <f t="shared" si="125"/>
        <v>0</v>
      </c>
      <c r="S170" s="32"/>
      <c r="T170" s="31"/>
      <c r="U170" s="31"/>
      <c r="V170" s="30">
        <f t="shared" si="126"/>
        <v>0</v>
      </c>
      <c r="W170" s="32"/>
      <c r="X170" s="31"/>
      <c r="Y170" s="31"/>
      <c r="Z170" s="30">
        <f t="shared" si="127"/>
        <v>0</v>
      </c>
      <c r="AA170" s="32"/>
      <c r="AB170" s="31"/>
      <c r="AC170" s="31"/>
      <c r="AD170" s="30">
        <f t="shared" si="128"/>
        <v>0</v>
      </c>
      <c r="AE170" s="32"/>
      <c r="AF170" s="31"/>
      <c r="AG170" s="31"/>
      <c r="AH170" s="30">
        <f t="shared" si="129"/>
        <v>0</v>
      </c>
      <c r="AI170" s="32"/>
      <c r="AJ170" s="31"/>
      <c r="AK170" s="31"/>
      <c r="AL170" s="30">
        <f t="shared" si="130"/>
        <v>0</v>
      </c>
      <c r="AM170" s="32"/>
      <c r="AN170" s="31"/>
      <c r="AO170" s="31"/>
      <c r="AP170" s="30">
        <f t="shared" si="131"/>
        <v>0</v>
      </c>
      <c r="AQ170" s="32"/>
      <c r="AR170" s="31"/>
      <c r="AS170" s="31"/>
      <c r="AT170" s="30">
        <f t="shared" si="132"/>
        <v>0</v>
      </c>
      <c r="AU170" s="32"/>
      <c r="AV170" s="31"/>
      <c r="AW170" s="31"/>
      <c r="AX170" s="30">
        <f t="shared" si="133"/>
        <v>0</v>
      </c>
      <c r="AZ170" s="544">
        <f t="shared" si="120"/>
        <v>0</v>
      </c>
      <c r="BA170" s="529">
        <v>0</v>
      </c>
      <c r="BB170" s="529">
        <v>0</v>
      </c>
      <c r="BC170" s="531">
        <v>0</v>
      </c>
    </row>
    <row r="171" spans="1:55" s="23" customFormat="1" ht="24.9" customHeight="1" x14ac:dyDescent="0.25">
      <c r="A171" s="28" t="s">
        <v>144</v>
      </c>
      <c r="B171" s="27" t="s">
        <v>143</v>
      </c>
      <c r="C171" s="26">
        <f>SUM(C166:C170)</f>
        <v>20500000</v>
      </c>
      <c r="D171" s="25">
        <f>SUM(D166:D170)</f>
        <v>0</v>
      </c>
      <c r="E171" s="25">
        <f>SUM(E166:E170)</f>
        <v>0</v>
      </c>
      <c r="F171" s="24">
        <f>IF((SUM(C171:E171))=SUM(F166:F170),SUM(F166:F170),"HIBA!")</f>
        <v>20500000</v>
      </c>
      <c r="G171" s="26">
        <f>SUM(G166:G170)</f>
        <v>0</v>
      </c>
      <c r="H171" s="25">
        <f>SUM(H166:H170)</f>
        <v>0</v>
      </c>
      <c r="I171" s="25">
        <f>SUM(I166:I170)</f>
        <v>0</v>
      </c>
      <c r="J171" s="24">
        <f>IF((SUM(F171:I171))=SUM(J166:J170),SUM(J166:J170),"HIBA!")</f>
        <v>20500000</v>
      </c>
      <c r="K171" s="26" t="e">
        <f>SUM(K166:K170)</f>
        <v>#REF!</v>
      </c>
      <c r="L171" s="25" t="e">
        <f>SUM(L166:L170)</f>
        <v>#REF!</v>
      </c>
      <c r="M171" s="25" t="e">
        <f>SUM(M166:M170)</f>
        <v>#REF!</v>
      </c>
      <c r="N171" s="24" t="e">
        <f>IF((SUM(J171:M171))=SUM(N166:N170),SUM(N166:N170),"HIBA!")</f>
        <v>#REF!</v>
      </c>
      <c r="O171" s="26">
        <f>SUM(O166:O170)</f>
        <v>0</v>
      </c>
      <c r="P171" s="25">
        <f>SUM(P166:P170)</f>
        <v>0</v>
      </c>
      <c r="Q171" s="25">
        <f>SUM(Q166:Q170)</f>
        <v>0</v>
      </c>
      <c r="R171" s="24" t="e">
        <f>IF((SUM(N171:Q171))=SUM(R166:R170),SUM(R166:R170),"HIBA!")</f>
        <v>#REF!</v>
      </c>
      <c r="S171" s="26">
        <f>SUM(S166:S170)</f>
        <v>0</v>
      </c>
      <c r="T171" s="25">
        <f>SUM(T166:T170)</f>
        <v>0</v>
      </c>
      <c r="U171" s="25">
        <f>SUM(U166:U170)</f>
        <v>0</v>
      </c>
      <c r="V171" s="24" t="e">
        <f>IF((SUM(R171:U171))=SUM(V166:V170),SUM(V166:V170),"HIBA!")</f>
        <v>#REF!</v>
      </c>
      <c r="W171" s="26">
        <f>SUM(W166:W170)</f>
        <v>0</v>
      </c>
      <c r="X171" s="25">
        <f>SUM(X166:X170)</f>
        <v>0</v>
      </c>
      <c r="Y171" s="25">
        <f>SUM(Y166:Y170)</f>
        <v>0</v>
      </c>
      <c r="Z171" s="24" t="e">
        <f>IF((SUM(V171:Y171))=SUM(Z166:Z170),SUM(Z166:Z170),"HIBA!")</f>
        <v>#REF!</v>
      </c>
      <c r="AA171" s="26">
        <f>SUM(AA166:AA170)</f>
        <v>0</v>
      </c>
      <c r="AB171" s="25">
        <f>SUM(AB166:AB170)</f>
        <v>0</v>
      </c>
      <c r="AC171" s="25">
        <f>SUM(AC166:AC170)</f>
        <v>0</v>
      </c>
      <c r="AD171" s="24" t="e">
        <f>IF((SUM(Z171:AC171))=SUM(AD166:AD170),SUM(AD166:AD170),"HIBA!")</f>
        <v>#REF!</v>
      </c>
      <c r="AE171" s="26">
        <f>SUM(AE166:AE170)</f>
        <v>0</v>
      </c>
      <c r="AF171" s="25">
        <f>SUM(AF166:AF170)</f>
        <v>0</v>
      </c>
      <c r="AG171" s="25">
        <f>SUM(AG166:AG170)</f>
        <v>0</v>
      </c>
      <c r="AH171" s="24" t="e">
        <f>IF((SUM(AD171:AG171))=SUM(AH166:AH170),SUM(AH166:AH170),"HIBA!")</f>
        <v>#REF!</v>
      </c>
      <c r="AI171" s="26">
        <f>SUM(AI166:AI170)</f>
        <v>0</v>
      </c>
      <c r="AJ171" s="25">
        <f>SUM(AJ166:AJ170)</f>
        <v>0</v>
      </c>
      <c r="AK171" s="25">
        <f>SUM(AK166:AK170)</f>
        <v>0</v>
      </c>
      <c r="AL171" s="24" t="e">
        <f>IF((SUM(AH171:AK171))=SUM(AL166:AL170),SUM(AL166:AL170),"HIBA!")</f>
        <v>#REF!</v>
      </c>
      <c r="AM171" s="26">
        <f>SUM(AM166:AM170)</f>
        <v>0</v>
      </c>
      <c r="AN171" s="25">
        <f>SUM(AN166:AN170)</f>
        <v>0</v>
      </c>
      <c r="AO171" s="25">
        <f>SUM(AO166:AO170)</f>
        <v>0</v>
      </c>
      <c r="AP171" s="24" t="e">
        <f>IF((SUM(AL171:AO171))=SUM(AP166:AP170),SUM(AP166:AP170),"HIBA!")</f>
        <v>#REF!</v>
      </c>
      <c r="AQ171" s="26">
        <f>SUM(AQ166:AQ170)</f>
        <v>0</v>
      </c>
      <c r="AR171" s="25">
        <f>SUM(AR166:AR170)</f>
        <v>0</v>
      </c>
      <c r="AS171" s="25">
        <f>SUM(AS166:AS170)</f>
        <v>0</v>
      </c>
      <c r="AT171" s="24" t="e">
        <f>IF((SUM(AP171:AS171))=SUM(AT166:AT170),SUM(AT166:AT170),"HIBA!")</f>
        <v>#REF!</v>
      </c>
      <c r="AU171" s="26">
        <f>SUM(AU166:AU170)</f>
        <v>0</v>
      </c>
      <c r="AV171" s="25">
        <f>SUM(AV166:AV170)</f>
        <v>0</v>
      </c>
      <c r="AW171" s="25">
        <f>SUM(AW166:AW170)</f>
        <v>0</v>
      </c>
      <c r="AX171" s="24" t="e">
        <f>IF((SUM(AT171:AW171))=SUM(AX166:AX170),SUM(AX166:AX170),"HIBA!")</f>
        <v>#REF!</v>
      </c>
      <c r="AZ171" s="544">
        <f t="shared" si="120"/>
        <v>2000000</v>
      </c>
      <c r="BA171" s="529">
        <v>0</v>
      </c>
      <c r="BB171" s="529">
        <v>0</v>
      </c>
      <c r="BC171" s="532">
        <f>BC166+BC169</f>
        <v>22500000</v>
      </c>
    </row>
    <row r="172" spans="1:55" s="17" customFormat="1" ht="24.9" customHeight="1" x14ac:dyDescent="0.25">
      <c r="A172" s="45" t="s">
        <v>142</v>
      </c>
      <c r="B172" s="21" t="s">
        <v>141</v>
      </c>
      <c r="C172" s="98">
        <f>'Melléklet 1.2'!C27+[1]Hivatal!C171+Óvoda!C172+'Közösségi H'!C172</f>
        <v>0</v>
      </c>
      <c r="D172" s="78">
        <f>'Melléklet 1.2'!D27+[1]Hivatal!D171+Óvoda!D172+'Közösségi H'!D172</f>
        <v>0</v>
      </c>
      <c r="E172" s="99">
        <f>'Melléklet 1.2'!E27+[1]Hivatal!E171+Óvoda!E172+'Közösségi H'!E172</f>
        <v>0</v>
      </c>
      <c r="F172" s="18">
        <f>SUM(C172:E172)</f>
        <v>0</v>
      </c>
      <c r="G172" s="98">
        <f>'Melléklet 1.2'!G27+[1]Hivatal!G171+Óvoda!G172+'Közösségi H'!G172</f>
        <v>0</v>
      </c>
      <c r="H172" s="78">
        <f>'Melléklet 1.2'!H27+[1]Hivatal!H171+Óvoda!H172+'Közösségi H'!H172</f>
        <v>0</v>
      </c>
      <c r="I172" s="99">
        <f>'Melléklet 1.2'!I27+[1]Hivatal!I171+Óvoda!I172+'Közösségi H'!I172</f>
        <v>0</v>
      </c>
      <c r="J172" s="18">
        <f>SUM(F172:I172)</f>
        <v>0</v>
      </c>
      <c r="K172" s="98">
        <f>'Melléklet 1.2'!K27+[1]Hivatal!K171+Óvoda!K172+'Közösségi H'!K172</f>
        <v>0</v>
      </c>
      <c r="L172" s="78">
        <f>'Melléklet 1.2'!L27+[1]Hivatal!L171+Óvoda!L172+'Közösségi H'!L172</f>
        <v>0</v>
      </c>
      <c r="M172" s="99">
        <f>'Melléklet 1.2'!M27+[1]Hivatal!M171+Óvoda!M172+'Közösségi H'!M172</f>
        <v>0</v>
      </c>
      <c r="N172" s="18">
        <f>SUM(J172:M172)</f>
        <v>0</v>
      </c>
      <c r="O172" s="32"/>
      <c r="P172" s="31"/>
      <c r="Q172" s="31"/>
      <c r="R172" s="18">
        <f>SUM(N172:Q172)</f>
        <v>0</v>
      </c>
      <c r="S172" s="32"/>
      <c r="T172" s="31"/>
      <c r="U172" s="31"/>
      <c r="V172" s="18">
        <f>SUM(R172:U172)</f>
        <v>0</v>
      </c>
      <c r="W172" s="32"/>
      <c r="X172" s="31"/>
      <c r="Y172" s="31"/>
      <c r="Z172" s="18">
        <f>SUM(V172:Y172)</f>
        <v>0</v>
      </c>
      <c r="AA172" s="32"/>
      <c r="AB172" s="31"/>
      <c r="AC172" s="31"/>
      <c r="AD172" s="18">
        <f>SUM(Z172:AC172)</f>
        <v>0</v>
      </c>
      <c r="AE172" s="32"/>
      <c r="AF172" s="31"/>
      <c r="AG172" s="31"/>
      <c r="AH172" s="18">
        <f>SUM(AD172:AG172)</f>
        <v>0</v>
      </c>
      <c r="AI172" s="32"/>
      <c r="AJ172" s="31"/>
      <c r="AK172" s="31"/>
      <c r="AL172" s="18">
        <f>SUM(AH172:AK172)</f>
        <v>0</v>
      </c>
      <c r="AM172" s="32"/>
      <c r="AN172" s="31"/>
      <c r="AO172" s="31"/>
      <c r="AP172" s="18">
        <f>SUM(AL172:AO172)</f>
        <v>0</v>
      </c>
      <c r="AQ172" s="32"/>
      <c r="AR172" s="31"/>
      <c r="AS172" s="31"/>
      <c r="AT172" s="18">
        <f>SUM(AP172:AS172)</f>
        <v>0</v>
      </c>
      <c r="AU172" s="32"/>
      <c r="AV172" s="31"/>
      <c r="AW172" s="31"/>
      <c r="AX172" s="18">
        <f>SUM(AT172:AW172)</f>
        <v>0</v>
      </c>
      <c r="AZ172" s="544">
        <f t="shared" si="120"/>
        <v>181226</v>
      </c>
      <c r="BA172" s="529">
        <v>0</v>
      </c>
      <c r="BB172" s="529">
        <v>0</v>
      </c>
      <c r="BC172" s="534">
        <f>Önkormányzat!BC152</f>
        <v>181226</v>
      </c>
    </row>
    <row r="173" spans="1:55" s="11" customFormat="1" ht="30" customHeight="1" x14ac:dyDescent="0.25">
      <c r="A173" s="16" t="s">
        <v>140</v>
      </c>
      <c r="B173" s="15" t="s">
        <v>139</v>
      </c>
      <c r="C173" s="14">
        <f>C171+C165</f>
        <v>28000000</v>
      </c>
      <c r="D173" s="13">
        <v>0</v>
      </c>
      <c r="E173" s="13">
        <v>0</v>
      </c>
      <c r="F173" s="12">
        <f>F171+F165</f>
        <v>28000000</v>
      </c>
      <c r="G173" s="14">
        <f>G171+G165</f>
        <v>0</v>
      </c>
      <c r="H173" s="13">
        <v>0</v>
      </c>
      <c r="I173" s="13">
        <v>0</v>
      </c>
      <c r="J173" s="12">
        <f>J171+J165</f>
        <v>28000000</v>
      </c>
      <c r="K173" s="14" t="e">
        <f>SUM(K162:K165,K171:K172)</f>
        <v>#REF!</v>
      </c>
      <c r="L173" s="13" t="e">
        <f>SUM(L162:L165,L171:L172)</f>
        <v>#REF!</v>
      </c>
      <c r="M173" s="13" t="e">
        <f>SUM(M162:M165,M171:M172)</f>
        <v>#REF!</v>
      </c>
      <c r="N173" s="12" t="e">
        <f>IF((SUM(J173:M173))=SUM(N162:N165,N171:N172),SUM(N162:N165,N171:N172),"HIBA!")</f>
        <v>#REF!</v>
      </c>
      <c r="O173" s="14">
        <f>SUM(O162:O165,O171:O172)</f>
        <v>0</v>
      </c>
      <c r="P173" s="13">
        <f>SUM(P162:P165,P171:P172)</f>
        <v>0</v>
      </c>
      <c r="Q173" s="13">
        <f>SUM(Q162:Q165,Q171:Q172)</f>
        <v>0</v>
      </c>
      <c r="R173" s="12" t="e">
        <f>IF((SUM(N173:Q173))=SUM(R162:R165,R171:R172),SUM(R162:R165,R171:R172),"HIBA!")</f>
        <v>#REF!</v>
      </c>
      <c r="S173" s="14">
        <f>SUM(S162:S165,S171:S172)</f>
        <v>0</v>
      </c>
      <c r="T173" s="13">
        <f>SUM(T162:T165,T171:T172)</f>
        <v>0</v>
      </c>
      <c r="U173" s="13">
        <f>SUM(U162:U165,U171:U172)</f>
        <v>0</v>
      </c>
      <c r="V173" s="12" t="e">
        <f>IF((SUM(R173:U173))=SUM(V162:V165,V171:V172),SUM(V162:V165,V171:V172),"HIBA!")</f>
        <v>#REF!</v>
      </c>
      <c r="W173" s="14">
        <f>SUM(W162:W165,W171:W172)</f>
        <v>0</v>
      </c>
      <c r="X173" s="13">
        <f>SUM(X162:X165,X171:X172)</f>
        <v>0</v>
      </c>
      <c r="Y173" s="13">
        <f>SUM(Y162:Y165,Y171:Y172)</f>
        <v>0</v>
      </c>
      <c r="Z173" s="12" t="e">
        <f>IF((SUM(V173:Y173))=SUM(Z162:Z165,Z171:Z172),SUM(Z162:Z165,Z171:Z172),"HIBA!")</f>
        <v>#REF!</v>
      </c>
      <c r="AA173" s="14">
        <f>SUM(AA162:AA165,AA171:AA172)</f>
        <v>0</v>
      </c>
      <c r="AB173" s="13">
        <f>SUM(AB162:AB165,AB171:AB172)</f>
        <v>0</v>
      </c>
      <c r="AC173" s="13">
        <f>SUM(AC162:AC165,AC171:AC172)</f>
        <v>0</v>
      </c>
      <c r="AD173" s="12" t="e">
        <f>IF((SUM(Z173:AC173))=SUM(AD162:AD165,AD171:AD172),SUM(AD162:AD165,AD171:AD172),"HIBA!")</f>
        <v>#REF!</v>
      </c>
      <c r="AE173" s="14">
        <f>SUM(AE162:AE165,AE171:AE172)</f>
        <v>0</v>
      </c>
      <c r="AF173" s="13">
        <f>SUM(AF162:AF165,AF171:AF172)</f>
        <v>0</v>
      </c>
      <c r="AG173" s="13">
        <f>SUM(AG162:AG165,AG171:AG172)</f>
        <v>0</v>
      </c>
      <c r="AH173" s="12" t="e">
        <f>IF((SUM(AD173:AG173))=SUM(AH162:AH165,AH171:AH172),SUM(AH162:AH165,AH171:AH172),"HIBA!")</f>
        <v>#REF!</v>
      </c>
      <c r="AI173" s="14">
        <f>SUM(AI162:AI165,AI171:AI172)</f>
        <v>0</v>
      </c>
      <c r="AJ173" s="13">
        <f>SUM(AJ162:AJ165,AJ171:AJ172)</f>
        <v>0</v>
      </c>
      <c r="AK173" s="13">
        <f>SUM(AK162:AK165,AK171:AK172)</f>
        <v>0</v>
      </c>
      <c r="AL173" s="12" t="e">
        <f>IF((SUM(AH173:AK173))=SUM(AL162:AL165,AL171:AL172),SUM(AL162:AL165,AL171:AL172),"HIBA!")</f>
        <v>#REF!</v>
      </c>
      <c r="AM173" s="14">
        <f>SUM(AM162:AM165,AM171:AM172)</f>
        <v>0</v>
      </c>
      <c r="AN173" s="13">
        <f>SUM(AN162:AN165,AN171:AN172)</f>
        <v>0</v>
      </c>
      <c r="AO173" s="13">
        <f>SUM(AO162:AO165,AO171:AO172)</f>
        <v>0</v>
      </c>
      <c r="AP173" s="12" t="e">
        <f>IF((SUM(AL173:AO173))=SUM(AP162:AP165,AP171:AP172),SUM(AP162:AP165,AP171:AP172),"HIBA!")</f>
        <v>#REF!</v>
      </c>
      <c r="AQ173" s="14">
        <f>SUM(AQ162:AQ165,AQ171:AQ172)</f>
        <v>0</v>
      </c>
      <c r="AR173" s="13">
        <f>SUM(AR162:AR165,AR171:AR172)</f>
        <v>0</v>
      </c>
      <c r="AS173" s="13">
        <f>SUM(AS162:AS165,AS171:AS172)</f>
        <v>0</v>
      </c>
      <c r="AT173" s="12" t="e">
        <f>IF((SUM(AP173:AS173))=SUM(AT162:AT165,AT171:AT172),SUM(AT162:AT165,AT171:AT172),"HIBA!")</f>
        <v>#REF!</v>
      </c>
      <c r="AU173" s="14">
        <f>SUM(AU162:AU165,AU171:AU172)</f>
        <v>0</v>
      </c>
      <c r="AV173" s="13">
        <f>SUM(AV162:AV165,AV171:AV172)</f>
        <v>0</v>
      </c>
      <c r="AW173" s="13">
        <f>SUM(AW162:AW165,AW171:AW172)</f>
        <v>0</v>
      </c>
      <c r="AX173" s="12" t="e">
        <f>IF((SUM(AT173:AW173))=SUM(AX162:AX165,AX171:AX172),SUM(AX162:AX165,AX171:AX172),"HIBA!")</f>
        <v>#REF!</v>
      </c>
      <c r="AZ173" s="568">
        <f t="shared" si="120"/>
        <v>2181226</v>
      </c>
      <c r="BA173" s="550">
        <v>0</v>
      </c>
      <c r="BB173" s="550">
        <v>0</v>
      </c>
      <c r="BC173" s="548">
        <f>BC172+BC171+BC165</f>
        <v>30181226</v>
      </c>
    </row>
    <row r="174" spans="1:55" s="29" customFormat="1" ht="24.9" customHeight="1" x14ac:dyDescent="0.25">
      <c r="A174" s="34" t="s">
        <v>138</v>
      </c>
      <c r="B174" s="33" t="s">
        <v>137</v>
      </c>
      <c r="C174" s="98">
        <v>0</v>
      </c>
      <c r="D174" s="78">
        <v>0</v>
      </c>
      <c r="E174" s="99">
        <v>0</v>
      </c>
      <c r="F174" s="30">
        <v>0</v>
      </c>
      <c r="G174" s="98">
        <v>0</v>
      </c>
      <c r="H174" s="78">
        <v>0</v>
      </c>
      <c r="I174" s="99">
        <v>0</v>
      </c>
      <c r="J174" s="30">
        <f t="shared" ref="J174:J184" si="134">SUM(F174:I174)</f>
        <v>0</v>
      </c>
      <c r="K174" s="98" t="e">
        <f>Önkormányzat!#REF!+[1]Hivatal!K173+Óvoda!K174+'Közösségi H'!K174</f>
        <v>#REF!</v>
      </c>
      <c r="L174" s="78" t="e">
        <f>Önkormányzat!#REF!+[1]Hivatal!L173+Óvoda!L174+'Közösségi H'!L174</f>
        <v>#REF!</v>
      </c>
      <c r="M174" s="99" t="e">
        <f>Önkormányzat!#REF!+[1]Hivatal!M173+Óvoda!M174+'Közösségi H'!M174</f>
        <v>#REF!</v>
      </c>
      <c r="N174" s="30" t="e">
        <f t="shared" ref="N174:N184" si="135">SUM(J174:M174)</f>
        <v>#REF!</v>
      </c>
      <c r="O174" s="32"/>
      <c r="P174" s="31"/>
      <c r="Q174" s="31"/>
      <c r="R174" s="30" t="e">
        <f t="shared" ref="R174:R184" si="136">SUM(N174:Q174)</f>
        <v>#REF!</v>
      </c>
      <c r="S174" s="32"/>
      <c r="T174" s="31"/>
      <c r="U174" s="31"/>
      <c r="V174" s="30" t="e">
        <f t="shared" ref="V174:V184" si="137">SUM(R174:U174)</f>
        <v>#REF!</v>
      </c>
      <c r="W174" s="32"/>
      <c r="X174" s="31"/>
      <c r="Y174" s="31"/>
      <c r="Z174" s="30" t="e">
        <f t="shared" ref="Z174:Z184" si="138">SUM(V174:Y174)</f>
        <v>#REF!</v>
      </c>
      <c r="AA174" s="32"/>
      <c r="AB174" s="31"/>
      <c r="AC174" s="31"/>
      <c r="AD174" s="30" t="e">
        <f t="shared" ref="AD174:AD184" si="139">SUM(Z174:AC174)</f>
        <v>#REF!</v>
      </c>
      <c r="AE174" s="32"/>
      <c r="AF174" s="31"/>
      <c r="AG174" s="31"/>
      <c r="AH174" s="30" t="e">
        <f t="shared" ref="AH174:AH184" si="140">SUM(AD174:AG174)</f>
        <v>#REF!</v>
      </c>
      <c r="AI174" s="32"/>
      <c r="AJ174" s="31"/>
      <c r="AK174" s="31"/>
      <c r="AL174" s="30" t="e">
        <f t="shared" ref="AL174:AL184" si="141">SUM(AH174:AK174)</f>
        <v>#REF!</v>
      </c>
      <c r="AM174" s="32"/>
      <c r="AN174" s="31"/>
      <c r="AO174" s="31"/>
      <c r="AP174" s="30" t="e">
        <f t="shared" ref="AP174:AP184" si="142">SUM(AL174:AO174)</f>
        <v>#REF!</v>
      </c>
      <c r="AQ174" s="32"/>
      <c r="AR174" s="31"/>
      <c r="AS174" s="31"/>
      <c r="AT174" s="30" t="e">
        <f t="shared" ref="AT174:AT184" si="143">SUM(AP174:AS174)</f>
        <v>#REF!</v>
      </c>
      <c r="AU174" s="32"/>
      <c r="AV174" s="31"/>
      <c r="AW174" s="31"/>
      <c r="AX174" s="30" t="e">
        <f t="shared" ref="AX174:AX184" si="144">SUM(AT174:AW174)</f>
        <v>#REF!</v>
      </c>
      <c r="AZ174" s="544">
        <f t="shared" si="120"/>
        <v>0</v>
      </c>
      <c r="BA174" s="529">
        <v>0</v>
      </c>
      <c r="BB174" s="529">
        <v>0</v>
      </c>
      <c r="BC174" s="531">
        <v>0</v>
      </c>
    </row>
    <row r="175" spans="1:55" s="29" customFormat="1" ht="24.9" customHeight="1" x14ac:dyDescent="0.25">
      <c r="A175" s="34" t="s">
        <v>136</v>
      </c>
      <c r="B175" s="33" t="s">
        <v>135</v>
      </c>
      <c r="C175" s="98">
        <f>'Melléklet 1.2'!C29+[1]Hivatal!C174+Óvoda!C175+'Közösségi H'!C175</f>
        <v>0</v>
      </c>
      <c r="D175" s="78">
        <f>'Melléklet 1.2'!D29+[1]Hivatal!D174+Óvoda!D175+'Közösségi H'!D175</f>
        <v>0</v>
      </c>
      <c r="E175" s="99">
        <f>'Melléklet 1.2'!E29+[1]Hivatal!E174+Óvoda!E175+'Közösségi H'!E175</f>
        <v>0</v>
      </c>
      <c r="F175" s="30">
        <f t="shared" ref="F175:F184" si="145">SUM(C175:E175)</f>
        <v>0</v>
      </c>
      <c r="G175" s="98">
        <f>'Melléklet 1.2'!G29+[1]Hivatal!G174+Óvoda!G175+'Közösségi H'!G175</f>
        <v>152000</v>
      </c>
      <c r="H175" s="78">
        <f>'Melléklet 1.2'!H29+[1]Hivatal!H174+Óvoda!H175+'Közösségi H'!H175</f>
        <v>0</v>
      </c>
      <c r="I175" s="99">
        <f>'Melléklet 1.2'!I29+[1]Hivatal!I174+Óvoda!I175+'Közösségi H'!I175</f>
        <v>0</v>
      </c>
      <c r="J175" s="30">
        <f t="shared" si="134"/>
        <v>152000</v>
      </c>
      <c r="K175" s="98">
        <f>'Melléklet 1.2'!K29+[1]Hivatal!K174+Óvoda!K175+'Közösségi H'!K175</f>
        <v>132000</v>
      </c>
      <c r="L175" s="78">
        <f>'Melléklet 1.2'!L29+[1]Hivatal!L174+Óvoda!L175+'Közösségi H'!L175</f>
        <v>0</v>
      </c>
      <c r="M175" s="99">
        <f>'Melléklet 1.2'!M29+[1]Hivatal!M174+Óvoda!M175+'Közösségi H'!M175</f>
        <v>0</v>
      </c>
      <c r="N175" s="30">
        <f t="shared" si="135"/>
        <v>284000</v>
      </c>
      <c r="O175" s="32"/>
      <c r="P175" s="31"/>
      <c r="Q175" s="31"/>
      <c r="R175" s="30">
        <f t="shared" si="136"/>
        <v>284000</v>
      </c>
      <c r="S175" s="32"/>
      <c r="T175" s="31"/>
      <c r="U175" s="31"/>
      <c r="V175" s="30">
        <f t="shared" si="137"/>
        <v>284000</v>
      </c>
      <c r="W175" s="32"/>
      <c r="X175" s="31"/>
      <c r="Y175" s="31"/>
      <c r="Z175" s="30">
        <f t="shared" si="138"/>
        <v>284000</v>
      </c>
      <c r="AA175" s="32"/>
      <c r="AB175" s="31"/>
      <c r="AC175" s="31"/>
      <c r="AD175" s="30">
        <f t="shared" si="139"/>
        <v>284000</v>
      </c>
      <c r="AE175" s="32"/>
      <c r="AF175" s="31"/>
      <c r="AG175" s="31"/>
      <c r="AH175" s="30">
        <f t="shared" si="140"/>
        <v>284000</v>
      </c>
      <c r="AI175" s="32"/>
      <c r="AJ175" s="31"/>
      <c r="AK175" s="31"/>
      <c r="AL175" s="30">
        <f t="shared" si="141"/>
        <v>284000</v>
      </c>
      <c r="AM175" s="32"/>
      <c r="AN175" s="31"/>
      <c r="AO175" s="31"/>
      <c r="AP175" s="30">
        <f t="shared" si="142"/>
        <v>284000</v>
      </c>
      <c r="AQ175" s="32"/>
      <c r="AR175" s="31"/>
      <c r="AS175" s="31"/>
      <c r="AT175" s="30">
        <f t="shared" si="143"/>
        <v>284000</v>
      </c>
      <c r="AU175" s="32"/>
      <c r="AV175" s="31"/>
      <c r="AW175" s="31"/>
      <c r="AX175" s="30">
        <f t="shared" si="144"/>
        <v>284000</v>
      </c>
      <c r="AZ175" s="544">
        <f t="shared" si="120"/>
        <v>383691</v>
      </c>
      <c r="BA175" s="529">
        <v>0</v>
      </c>
      <c r="BB175" s="529">
        <v>0</v>
      </c>
      <c r="BC175" s="538">
        <f>Önkormányzat!BC154+[1]Hivatal!N174</f>
        <v>535691</v>
      </c>
    </row>
    <row r="176" spans="1:55" s="29" customFormat="1" ht="24.9" customHeight="1" x14ac:dyDescent="0.25">
      <c r="A176" s="34" t="s">
        <v>134</v>
      </c>
      <c r="B176" s="33" t="s">
        <v>133</v>
      </c>
      <c r="C176" s="98">
        <f>'Melléklet 1.2'!C30+[1]Hivatal!C175+Óvoda!C176+'Közösségi H'!C176</f>
        <v>0</v>
      </c>
      <c r="D176" s="78">
        <f>'Melléklet 1.2'!D30+[1]Hivatal!D175+Óvoda!D176+'Közösségi H'!D176</f>
        <v>0</v>
      </c>
      <c r="E176" s="99">
        <f>'Melléklet 1.2'!E30+[1]Hivatal!E175+Óvoda!E176+'Közösségi H'!E176</f>
        <v>0</v>
      </c>
      <c r="F176" s="30">
        <f t="shared" si="145"/>
        <v>0</v>
      </c>
      <c r="G176" s="98">
        <f>'Melléklet 1.2'!G30+[1]Hivatal!G175+Óvoda!G176+'Közösségi H'!G176</f>
        <v>0</v>
      </c>
      <c r="H176" s="78">
        <f>'Melléklet 1.2'!H30+[1]Hivatal!H175+Óvoda!H176+'Közösségi H'!H176</f>
        <v>0</v>
      </c>
      <c r="I176" s="99">
        <f>'Melléklet 1.2'!I30+[1]Hivatal!I175+Óvoda!I176+'Közösségi H'!I176</f>
        <v>0</v>
      </c>
      <c r="J176" s="30">
        <f t="shared" si="134"/>
        <v>0</v>
      </c>
      <c r="K176" s="98">
        <f>'Melléklet 1.2'!K30+[1]Hivatal!K175+Óvoda!K176+'Közösségi H'!K176</f>
        <v>0</v>
      </c>
      <c r="L176" s="78">
        <f>'Melléklet 1.2'!L30+[1]Hivatal!L175+Óvoda!L176+'Közösségi H'!L176</f>
        <v>0</v>
      </c>
      <c r="M176" s="99">
        <f>'Melléklet 1.2'!M30+[1]Hivatal!M175+Óvoda!M176+'Közösségi H'!M176</f>
        <v>0</v>
      </c>
      <c r="N176" s="30">
        <f t="shared" si="135"/>
        <v>0</v>
      </c>
      <c r="O176" s="32"/>
      <c r="P176" s="31"/>
      <c r="Q176" s="31"/>
      <c r="R176" s="30">
        <f t="shared" si="136"/>
        <v>0</v>
      </c>
      <c r="S176" s="32"/>
      <c r="T176" s="31"/>
      <c r="U176" s="31"/>
      <c r="V176" s="30">
        <f t="shared" si="137"/>
        <v>0</v>
      </c>
      <c r="W176" s="32"/>
      <c r="X176" s="31"/>
      <c r="Y176" s="31"/>
      <c r="Z176" s="30">
        <f t="shared" si="138"/>
        <v>0</v>
      </c>
      <c r="AA176" s="32"/>
      <c r="AB176" s="31"/>
      <c r="AC176" s="31"/>
      <c r="AD176" s="30">
        <f t="shared" si="139"/>
        <v>0</v>
      </c>
      <c r="AE176" s="32"/>
      <c r="AF176" s="31"/>
      <c r="AG176" s="31"/>
      <c r="AH176" s="30">
        <f t="shared" si="140"/>
        <v>0</v>
      </c>
      <c r="AI176" s="32"/>
      <c r="AJ176" s="31"/>
      <c r="AK176" s="31"/>
      <c r="AL176" s="30">
        <f t="shared" si="141"/>
        <v>0</v>
      </c>
      <c r="AM176" s="32"/>
      <c r="AN176" s="31"/>
      <c r="AO176" s="31"/>
      <c r="AP176" s="30">
        <f t="shared" si="142"/>
        <v>0</v>
      </c>
      <c r="AQ176" s="32"/>
      <c r="AR176" s="31"/>
      <c r="AS176" s="31"/>
      <c r="AT176" s="30">
        <f t="shared" si="143"/>
        <v>0</v>
      </c>
      <c r="AU176" s="32"/>
      <c r="AV176" s="31"/>
      <c r="AW176" s="31"/>
      <c r="AX176" s="30">
        <f t="shared" si="144"/>
        <v>0</v>
      </c>
      <c r="AZ176" s="544">
        <f t="shared" si="120"/>
        <v>1112579</v>
      </c>
      <c r="BA176" s="529">
        <v>0</v>
      </c>
      <c r="BB176" s="529">
        <v>0</v>
      </c>
      <c r="BC176" s="531">
        <v>1112579</v>
      </c>
    </row>
    <row r="177" spans="1:55" s="29" customFormat="1" ht="24.9" customHeight="1" x14ac:dyDescent="0.25">
      <c r="A177" s="34" t="s">
        <v>132</v>
      </c>
      <c r="B177" s="33" t="s">
        <v>131</v>
      </c>
      <c r="C177" s="98">
        <f>'Melléklet 1.2'!C31+[1]Hivatal!C176+Óvoda!C177+'Közösségi H'!C177</f>
        <v>5200000</v>
      </c>
      <c r="D177" s="78">
        <f>'Melléklet 1.2'!D31+[1]Hivatal!D176+Óvoda!D177+'Közösségi H'!D177</f>
        <v>0</v>
      </c>
      <c r="E177" s="99">
        <f>'Melléklet 1.2'!E31+[1]Hivatal!E176+Óvoda!E177+'Közösségi H'!E177</f>
        <v>0</v>
      </c>
      <c r="F177" s="30">
        <f t="shared" si="145"/>
        <v>5200000</v>
      </c>
      <c r="G177" s="98">
        <f>'Melléklet 1.2'!G31+[1]Hivatal!G176+Óvoda!G177+'Közösségi H'!G177</f>
        <v>2180449</v>
      </c>
      <c r="H177" s="78">
        <f>'Melléklet 1.2'!H31+[1]Hivatal!H176+Óvoda!H177+'Közösségi H'!H177</f>
        <v>0</v>
      </c>
      <c r="I177" s="99">
        <f>'Melléklet 1.2'!I31+[1]Hivatal!I176+Óvoda!I177+'Közösségi H'!I177</f>
        <v>0</v>
      </c>
      <c r="J177" s="30">
        <f t="shared" si="134"/>
        <v>7380449</v>
      </c>
      <c r="K177" s="98">
        <f>'Melléklet 1.2'!K31+[1]Hivatal!K176+Óvoda!K177+'Közösségi H'!K177</f>
        <v>0</v>
      </c>
      <c r="L177" s="78">
        <f>'Melléklet 1.2'!L31+[1]Hivatal!L176+Óvoda!L177+'Közösségi H'!L177</f>
        <v>0</v>
      </c>
      <c r="M177" s="99">
        <f>'Melléklet 1.2'!M31+[1]Hivatal!M176+Óvoda!M177+'Közösségi H'!M177</f>
        <v>0</v>
      </c>
      <c r="N177" s="30">
        <f t="shared" si="135"/>
        <v>7380449</v>
      </c>
      <c r="O177" s="32"/>
      <c r="P177" s="31"/>
      <c r="Q177" s="31"/>
      <c r="R177" s="30">
        <f t="shared" si="136"/>
        <v>7380449</v>
      </c>
      <c r="S177" s="32"/>
      <c r="T177" s="31"/>
      <c r="U177" s="31"/>
      <c r="V177" s="30">
        <f t="shared" si="137"/>
        <v>7380449</v>
      </c>
      <c r="W177" s="32"/>
      <c r="X177" s="31"/>
      <c r="Y177" s="31"/>
      <c r="Z177" s="30">
        <f t="shared" si="138"/>
        <v>7380449</v>
      </c>
      <c r="AA177" s="32"/>
      <c r="AB177" s="31"/>
      <c r="AC177" s="31"/>
      <c r="AD177" s="30">
        <f t="shared" si="139"/>
        <v>7380449</v>
      </c>
      <c r="AE177" s="32"/>
      <c r="AF177" s="31"/>
      <c r="AG177" s="31"/>
      <c r="AH177" s="30">
        <f t="shared" si="140"/>
        <v>7380449</v>
      </c>
      <c r="AI177" s="32"/>
      <c r="AJ177" s="31"/>
      <c r="AK177" s="31"/>
      <c r="AL177" s="30">
        <f t="shared" si="141"/>
        <v>7380449</v>
      </c>
      <c r="AM177" s="32"/>
      <c r="AN177" s="31"/>
      <c r="AO177" s="31"/>
      <c r="AP177" s="30">
        <f t="shared" si="142"/>
        <v>7380449</v>
      </c>
      <c r="AQ177" s="32"/>
      <c r="AR177" s="31"/>
      <c r="AS177" s="31"/>
      <c r="AT177" s="30">
        <f t="shared" si="143"/>
        <v>7380449</v>
      </c>
      <c r="AU177" s="32"/>
      <c r="AV177" s="31"/>
      <c r="AW177" s="31"/>
      <c r="AX177" s="30">
        <f t="shared" si="144"/>
        <v>7380449</v>
      </c>
      <c r="AZ177" s="544">
        <f t="shared" si="120"/>
        <v>791576</v>
      </c>
      <c r="BA177" s="529">
        <v>0</v>
      </c>
      <c r="BB177" s="529">
        <v>0</v>
      </c>
      <c r="BC177" s="538">
        <v>8172025</v>
      </c>
    </row>
    <row r="178" spans="1:55" s="29" customFormat="1" ht="24.9" customHeight="1" x14ac:dyDescent="0.25">
      <c r="A178" s="34" t="s">
        <v>130</v>
      </c>
      <c r="B178" s="33" t="s">
        <v>129</v>
      </c>
      <c r="C178" s="98">
        <v>0</v>
      </c>
      <c r="D178" s="78">
        <v>0</v>
      </c>
      <c r="E178" s="99">
        <v>0</v>
      </c>
      <c r="F178" s="30">
        <v>0</v>
      </c>
      <c r="G178" s="98">
        <v>0</v>
      </c>
      <c r="H178" s="78">
        <v>0</v>
      </c>
      <c r="I178" s="99">
        <v>0</v>
      </c>
      <c r="J178" s="30">
        <v>0</v>
      </c>
      <c r="K178" s="98" t="e">
        <f>Önkormányzat!#REF!+[1]Hivatal!K177+Óvoda!K178+'Közösségi H'!K178</f>
        <v>#REF!</v>
      </c>
      <c r="L178" s="78" t="e">
        <f>Önkormányzat!#REF!+[1]Hivatal!L177+Óvoda!L178+'Közösségi H'!L178</f>
        <v>#REF!</v>
      </c>
      <c r="M178" s="99" t="e">
        <f>Önkormányzat!#REF!+[1]Hivatal!M177+Óvoda!M178+'Közösségi H'!M178</f>
        <v>#REF!</v>
      </c>
      <c r="N178" s="30" t="e">
        <f t="shared" si="135"/>
        <v>#REF!</v>
      </c>
      <c r="O178" s="32"/>
      <c r="P178" s="31"/>
      <c r="Q178" s="31"/>
      <c r="R178" s="30" t="e">
        <f t="shared" si="136"/>
        <v>#REF!</v>
      </c>
      <c r="S178" s="32"/>
      <c r="T178" s="31"/>
      <c r="U178" s="31"/>
      <c r="V178" s="30" t="e">
        <f t="shared" si="137"/>
        <v>#REF!</v>
      </c>
      <c r="W178" s="32"/>
      <c r="X178" s="31"/>
      <c r="Y178" s="31"/>
      <c r="Z178" s="30" t="e">
        <f t="shared" si="138"/>
        <v>#REF!</v>
      </c>
      <c r="AA178" s="32"/>
      <c r="AB178" s="31"/>
      <c r="AC178" s="31"/>
      <c r="AD178" s="30" t="e">
        <f t="shared" si="139"/>
        <v>#REF!</v>
      </c>
      <c r="AE178" s="32"/>
      <c r="AF178" s="31"/>
      <c r="AG178" s="31"/>
      <c r="AH178" s="30" t="e">
        <f t="shared" si="140"/>
        <v>#REF!</v>
      </c>
      <c r="AI178" s="32"/>
      <c r="AJ178" s="31"/>
      <c r="AK178" s="31"/>
      <c r="AL178" s="30" t="e">
        <f t="shared" si="141"/>
        <v>#REF!</v>
      </c>
      <c r="AM178" s="32"/>
      <c r="AN178" s="31"/>
      <c r="AO178" s="31"/>
      <c r="AP178" s="30" t="e">
        <f t="shared" si="142"/>
        <v>#REF!</v>
      </c>
      <c r="AQ178" s="32"/>
      <c r="AR178" s="31"/>
      <c r="AS178" s="31"/>
      <c r="AT178" s="30" t="e">
        <f t="shared" si="143"/>
        <v>#REF!</v>
      </c>
      <c r="AU178" s="32"/>
      <c r="AV178" s="31"/>
      <c r="AW178" s="31"/>
      <c r="AX178" s="30" t="e">
        <f t="shared" si="144"/>
        <v>#REF!</v>
      </c>
      <c r="AZ178" s="544">
        <f t="shared" si="120"/>
        <v>0</v>
      </c>
      <c r="BA178" s="529">
        <v>0</v>
      </c>
      <c r="BB178" s="529">
        <v>0</v>
      </c>
      <c r="BC178" s="531">
        <v>0</v>
      </c>
    </row>
    <row r="179" spans="1:55" s="29" customFormat="1" ht="24.9" customHeight="1" x14ac:dyDescent="0.25">
      <c r="A179" s="34" t="s">
        <v>128</v>
      </c>
      <c r="B179" s="33" t="s">
        <v>127</v>
      </c>
      <c r="C179" s="98">
        <f>'Melléklet 1.2'!C32+[1]Hivatal!C178+Óvoda!C179+'Közösségi H'!C179</f>
        <v>0</v>
      </c>
      <c r="D179" s="78">
        <f>'Melléklet 1.2'!D32+[1]Hivatal!D178+Óvoda!D179+'Közösségi H'!D179</f>
        <v>0</v>
      </c>
      <c r="E179" s="99">
        <f>'Melléklet 1.2'!E32+[1]Hivatal!E178+Óvoda!E179+'Közösségi H'!E179</f>
        <v>0</v>
      </c>
      <c r="F179" s="30">
        <f t="shared" si="145"/>
        <v>0</v>
      </c>
      <c r="G179" s="98">
        <f>'Melléklet 1.2'!G32+[1]Hivatal!G178+Óvoda!G179+'Közösségi H'!G179</f>
        <v>0</v>
      </c>
      <c r="H179" s="78">
        <f>'Melléklet 1.2'!H32+[1]Hivatal!H178+Óvoda!H179+'Közösségi H'!H179</f>
        <v>0</v>
      </c>
      <c r="I179" s="99">
        <f>'Melléklet 1.2'!I32+[1]Hivatal!I178+Óvoda!I179+'Közösségi H'!I179</f>
        <v>0</v>
      </c>
      <c r="J179" s="30">
        <f t="shared" si="134"/>
        <v>0</v>
      </c>
      <c r="K179" s="98">
        <f>'Melléklet 1.2'!K32+[1]Hivatal!K178+Óvoda!K179+'Közösségi H'!K179</f>
        <v>0</v>
      </c>
      <c r="L179" s="78">
        <f>'Melléklet 1.2'!L32+[1]Hivatal!L178+Óvoda!L179+'Közösségi H'!L179</f>
        <v>0</v>
      </c>
      <c r="M179" s="99">
        <f>'Melléklet 1.2'!M32+[1]Hivatal!M178+Óvoda!M179+'Közösségi H'!M179</f>
        <v>0</v>
      </c>
      <c r="N179" s="30">
        <f t="shared" si="135"/>
        <v>0</v>
      </c>
      <c r="O179" s="32"/>
      <c r="P179" s="31"/>
      <c r="Q179" s="31"/>
      <c r="R179" s="30">
        <f t="shared" si="136"/>
        <v>0</v>
      </c>
      <c r="S179" s="32"/>
      <c r="T179" s="31"/>
      <c r="U179" s="31"/>
      <c r="V179" s="30">
        <f t="shared" si="137"/>
        <v>0</v>
      </c>
      <c r="W179" s="32"/>
      <c r="X179" s="31"/>
      <c r="Y179" s="31"/>
      <c r="Z179" s="30">
        <f t="shared" si="138"/>
        <v>0</v>
      </c>
      <c r="AA179" s="32"/>
      <c r="AB179" s="31"/>
      <c r="AC179" s="31"/>
      <c r="AD179" s="30">
        <f t="shared" si="139"/>
        <v>0</v>
      </c>
      <c r="AE179" s="32"/>
      <c r="AF179" s="31"/>
      <c r="AG179" s="31"/>
      <c r="AH179" s="30">
        <f t="shared" si="140"/>
        <v>0</v>
      </c>
      <c r="AI179" s="32"/>
      <c r="AJ179" s="31"/>
      <c r="AK179" s="31"/>
      <c r="AL179" s="30">
        <f t="shared" si="141"/>
        <v>0</v>
      </c>
      <c r="AM179" s="32"/>
      <c r="AN179" s="31"/>
      <c r="AO179" s="31"/>
      <c r="AP179" s="30">
        <f t="shared" si="142"/>
        <v>0</v>
      </c>
      <c r="AQ179" s="32"/>
      <c r="AR179" s="31"/>
      <c r="AS179" s="31"/>
      <c r="AT179" s="30">
        <f t="shared" si="143"/>
        <v>0</v>
      </c>
      <c r="AU179" s="32"/>
      <c r="AV179" s="31"/>
      <c r="AW179" s="31"/>
      <c r="AX179" s="30">
        <f t="shared" si="144"/>
        <v>0</v>
      </c>
      <c r="AZ179" s="544">
        <f t="shared" si="120"/>
        <v>1410729</v>
      </c>
      <c r="BA179" s="529">
        <v>0</v>
      </c>
      <c r="BB179" s="529">
        <v>0</v>
      </c>
      <c r="BC179" s="531">
        <v>1410729</v>
      </c>
    </row>
    <row r="180" spans="1:55" s="29" customFormat="1" ht="24.9" customHeight="1" x14ac:dyDescent="0.25">
      <c r="A180" s="34" t="s">
        <v>126</v>
      </c>
      <c r="B180" s="33" t="s">
        <v>125</v>
      </c>
      <c r="C180" s="98">
        <f>'Melléklet 1.2'!C33+[1]Hivatal!C179+Óvoda!C180+'Közösségi H'!C180</f>
        <v>2300000</v>
      </c>
      <c r="D180" s="78">
        <f>'Melléklet 1.2'!D33+[1]Hivatal!D179+Óvoda!D180+'Közösségi H'!D180</f>
        <v>0</v>
      </c>
      <c r="E180" s="99">
        <f>'Melléklet 1.2'!E33+[1]Hivatal!E179+Óvoda!E180+'Közösségi H'!E180</f>
        <v>0</v>
      </c>
      <c r="F180" s="30">
        <f t="shared" si="145"/>
        <v>2300000</v>
      </c>
      <c r="G180" s="98">
        <f>'Melléklet 1.2'!G33+[1]Hivatal!G179+Óvoda!G180+'Közösségi H'!G180</f>
        <v>0</v>
      </c>
      <c r="H180" s="78">
        <f>'Melléklet 1.2'!H33+[1]Hivatal!H179+Óvoda!H180+'Közösségi H'!H180</f>
        <v>0</v>
      </c>
      <c r="I180" s="99">
        <f>'Melléklet 1.2'!I33+[1]Hivatal!I179+Óvoda!I180+'Közösségi H'!I180</f>
        <v>0</v>
      </c>
      <c r="J180" s="30">
        <f t="shared" si="134"/>
        <v>2300000</v>
      </c>
      <c r="K180" s="98">
        <f>'Melléklet 1.2'!K33+[1]Hivatal!K179+Óvoda!K180+'Közösségi H'!K180</f>
        <v>0</v>
      </c>
      <c r="L180" s="78">
        <f>'Melléklet 1.2'!L33+[1]Hivatal!L179+Óvoda!L180+'Közösségi H'!L180</f>
        <v>0</v>
      </c>
      <c r="M180" s="99">
        <f>'Melléklet 1.2'!M33+[1]Hivatal!M179+Óvoda!M180+'Közösségi H'!M180</f>
        <v>0</v>
      </c>
      <c r="N180" s="30">
        <f t="shared" si="135"/>
        <v>2300000</v>
      </c>
      <c r="O180" s="32"/>
      <c r="P180" s="31"/>
      <c r="Q180" s="31"/>
      <c r="R180" s="30">
        <f t="shared" si="136"/>
        <v>2300000</v>
      </c>
      <c r="S180" s="32"/>
      <c r="T180" s="31"/>
      <c r="U180" s="31"/>
      <c r="V180" s="30">
        <f t="shared" si="137"/>
        <v>2300000</v>
      </c>
      <c r="W180" s="32"/>
      <c r="X180" s="31"/>
      <c r="Y180" s="31"/>
      <c r="Z180" s="30">
        <f t="shared" si="138"/>
        <v>2300000</v>
      </c>
      <c r="AA180" s="32"/>
      <c r="AB180" s="31"/>
      <c r="AC180" s="31"/>
      <c r="AD180" s="30">
        <f t="shared" si="139"/>
        <v>2300000</v>
      </c>
      <c r="AE180" s="32"/>
      <c r="AF180" s="31"/>
      <c r="AG180" s="31"/>
      <c r="AH180" s="30">
        <f t="shared" si="140"/>
        <v>2300000</v>
      </c>
      <c r="AI180" s="32"/>
      <c r="AJ180" s="31"/>
      <c r="AK180" s="31"/>
      <c r="AL180" s="30">
        <f t="shared" si="141"/>
        <v>2300000</v>
      </c>
      <c r="AM180" s="32"/>
      <c r="AN180" s="31"/>
      <c r="AO180" s="31"/>
      <c r="AP180" s="30">
        <f t="shared" si="142"/>
        <v>2300000</v>
      </c>
      <c r="AQ180" s="32"/>
      <c r="AR180" s="31"/>
      <c r="AS180" s="31"/>
      <c r="AT180" s="30">
        <f t="shared" si="143"/>
        <v>2300000</v>
      </c>
      <c r="AU180" s="32"/>
      <c r="AV180" s="31"/>
      <c r="AW180" s="31"/>
      <c r="AX180" s="30">
        <f t="shared" si="144"/>
        <v>2300000</v>
      </c>
      <c r="AZ180" s="544">
        <f t="shared" si="120"/>
        <v>-1410729</v>
      </c>
      <c r="BA180" s="529">
        <v>0</v>
      </c>
      <c r="BB180" s="529">
        <v>0</v>
      </c>
      <c r="BC180" s="531">
        <f>Önkormányzat!BC158</f>
        <v>889271</v>
      </c>
    </row>
    <row r="181" spans="1:55" s="29" customFormat="1" ht="24.9" customHeight="1" x14ac:dyDescent="0.25">
      <c r="A181" s="34" t="s">
        <v>124</v>
      </c>
      <c r="B181" s="33" t="s">
        <v>123</v>
      </c>
      <c r="C181" s="98">
        <f>'Melléklet 1.2'!C34+[1]Hivatal!C180+Óvoda!C181+'Közösségi H'!C181</f>
        <v>0</v>
      </c>
      <c r="D181" s="78">
        <f>'Melléklet 1.2'!D34+[1]Hivatal!D180+Óvoda!D181+'Közösségi H'!D181</f>
        <v>0</v>
      </c>
      <c r="E181" s="99">
        <f>'Melléklet 1.2'!E34+[1]Hivatal!E180+Óvoda!E181+'Közösségi H'!E181</f>
        <v>0</v>
      </c>
      <c r="F181" s="30">
        <f t="shared" si="145"/>
        <v>0</v>
      </c>
      <c r="G181" s="98">
        <f>'Melléklet 1.2'!G34+[1]Hivatal!G180+Óvoda!G181+'Közösségi H'!G181</f>
        <v>0</v>
      </c>
      <c r="H181" s="78">
        <f>'Melléklet 1.2'!H34+[1]Hivatal!H180+Óvoda!H181+'Közösségi H'!H181</f>
        <v>0</v>
      </c>
      <c r="I181" s="99">
        <f>'Melléklet 1.2'!I34+[1]Hivatal!I180+Óvoda!I181+'Közösségi H'!I181</f>
        <v>0</v>
      </c>
      <c r="J181" s="30">
        <f t="shared" si="134"/>
        <v>0</v>
      </c>
      <c r="K181" s="98">
        <f>'Melléklet 1.2'!K34+[1]Hivatal!K180+Óvoda!K181+'Közösségi H'!K181</f>
        <v>0</v>
      </c>
      <c r="L181" s="78">
        <f>'Melléklet 1.2'!L34+[1]Hivatal!L180+Óvoda!L181+'Közösségi H'!L181</f>
        <v>0</v>
      </c>
      <c r="M181" s="99">
        <f>'Melléklet 1.2'!M34+[1]Hivatal!M180+Óvoda!M181+'Közösségi H'!M181</f>
        <v>0</v>
      </c>
      <c r="N181" s="30">
        <f t="shared" si="135"/>
        <v>0</v>
      </c>
      <c r="O181" s="32"/>
      <c r="P181" s="31"/>
      <c r="Q181" s="31"/>
      <c r="R181" s="30">
        <f t="shared" si="136"/>
        <v>0</v>
      </c>
      <c r="S181" s="32"/>
      <c r="T181" s="31"/>
      <c r="U181" s="31"/>
      <c r="V181" s="30">
        <f t="shared" si="137"/>
        <v>0</v>
      </c>
      <c r="W181" s="32"/>
      <c r="X181" s="31"/>
      <c r="Y181" s="31"/>
      <c r="Z181" s="30">
        <f t="shared" si="138"/>
        <v>0</v>
      </c>
      <c r="AA181" s="32"/>
      <c r="AB181" s="31"/>
      <c r="AC181" s="31"/>
      <c r="AD181" s="30">
        <f t="shared" si="139"/>
        <v>0</v>
      </c>
      <c r="AE181" s="32"/>
      <c r="AF181" s="31"/>
      <c r="AG181" s="31"/>
      <c r="AH181" s="30">
        <f t="shared" si="140"/>
        <v>0</v>
      </c>
      <c r="AI181" s="32"/>
      <c r="AJ181" s="31"/>
      <c r="AK181" s="31"/>
      <c r="AL181" s="30">
        <f t="shared" si="141"/>
        <v>0</v>
      </c>
      <c r="AM181" s="32"/>
      <c r="AN181" s="31"/>
      <c r="AO181" s="31"/>
      <c r="AP181" s="30">
        <f t="shared" si="142"/>
        <v>0</v>
      </c>
      <c r="AQ181" s="32"/>
      <c r="AR181" s="31"/>
      <c r="AS181" s="31"/>
      <c r="AT181" s="30">
        <f t="shared" si="143"/>
        <v>0</v>
      </c>
      <c r="AU181" s="32"/>
      <c r="AV181" s="31"/>
      <c r="AW181" s="31"/>
      <c r="AX181" s="30">
        <f t="shared" si="144"/>
        <v>0</v>
      </c>
      <c r="AZ181" s="544">
        <f t="shared" si="120"/>
        <v>33</v>
      </c>
      <c r="BA181" s="529">
        <v>0</v>
      </c>
      <c r="BB181" s="529">
        <v>0</v>
      </c>
      <c r="BC181" s="531">
        <f>Önkormányzat!BC159</f>
        <v>33</v>
      </c>
    </row>
    <row r="182" spans="1:55" s="29" customFormat="1" ht="24.9" customHeight="1" x14ac:dyDescent="0.25">
      <c r="A182" s="34" t="s">
        <v>122</v>
      </c>
      <c r="B182" s="33" t="s">
        <v>121</v>
      </c>
      <c r="C182" s="98">
        <f>'Melléklet 1.2'!C35+[1]Hivatal!C181+Óvoda!C182+'Közösségi H'!C182</f>
        <v>0</v>
      </c>
      <c r="D182" s="78">
        <f>'Melléklet 1.2'!D35+[1]Hivatal!D181+Óvoda!D182+'Közösségi H'!D182</f>
        <v>0</v>
      </c>
      <c r="E182" s="99">
        <f>'Melléklet 1.2'!E35+[1]Hivatal!E181+Óvoda!E182+'Közösségi H'!E182</f>
        <v>0</v>
      </c>
      <c r="F182" s="30">
        <f t="shared" si="145"/>
        <v>0</v>
      </c>
      <c r="G182" s="98">
        <f>'Melléklet 1.2'!G35+[1]Hivatal!G181+Óvoda!G182+'Közösségi H'!G182</f>
        <v>0</v>
      </c>
      <c r="H182" s="78">
        <f>'Melléklet 1.2'!H35+[1]Hivatal!H181+Óvoda!H182+'Közösségi H'!H182</f>
        <v>0</v>
      </c>
      <c r="I182" s="99">
        <f>'Melléklet 1.2'!I35+[1]Hivatal!I181+Óvoda!I182+'Közösségi H'!I182</f>
        <v>0</v>
      </c>
      <c r="J182" s="30">
        <f t="shared" si="134"/>
        <v>0</v>
      </c>
      <c r="K182" s="98">
        <f>'Melléklet 1.2'!K35+[1]Hivatal!K181+Óvoda!K182+'Közösségi H'!K182</f>
        <v>0</v>
      </c>
      <c r="L182" s="78">
        <f>'Melléklet 1.2'!L35+[1]Hivatal!L181+Óvoda!L182+'Közösségi H'!L182</f>
        <v>0</v>
      </c>
      <c r="M182" s="99">
        <f>'Melléklet 1.2'!M35+[1]Hivatal!M181+Óvoda!M182+'Közösségi H'!M182</f>
        <v>0</v>
      </c>
      <c r="N182" s="30">
        <f t="shared" si="135"/>
        <v>0</v>
      </c>
      <c r="O182" s="32"/>
      <c r="P182" s="31"/>
      <c r="Q182" s="31"/>
      <c r="R182" s="30">
        <f t="shared" si="136"/>
        <v>0</v>
      </c>
      <c r="S182" s="32"/>
      <c r="T182" s="31"/>
      <c r="U182" s="31"/>
      <c r="V182" s="30">
        <f t="shared" si="137"/>
        <v>0</v>
      </c>
      <c r="W182" s="32"/>
      <c r="X182" s="31"/>
      <c r="Y182" s="31"/>
      <c r="Z182" s="30">
        <f t="shared" si="138"/>
        <v>0</v>
      </c>
      <c r="AA182" s="32"/>
      <c r="AB182" s="31"/>
      <c r="AC182" s="31"/>
      <c r="AD182" s="30">
        <f t="shared" si="139"/>
        <v>0</v>
      </c>
      <c r="AE182" s="32"/>
      <c r="AF182" s="31"/>
      <c r="AG182" s="31"/>
      <c r="AH182" s="30">
        <f t="shared" si="140"/>
        <v>0</v>
      </c>
      <c r="AI182" s="32"/>
      <c r="AJ182" s="31"/>
      <c r="AK182" s="31"/>
      <c r="AL182" s="30">
        <f t="shared" si="141"/>
        <v>0</v>
      </c>
      <c r="AM182" s="32"/>
      <c r="AN182" s="31"/>
      <c r="AO182" s="31"/>
      <c r="AP182" s="30">
        <f t="shared" si="142"/>
        <v>0</v>
      </c>
      <c r="AQ182" s="32"/>
      <c r="AR182" s="31"/>
      <c r="AS182" s="31"/>
      <c r="AT182" s="30">
        <f t="shared" si="143"/>
        <v>0</v>
      </c>
      <c r="AU182" s="32"/>
      <c r="AV182" s="31"/>
      <c r="AW182" s="31"/>
      <c r="AX182" s="30">
        <f t="shared" si="144"/>
        <v>0</v>
      </c>
      <c r="AZ182" s="544">
        <f t="shared" si="120"/>
        <v>0</v>
      </c>
      <c r="BA182" s="529">
        <v>0</v>
      </c>
      <c r="BB182" s="529">
        <v>0</v>
      </c>
      <c r="BC182" s="531">
        <v>0</v>
      </c>
    </row>
    <row r="183" spans="1:55" s="29" customFormat="1" ht="24.9" customHeight="1" x14ac:dyDescent="0.25">
      <c r="A183" s="34" t="s">
        <v>120</v>
      </c>
      <c r="B183" s="33" t="s">
        <v>119</v>
      </c>
      <c r="C183" s="98">
        <f>'Melléklet 1.2'!C36+[1]Hivatal!C182+Óvoda!C183+'Közösségi H'!C183</f>
        <v>0</v>
      </c>
      <c r="D183" s="78">
        <f>'Melléklet 1.2'!D36+[1]Hivatal!D182+Óvoda!D183+'Közösségi H'!D183</f>
        <v>0</v>
      </c>
      <c r="E183" s="99">
        <f>'Melléklet 1.2'!E36+[1]Hivatal!E182+Óvoda!E183+'Közösségi H'!E183</f>
        <v>0</v>
      </c>
      <c r="F183" s="30">
        <f t="shared" si="145"/>
        <v>0</v>
      </c>
      <c r="G183" s="98">
        <f>'Melléklet 1.2'!G36+[1]Hivatal!G182+Óvoda!G183+'Közösségi H'!G183</f>
        <v>0</v>
      </c>
      <c r="H183" s="78">
        <f>'Melléklet 1.2'!H36+[1]Hivatal!H182+Óvoda!H183+'Közösségi H'!H183</f>
        <v>0</v>
      </c>
      <c r="I183" s="99">
        <f>'Melléklet 1.2'!I36+[1]Hivatal!I182+Óvoda!I183+'Közösségi H'!I183</f>
        <v>0</v>
      </c>
      <c r="J183" s="30">
        <f t="shared" si="134"/>
        <v>0</v>
      </c>
      <c r="K183" s="98">
        <f>'Melléklet 1.2'!K36+[1]Hivatal!K182+Óvoda!K183+'Közösségi H'!K183</f>
        <v>0</v>
      </c>
      <c r="L183" s="78">
        <f>'Melléklet 1.2'!L36+[1]Hivatal!L182+Óvoda!L183+'Közösségi H'!L183</f>
        <v>0</v>
      </c>
      <c r="M183" s="99">
        <f>'Melléklet 1.2'!M36+[1]Hivatal!M182+Óvoda!M183+'Közösségi H'!M183</f>
        <v>0</v>
      </c>
      <c r="N183" s="30">
        <f t="shared" si="135"/>
        <v>0</v>
      </c>
      <c r="O183" s="32"/>
      <c r="P183" s="31"/>
      <c r="Q183" s="31"/>
      <c r="R183" s="30">
        <f t="shared" si="136"/>
        <v>0</v>
      </c>
      <c r="S183" s="32"/>
      <c r="T183" s="31"/>
      <c r="U183" s="31"/>
      <c r="V183" s="30">
        <f t="shared" si="137"/>
        <v>0</v>
      </c>
      <c r="W183" s="32"/>
      <c r="X183" s="31"/>
      <c r="Y183" s="31"/>
      <c r="Z183" s="30">
        <f t="shared" si="138"/>
        <v>0</v>
      </c>
      <c r="AA183" s="32"/>
      <c r="AB183" s="31"/>
      <c r="AC183" s="31"/>
      <c r="AD183" s="30">
        <f t="shared" si="139"/>
        <v>0</v>
      </c>
      <c r="AE183" s="32"/>
      <c r="AF183" s="31"/>
      <c r="AG183" s="31"/>
      <c r="AH183" s="30">
        <f t="shared" si="140"/>
        <v>0</v>
      </c>
      <c r="AI183" s="32"/>
      <c r="AJ183" s="31"/>
      <c r="AK183" s="31"/>
      <c r="AL183" s="30">
        <f t="shared" si="141"/>
        <v>0</v>
      </c>
      <c r="AM183" s="32"/>
      <c r="AN183" s="31"/>
      <c r="AO183" s="31"/>
      <c r="AP183" s="30">
        <f t="shared" si="142"/>
        <v>0</v>
      </c>
      <c r="AQ183" s="32"/>
      <c r="AR183" s="31"/>
      <c r="AS183" s="31"/>
      <c r="AT183" s="30">
        <f t="shared" si="143"/>
        <v>0</v>
      </c>
      <c r="AU183" s="32"/>
      <c r="AV183" s="31"/>
      <c r="AW183" s="31"/>
      <c r="AX183" s="30">
        <f t="shared" si="144"/>
        <v>0</v>
      </c>
      <c r="AZ183" s="544">
        <f t="shared" si="120"/>
        <v>0</v>
      </c>
      <c r="BA183" s="529">
        <v>0</v>
      </c>
      <c r="BB183" s="529">
        <v>0</v>
      </c>
      <c r="BC183" s="531">
        <v>0</v>
      </c>
    </row>
    <row r="184" spans="1:55" s="29" customFormat="1" ht="24.9" customHeight="1" x14ac:dyDescent="0.25">
      <c r="A184" s="34" t="s">
        <v>118</v>
      </c>
      <c r="B184" s="33" t="s">
        <v>117</v>
      </c>
      <c r="C184" s="98">
        <f>'Melléklet 1.2'!C37+[1]Hivatal!C183+Óvoda!C184+'Közösségi H'!C184</f>
        <v>1566000</v>
      </c>
      <c r="D184" s="78">
        <f>'Melléklet 1.2'!D37+[1]Hivatal!D183+Óvoda!D184+'Közösségi H'!D184</f>
        <v>0</v>
      </c>
      <c r="E184" s="99">
        <f>'Melléklet 1.2'!E37+[1]Hivatal!E183+Óvoda!E184+'Közösségi H'!E184</f>
        <v>0</v>
      </c>
      <c r="F184" s="30">
        <f t="shared" si="145"/>
        <v>1566000</v>
      </c>
      <c r="G184" s="98">
        <f>'Melléklet 1.2'!G37+[1]Hivatal!G183+Óvoda!G184+'Közösségi H'!G184</f>
        <v>0</v>
      </c>
      <c r="H184" s="78">
        <f>'Melléklet 1.2'!H37+[1]Hivatal!H183+Óvoda!H184+'Közösségi H'!H184</f>
        <v>0</v>
      </c>
      <c r="I184" s="99">
        <f>'Melléklet 1.2'!I37+[1]Hivatal!I183+Óvoda!I184+'Közösségi H'!I184</f>
        <v>0</v>
      </c>
      <c r="J184" s="30">
        <f t="shared" si="134"/>
        <v>1566000</v>
      </c>
      <c r="K184" s="98">
        <f>'Melléklet 1.2'!K37+[1]Hivatal!K183+Óvoda!K184+'Közösségi H'!K184</f>
        <v>0</v>
      </c>
      <c r="L184" s="78">
        <f>'Melléklet 1.2'!L37+[1]Hivatal!L183+Óvoda!L184+'Közösségi H'!L184</f>
        <v>0</v>
      </c>
      <c r="M184" s="99">
        <f>'Melléklet 1.2'!M37+[1]Hivatal!M183+Óvoda!M184+'Közösségi H'!M184</f>
        <v>0</v>
      </c>
      <c r="N184" s="30">
        <f t="shared" si="135"/>
        <v>1566000</v>
      </c>
      <c r="O184" s="32"/>
      <c r="P184" s="31"/>
      <c r="Q184" s="31"/>
      <c r="R184" s="30">
        <f t="shared" si="136"/>
        <v>1566000</v>
      </c>
      <c r="S184" s="32"/>
      <c r="T184" s="31"/>
      <c r="U184" s="31"/>
      <c r="V184" s="30">
        <f t="shared" si="137"/>
        <v>1566000</v>
      </c>
      <c r="W184" s="32"/>
      <c r="X184" s="31"/>
      <c r="Y184" s="31"/>
      <c r="Z184" s="30">
        <f t="shared" si="138"/>
        <v>1566000</v>
      </c>
      <c r="AA184" s="32"/>
      <c r="AB184" s="31"/>
      <c r="AC184" s="31"/>
      <c r="AD184" s="30">
        <f t="shared" si="139"/>
        <v>1566000</v>
      </c>
      <c r="AE184" s="32"/>
      <c r="AF184" s="31"/>
      <c r="AG184" s="31"/>
      <c r="AH184" s="30">
        <f t="shared" si="140"/>
        <v>1566000</v>
      </c>
      <c r="AI184" s="32"/>
      <c r="AJ184" s="31"/>
      <c r="AK184" s="31"/>
      <c r="AL184" s="30">
        <f t="shared" si="141"/>
        <v>1566000</v>
      </c>
      <c r="AM184" s="32"/>
      <c r="AN184" s="31"/>
      <c r="AO184" s="31"/>
      <c r="AP184" s="30">
        <f t="shared" si="142"/>
        <v>1566000</v>
      </c>
      <c r="AQ184" s="32"/>
      <c r="AR184" s="31"/>
      <c r="AS184" s="31"/>
      <c r="AT184" s="30">
        <f t="shared" si="143"/>
        <v>1566000</v>
      </c>
      <c r="AU184" s="32"/>
      <c r="AV184" s="31"/>
      <c r="AW184" s="31"/>
      <c r="AX184" s="30">
        <f t="shared" si="144"/>
        <v>1566000</v>
      </c>
      <c r="AZ184" s="544">
        <f t="shared" si="120"/>
        <v>1737655</v>
      </c>
      <c r="BA184" s="529">
        <v>0</v>
      </c>
      <c r="BB184" s="529">
        <v>0</v>
      </c>
      <c r="BC184" s="531">
        <f>Önkormányzat!BC162</f>
        <v>3303655</v>
      </c>
    </row>
    <row r="185" spans="1:55" s="11" customFormat="1" ht="30" customHeight="1" x14ac:dyDescent="0.25">
      <c r="A185" s="16" t="s">
        <v>116</v>
      </c>
      <c r="B185" s="15" t="s">
        <v>115</v>
      </c>
      <c r="C185" s="14">
        <f>SUM(C174:C184)</f>
        <v>9066000</v>
      </c>
      <c r="D185" s="13">
        <f>SUM(D174:D184)</f>
        <v>0</v>
      </c>
      <c r="E185" s="13">
        <f>SUM(E174:E184)</f>
        <v>0</v>
      </c>
      <c r="F185" s="12">
        <f>IF((SUM(C185:E185))=SUM(F174:F184),SUM(F174:F184),"HIBA!")</f>
        <v>9066000</v>
      </c>
      <c r="G185" s="14">
        <f>SUM(G174:G184)</f>
        <v>2332449</v>
      </c>
      <c r="H185" s="13">
        <f>SUM(H174:H184)</f>
        <v>0</v>
      </c>
      <c r="I185" s="13">
        <f>SUM(I174:I184)</f>
        <v>0</v>
      </c>
      <c r="J185" s="12">
        <f>IF((SUM(F185:I185))=SUM(J174:J184),SUM(J174:J184),"HIBA!")</f>
        <v>11398449</v>
      </c>
      <c r="K185" s="14" t="e">
        <f>SUM(K174:K184)</f>
        <v>#REF!</v>
      </c>
      <c r="L185" s="13" t="e">
        <f>SUM(L174:L184)</f>
        <v>#REF!</v>
      </c>
      <c r="M185" s="13" t="e">
        <f>SUM(M174:M184)</f>
        <v>#REF!</v>
      </c>
      <c r="N185" s="12" t="e">
        <f>IF((SUM(J185:M185))=SUM(N174:N184),SUM(N174:N184),"HIBA!")</f>
        <v>#REF!</v>
      </c>
      <c r="O185" s="14">
        <f>SUM(O174:O184)</f>
        <v>0</v>
      </c>
      <c r="P185" s="13">
        <f>SUM(P174:P184)</f>
        <v>0</v>
      </c>
      <c r="Q185" s="13">
        <f>SUM(Q174:Q184)</f>
        <v>0</v>
      </c>
      <c r="R185" s="12" t="e">
        <f>IF((SUM(N185:Q185))=SUM(R174:R184),SUM(R174:R184),"HIBA!")</f>
        <v>#REF!</v>
      </c>
      <c r="S185" s="14">
        <f>SUM(S174:S184)</f>
        <v>0</v>
      </c>
      <c r="T185" s="13">
        <f>SUM(T174:T184)</f>
        <v>0</v>
      </c>
      <c r="U185" s="13">
        <f>SUM(U174:U184)</f>
        <v>0</v>
      </c>
      <c r="V185" s="12" t="e">
        <f>IF((SUM(R185:U185))=SUM(V174:V184),SUM(V174:V184),"HIBA!")</f>
        <v>#REF!</v>
      </c>
      <c r="W185" s="14">
        <f>SUM(W174:W184)</f>
        <v>0</v>
      </c>
      <c r="X185" s="13">
        <f>SUM(X174:X184)</f>
        <v>0</v>
      </c>
      <c r="Y185" s="13">
        <f>SUM(Y174:Y184)</f>
        <v>0</v>
      </c>
      <c r="Z185" s="12" t="e">
        <f>IF((SUM(V185:Y185))=SUM(Z174:Z184),SUM(Z174:Z184),"HIBA!")</f>
        <v>#REF!</v>
      </c>
      <c r="AA185" s="14">
        <f>SUM(AA174:AA184)</f>
        <v>0</v>
      </c>
      <c r="AB185" s="13">
        <f>SUM(AB174:AB184)</f>
        <v>0</v>
      </c>
      <c r="AC185" s="13">
        <f>SUM(AC174:AC184)</f>
        <v>0</v>
      </c>
      <c r="AD185" s="12" t="e">
        <f>IF((SUM(Z185:AC185))=SUM(AD174:AD184),SUM(AD174:AD184),"HIBA!")</f>
        <v>#REF!</v>
      </c>
      <c r="AE185" s="14">
        <f>SUM(AE174:AE184)</f>
        <v>0</v>
      </c>
      <c r="AF185" s="13">
        <f>SUM(AF174:AF184)</f>
        <v>0</v>
      </c>
      <c r="AG185" s="13">
        <f>SUM(AG174:AG184)</f>
        <v>0</v>
      </c>
      <c r="AH185" s="12" t="e">
        <f>IF((SUM(AD185:AG185))=SUM(AH174:AH184),SUM(AH174:AH184),"HIBA!")</f>
        <v>#REF!</v>
      </c>
      <c r="AI185" s="14">
        <f>SUM(AI174:AI184)</f>
        <v>0</v>
      </c>
      <c r="AJ185" s="13">
        <f>SUM(AJ174:AJ184)</f>
        <v>0</v>
      </c>
      <c r="AK185" s="13">
        <f>SUM(AK174:AK184)</f>
        <v>0</v>
      </c>
      <c r="AL185" s="12" t="e">
        <f>IF((SUM(AH185:AK185))=SUM(AL174:AL184),SUM(AL174:AL184),"HIBA!")</f>
        <v>#REF!</v>
      </c>
      <c r="AM185" s="14">
        <f>SUM(AM174:AM184)</f>
        <v>0</v>
      </c>
      <c r="AN185" s="13">
        <f>SUM(AN174:AN184)</f>
        <v>0</v>
      </c>
      <c r="AO185" s="13">
        <f>SUM(AO174:AO184)</f>
        <v>0</v>
      </c>
      <c r="AP185" s="12" t="e">
        <f>IF((SUM(AL185:AO185))=SUM(AP174:AP184),SUM(AP174:AP184),"HIBA!")</f>
        <v>#REF!</v>
      </c>
      <c r="AQ185" s="14">
        <f>SUM(AQ174:AQ184)</f>
        <v>0</v>
      </c>
      <c r="AR185" s="13">
        <f>SUM(AR174:AR184)</f>
        <v>0</v>
      </c>
      <c r="AS185" s="13">
        <f>SUM(AS174:AS184)</f>
        <v>0</v>
      </c>
      <c r="AT185" s="12" t="e">
        <f>IF((SUM(AP185:AS185))=SUM(AT174:AT184),SUM(AT174:AT184),"HIBA!")</f>
        <v>#REF!</v>
      </c>
      <c r="AU185" s="14">
        <f>SUM(AU174:AU184)</f>
        <v>0</v>
      </c>
      <c r="AV185" s="13">
        <f>SUM(AV174:AV184)</f>
        <v>0</v>
      </c>
      <c r="AW185" s="13">
        <f>SUM(AW174:AW184)</f>
        <v>0</v>
      </c>
      <c r="AX185" s="12" t="e">
        <f>IF((SUM(AT185:AW185))=SUM(AX174:AX184),SUM(AX174:AX184),"HIBA!")</f>
        <v>#REF!</v>
      </c>
      <c r="AZ185" s="568">
        <f t="shared" si="120"/>
        <v>4025534</v>
      </c>
      <c r="BA185" s="550">
        <v>0</v>
      </c>
      <c r="BB185" s="550">
        <v>0</v>
      </c>
      <c r="BC185" s="555">
        <f>BC184+BC181+BC180+BC179+BC177+BC176+BC175</f>
        <v>15423983</v>
      </c>
    </row>
    <row r="186" spans="1:55" s="17" customFormat="1" ht="0.75" customHeight="1" x14ac:dyDescent="0.25">
      <c r="A186" s="45" t="s">
        <v>114</v>
      </c>
      <c r="B186" s="21" t="s">
        <v>113</v>
      </c>
      <c r="C186" s="98" t="e">
        <f>Önkormányzat!#REF!+[1]Hivatal!C185+Óvoda!C186+'Közösségi H'!C186</f>
        <v>#REF!</v>
      </c>
      <c r="D186" s="78" t="e">
        <f>Önkormányzat!#REF!+[1]Hivatal!D185+Óvoda!D186+'Közösségi H'!D186</f>
        <v>#REF!</v>
      </c>
      <c r="E186" s="99" t="e">
        <f>Önkormányzat!#REF!+[1]Hivatal!E185+Óvoda!E186+'Közösségi H'!E186</f>
        <v>#REF!</v>
      </c>
      <c r="F186" s="18" t="e">
        <f>SUM(C186:E186)</f>
        <v>#REF!</v>
      </c>
      <c r="G186" s="98" t="e">
        <f>Önkormányzat!#REF!+[1]Hivatal!G185+Óvoda!G186+'Közösségi H'!G186</f>
        <v>#REF!</v>
      </c>
      <c r="H186" s="78" t="e">
        <f>Önkormányzat!#REF!+[1]Hivatal!H185+Óvoda!H186+'Közösségi H'!H186</f>
        <v>#REF!</v>
      </c>
      <c r="I186" s="99" t="e">
        <f>Önkormányzat!#REF!+[1]Hivatal!I185+Óvoda!I186+'Közösségi H'!I186</f>
        <v>#REF!</v>
      </c>
      <c r="J186" s="18" t="e">
        <f>SUM(F186:I186)</f>
        <v>#REF!</v>
      </c>
      <c r="K186" s="98" t="e">
        <f>Önkormányzat!#REF!+[1]Hivatal!K185+Óvoda!K186+'Közösségi H'!K186</f>
        <v>#REF!</v>
      </c>
      <c r="L186" s="78" t="e">
        <f>Önkormányzat!#REF!+[1]Hivatal!L185+Óvoda!L186+'Közösségi H'!L186</f>
        <v>#REF!</v>
      </c>
      <c r="M186" s="99" t="e">
        <f>Önkormányzat!#REF!+[1]Hivatal!M185+Óvoda!M186+'Közösségi H'!M186</f>
        <v>#REF!</v>
      </c>
      <c r="N186" s="18" t="e">
        <f>SUM(J186:M186)</f>
        <v>#REF!</v>
      </c>
      <c r="O186" s="20"/>
      <c r="P186" s="19"/>
      <c r="Q186" s="19"/>
      <c r="R186" s="18" t="e">
        <f>SUM(N186:Q186)</f>
        <v>#REF!</v>
      </c>
      <c r="S186" s="20"/>
      <c r="T186" s="19"/>
      <c r="U186" s="19"/>
      <c r="V186" s="18" t="e">
        <f>SUM(R186:U186)</f>
        <v>#REF!</v>
      </c>
      <c r="W186" s="20"/>
      <c r="X186" s="19"/>
      <c r="Y186" s="19"/>
      <c r="Z186" s="18" t="e">
        <f>SUM(V186:Y186)</f>
        <v>#REF!</v>
      </c>
      <c r="AA186" s="20"/>
      <c r="AB186" s="19"/>
      <c r="AC186" s="19"/>
      <c r="AD186" s="18" t="e">
        <f>SUM(Z186:AC186)</f>
        <v>#REF!</v>
      </c>
      <c r="AE186" s="20"/>
      <c r="AF186" s="19"/>
      <c r="AG186" s="19"/>
      <c r="AH186" s="18" t="e">
        <f>SUM(AD186:AG186)</f>
        <v>#REF!</v>
      </c>
      <c r="AI186" s="20"/>
      <c r="AJ186" s="19"/>
      <c r="AK186" s="19"/>
      <c r="AL186" s="18" t="e">
        <f>SUM(AH186:AK186)</f>
        <v>#REF!</v>
      </c>
      <c r="AM186" s="20"/>
      <c r="AN186" s="19"/>
      <c r="AO186" s="19"/>
      <c r="AP186" s="18" t="e">
        <f>SUM(AL186:AO186)</f>
        <v>#REF!</v>
      </c>
      <c r="AQ186" s="20"/>
      <c r="AR186" s="19"/>
      <c r="AS186" s="19"/>
      <c r="AT186" s="18" t="e">
        <f>SUM(AP186:AS186)</f>
        <v>#REF!</v>
      </c>
      <c r="AU186" s="20"/>
      <c r="AV186" s="19"/>
      <c r="AW186" s="19"/>
      <c r="AX186" s="18" t="e">
        <f>SUM(AT186:AW186)</f>
        <v>#REF!</v>
      </c>
      <c r="AZ186" s="544" t="e">
        <f t="shared" si="120"/>
        <v>#REF!</v>
      </c>
      <c r="BA186" s="529">
        <v>0</v>
      </c>
      <c r="BB186" s="529">
        <v>0</v>
      </c>
      <c r="BC186" s="534"/>
    </row>
    <row r="187" spans="1:55" s="17" customFormat="1" ht="24.75" hidden="1" customHeight="1" x14ac:dyDescent="0.25">
      <c r="A187" s="45" t="s">
        <v>112</v>
      </c>
      <c r="B187" s="21" t="s">
        <v>111</v>
      </c>
      <c r="C187" s="98" t="e">
        <f>Önkormányzat!#REF!+[1]Hivatal!C186+Óvoda!C187+'Közösségi H'!C187</f>
        <v>#REF!</v>
      </c>
      <c r="D187" s="78" t="e">
        <f>Önkormányzat!#REF!+[1]Hivatal!D186+Óvoda!D187+'Közösségi H'!D187</f>
        <v>#REF!</v>
      </c>
      <c r="E187" s="99" t="e">
        <f>Önkormányzat!#REF!+[1]Hivatal!E186+Óvoda!E187+'Közösségi H'!E187</f>
        <v>#REF!</v>
      </c>
      <c r="F187" s="18" t="e">
        <f>SUM(C187:E187)</f>
        <v>#REF!</v>
      </c>
      <c r="G187" s="98" t="e">
        <f>Önkormányzat!#REF!+[1]Hivatal!G186+Óvoda!G187+'Közösségi H'!G187</f>
        <v>#REF!</v>
      </c>
      <c r="H187" s="78" t="e">
        <f>Önkormányzat!#REF!+[1]Hivatal!H186+Óvoda!H187+'Közösségi H'!H187</f>
        <v>#REF!</v>
      </c>
      <c r="I187" s="99" t="e">
        <f>Önkormányzat!#REF!+[1]Hivatal!I186+Óvoda!I187+'Közösségi H'!I187</f>
        <v>#REF!</v>
      </c>
      <c r="J187" s="18" t="e">
        <f>SUM(F187:I187)</f>
        <v>#REF!</v>
      </c>
      <c r="K187" s="98" t="e">
        <f>Önkormányzat!#REF!+[1]Hivatal!K186+Óvoda!K187+'Közösségi H'!K187</f>
        <v>#REF!</v>
      </c>
      <c r="L187" s="78" t="e">
        <f>Önkormányzat!#REF!+[1]Hivatal!L186+Óvoda!L187+'Közösségi H'!L187</f>
        <v>#REF!</v>
      </c>
      <c r="M187" s="99" t="e">
        <f>Önkormányzat!#REF!+[1]Hivatal!M186+Óvoda!M187+'Közösségi H'!M187</f>
        <v>#REF!</v>
      </c>
      <c r="N187" s="18" t="e">
        <f>SUM(J187:M187)</f>
        <v>#REF!</v>
      </c>
      <c r="O187" s="20"/>
      <c r="P187" s="19"/>
      <c r="Q187" s="19"/>
      <c r="R187" s="18" t="e">
        <f>SUM(N187:Q187)</f>
        <v>#REF!</v>
      </c>
      <c r="S187" s="20"/>
      <c r="T187" s="19"/>
      <c r="U187" s="19"/>
      <c r="V187" s="18" t="e">
        <f>SUM(R187:U187)</f>
        <v>#REF!</v>
      </c>
      <c r="W187" s="20"/>
      <c r="X187" s="19"/>
      <c r="Y187" s="19"/>
      <c r="Z187" s="18" t="e">
        <f>SUM(V187:Y187)</f>
        <v>#REF!</v>
      </c>
      <c r="AA187" s="20"/>
      <c r="AB187" s="19"/>
      <c r="AC187" s="19"/>
      <c r="AD187" s="18" t="e">
        <f>SUM(Z187:AC187)</f>
        <v>#REF!</v>
      </c>
      <c r="AE187" s="20"/>
      <c r="AF187" s="19"/>
      <c r="AG187" s="19"/>
      <c r="AH187" s="18" t="e">
        <f>SUM(AD187:AG187)</f>
        <v>#REF!</v>
      </c>
      <c r="AI187" s="20"/>
      <c r="AJ187" s="19"/>
      <c r="AK187" s="19"/>
      <c r="AL187" s="18" t="e">
        <f>SUM(AH187:AK187)</f>
        <v>#REF!</v>
      </c>
      <c r="AM187" s="20"/>
      <c r="AN187" s="19"/>
      <c r="AO187" s="19"/>
      <c r="AP187" s="18" t="e">
        <f>SUM(AL187:AO187)</f>
        <v>#REF!</v>
      </c>
      <c r="AQ187" s="20"/>
      <c r="AR187" s="19"/>
      <c r="AS187" s="19"/>
      <c r="AT187" s="18" t="e">
        <f>SUM(AP187:AS187)</f>
        <v>#REF!</v>
      </c>
      <c r="AU187" s="20"/>
      <c r="AV187" s="19"/>
      <c r="AW187" s="19"/>
      <c r="AX187" s="18" t="e">
        <f>SUM(AT187:AW187)</f>
        <v>#REF!</v>
      </c>
      <c r="AZ187" s="544" t="e">
        <f t="shared" si="120"/>
        <v>#REF!</v>
      </c>
      <c r="BA187" s="529">
        <v>0</v>
      </c>
      <c r="BB187" s="529">
        <v>0</v>
      </c>
      <c r="BC187" s="534"/>
    </row>
    <row r="188" spans="1:55" s="17" customFormat="1" ht="24.75" hidden="1" customHeight="1" x14ac:dyDescent="0.25">
      <c r="A188" s="45" t="s">
        <v>110</v>
      </c>
      <c r="B188" s="21" t="s">
        <v>109</v>
      </c>
      <c r="C188" s="98" t="e">
        <f>Önkormányzat!#REF!+[1]Hivatal!C187+Óvoda!C188+'Közösségi H'!C188</f>
        <v>#REF!</v>
      </c>
      <c r="D188" s="78" t="e">
        <f>Önkormányzat!#REF!+[1]Hivatal!D187+Óvoda!D188+'Közösségi H'!D188</f>
        <v>#REF!</v>
      </c>
      <c r="E188" s="99" t="e">
        <f>Önkormányzat!#REF!+[1]Hivatal!E187+Óvoda!E188+'Közösségi H'!E188</f>
        <v>#REF!</v>
      </c>
      <c r="F188" s="18" t="e">
        <f>SUM(C188:E188)</f>
        <v>#REF!</v>
      </c>
      <c r="G188" s="98" t="e">
        <f>Önkormányzat!#REF!+[1]Hivatal!G187+Óvoda!G188+'Közösségi H'!G188</f>
        <v>#REF!</v>
      </c>
      <c r="H188" s="78" t="e">
        <f>Önkormányzat!#REF!+[1]Hivatal!H187+Óvoda!H188+'Közösségi H'!H188</f>
        <v>#REF!</v>
      </c>
      <c r="I188" s="99" t="e">
        <f>Önkormányzat!#REF!+[1]Hivatal!I187+Óvoda!I188+'Közösségi H'!I188</f>
        <v>#REF!</v>
      </c>
      <c r="J188" s="18" t="e">
        <f>SUM(F188:I188)</f>
        <v>#REF!</v>
      </c>
      <c r="K188" s="98" t="e">
        <f>Önkormányzat!#REF!+[1]Hivatal!K187+Óvoda!K188+'Közösségi H'!K188</f>
        <v>#REF!</v>
      </c>
      <c r="L188" s="78" t="e">
        <f>Önkormányzat!#REF!+[1]Hivatal!L187+Óvoda!L188+'Közösségi H'!L188</f>
        <v>#REF!</v>
      </c>
      <c r="M188" s="99" t="e">
        <f>Önkormányzat!#REF!+[1]Hivatal!M187+Óvoda!M188+'Közösségi H'!M188</f>
        <v>#REF!</v>
      </c>
      <c r="N188" s="18" t="e">
        <f>SUM(J188:M188)</f>
        <v>#REF!</v>
      </c>
      <c r="O188" s="20"/>
      <c r="P188" s="19"/>
      <c r="Q188" s="19"/>
      <c r="R188" s="18" t="e">
        <f>SUM(N188:Q188)</f>
        <v>#REF!</v>
      </c>
      <c r="S188" s="20"/>
      <c r="T188" s="19"/>
      <c r="U188" s="19"/>
      <c r="V188" s="18" t="e">
        <f>SUM(R188:U188)</f>
        <v>#REF!</v>
      </c>
      <c r="W188" s="20"/>
      <c r="X188" s="19"/>
      <c r="Y188" s="19"/>
      <c r="Z188" s="18" t="e">
        <f>SUM(V188:Y188)</f>
        <v>#REF!</v>
      </c>
      <c r="AA188" s="20"/>
      <c r="AB188" s="19"/>
      <c r="AC188" s="19"/>
      <c r="AD188" s="18" t="e">
        <f>SUM(Z188:AC188)</f>
        <v>#REF!</v>
      </c>
      <c r="AE188" s="20"/>
      <c r="AF188" s="19"/>
      <c r="AG188" s="19"/>
      <c r="AH188" s="18" t="e">
        <f>SUM(AD188:AG188)</f>
        <v>#REF!</v>
      </c>
      <c r="AI188" s="20"/>
      <c r="AJ188" s="19"/>
      <c r="AK188" s="19"/>
      <c r="AL188" s="18" t="e">
        <f>SUM(AH188:AK188)</f>
        <v>#REF!</v>
      </c>
      <c r="AM188" s="20"/>
      <c r="AN188" s="19"/>
      <c r="AO188" s="19"/>
      <c r="AP188" s="18" t="e">
        <f>SUM(AL188:AO188)</f>
        <v>#REF!</v>
      </c>
      <c r="AQ188" s="20"/>
      <c r="AR188" s="19"/>
      <c r="AS188" s="19"/>
      <c r="AT188" s="18" t="e">
        <f>SUM(AP188:AS188)</f>
        <v>#REF!</v>
      </c>
      <c r="AU188" s="20"/>
      <c r="AV188" s="19"/>
      <c r="AW188" s="19"/>
      <c r="AX188" s="18" t="e">
        <f>SUM(AT188:AW188)</f>
        <v>#REF!</v>
      </c>
      <c r="AZ188" s="544" t="e">
        <f t="shared" si="120"/>
        <v>#REF!</v>
      </c>
      <c r="BA188" s="529">
        <v>0</v>
      </c>
      <c r="BB188" s="529">
        <v>0</v>
      </c>
      <c r="BC188" s="534"/>
    </row>
    <row r="189" spans="1:55" s="17" customFormat="1" ht="24.75" hidden="1" customHeight="1" x14ac:dyDescent="0.25">
      <c r="A189" s="45" t="s">
        <v>108</v>
      </c>
      <c r="B189" s="21" t="s">
        <v>107</v>
      </c>
      <c r="C189" s="98">
        <f>'Melléklet 1.2'!C39+[1]Hivatal!C188+Óvoda!C189+'Közösségi H'!C189</f>
        <v>0</v>
      </c>
      <c r="D189" s="78">
        <f>'Melléklet 1.2'!D39+[1]Hivatal!D188+Óvoda!D189+'Közösségi H'!D189</f>
        <v>0</v>
      </c>
      <c r="E189" s="99">
        <f>'Melléklet 1.2'!E39+[1]Hivatal!E188+Óvoda!E189+'Közösségi H'!E189</f>
        <v>0</v>
      </c>
      <c r="F189" s="18">
        <f>SUM(C189:E189)</f>
        <v>0</v>
      </c>
      <c r="G189" s="98">
        <f>'Melléklet 1.2'!G39+[1]Hivatal!G188+Óvoda!G189+'Közösségi H'!G189</f>
        <v>0</v>
      </c>
      <c r="H189" s="78">
        <f>'Melléklet 1.2'!H39+[1]Hivatal!H188+Óvoda!H189+'Közösségi H'!H189</f>
        <v>0</v>
      </c>
      <c r="I189" s="99">
        <f>'Melléklet 1.2'!I39+[1]Hivatal!I188+Óvoda!I189+'Közösségi H'!I189</f>
        <v>0</v>
      </c>
      <c r="J189" s="18">
        <f>SUM(F189:I189)</f>
        <v>0</v>
      </c>
      <c r="K189" s="98">
        <f>'Melléklet 1.2'!K39+[1]Hivatal!K188+Óvoda!K189+'Közösségi H'!K189</f>
        <v>0</v>
      </c>
      <c r="L189" s="78">
        <f>'Melléklet 1.2'!L39+[1]Hivatal!L188+Óvoda!L189+'Közösségi H'!L189</f>
        <v>0</v>
      </c>
      <c r="M189" s="99">
        <f>'Melléklet 1.2'!M39+[1]Hivatal!M188+Óvoda!M189+'Közösségi H'!M189</f>
        <v>0</v>
      </c>
      <c r="N189" s="18">
        <f>SUM(J189:M189)</f>
        <v>0</v>
      </c>
      <c r="O189" s="20"/>
      <c r="P189" s="19"/>
      <c r="Q189" s="19"/>
      <c r="R189" s="18">
        <f>SUM(N189:Q189)</f>
        <v>0</v>
      </c>
      <c r="S189" s="20"/>
      <c r="T189" s="19"/>
      <c r="U189" s="19"/>
      <c r="V189" s="18">
        <f>SUM(R189:U189)</f>
        <v>0</v>
      </c>
      <c r="W189" s="20"/>
      <c r="X189" s="19"/>
      <c r="Y189" s="19"/>
      <c r="Z189" s="18">
        <f>SUM(V189:Y189)</f>
        <v>0</v>
      </c>
      <c r="AA189" s="20"/>
      <c r="AB189" s="19"/>
      <c r="AC189" s="19"/>
      <c r="AD189" s="18">
        <f>SUM(Z189:AC189)</f>
        <v>0</v>
      </c>
      <c r="AE189" s="20"/>
      <c r="AF189" s="19"/>
      <c r="AG189" s="19"/>
      <c r="AH189" s="18">
        <f>SUM(AD189:AG189)</f>
        <v>0</v>
      </c>
      <c r="AI189" s="20"/>
      <c r="AJ189" s="19"/>
      <c r="AK189" s="19"/>
      <c r="AL189" s="18">
        <f>SUM(AH189:AK189)</f>
        <v>0</v>
      </c>
      <c r="AM189" s="20"/>
      <c r="AN189" s="19"/>
      <c r="AO189" s="19"/>
      <c r="AP189" s="18">
        <f>SUM(AL189:AO189)</f>
        <v>0</v>
      </c>
      <c r="AQ189" s="20"/>
      <c r="AR189" s="19"/>
      <c r="AS189" s="19"/>
      <c r="AT189" s="18">
        <f>SUM(AP189:AS189)</f>
        <v>0</v>
      </c>
      <c r="AU189" s="20"/>
      <c r="AV189" s="19"/>
      <c r="AW189" s="19"/>
      <c r="AX189" s="18">
        <f>SUM(AT189:AW189)</f>
        <v>0</v>
      </c>
      <c r="AZ189" s="544">
        <f t="shared" si="120"/>
        <v>0</v>
      </c>
      <c r="BA189" s="529">
        <v>0</v>
      </c>
      <c r="BB189" s="529">
        <v>0</v>
      </c>
      <c r="BC189" s="534"/>
    </row>
    <row r="190" spans="1:55" s="17" customFormat="1" ht="24.75" hidden="1" customHeight="1" x14ac:dyDescent="0.25">
      <c r="A190" s="45" t="s">
        <v>106</v>
      </c>
      <c r="B190" s="21" t="s">
        <v>105</v>
      </c>
      <c r="C190" s="98">
        <f>'Melléklet 1.2'!C40+[1]Hivatal!C189+Óvoda!C190+'Közösségi H'!C190</f>
        <v>0</v>
      </c>
      <c r="D190" s="78">
        <f>'Melléklet 1.2'!D40+[1]Hivatal!D189+Óvoda!D190+'Közösségi H'!D190</f>
        <v>0</v>
      </c>
      <c r="E190" s="99">
        <f>'Melléklet 1.2'!E40+[1]Hivatal!E189+Óvoda!E190+'Közösségi H'!E190</f>
        <v>0</v>
      </c>
      <c r="F190" s="18">
        <f>SUM(C190:E190)</f>
        <v>0</v>
      </c>
      <c r="G190" s="98">
        <f>'Melléklet 1.2'!G40+[1]Hivatal!G189+Óvoda!G190+'Közösségi H'!G190</f>
        <v>0</v>
      </c>
      <c r="H190" s="78">
        <f>'Melléklet 1.2'!H40+[1]Hivatal!H189+Óvoda!H190+'Közösségi H'!H190</f>
        <v>0</v>
      </c>
      <c r="I190" s="99">
        <f>'Melléklet 1.2'!I40+[1]Hivatal!I189+Óvoda!I190+'Közösségi H'!I190</f>
        <v>0</v>
      </c>
      <c r="J190" s="18">
        <f>SUM(F190:I190)</f>
        <v>0</v>
      </c>
      <c r="K190" s="98">
        <f>'Melléklet 1.2'!K40+[1]Hivatal!K189+Óvoda!K190+'Közösségi H'!K190</f>
        <v>0</v>
      </c>
      <c r="L190" s="78">
        <f>'Melléklet 1.2'!L40+[1]Hivatal!L189+Óvoda!L190+'Közösségi H'!L190</f>
        <v>0</v>
      </c>
      <c r="M190" s="99">
        <f>'Melléklet 1.2'!M40+[1]Hivatal!M189+Óvoda!M190+'Közösségi H'!M190</f>
        <v>0</v>
      </c>
      <c r="N190" s="18">
        <f>SUM(J190:M190)</f>
        <v>0</v>
      </c>
      <c r="O190" s="20"/>
      <c r="P190" s="19"/>
      <c r="Q190" s="19"/>
      <c r="R190" s="18">
        <f>SUM(N190:Q190)</f>
        <v>0</v>
      </c>
      <c r="S190" s="20"/>
      <c r="T190" s="19"/>
      <c r="U190" s="19"/>
      <c r="V190" s="18">
        <f>SUM(R190:U190)</f>
        <v>0</v>
      </c>
      <c r="W190" s="20"/>
      <c r="X190" s="19"/>
      <c r="Y190" s="19"/>
      <c r="Z190" s="18">
        <f>SUM(V190:Y190)</f>
        <v>0</v>
      </c>
      <c r="AA190" s="20"/>
      <c r="AB190" s="19"/>
      <c r="AC190" s="19"/>
      <c r="AD190" s="18">
        <f>SUM(Z190:AC190)</f>
        <v>0</v>
      </c>
      <c r="AE190" s="20"/>
      <c r="AF190" s="19"/>
      <c r="AG190" s="19"/>
      <c r="AH190" s="18">
        <f>SUM(AD190:AG190)</f>
        <v>0</v>
      </c>
      <c r="AI190" s="20"/>
      <c r="AJ190" s="19"/>
      <c r="AK190" s="19"/>
      <c r="AL190" s="18">
        <f>SUM(AH190:AK190)</f>
        <v>0</v>
      </c>
      <c r="AM190" s="20"/>
      <c r="AN190" s="19"/>
      <c r="AO190" s="19"/>
      <c r="AP190" s="18">
        <f>SUM(AL190:AO190)</f>
        <v>0</v>
      </c>
      <c r="AQ190" s="20"/>
      <c r="AR190" s="19"/>
      <c r="AS190" s="19"/>
      <c r="AT190" s="18">
        <f>SUM(AP190:AS190)</f>
        <v>0</v>
      </c>
      <c r="AU190" s="20"/>
      <c r="AV190" s="19"/>
      <c r="AW190" s="19"/>
      <c r="AX190" s="18">
        <f>SUM(AT190:AW190)</f>
        <v>0</v>
      </c>
      <c r="AZ190" s="544">
        <f t="shared" si="120"/>
        <v>0</v>
      </c>
      <c r="BA190" s="529">
        <v>0</v>
      </c>
      <c r="BB190" s="529">
        <v>0</v>
      </c>
      <c r="BC190" s="534"/>
    </row>
    <row r="191" spans="1:55" s="11" customFormat="1" ht="30" hidden="1" customHeight="1" x14ac:dyDescent="0.25">
      <c r="A191" s="16" t="s">
        <v>104</v>
      </c>
      <c r="B191" s="15" t="s">
        <v>103</v>
      </c>
      <c r="C191" s="14">
        <v>0</v>
      </c>
      <c r="D191" s="13">
        <v>0</v>
      </c>
      <c r="E191" s="13">
        <v>0</v>
      </c>
      <c r="F191" s="12">
        <v>0</v>
      </c>
      <c r="G191" s="14">
        <v>0</v>
      </c>
      <c r="H191" s="13">
        <v>0</v>
      </c>
      <c r="I191" s="13">
        <v>0</v>
      </c>
      <c r="J191" s="12">
        <v>0</v>
      </c>
      <c r="K191" s="14" t="e">
        <f>SUM(K186:K190)</f>
        <v>#REF!</v>
      </c>
      <c r="L191" s="13" t="e">
        <f>SUM(L186:L190)</f>
        <v>#REF!</v>
      </c>
      <c r="M191" s="13" t="e">
        <f>SUM(M186:M190)</f>
        <v>#REF!</v>
      </c>
      <c r="N191" s="12" t="e">
        <f>IF((SUM(J191:M191))=SUM(N186:N190),SUM(N186:N190),"HIBA!")</f>
        <v>#REF!</v>
      </c>
      <c r="O191" s="14">
        <f>SUM(O186:O190)</f>
        <v>0</v>
      </c>
      <c r="P191" s="13">
        <f>SUM(P186:P190)</f>
        <v>0</v>
      </c>
      <c r="Q191" s="13">
        <f>SUM(Q186:Q190)</f>
        <v>0</v>
      </c>
      <c r="R191" s="12" t="e">
        <f>IF((SUM(N191:Q191))=SUM(R186:R190),SUM(R186:R190),"HIBA!")</f>
        <v>#REF!</v>
      </c>
      <c r="S191" s="14">
        <f>SUM(S186:S190)</f>
        <v>0</v>
      </c>
      <c r="T191" s="13">
        <f>SUM(T186:T190)</f>
        <v>0</v>
      </c>
      <c r="U191" s="13">
        <f>SUM(U186:U190)</f>
        <v>0</v>
      </c>
      <c r="V191" s="12" t="e">
        <f>IF((SUM(R191:U191))=SUM(V186:V190),SUM(V186:V190),"HIBA!")</f>
        <v>#REF!</v>
      </c>
      <c r="W191" s="14">
        <f>SUM(W186:W190)</f>
        <v>0</v>
      </c>
      <c r="X191" s="13">
        <f>SUM(X186:X190)</f>
        <v>0</v>
      </c>
      <c r="Y191" s="13">
        <f>SUM(Y186:Y190)</f>
        <v>0</v>
      </c>
      <c r="Z191" s="12" t="e">
        <f>IF((SUM(V191:Y191))=SUM(Z186:Z190),SUM(Z186:Z190),"HIBA!")</f>
        <v>#REF!</v>
      </c>
      <c r="AA191" s="14">
        <f>SUM(AA186:AA190)</f>
        <v>0</v>
      </c>
      <c r="AB191" s="13">
        <f>SUM(AB186:AB190)</f>
        <v>0</v>
      </c>
      <c r="AC191" s="13">
        <f>SUM(AC186:AC190)</f>
        <v>0</v>
      </c>
      <c r="AD191" s="12" t="e">
        <f>IF((SUM(Z191:AC191))=SUM(AD186:AD190),SUM(AD186:AD190),"HIBA!")</f>
        <v>#REF!</v>
      </c>
      <c r="AE191" s="14">
        <f>SUM(AE186:AE190)</f>
        <v>0</v>
      </c>
      <c r="AF191" s="13">
        <f>SUM(AF186:AF190)</f>
        <v>0</v>
      </c>
      <c r="AG191" s="13">
        <f>SUM(AG186:AG190)</f>
        <v>0</v>
      </c>
      <c r="AH191" s="12" t="e">
        <f>IF((SUM(AD191:AG191))=SUM(AH186:AH190),SUM(AH186:AH190),"HIBA!")</f>
        <v>#REF!</v>
      </c>
      <c r="AI191" s="14">
        <f>SUM(AI186:AI190)</f>
        <v>0</v>
      </c>
      <c r="AJ191" s="13">
        <f>SUM(AJ186:AJ190)</f>
        <v>0</v>
      </c>
      <c r="AK191" s="13">
        <f>SUM(AK186:AK190)</f>
        <v>0</v>
      </c>
      <c r="AL191" s="12" t="e">
        <f>IF((SUM(AH191:AK191))=SUM(AL186:AL190),SUM(AL186:AL190),"HIBA!")</f>
        <v>#REF!</v>
      </c>
      <c r="AM191" s="14">
        <f>SUM(AM186:AM190)</f>
        <v>0</v>
      </c>
      <c r="AN191" s="13">
        <f>SUM(AN186:AN190)</f>
        <v>0</v>
      </c>
      <c r="AO191" s="13">
        <f>SUM(AO186:AO190)</f>
        <v>0</v>
      </c>
      <c r="AP191" s="12" t="e">
        <f>IF((SUM(AL191:AO191))=SUM(AP186:AP190),SUM(AP186:AP190),"HIBA!")</f>
        <v>#REF!</v>
      </c>
      <c r="AQ191" s="14">
        <f>SUM(AQ186:AQ190)</f>
        <v>0</v>
      </c>
      <c r="AR191" s="13">
        <f>SUM(AR186:AR190)</f>
        <v>0</v>
      </c>
      <c r="AS191" s="13">
        <f>SUM(AS186:AS190)</f>
        <v>0</v>
      </c>
      <c r="AT191" s="12" t="e">
        <f>IF((SUM(AP191:AS191))=SUM(AT186:AT190),SUM(AT186:AT190),"HIBA!")</f>
        <v>#REF!</v>
      </c>
      <c r="AU191" s="14">
        <f>SUM(AU186:AU190)</f>
        <v>0</v>
      </c>
      <c r="AV191" s="13">
        <f>SUM(AV186:AV190)</f>
        <v>0</v>
      </c>
      <c r="AW191" s="13">
        <f>SUM(AW186:AW190)</f>
        <v>0</v>
      </c>
      <c r="AX191" s="12" t="e">
        <f>IF((SUM(AT191:AW191))=SUM(AX186:AX190),SUM(AX186:AX190),"HIBA!")</f>
        <v>#REF!</v>
      </c>
      <c r="AZ191" s="544">
        <f t="shared" si="120"/>
        <v>0</v>
      </c>
      <c r="BA191" s="529">
        <v>0</v>
      </c>
      <c r="BB191" s="529">
        <v>0</v>
      </c>
      <c r="BC191" s="533"/>
    </row>
    <row r="192" spans="1:55" s="5" customFormat="1" ht="31.2" x14ac:dyDescent="0.3">
      <c r="A192" s="44" t="s">
        <v>102</v>
      </c>
      <c r="B192" s="43"/>
      <c r="C192" s="42">
        <f>SUM(C185,C173,C159,C191)</f>
        <v>135237911</v>
      </c>
      <c r="D192" s="41">
        <f>SUM(D185,D173,D159,D191)</f>
        <v>0</v>
      </c>
      <c r="E192" s="41">
        <f>SUM(E185,E173,E159,E191)</f>
        <v>0</v>
      </c>
      <c r="F192" s="40">
        <f>IF((SUM(C192:E192))=(F159+F173+F185+F191),SUM(F159+F173+F185+F191),"HIBA!")</f>
        <v>135237911</v>
      </c>
      <c r="G192" s="42">
        <f>SUM(G185,G173,G159,G191)</f>
        <v>10423808</v>
      </c>
      <c r="H192" s="41">
        <f>SUM(H185,H173,H159,H191)</f>
        <v>0</v>
      </c>
      <c r="I192" s="41">
        <f>SUM(I185,I173,I159,I191)</f>
        <v>0</v>
      </c>
      <c r="J192" s="40">
        <f>IF((SUM(F192:I192))=(J159+J173+J185+J191),SUM(J159+J173+J185+J191),"HIBA!")</f>
        <v>145661719</v>
      </c>
      <c r="K192" s="42" t="e">
        <f>SUM(K185,K173,K159,K191)</f>
        <v>#REF!</v>
      </c>
      <c r="L192" s="41" t="e">
        <f>SUM(L185,L173,L159,L191)</f>
        <v>#REF!</v>
      </c>
      <c r="M192" s="41" t="e">
        <f>SUM(M185,M173,M159,M191)</f>
        <v>#REF!</v>
      </c>
      <c r="N192" s="40" t="e">
        <f>IF((SUM(J192:M192))=(N159+N173+N185+N191),SUM(N159+N173+N185+N191),"HIBA!")</f>
        <v>#REF!</v>
      </c>
      <c r="O192" s="42">
        <f>SUM(O185,O173,O159,O191)</f>
        <v>0</v>
      </c>
      <c r="P192" s="41">
        <f>SUM(P185,P173,P159,P191)</f>
        <v>0</v>
      </c>
      <c r="Q192" s="41">
        <f>SUM(Q185,Q173,Q159,Q191)</f>
        <v>0</v>
      </c>
      <c r="R192" s="40" t="e">
        <f>IF((SUM(N192:Q192))=(R159+R173+R185+R191),SUM(R159+R173+R185+R191),"HIBA!")</f>
        <v>#REF!</v>
      </c>
      <c r="S192" s="42">
        <f>SUM(S185,S173,S159,S191)</f>
        <v>0</v>
      </c>
      <c r="T192" s="41">
        <f>SUM(T185,T173,T159,T191)</f>
        <v>0</v>
      </c>
      <c r="U192" s="41">
        <f>SUM(U185,U173,U159,U191)</f>
        <v>0</v>
      </c>
      <c r="V192" s="40" t="e">
        <f>IF((SUM(R192:U192))=(V159+V173+V185+V191),SUM(V159+V173+V185+V191),"HIBA!")</f>
        <v>#REF!</v>
      </c>
      <c r="W192" s="42">
        <f>SUM(W185,W173,W159,W191)</f>
        <v>0</v>
      </c>
      <c r="X192" s="41">
        <f>SUM(X185,X173,X159,X191)</f>
        <v>0</v>
      </c>
      <c r="Y192" s="41">
        <f>SUM(Y185,Y173,Y159,Y191)</f>
        <v>0</v>
      </c>
      <c r="Z192" s="40" t="e">
        <f>IF((SUM(V192:Y192))=(Z159+Z173+Z185+Z191),SUM(Z159+Z173+Z185+Z191),"HIBA!")</f>
        <v>#REF!</v>
      </c>
      <c r="AA192" s="42">
        <f>SUM(AA185,AA173,AA159,AA191)</f>
        <v>0</v>
      </c>
      <c r="AB192" s="41">
        <f>SUM(AB185,AB173,AB159,AB191)</f>
        <v>0</v>
      </c>
      <c r="AC192" s="41">
        <f>SUM(AC185,AC173,AC159,AC191)</f>
        <v>0</v>
      </c>
      <c r="AD192" s="40" t="e">
        <f>IF((SUM(Z192:AC192))=(AD159+AD173+AD185+AD191),SUM(AD159+AD173+AD185+AD191),"HIBA!")</f>
        <v>#REF!</v>
      </c>
      <c r="AE192" s="42">
        <f>SUM(AE185,AE173,AE159,AE191)</f>
        <v>0</v>
      </c>
      <c r="AF192" s="41">
        <f>SUM(AF185,AF173,AF159,AF191)</f>
        <v>0</v>
      </c>
      <c r="AG192" s="41">
        <f>SUM(AG185,AG173,AG159,AG191)</f>
        <v>0</v>
      </c>
      <c r="AH192" s="40" t="e">
        <f>IF((SUM(AD192:AG192))=(AH159+AH173+AH185+AH191),SUM(AH159+AH173+AH185+AH191),"HIBA!")</f>
        <v>#REF!</v>
      </c>
      <c r="AI192" s="42">
        <f>SUM(AI185,AI173,AI159,AI191)</f>
        <v>0</v>
      </c>
      <c r="AJ192" s="41">
        <f>SUM(AJ185,AJ173,AJ159,AJ191)</f>
        <v>0</v>
      </c>
      <c r="AK192" s="41">
        <f>SUM(AK185,AK173,AK159,AK191)</f>
        <v>0</v>
      </c>
      <c r="AL192" s="40" t="e">
        <f>IF((SUM(AH192:AK192))=(AL159+AL173+AL185+AL191),SUM(AL159+AL173+AL185+AL191),"HIBA!")</f>
        <v>#REF!</v>
      </c>
      <c r="AM192" s="42">
        <f>SUM(AM185,AM173,AM159,AM191)</f>
        <v>0</v>
      </c>
      <c r="AN192" s="41">
        <f>SUM(AN185,AN173,AN159,AN191)</f>
        <v>0</v>
      </c>
      <c r="AO192" s="41">
        <f>SUM(AO185,AO173,AO159,AO191)</f>
        <v>0</v>
      </c>
      <c r="AP192" s="40" t="e">
        <f>IF((SUM(AL192:AO192))=(AP159+AP173+AP185+AP191),SUM(AP159+AP173+AP185+AP191),"HIBA!")</f>
        <v>#REF!</v>
      </c>
      <c r="AQ192" s="42">
        <f>SUM(AQ185,AQ173,AQ159,AQ191)</f>
        <v>0</v>
      </c>
      <c r="AR192" s="41">
        <f>SUM(AR185,AR173,AR159,AR191)</f>
        <v>0</v>
      </c>
      <c r="AS192" s="41">
        <f>SUM(AS185,AS173,AS159,AS191)</f>
        <v>0</v>
      </c>
      <c r="AT192" s="40" t="e">
        <f>IF((SUM(AP192:AS192))=(AT159+AT173+AT185+AT191),SUM(AT159+AT173+AT185+AT191),"HIBA!")</f>
        <v>#REF!</v>
      </c>
      <c r="AU192" s="42">
        <f>SUM(AU185,AU173,AU159,AU191)</f>
        <v>0</v>
      </c>
      <c r="AV192" s="41">
        <f>SUM(AV185,AV173,AV159,AV191)</f>
        <v>0</v>
      </c>
      <c r="AW192" s="41">
        <f>SUM(AW185,AW173,AW159,AW191)</f>
        <v>0</v>
      </c>
      <c r="AX192" s="40" t="e">
        <f>IF((SUM(AT192:AW192))=(AX159+AX173+AX185+AX191),SUM(AX159+AX173+AX185+AX191),"HIBA!")</f>
        <v>#REF!</v>
      </c>
      <c r="AZ192" s="570">
        <f t="shared" si="120"/>
        <v>24204879</v>
      </c>
      <c r="BA192" s="571">
        <v>0</v>
      </c>
      <c r="BB192" s="571">
        <v>0</v>
      </c>
      <c r="BC192" s="569">
        <f>BC159+BC173+BC185</f>
        <v>169866598</v>
      </c>
    </row>
    <row r="193" spans="1:55" s="17" customFormat="1" ht="0.75" customHeight="1" x14ac:dyDescent="0.25">
      <c r="A193" s="45" t="s">
        <v>101</v>
      </c>
      <c r="B193" s="21" t="s">
        <v>100</v>
      </c>
      <c r="C193" s="98" t="e">
        <f>Önkormányzat!#REF!+[1]Hivatal!C192+Óvoda!C193+'Közösségi H'!C193</f>
        <v>#REF!</v>
      </c>
      <c r="D193" s="78" t="e">
        <f>Önkormányzat!#REF!+[1]Hivatal!D192+Óvoda!D193+'Közösségi H'!D193</f>
        <v>#REF!</v>
      </c>
      <c r="E193" s="99" t="e">
        <f>Önkormányzat!#REF!+[1]Hivatal!E192+Óvoda!E193+'Közösségi H'!E193</f>
        <v>#REF!</v>
      </c>
      <c r="F193" s="18" t="e">
        <f>SUM(C193:E193)</f>
        <v>#REF!</v>
      </c>
      <c r="G193" s="98" t="e">
        <f>Önkormányzat!#REF!+[1]Hivatal!G192+Óvoda!G193+'Közösségi H'!G193</f>
        <v>#REF!</v>
      </c>
      <c r="H193" s="78" t="e">
        <f>Önkormányzat!#REF!+[1]Hivatal!H192+Óvoda!H193+'Közösségi H'!H193</f>
        <v>#REF!</v>
      </c>
      <c r="I193" s="99" t="e">
        <f>Önkormányzat!#REF!+[1]Hivatal!I192+Óvoda!I193+'Közösségi H'!I193</f>
        <v>#REF!</v>
      </c>
      <c r="J193" s="18" t="e">
        <f t="shared" ref="J193:J203" si="146">SUM(F193:I193)</f>
        <v>#REF!</v>
      </c>
      <c r="K193" s="98" t="e">
        <f>Önkormányzat!#REF!+[1]Hivatal!K192+Óvoda!K193+'Közösségi H'!K193</f>
        <v>#REF!</v>
      </c>
      <c r="L193" s="78" t="e">
        <f>Önkormányzat!#REF!+[1]Hivatal!L192+Óvoda!L193+'Közösségi H'!L193</f>
        <v>#REF!</v>
      </c>
      <c r="M193" s="99" t="e">
        <f>Önkormányzat!#REF!+[1]Hivatal!M192+Óvoda!M193+'Közösségi H'!M193</f>
        <v>#REF!</v>
      </c>
      <c r="N193" s="18" t="e">
        <f>SUM(J193:M193)</f>
        <v>#REF!</v>
      </c>
      <c r="O193" s="20"/>
      <c r="P193" s="19"/>
      <c r="Q193" s="19"/>
      <c r="R193" s="18" t="e">
        <f>SUM(N193:Q193)</f>
        <v>#REF!</v>
      </c>
      <c r="S193" s="20"/>
      <c r="T193" s="19"/>
      <c r="U193" s="19"/>
      <c r="V193" s="18" t="e">
        <f>SUM(R193:U193)</f>
        <v>#REF!</v>
      </c>
      <c r="W193" s="20"/>
      <c r="X193" s="19"/>
      <c r="Y193" s="19"/>
      <c r="Z193" s="18" t="e">
        <f>SUM(V193:Y193)</f>
        <v>#REF!</v>
      </c>
      <c r="AA193" s="20"/>
      <c r="AB193" s="19"/>
      <c r="AC193" s="19"/>
      <c r="AD193" s="18" t="e">
        <f>SUM(Z193:AC193)</f>
        <v>#REF!</v>
      </c>
      <c r="AE193" s="20"/>
      <c r="AF193" s="19"/>
      <c r="AG193" s="19"/>
      <c r="AH193" s="18" t="e">
        <f>SUM(AD193:AG193)</f>
        <v>#REF!</v>
      </c>
      <c r="AI193" s="20"/>
      <c r="AJ193" s="19"/>
      <c r="AK193" s="19"/>
      <c r="AL193" s="18" t="e">
        <f>SUM(AH193:AK193)</f>
        <v>#REF!</v>
      </c>
      <c r="AM193" s="20"/>
      <c r="AN193" s="19"/>
      <c r="AO193" s="19"/>
      <c r="AP193" s="18" t="e">
        <f>SUM(AL193:AO193)</f>
        <v>#REF!</v>
      </c>
      <c r="AQ193" s="20"/>
      <c r="AR193" s="19"/>
      <c r="AS193" s="19"/>
      <c r="AT193" s="18" t="e">
        <f>SUM(AP193:AS193)</f>
        <v>#REF!</v>
      </c>
      <c r="AU193" s="20"/>
      <c r="AV193" s="19"/>
      <c r="AW193" s="19"/>
      <c r="AX193" s="18" t="e">
        <f>SUM(AT193:AW193)</f>
        <v>#REF!</v>
      </c>
      <c r="AZ193" s="544" t="e">
        <f t="shared" si="120"/>
        <v>#REF!</v>
      </c>
      <c r="BA193" s="529">
        <v>0</v>
      </c>
      <c r="BB193" s="529">
        <v>0</v>
      </c>
      <c r="BC193" s="534"/>
    </row>
    <row r="194" spans="1:55" s="17" customFormat="1" ht="24.75" hidden="1" customHeight="1" x14ac:dyDescent="0.25">
      <c r="A194" s="45" t="s">
        <v>99</v>
      </c>
      <c r="B194" s="21" t="s">
        <v>98</v>
      </c>
      <c r="C194" s="98" t="e">
        <f>Önkormányzat!#REF!+[1]Hivatal!C193+Óvoda!C194+'Közösségi H'!C194</f>
        <v>#REF!</v>
      </c>
      <c r="D194" s="78" t="e">
        <f>Önkormányzat!#REF!+[1]Hivatal!D193+Óvoda!D194+'Közösségi H'!D194</f>
        <v>#REF!</v>
      </c>
      <c r="E194" s="99" t="e">
        <f>Önkormányzat!#REF!+[1]Hivatal!E193+Óvoda!E194+'Közösségi H'!E194</f>
        <v>#REF!</v>
      </c>
      <c r="F194" s="18" t="e">
        <f>SUM(C194:E194)</f>
        <v>#REF!</v>
      </c>
      <c r="G194" s="98" t="e">
        <f>Önkormányzat!#REF!+[1]Hivatal!G193+Óvoda!G194+'Közösségi H'!G194</f>
        <v>#REF!</v>
      </c>
      <c r="H194" s="78" t="e">
        <f>Önkormányzat!#REF!+[1]Hivatal!H193+Óvoda!H194+'Közösségi H'!H194</f>
        <v>#REF!</v>
      </c>
      <c r="I194" s="99" t="e">
        <f>Önkormányzat!#REF!+[1]Hivatal!I193+Óvoda!I194+'Közösségi H'!I194</f>
        <v>#REF!</v>
      </c>
      <c r="J194" s="18" t="e">
        <f t="shared" si="146"/>
        <v>#REF!</v>
      </c>
      <c r="K194" s="98" t="e">
        <f>Önkormányzat!#REF!+[1]Hivatal!K193+Óvoda!K194+'Közösségi H'!K194</f>
        <v>#REF!</v>
      </c>
      <c r="L194" s="78" t="e">
        <f>Önkormányzat!#REF!+[1]Hivatal!L193+Óvoda!L194+'Közösségi H'!L194</f>
        <v>#REF!</v>
      </c>
      <c r="M194" s="99" t="e">
        <f>Önkormányzat!#REF!+[1]Hivatal!M193+Óvoda!M194+'Közösségi H'!M194</f>
        <v>#REF!</v>
      </c>
      <c r="N194" s="18" t="e">
        <f>SUM(J194:M194)</f>
        <v>#REF!</v>
      </c>
      <c r="O194" s="20"/>
      <c r="P194" s="19"/>
      <c r="Q194" s="19"/>
      <c r="R194" s="18" t="e">
        <f>SUM(N194:Q194)</f>
        <v>#REF!</v>
      </c>
      <c r="S194" s="20"/>
      <c r="T194" s="19"/>
      <c r="U194" s="19"/>
      <c r="V194" s="18" t="e">
        <f>SUM(R194:U194)</f>
        <v>#REF!</v>
      </c>
      <c r="W194" s="20"/>
      <c r="X194" s="19"/>
      <c r="Y194" s="19"/>
      <c r="Z194" s="18" t="e">
        <f>SUM(V194:Y194)</f>
        <v>#REF!</v>
      </c>
      <c r="AA194" s="20"/>
      <c r="AB194" s="19"/>
      <c r="AC194" s="19"/>
      <c r="AD194" s="18" t="e">
        <f>SUM(Z194:AC194)</f>
        <v>#REF!</v>
      </c>
      <c r="AE194" s="20"/>
      <c r="AF194" s="19"/>
      <c r="AG194" s="19"/>
      <c r="AH194" s="18" t="e">
        <f>SUM(AD194:AG194)</f>
        <v>#REF!</v>
      </c>
      <c r="AI194" s="20"/>
      <c r="AJ194" s="19"/>
      <c r="AK194" s="19"/>
      <c r="AL194" s="18" t="e">
        <f>SUM(AH194:AK194)</f>
        <v>#REF!</v>
      </c>
      <c r="AM194" s="20"/>
      <c r="AN194" s="19"/>
      <c r="AO194" s="19"/>
      <c r="AP194" s="18" t="e">
        <f>SUM(AL194:AO194)</f>
        <v>#REF!</v>
      </c>
      <c r="AQ194" s="20"/>
      <c r="AR194" s="19"/>
      <c r="AS194" s="19"/>
      <c r="AT194" s="18" t="e">
        <f>SUM(AP194:AS194)</f>
        <v>#REF!</v>
      </c>
      <c r="AU194" s="20"/>
      <c r="AV194" s="19"/>
      <c r="AW194" s="19"/>
      <c r="AX194" s="18" t="e">
        <f>SUM(AT194:AW194)</f>
        <v>#REF!</v>
      </c>
      <c r="AZ194" s="544" t="e">
        <f t="shared" si="120"/>
        <v>#REF!</v>
      </c>
      <c r="BA194" s="529">
        <v>0</v>
      </c>
      <c r="BB194" s="529">
        <v>0</v>
      </c>
      <c r="BC194" s="534"/>
    </row>
    <row r="195" spans="1:55" s="17" customFormat="1" ht="24.75" hidden="1" customHeight="1" x14ac:dyDescent="0.25">
      <c r="A195" s="45" t="s">
        <v>97</v>
      </c>
      <c r="B195" s="21" t="s">
        <v>96</v>
      </c>
      <c r="C195" s="98" t="e">
        <f>Önkormányzat!#REF!+[1]Hivatal!C194+Óvoda!C195+'Közösségi H'!C195</f>
        <v>#REF!</v>
      </c>
      <c r="D195" s="78" t="e">
        <f>Önkormányzat!#REF!+[1]Hivatal!D194+Óvoda!D195+'Közösségi H'!D195</f>
        <v>#REF!</v>
      </c>
      <c r="E195" s="99" t="e">
        <f>Önkormányzat!#REF!+[1]Hivatal!E194+Óvoda!E195+'Közösségi H'!E195</f>
        <v>#REF!</v>
      </c>
      <c r="F195" s="18" t="e">
        <f>SUM(C195:E195)</f>
        <v>#REF!</v>
      </c>
      <c r="G195" s="98" t="e">
        <f>Önkormányzat!#REF!+[1]Hivatal!G194+Óvoda!G195+'Közösségi H'!G195</f>
        <v>#REF!</v>
      </c>
      <c r="H195" s="78" t="e">
        <f>Önkormányzat!#REF!+[1]Hivatal!H194+Óvoda!H195+'Közösségi H'!H195</f>
        <v>#REF!</v>
      </c>
      <c r="I195" s="99" t="e">
        <f>Önkormányzat!#REF!+[1]Hivatal!I194+Óvoda!I195+'Közösségi H'!I195</f>
        <v>#REF!</v>
      </c>
      <c r="J195" s="18" t="e">
        <f t="shared" si="146"/>
        <v>#REF!</v>
      </c>
      <c r="K195" s="98" t="e">
        <f>Önkormányzat!#REF!+[1]Hivatal!K194+Óvoda!K195+'Közösségi H'!K195</f>
        <v>#REF!</v>
      </c>
      <c r="L195" s="78" t="e">
        <f>Önkormányzat!#REF!+[1]Hivatal!L194+Óvoda!L195+'Közösségi H'!L195</f>
        <v>#REF!</v>
      </c>
      <c r="M195" s="99" t="e">
        <f>Önkormányzat!#REF!+[1]Hivatal!M194+Óvoda!M195+'Közösségi H'!M195</f>
        <v>#REF!</v>
      </c>
      <c r="N195" s="18" t="e">
        <f>SUM(J195:M195)</f>
        <v>#REF!</v>
      </c>
      <c r="O195" s="20"/>
      <c r="P195" s="19"/>
      <c r="Q195" s="19"/>
      <c r="R195" s="18" t="e">
        <f>SUM(N195:Q195)</f>
        <v>#REF!</v>
      </c>
      <c r="S195" s="20"/>
      <c r="T195" s="19"/>
      <c r="U195" s="19"/>
      <c r="V195" s="18" t="e">
        <f>SUM(R195:U195)</f>
        <v>#REF!</v>
      </c>
      <c r="W195" s="20"/>
      <c r="X195" s="19"/>
      <c r="Y195" s="19"/>
      <c r="Z195" s="18" t="e">
        <f>SUM(V195:Y195)</f>
        <v>#REF!</v>
      </c>
      <c r="AA195" s="20"/>
      <c r="AB195" s="19"/>
      <c r="AC195" s="19"/>
      <c r="AD195" s="18" t="e">
        <f>SUM(Z195:AC195)</f>
        <v>#REF!</v>
      </c>
      <c r="AE195" s="20"/>
      <c r="AF195" s="19"/>
      <c r="AG195" s="19"/>
      <c r="AH195" s="18" t="e">
        <f>SUM(AD195:AG195)</f>
        <v>#REF!</v>
      </c>
      <c r="AI195" s="20"/>
      <c r="AJ195" s="19"/>
      <c r="AK195" s="19"/>
      <c r="AL195" s="18" t="e">
        <f>SUM(AH195:AK195)</f>
        <v>#REF!</v>
      </c>
      <c r="AM195" s="20"/>
      <c r="AN195" s="19"/>
      <c r="AO195" s="19"/>
      <c r="AP195" s="18" t="e">
        <f>SUM(AL195:AO195)</f>
        <v>#REF!</v>
      </c>
      <c r="AQ195" s="20"/>
      <c r="AR195" s="19"/>
      <c r="AS195" s="19"/>
      <c r="AT195" s="18" t="e">
        <f>SUM(AP195:AS195)</f>
        <v>#REF!</v>
      </c>
      <c r="AU195" s="20"/>
      <c r="AV195" s="19"/>
      <c r="AW195" s="19"/>
      <c r="AX195" s="18" t="e">
        <f>SUM(AT195:AW195)</f>
        <v>#REF!</v>
      </c>
      <c r="AZ195" s="544" t="e">
        <f t="shared" si="120"/>
        <v>#REF!</v>
      </c>
      <c r="BA195" s="529">
        <v>0</v>
      </c>
      <c r="BB195" s="529">
        <v>0</v>
      </c>
      <c r="BC195" s="534"/>
    </row>
    <row r="196" spans="1:55" s="17" customFormat="1" ht="24.75" hidden="1" customHeight="1" x14ac:dyDescent="0.25">
      <c r="A196" s="45" t="s">
        <v>95</v>
      </c>
      <c r="B196" s="21" t="s">
        <v>94</v>
      </c>
      <c r="C196" s="98" t="e">
        <f>Önkormányzat!#REF!+[1]Hivatal!C195+Óvoda!C196+'Közösségi H'!C196</f>
        <v>#REF!</v>
      </c>
      <c r="D196" s="78" t="e">
        <f>Önkormányzat!#REF!+[1]Hivatal!D195+Óvoda!D196+'Közösségi H'!D196</f>
        <v>#REF!</v>
      </c>
      <c r="E196" s="99" t="e">
        <f>Önkormányzat!#REF!+[1]Hivatal!E195+Óvoda!E196+'Közösségi H'!E196</f>
        <v>#REF!</v>
      </c>
      <c r="F196" s="18" t="e">
        <f>SUM(C196:E196)</f>
        <v>#REF!</v>
      </c>
      <c r="G196" s="98" t="e">
        <f>Önkormányzat!#REF!+[1]Hivatal!G195+Óvoda!G196+'Közösségi H'!G196</f>
        <v>#REF!</v>
      </c>
      <c r="H196" s="78" t="e">
        <f>Önkormányzat!#REF!+[1]Hivatal!H195+Óvoda!H196+'Közösségi H'!H196</f>
        <v>#REF!</v>
      </c>
      <c r="I196" s="99" t="e">
        <f>Önkormányzat!#REF!+[1]Hivatal!I195+Óvoda!I196+'Közösségi H'!I196</f>
        <v>#REF!</v>
      </c>
      <c r="J196" s="18" t="e">
        <f t="shared" si="146"/>
        <v>#REF!</v>
      </c>
      <c r="K196" s="98" t="e">
        <f>Önkormányzat!#REF!+[1]Hivatal!K195+Óvoda!K196+'Közösségi H'!K196</f>
        <v>#REF!</v>
      </c>
      <c r="L196" s="78" t="e">
        <f>Önkormányzat!#REF!+[1]Hivatal!L195+Óvoda!L196+'Közösségi H'!L196</f>
        <v>#REF!</v>
      </c>
      <c r="M196" s="99" t="e">
        <f>Önkormányzat!#REF!+[1]Hivatal!M195+Óvoda!M196+'Közösségi H'!M196</f>
        <v>#REF!</v>
      </c>
      <c r="N196" s="18" t="e">
        <f>SUM(J196:M196)</f>
        <v>#REF!</v>
      </c>
      <c r="O196" s="20"/>
      <c r="P196" s="19"/>
      <c r="Q196" s="19"/>
      <c r="R196" s="18" t="e">
        <f>SUM(N196:Q196)</f>
        <v>#REF!</v>
      </c>
      <c r="S196" s="20"/>
      <c r="T196" s="19"/>
      <c r="U196" s="19"/>
      <c r="V196" s="18" t="e">
        <f>SUM(R196:U196)</f>
        <v>#REF!</v>
      </c>
      <c r="W196" s="20"/>
      <c r="X196" s="19"/>
      <c r="Y196" s="19"/>
      <c r="Z196" s="18" t="e">
        <f>SUM(V196:Y196)</f>
        <v>#REF!</v>
      </c>
      <c r="AA196" s="20"/>
      <c r="AB196" s="19"/>
      <c r="AC196" s="19"/>
      <c r="AD196" s="18" t="e">
        <f>SUM(Z196:AC196)</f>
        <v>#REF!</v>
      </c>
      <c r="AE196" s="20"/>
      <c r="AF196" s="19"/>
      <c r="AG196" s="19"/>
      <c r="AH196" s="18" t="e">
        <f>SUM(AD196:AG196)</f>
        <v>#REF!</v>
      </c>
      <c r="AI196" s="20"/>
      <c r="AJ196" s="19"/>
      <c r="AK196" s="19"/>
      <c r="AL196" s="18" t="e">
        <f>SUM(AH196:AK196)</f>
        <v>#REF!</v>
      </c>
      <c r="AM196" s="20"/>
      <c r="AN196" s="19"/>
      <c r="AO196" s="19"/>
      <c r="AP196" s="18" t="e">
        <f>SUM(AL196:AO196)</f>
        <v>#REF!</v>
      </c>
      <c r="AQ196" s="20"/>
      <c r="AR196" s="19"/>
      <c r="AS196" s="19"/>
      <c r="AT196" s="18" t="e">
        <f>SUM(AP196:AS196)</f>
        <v>#REF!</v>
      </c>
      <c r="AU196" s="20"/>
      <c r="AV196" s="19"/>
      <c r="AW196" s="19"/>
      <c r="AX196" s="18" t="e">
        <f>SUM(AT196:AW196)</f>
        <v>#REF!</v>
      </c>
      <c r="AZ196" s="544" t="e">
        <f t="shared" si="120"/>
        <v>#REF!</v>
      </c>
      <c r="BA196" s="529">
        <v>0</v>
      </c>
      <c r="BB196" s="529">
        <v>0</v>
      </c>
      <c r="BC196" s="534"/>
    </row>
    <row r="197" spans="1:55" s="17" customFormat="1" ht="26.4" x14ac:dyDescent="0.25">
      <c r="A197" s="45" t="s">
        <v>93</v>
      </c>
      <c r="B197" s="21" t="s">
        <v>92</v>
      </c>
      <c r="C197" s="98">
        <v>0</v>
      </c>
      <c r="D197" s="78">
        <v>0</v>
      </c>
      <c r="E197" s="99">
        <v>0</v>
      </c>
      <c r="F197" s="18">
        <v>0</v>
      </c>
      <c r="G197" s="98">
        <v>1665354</v>
      </c>
      <c r="H197" s="78">
        <v>0</v>
      </c>
      <c r="I197" s="99">
        <v>0</v>
      </c>
      <c r="J197" s="18">
        <f t="shared" si="146"/>
        <v>1665354</v>
      </c>
      <c r="K197" s="98" t="e">
        <f>Önkormányzat!#REF!+[1]Hivatal!K196+Óvoda!K197+'Közösségi H'!K197</f>
        <v>#REF!</v>
      </c>
      <c r="L197" s="78" t="e">
        <f>Önkormányzat!#REF!+[1]Hivatal!L196+Óvoda!L197+'Közösségi H'!L197</f>
        <v>#REF!</v>
      </c>
      <c r="M197" s="99" t="e">
        <f>Önkormányzat!#REF!+[1]Hivatal!M196+Óvoda!M197+'Közösségi H'!M197</f>
        <v>#REF!</v>
      </c>
      <c r="N197" s="18" t="e">
        <f>SUM(J197:M197)</f>
        <v>#REF!</v>
      </c>
      <c r="O197" s="20"/>
      <c r="P197" s="19"/>
      <c r="Q197" s="19"/>
      <c r="R197" s="18" t="e">
        <f>SUM(N197:Q197)</f>
        <v>#REF!</v>
      </c>
      <c r="S197" s="20"/>
      <c r="T197" s="19"/>
      <c r="U197" s="19"/>
      <c r="V197" s="18" t="e">
        <f>SUM(R197:U197)</f>
        <v>#REF!</v>
      </c>
      <c r="W197" s="20"/>
      <c r="X197" s="19"/>
      <c r="Y197" s="19"/>
      <c r="Z197" s="18" t="e">
        <f>SUM(V197:Y197)</f>
        <v>#REF!</v>
      </c>
      <c r="AA197" s="20"/>
      <c r="AB197" s="19"/>
      <c r="AC197" s="19"/>
      <c r="AD197" s="18" t="e">
        <f>SUM(Z197:AC197)</f>
        <v>#REF!</v>
      </c>
      <c r="AE197" s="20"/>
      <c r="AF197" s="19"/>
      <c r="AG197" s="19"/>
      <c r="AH197" s="18" t="e">
        <f>SUM(AD197:AG197)</f>
        <v>#REF!</v>
      </c>
      <c r="AI197" s="20"/>
      <c r="AJ197" s="19"/>
      <c r="AK197" s="19"/>
      <c r="AL197" s="18" t="e">
        <f>SUM(AH197:AK197)</f>
        <v>#REF!</v>
      </c>
      <c r="AM197" s="20"/>
      <c r="AN197" s="19"/>
      <c r="AO197" s="19"/>
      <c r="AP197" s="18" t="e">
        <f>SUM(AL197:AO197)</f>
        <v>#REF!</v>
      </c>
      <c r="AQ197" s="20"/>
      <c r="AR197" s="19"/>
      <c r="AS197" s="19"/>
      <c r="AT197" s="18" t="e">
        <f>SUM(AP197:AS197)</f>
        <v>#REF!</v>
      </c>
      <c r="AU197" s="20"/>
      <c r="AV197" s="19"/>
      <c r="AW197" s="19"/>
      <c r="AX197" s="18" t="e">
        <f>SUM(AT197:AW197)</f>
        <v>#REF!</v>
      </c>
      <c r="AZ197" s="544">
        <f t="shared" si="120"/>
        <v>12998681</v>
      </c>
      <c r="BA197" s="529">
        <v>0</v>
      </c>
      <c r="BB197" s="529">
        <v>0</v>
      </c>
      <c r="BC197" s="540">
        <v>14664035</v>
      </c>
    </row>
    <row r="198" spans="1:55" s="11" customFormat="1" ht="27.6" x14ac:dyDescent="0.25">
      <c r="A198" s="16" t="s">
        <v>91</v>
      </c>
      <c r="B198" s="15" t="s">
        <v>90</v>
      </c>
      <c r="C198" s="14">
        <v>0</v>
      </c>
      <c r="D198" s="13">
        <v>0</v>
      </c>
      <c r="E198" s="13">
        <v>0</v>
      </c>
      <c r="F198" s="12">
        <v>0</v>
      </c>
      <c r="G198" s="14">
        <v>1665354</v>
      </c>
      <c r="H198" s="13">
        <v>0</v>
      </c>
      <c r="I198" s="13">
        <v>0</v>
      </c>
      <c r="J198" s="12">
        <f t="shared" si="146"/>
        <v>1665354</v>
      </c>
      <c r="K198" s="14" t="e">
        <f>SUM(K193:K197)</f>
        <v>#REF!</v>
      </c>
      <c r="L198" s="13" t="e">
        <f>SUM(L193:L197)</f>
        <v>#REF!</v>
      </c>
      <c r="M198" s="13" t="e">
        <f>SUM(M193:M197)</f>
        <v>#REF!</v>
      </c>
      <c r="N198" s="12" t="e">
        <f>IF((SUM(J198:M198))=SUM(N193:N197),SUM(N193:N197),"HIBA!")</f>
        <v>#REF!</v>
      </c>
      <c r="O198" s="14">
        <f>SUM(O193:O197)</f>
        <v>0</v>
      </c>
      <c r="P198" s="13">
        <f>SUM(P193:P197)</f>
        <v>0</v>
      </c>
      <c r="Q198" s="13">
        <f>SUM(Q193:Q197)</f>
        <v>0</v>
      </c>
      <c r="R198" s="12" t="e">
        <f>IF((SUM(N198:Q198))=SUM(R193:R197),SUM(R193:R197),"HIBA!")</f>
        <v>#REF!</v>
      </c>
      <c r="S198" s="14">
        <f>SUM(S193:S197)</f>
        <v>0</v>
      </c>
      <c r="T198" s="13">
        <f>SUM(T193:T197)</f>
        <v>0</v>
      </c>
      <c r="U198" s="13">
        <f>SUM(U193:U197)</f>
        <v>0</v>
      </c>
      <c r="V198" s="12" t="e">
        <f>IF((SUM(R198:U198))=SUM(V193:V197),SUM(V193:V197),"HIBA!")</f>
        <v>#REF!</v>
      </c>
      <c r="W198" s="14">
        <f>SUM(W193:W197)</f>
        <v>0</v>
      </c>
      <c r="X198" s="13">
        <f>SUM(X193:X197)</f>
        <v>0</v>
      </c>
      <c r="Y198" s="13">
        <f>SUM(Y193:Y197)</f>
        <v>0</v>
      </c>
      <c r="Z198" s="12" t="e">
        <f>IF((SUM(V198:Y198))=SUM(Z193:Z197),SUM(Z193:Z197),"HIBA!")</f>
        <v>#REF!</v>
      </c>
      <c r="AA198" s="14">
        <f>SUM(AA193:AA197)</f>
        <v>0</v>
      </c>
      <c r="AB198" s="13">
        <f>SUM(AB193:AB197)</f>
        <v>0</v>
      </c>
      <c r="AC198" s="13">
        <f>SUM(AC193:AC197)</f>
        <v>0</v>
      </c>
      <c r="AD198" s="12" t="e">
        <f>IF((SUM(Z198:AC198))=SUM(AD193:AD197),SUM(AD193:AD197),"HIBA!")</f>
        <v>#REF!</v>
      </c>
      <c r="AE198" s="14">
        <f>SUM(AE193:AE197)</f>
        <v>0</v>
      </c>
      <c r="AF198" s="13">
        <f>SUM(AF193:AF197)</f>
        <v>0</v>
      </c>
      <c r="AG198" s="13">
        <f>SUM(AG193:AG197)</f>
        <v>0</v>
      </c>
      <c r="AH198" s="12" t="e">
        <f>IF((SUM(AD198:AG198))=SUM(AH193:AH197),SUM(AH193:AH197),"HIBA!")</f>
        <v>#REF!</v>
      </c>
      <c r="AI198" s="14">
        <f>SUM(AI193:AI197)</f>
        <v>0</v>
      </c>
      <c r="AJ198" s="13">
        <f>SUM(AJ193:AJ197)</f>
        <v>0</v>
      </c>
      <c r="AK198" s="13">
        <f>SUM(AK193:AK197)</f>
        <v>0</v>
      </c>
      <c r="AL198" s="12" t="e">
        <f>IF((SUM(AH198:AK198))=SUM(AL193:AL197),SUM(AL193:AL197),"HIBA!")</f>
        <v>#REF!</v>
      </c>
      <c r="AM198" s="14">
        <f>SUM(AM193:AM197)</f>
        <v>0</v>
      </c>
      <c r="AN198" s="13">
        <f>SUM(AN193:AN197)</f>
        <v>0</v>
      </c>
      <c r="AO198" s="13">
        <f>SUM(AO193:AO197)</f>
        <v>0</v>
      </c>
      <c r="AP198" s="12" t="e">
        <f>IF((SUM(AL198:AO198))=SUM(AP193:AP197),SUM(AP193:AP197),"HIBA!")</f>
        <v>#REF!</v>
      </c>
      <c r="AQ198" s="14">
        <f>SUM(AQ193:AQ197)</f>
        <v>0</v>
      </c>
      <c r="AR198" s="13">
        <f>SUM(AR193:AR197)</f>
        <v>0</v>
      </c>
      <c r="AS198" s="13">
        <f>SUM(AS193:AS197)</f>
        <v>0</v>
      </c>
      <c r="AT198" s="12" t="e">
        <f>IF((SUM(AP198:AS198))=SUM(AT193:AT197),SUM(AT193:AT197),"HIBA!")</f>
        <v>#REF!</v>
      </c>
      <c r="AU198" s="14">
        <f>SUM(AU193:AU197)</f>
        <v>0</v>
      </c>
      <c r="AV198" s="13">
        <f>SUM(AV193:AV197)</f>
        <v>0</v>
      </c>
      <c r="AW198" s="13">
        <f>SUM(AW193:AW197)</f>
        <v>0</v>
      </c>
      <c r="AX198" s="12" t="e">
        <f>IF((SUM(AT198:AW198))=SUM(AX193:AX197),SUM(AX193:AX197),"HIBA!")</f>
        <v>#REF!</v>
      </c>
      <c r="AY198" s="572"/>
      <c r="AZ198" s="568">
        <f t="shared" si="120"/>
        <v>12998681</v>
      </c>
      <c r="BA198" s="550">
        <v>0</v>
      </c>
      <c r="BB198" s="550">
        <v>0</v>
      </c>
      <c r="BC198" s="555">
        <v>14664035</v>
      </c>
    </row>
    <row r="199" spans="1:55" s="17" customFormat="1" hidden="1" x14ac:dyDescent="0.25">
      <c r="A199" s="45" t="s">
        <v>89</v>
      </c>
      <c r="B199" s="21" t="s">
        <v>88</v>
      </c>
      <c r="C199" s="98">
        <f>'Melléklet 1.2'!C43+[1]Hivatal!C198+Óvoda!C199+'Közösségi H'!C199</f>
        <v>0</v>
      </c>
      <c r="D199" s="78">
        <f>'Melléklet 1.2'!D43+[1]Hivatal!D198+Óvoda!D199+'Közösségi H'!D199</f>
        <v>0</v>
      </c>
      <c r="E199" s="99">
        <f>'Melléklet 1.2'!E43+[1]Hivatal!E198+Óvoda!E199+'Közösségi H'!E199</f>
        <v>0</v>
      </c>
      <c r="F199" s="18">
        <f>SUM(C199:E199)</f>
        <v>0</v>
      </c>
      <c r="G199" s="98">
        <v>1</v>
      </c>
      <c r="H199" s="78">
        <f>'Melléklet 1.2'!H43+[1]Hivatal!H198+Óvoda!H199+'Közösségi H'!H199</f>
        <v>0</v>
      </c>
      <c r="I199" s="99">
        <f>'Melléklet 1.2'!I43+[1]Hivatal!I198+Óvoda!I199+'Közösségi H'!I199</f>
        <v>0</v>
      </c>
      <c r="J199" s="18">
        <f t="shared" si="146"/>
        <v>1</v>
      </c>
      <c r="K199" s="98">
        <f>'Melléklet 1.2'!K43+[1]Hivatal!K198+Óvoda!K199+'Közösségi H'!K199</f>
        <v>0</v>
      </c>
      <c r="L199" s="78">
        <f>'Melléklet 1.2'!L43+[1]Hivatal!L198+Óvoda!L199+'Közösségi H'!L199</f>
        <v>0</v>
      </c>
      <c r="M199" s="99">
        <f>'Melléklet 1.2'!M43+[1]Hivatal!M198+Óvoda!M199+'Közösségi H'!M199</f>
        <v>0</v>
      </c>
      <c r="N199" s="18">
        <f>SUM(J199:M199)</f>
        <v>1</v>
      </c>
      <c r="O199" s="20"/>
      <c r="P199" s="19"/>
      <c r="Q199" s="19"/>
      <c r="R199" s="18">
        <f>SUM(N199:Q199)</f>
        <v>1</v>
      </c>
      <c r="S199" s="20"/>
      <c r="T199" s="19"/>
      <c r="U199" s="19"/>
      <c r="V199" s="18">
        <f>SUM(R199:U199)</f>
        <v>1</v>
      </c>
      <c r="W199" s="20"/>
      <c r="X199" s="19"/>
      <c r="Y199" s="19"/>
      <c r="Z199" s="18">
        <f>SUM(V199:Y199)</f>
        <v>1</v>
      </c>
      <c r="AA199" s="20"/>
      <c r="AB199" s="19"/>
      <c r="AC199" s="19"/>
      <c r="AD199" s="18">
        <f>SUM(Z199:AC199)</f>
        <v>1</v>
      </c>
      <c r="AE199" s="20"/>
      <c r="AF199" s="19"/>
      <c r="AG199" s="19"/>
      <c r="AH199" s="18">
        <f>SUM(AD199:AG199)</f>
        <v>1</v>
      </c>
      <c r="AI199" s="20"/>
      <c r="AJ199" s="19"/>
      <c r="AK199" s="19"/>
      <c r="AL199" s="18">
        <f>SUM(AH199:AK199)</f>
        <v>1</v>
      </c>
      <c r="AM199" s="20"/>
      <c r="AN199" s="19"/>
      <c r="AO199" s="19"/>
      <c r="AP199" s="18">
        <f>SUM(AL199:AO199)</f>
        <v>1</v>
      </c>
      <c r="AQ199" s="20"/>
      <c r="AR199" s="19"/>
      <c r="AS199" s="19"/>
      <c r="AT199" s="18">
        <f>SUM(AP199:AS199)</f>
        <v>1</v>
      </c>
      <c r="AU199" s="20"/>
      <c r="AV199" s="19"/>
      <c r="AW199" s="19"/>
      <c r="AX199" s="18">
        <f>SUM(AT199:AW199)</f>
        <v>1</v>
      </c>
      <c r="AZ199" s="544">
        <f t="shared" si="120"/>
        <v>-1</v>
      </c>
      <c r="BA199" s="529">
        <v>0</v>
      </c>
      <c r="BB199" s="529">
        <v>0</v>
      </c>
      <c r="BC199" s="534"/>
    </row>
    <row r="200" spans="1:55" s="17" customFormat="1" hidden="1" x14ac:dyDescent="0.25">
      <c r="A200" s="45" t="s">
        <v>87</v>
      </c>
      <c r="B200" s="21" t="s">
        <v>86</v>
      </c>
      <c r="C200" s="98">
        <f>'Melléklet 1.2'!C44+[1]Hivatal!C199+Óvoda!C200+'Közösségi H'!C200</f>
        <v>0</v>
      </c>
      <c r="D200" s="78">
        <f>'Melléklet 1.2'!D44+[1]Hivatal!D199+Óvoda!D200+'Közösségi H'!D200</f>
        <v>0</v>
      </c>
      <c r="E200" s="99">
        <f>'Melléklet 1.2'!E44+[1]Hivatal!E199+Óvoda!E200+'Közösségi H'!E200</f>
        <v>0</v>
      </c>
      <c r="F200" s="18">
        <f>SUM(C200:E200)</f>
        <v>0</v>
      </c>
      <c r="G200" s="98">
        <f>'Melléklet 1.2'!G44+[1]Hivatal!G199+Óvoda!G200+'Közösségi H'!G200</f>
        <v>0</v>
      </c>
      <c r="H200" s="78">
        <f>'Melléklet 1.2'!H44+[1]Hivatal!H199+Óvoda!H200+'Közösségi H'!H200</f>
        <v>0</v>
      </c>
      <c r="I200" s="99">
        <f>'Melléklet 1.2'!I44+[1]Hivatal!I199+Óvoda!I200+'Közösségi H'!I200</f>
        <v>0</v>
      </c>
      <c r="J200" s="18">
        <f t="shared" si="146"/>
        <v>0</v>
      </c>
      <c r="K200" s="98">
        <f>'Melléklet 1.2'!K44+[1]Hivatal!K199+Óvoda!K200+'Közösségi H'!K200</f>
        <v>0</v>
      </c>
      <c r="L200" s="78">
        <f>'Melléklet 1.2'!L44+[1]Hivatal!L199+Óvoda!L200+'Közösségi H'!L200</f>
        <v>0</v>
      </c>
      <c r="M200" s="99">
        <f>'Melléklet 1.2'!M44+[1]Hivatal!M199+Óvoda!M200+'Közösségi H'!M200</f>
        <v>0</v>
      </c>
      <c r="N200" s="18">
        <f>SUM(J200:M200)</f>
        <v>0</v>
      </c>
      <c r="O200" s="20"/>
      <c r="P200" s="19"/>
      <c r="Q200" s="19"/>
      <c r="R200" s="18">
        <f>SUM(N200:Q200)</f>
        <v>0</v>
      </c>
      <c r="S200" s="20"/>
      <c r="T200" s="19"/>
      <c r="U200" s="19"/>
      <c r="V200" s="18">
        <f>SUM(R200:U200)</f>
        <v>0</v>
      </c>
      <c r="W200" s="20"/>
      <c r="X200" s="19"/>
      <c r="Y200" s="19"/>
      <c r="Z200" s="18">
        <f>SUM(V200:Y200)</f>
        <v>0</v>
      </c>
      <c r="AA200" s="20"/>
      <c r="AB200" s="19"/>
      <c r="AC200" s="19"/>
      <c r="AD200" s="18">
        <f>SUM(Z200:AC200)</f>
        <v>0</v>
      </c>
      <c r="AE200" s="20"/>
      <c r="AF200" s="19"/>
      <c r="AG200" s="19"/>
      <c r="AH200" s="18">
        <f>SUM(AD200:AG200)</f>
        <v>0</v>
      </c>
      <c r="AI200" s="20"/>
      <c r="AJ200" s="19"/>
      <c r="AK200" s="19"/>
      <c r="AL200" s="18">
        <f>SUM(AH200:AK200)</f>
        <v>0</v>
      </c>
      <c r="AM200" s="20"/>
      <c r="AN200" s="19"/>
      <c r="AO200" s="19"/>
      <c r="AP200" s="18">
        <f>SUM(AL200:AO200)</f>
        <v>0</v>
      </c>
      <c r="AQ200" s="20"/>
      <c r="AR200" s="19"/>
      <c r="AS200" s="19"/>
      <c r="AT200" s="18">
        <f>SUM(AP200:AS200)</f>
        <v>0</v>
      </c>
      <c r="AU200" s="20"/>
      <c r="AV200" s="19"/>
      <c r="AW200" s="19"/>
      <c r="AX200" s="18">
        <f>SUM(AT200:AW200)</f>
        <v>0</v>
      </c>
      <c r="AZ200" s="544">
        <f t="shared" si="120"/>
        <v>0</v>
      </c>
      <c r="BA200" s="529">
        <v>0</v>
      </c>
      <c r="BB200" s="529">
        <v>0</v>
      </c>
      <c r="BC200" s="534"/>
    </row>
    <row r="201" spans="1:55" s="17" customFormat="1" hidden="1" x14ac:dyDescent="0.25">
      <c r="A201" s="45" t="s">
        <v>85</v>
      </c>
      <c r="B201" s="21" t="s">
        <v>84</v>
      </c>
      <c r="C201" s="98">
        <f>'Melléklet 1.2'!C45+[1]Hivatal!C200+Óvoda!C201+'Közösségi H'!C201</f>
        <v>0</v>
      </c>
      <c r="D201" s="78">
        <f>'Melléklet 1.2'!D45+[1]Hivatal!D200+Óvoda!D201+'Közösségi H'!D201</f>
        <v>0</v>
      </c>
      <c r="E201" s="99">
        <f>'Melléklet 1.2'!E45+[1]Hivatal!E200+Óvoda!E201+'Közösségi H'!E201</f>
        <v>0</v>
      </c>
      <c r="F201" s="18">
        <f>SUM(C201:E201)</f>
        <v>0</v>
      </c>
      <c r="G201" s="98">
        <f>'Melléklet 1.2'!G45+[1]Hivatal!G200+Óvoda!G201+'Közösségi H'!G201</f>
        <v>0</v>
      </c>
      <c r="H201" s="78">
        <f>'Melléklet 1.2'!H45+[1]Hivatal!H200+Óvoda!H201+'Közösségi H'!H201</f>
        <v>0</v>
      </c>
      <c r="I201" s="99">
        <f>'Melléklet 1.2'!I45+[1]Hivatal!I200+Óvoda!I201+'Közösségi H'!I201</f>
        <v>0</v>
      </c>
      <c r="J201" s="18">
        <f t="shared" si="146"/>
        <v>0</v>
      </c>
      <c r="K201" s="98">
        <f>'Melléklet 1.2'!K45+[1]Hivatal!K200+Óvoda!K201+'Közösségi H'!K201</f>
        <v>0</v>
      </c>
      <c r="L201" s="78">
        <f>'Melléklet 1.2'!L45+[1]Hivatal!L200+Óvoda!L201+'Közösségi H'!L201</f>
        <v>0</v>
      </c>
      <c r="M201" s="99">
        <f>'Melléklet 1.2'!M45+[1]Hivatal!M200+Óvoda!M201+'Közösségi H'!M201</f>
        <v>0</v>
      </c>
      <c r="N201" s="18">
        <f>SUM(J201:M201)</f>
        <v>0</v>
      </c>
      <c r="O201" s="20"/>
      <c r="P201" s="19"/>
      <c r="Q201" s="19"/>
      <c r="R201" s="18">
        <f>SUM(N201:Q201)</f>
        <v>0</v>
      </c>
      <c r="S201" s="20"/>
      <c r="T201" s="19"/>
      <c r="U201" s="19"/>
      <c r="V201" s="18">
        <f>SUM(R201:U201)</f>
        <v>0</v>
      </c>
      <c r="W201" s="20"/>
      <c r="X201" s="19"/>
      <c r="Y201" s="19"/>
      <c r="Z201" s="18">
        <f>SUM(V201:Y201)</f>
        <v>0</v>
      </c>
      <c r="AA201" s="20"/>
      <c r="AB201" s="19"/>
      <c r="AC201" s="19"/>
      <c r="AD201" s="18">
        <f>SUM(Z201:AC201)</f>
        <v>0</v>
      </c>
      <c r="AE201" s="20"/>
      <c r="AF201" s="19"/>
      <c r="AG201" s="19"/>
      <c r="AH201" s="18">
        <f>SUM(AD201:AG201)</f>
        <v>0</v>
      </c>
      <c r="AI201" s="20"/>
      <c r="AJ201" s="19"/>
      <c r="AK201" s="19"/>
      <c r="AL201" s="18">
        <f>SUM(AH201:AK201)</f>
        <v>0</v>
      </c>
      <c r="AM201" s="20"/>
      <c r="AN201" s="19"/>
      <c r="AO201" s="19"/>
      <c r="AP201" s="18">
        <f>SUM(AL201:AO201)</f>
        <v>0</v>
      </c>
      <c r="AQ201" s="20"/>
      <c r="AR201" s="19"/>
      <c r="AS201" s="19"/>
      <c r="AT201" s="18">
        <f>SUM(AP201:AS201)</f>
        <v>0</v>
      </c>
      <c r="AU201" s="20"/>
      <c r="AV201" s="19"/>
      <c r="AW201" s="19"/>
      <c r="AX201" s="18">
        <f>SUM(AT201:AW201)</f>
        <v>0</v>
      </c>
      <c r="AZ201" s="544">
        <f t="shared" si="120"/>
        <v>0</v>
      </c>
      <c r="BA201" s="529">
        <v>0</v>
      </c>
      <c r="BB201" s="529">
        <v>0</v>
      </c>
      <c r="BC201" s="534"/>
    </row>
    <row r="202" spans="1:55" s="17" customFormat="1" hidden="1" x14ac:dyDescent="0.25">
      <c r="A202" s="45" t="s">
        <v>83</v>
      </c>
      <c r="B202" s="21" t="s">
        <v>82</v>
      </c>
      <c r="C202" s="98">
        <f>'Melléklet 1.2'!C46+[1]Hivatal!C201+Óvoda!C202+'Közösségi H'!C202</f>
        <v>0</v>
      </c>
      <c r="D202" s="78">
        <f>'Melléklet 1.2'!D46+[1]Hivatal!D201+Óvoda!D202+'Közösségi H'!D202</f>
        <v>0</v>
      </c>
      <c r="E202" s="99">
        <f>'Melléklet 1.2'!E46+[1]Hivatal!E201+Óvoda!E202+'Közösségi H'!E202</f>
        <v>0</v>
      </c>
      <c r="F202" s="18">
        <f>SUM(C202:E202)</f>
        <v>0</v>
      </c>
      <c r="G202" s="98">
        <f>'Melléklet 1.2'!G46+[1]Hivatal!G201+Óvoda!G202+'Közösségi H'!G202</f>
        <v>0</v>
      </c>
      <c r="H202" s="78">
        <f>'Melléklet 1.2'!H46+[1]Hivatal!H201+Óvoda!H202+'Közösségi H'!H202</f>
        <v>0</v>
      </c>
      <c r="I202" s="99">
        <f>'Melléklet 1.2'!I46+[1]Hivatal!I201+Óvoda!I202+'Közösségi H'!I202</f>
        <v>0</v>
      </c>
      <c r="J202" s="18">
        <f t="shared" si="146"/>
        <v>0</v>
      </c>
      <c r="K202" s="98">
        <f>'Melléklet 1.2'!K46+[1]Hivatal!K201+Óvoda!K202+'Közösségi H'!K202</f>
        <v>0</v>
      </c>
      <c r="L202" s="78">
        <f>'Melléklet 1.2'!L46+[1]Hivatal!L201+Óvoda!L202+'Közösségi H'!L202</f>
        <v>0</v>
      </c>
      <c r="M202" s="99">
        <f>'Melléklet 1.2'!M46+[1]Hivatal!M201+Óvoda!M202+'Közösségi H'!M202</f>
        <v>0</v>
      </c>
      <c r="N202" s="18">
        <f>SUM(J202:M202)</f>
        <v>0</v>
      </c>
      <c r="O202" s="20"/>
      <c r="P202" s="19"/>
      <c r="Q202" s="19"/>
      <c r="R202" s="18">
        <f>SUM(N202:Q202)</f>
        <v>0</v>
      </c>
      <c r="S202" s="20"/>
      <c r="T202" s="19"/>
      <c r="U202" s="19"/>
      <c r="V202" s="18">
        <f>SUM(R202:U202)</f>
        <v>0</v>
      </c>
      <c r="W202" s="20"/>
      <c r="X202" s="19"/>
      <c r="Y202" s="19"/>
      <c r="Z202" s="18">
        <f>SUM(V202:Y202)</f>
        <v>0</v>
      </c>
      <c r="AA202" s="20"/>
      <c r="AB202" s="19"/>
      <c r="AC202" s="19"/>
      <c r="AD202" s="18">
        <f>SUM(Z202:AC202)</f>
        <v>0</v>
      </c>
      <c r="AE202" s="20"/>
      <c r="AF202" s="19"/>
      <c r="AG202" s="19"/>
      <c r="AH202" s="18">
        <f>SUM(AD202:AG202)</f>
        <v>0</v>
      </c>
      <c r="AI202" s="20"/>
      <c r="AJ202" s="19"/>
      <c r="AK202" s="19"/>
      <c r="AL202" s="18">
        <f>SUM(AH202:AK202)</f>
        <v>0</v>
      </c>
      <c r="AM202" s="20"/>
      <c r="AN202" s="19"/>
      <c r="AO202" s="19"/>
      <c r="AP202" s="18">
        <f>SUM(AL202:AO202)</f>
        <v>0</v>
      </c>
      <c r="AQ202" s="20"/>
      <c r="AR202" s="19"/>
      <c r="AS202" s="19"/>
      <c r="AT202" s="18">
        <f>SUM(AP202:AS202)</f>
        <v>0</v>
      </c>
      <c r="AU202" s="20"/>
      <c r="AV202" s="19"/>
      <c r="AW202" s="19"/>
      <c r="AX202" s="18">
        <f>SUM(AT202:AW202)</f>
        <v>0</v>
      </c>
      <c r="AZ202" s="544">
        <f t="shared" si="120"/>
        <v>0</v>
      </c>
      <c r="BA202" s="529">
        <v>0</v>
      </c>
      <c r="BB202" s="529">
        <v>0</v>
      </c>
      <c r="BC202" s="534"/>
    </row>
    <row r="203" spans="1:55" s="17" customFormat="1" ht="26.4" hidden="1" x14ac:dyDescent="0.25">
      <c r="A203" s="45" t="s">
        <v>81</v>
      </c>
      <c r="B203" s="21" t="s">
        <v>80</v>
      </c>
      <c r="C203" s="98">
        <f>'Melléklet 1.2'!C47+[1]Hivatal!C202+Óvoda!C203+'Közösségi H'!C203</f>
        <v>0</v>
      </c>
      <c r="D203" s="78">
        <f>'Melléklet 1.2'!D47+[1]Hivatal!D202+Óvoda!D203+'Közösségi H'!D203</f>
        <v>0</v>
      </c>
      <c r="E203" s="99">
        <f>'Melléklet 1.2'!E47+[1]Hivatal!E202+Óvoda!E203+'Közösségi H'!E203</f>
        <v>0</v>
      </c>
      <c r="F203" s="18">
        <f>SUM(C203:E203)</f>
        <v>0</v>
      </c>
      <c r="G203" s="98">
        <f>'Melléklet 1.2'!G47+[1]Hivatal!G202+Óvoda!G203+'Közösségi H'!G203</f>
        <v>0</v>
      </c>
      <c r="H203" s="78">
        <f>'Melléklet 1.2'!H47+[1]Hivatal!H202+Óvoda!H203+'Közösségi H'!H203</f>
        <v>0</v>
      </c>
      <c r="I203" s="99">
        <f>'Melléklet 1.2'!I47+[1]Hivatal!I202+Óvoda!I203+'Közösségi H'!I203</f>
        <v>0</v>
      </c>
      <c r="J203" s="18">
        <f t="shared" si="146"/>
        <v>0</v>
      </c>
      <c r="K203" s="98">
        <f>'Melléklet 1.2'!K47+[1]Hivatal!K202+Óvoda!K203+'Közösségi H'!K203</f>
        <v>0</v>
      </c>
      <c r="L203" s="78">
        <f>'Melléklet 1.2'!L47+[1]Hivatal!L202+Óvoda!L203+'Közösségi H'!L203</f>
        <v>0</v>
      </c>
      <c r="M203" s="99">
        <f>'Melléklet 1.2'!M47+[1]Hivatal!M202+Óvoda!M203+'Közösségi H'!M203</f>
        <v>0</v>
      </c>
      <c r="N203" s="18">
        <f>SUM(J203:M203)</f>
        <v>0</v>
      </c>
      <c r="O203" s="20"/>
      <c r="P203" s="19"/>
      <c r="Q203" s="19"/>
      <c r="R203" s="18">
        <f>SUM(N203:Q203)</f>
        <v>0</v>
      </c>
      <c r="S203" s="20"/>
      <c r="T203" s="19"/>
      <c r="U203" s="19"/>
      <c r="V203" s="18">
        <f>SUM(R203:U203)</f>
        <v>0</v>
      </c>
      <c r="W203" s="20"/>
      <c r="X203" s="19"/>
      <c r="Y203" s="19"/>
      <c r="Z203" s="18">
        <f>SUM(V203:Y203)</f>
        <v>0</v>
      </c>
      <c r="AA203" s="20"/>
      <c r="AB203" s="19"/>
      <c r="AC203" s="19"/>
      <c r="AD203" s="18">
        <f>SUM(Z203:AC203)</f>
        <v>0</v>
      </c>
      <c r="AE203" s="20"/>
      <c r="AF203" s="19"/>
      <c r="AG203" s="19"/>
      <c r="AH203" s="18">
        <f>SUM(AD203:AG203)</f>
        <v>0</v>
      </c>
      <c r="AI203" s="20"/>
      <c r="AJ203" s="19"/>
      <c r="AK203" s="19"/>
      <c r="AL203" s="18">
        <f>SUM(AH203:AK203)</f>
        <v>0</v>
      </c>
      <c r="AM203" s="20"/>
      <c r="AN203" s="19"/>
      <c r="AO203" s="19"/>
      <c r="AP203" s="18">
        <f>SUM(AL203:AO203)</f>
        <v>0</v>
      </c>
      <c r="AQ203" s="20"/>
      <c r="AR203" s="19"/>
      <c r="AS203" s="19"/>
      <c r="AT203" s="18">
        <f>SUM(AP203:AS203)</f>
        <v>0</v>
      </c>
      <c r="AU203" s="20"/>
      <c r="AV203" s="19"/>
      <c r="AW203" s="19"/>
      <c r="AX203" s="18">
        <f>SUM(AT203:AW203)</f>
        <v>0</v>
      </c>
      <c r="AZ203" s="544">
        <f t="shared" si="120"/>
        <v>0</v>
      </c>
      <c r="BA203" s="529">
        <v>0</v>
      </c>
      <c r="BB203" s="529">
        <v>0</v>
      </c>
      <c r="BC203" s="534"/>
    </row>
    <row r="204" spans="1:55" s="11" customFormat="1" ht="13.8" hidden="1" x14ac:dyDescent="0.25">
      <c r="A204" s="16" t="s">
        <v>79</v>
      </c>
      <c r="B204" s="15" t="s">
        <v>78</v>
      </c>
      <c r="C204" s="14">
        <f>SUM(C199:C203)</f>
        <v>0</v>
      </c>
      <c r="D204" s="13">
        <f>SUM(D199:D203)</f>
        <v>0</v>
      </c>
      <c r="E204" s="13">
        <f>SUM(E199:E203)</f>
        <v>0</v>
      </c>
      <c r="F204" s="12">
        <f>IF((SUM(C204:E204))=SUM(F199:F203),SUM(F199:F203),"HIBA!")</f>
        <v>0</v>
      </c>
      <c r="G204" s="14">
        <f>SUM(G199:G203)</f>
        <v>1</v>
      </c>
      <c r="H204" s="13">
        <f>SUM(H199:H203)</f>
        <v>0</v>
      </c>
      <c r="I204" s="13">
        <f>SUM(I199:I203)</f>
        <v>0</v>
      </c>
      <c r="J204" s="12">
        <f>IF((SUM(F204:I204))=SUM(J199:J203),SUM(J199:J203),"HIBA!")</f>
        <v>1</v>
      </c>
      <c r="K204" s="14">
        <f>SUM(K199:K203)</f>
        <v>0</v>
      </c>
      <c r="L204" s="13">
        <f>SUM(L199:L203)</f>
        <v>0</v>
      </c>
      <c r="M204" s="13">
        <f>SUM(M199:M203)</f>
        <v>0</v>
      </c>
      <c r="N204" s="12">
        <f>IF((SUM(J204:M204))=SUM(N199:N203),SUM(N199:N203),"HIBA!")</f>
        <v>1</v>
      </c>
      <c r="O204" s="14">
        <f>SUM(O199:O203)</f>
        <v>0</v>
      </c>
      <c r="P204" s="13">
        <f>SUM(P199:P203)</f>
        <v>0</v>
      </c>
      <c r="Q204" s="13">
        <f>SUM(Q199:Q203)</f>
        <v>0</v>
      </c>
      <c r="R204" s="12">
        <f>IF((SUM(N204:Q204))=SUM(R199:R203),SUM(R199:R203),"HIBA!")</f>
        <v>1</v>
      </c>
      <c r="S204" s="14">
        <f>SUM(S199:S203)</f>
        <v>0</v>
      </c>
      <c r="T204" s="13">
        <f>SUM(T199:T203)</f>
        <v>0</v>
      </c>
      <c r="U204" s="13">
        <f>SUM(U199:U203)</f>
        <v>0</v>
      </c>
      <c r="V204" s="12">
        <f>IF((SUM(R204:U204))=SUM(V199:V203),SUM(V199:V203),"HIBA!")</f>
        <v>1</v>
      </c>
      <c r="W204" s="14">
        <f>SUM(W199:W203)</f>
        <v>0</v>
      </c>
      <c r="X204" s="13">
        <f>SUM(X199:X203)</f>
        <v>0</v>
      </c>
      <c r="Y204" s="13">
        <f>SUM(Y199:Y203)</f>
        <v>0</v>
      </c>
      <c r="Z204" s="12">
        <f>IF((SUM(V204:Y204))=SUM(Z199:Z203),SUM(Z199:Z203),"HIBA!")</f>
        <v>1</v>
      </c>
      <c r="AA204" s="14">
        <f>SUM(AA199:AA203)</f>
        <v>0</v>
      </c>
      <c r="AB204" s="13">
        <f>SUM(AB199:AB203)</f>
        <v>0</v>
      </c>
      <c r="AC204" s="13">
        <f>SUM(AC199:AC203)</f>
        <v>0</v>
      </c>
      <c r="AD204" s="12">
        <f>IF((SUM(Z204:AC204))=SUM(AD199:AD203),SUM(AD199:AD203),"HIBA!")</f>
        <v>1</v>
      </c>
      <c r="AE204" s="14">
        <f>SUM(AE199:AE203)</f>
        <v>0</v>
      </c>
      <c r="AF204" s="13">
        <f>SUM(AF199:AF203)</f>
        <v>0</v>
      </c>
      <c r="AG204" s="13">
        <f>SUM(AG199:AG203)</f>
        <v>0</v>
      </c>
      <c r="AH204" s="12">
        <f>IF((SUM(AD204:AG204))=SUM(AH199:AH203),SUM(AH199:AH203),"HIBA!")</f>
        <v>1</v>
      </c>
      <c r="AI204" s="14">
        <f>SUM(AI199:AI203)</f>
        <v>0</v>
      </c>
      <c r="AJ204" s="13">
        <f>SUM(AJ199:AJ203)</f>
        <v>0</v>
      </c>
      <c r="AK204" s="13">
        <f>SUM(AK199:AK203)</f>
        <v>0</v>
      </c>
      <c r="AL204" s="12">
        <f>IF((SUM(AH204:AK204))=SUM(AL199:AL203),SUM(AL199:AL203),"HIBA!")</f>
        <v>1</v>
      </c>
      <c r="AM204" s="14">
        <f>SUM(AM199:AM203)</f>
        <v>0</v>
      </c>
      <c r="AN204" s="13">
        <f>SUM(AN199:AN203)</f>
        <v>0</v>
      </c>
      <c r="AO204" s="13">
        <f>SUM(AO199:AO203)</f>
        <v>0</v>
      </c>
      <c r="AP204" s="12">
        <f>IF((SUM(AL204:AO204))=SUM(AP199:AP203),SUM(AP199:AP203),"HIBA!")</f>
        <v>1</v>
      </c>
      <c r="AQ204" s="14">
        <f>SUM(AQ199:AQ203)</f>
        <v>0</v>
      </c>
      <c r="AR204" s="13">
        <f>SUM(AR199:AR203)</f>
        <v>0</v>
      </c>
      <c r="AS204" s="13">
        <f>SUM(AS199:AS203)</f>
        <v>0</v>
      </c>
      <c r="AT204" s="12">
        <f>IF((SUM(AP204:AS204))=SUM(AT199:AT203),SUM(AT199:AT203),"HIBA!")</f>
        <v>1</v>
      </c>
      <c r="AU204" s="14">
        <f>SUM(AU199:AU203)</f>
        <v>0</v>
      </c>
      <c r="AV204" s="13">
        <f>SUM(AV199:AV203)</f>
        <v>0</v>
      </c>
      <c r="AW204" s="13">
        <f>SUM(AW199:AW203)</f>
        <v>0</v>
      </c>
      <c r="AX204" s="12">
        <f>IF((SUM(AT204:AW204))=SUM(AX199:AX203),SUM(AX199:AX203),"HIBA!")</f>
        <v>1</v>
      </c>
      <c r="AZ204" s="544">
        <f t="shared" si="120"/>
        <v>-1</v>
      </c>
      <c r="BA204" s="529">
        <v>0</v>
      </c>
      <c r="BB204" s="529">
        <v>0</v>
      </c>
      <c r="BC204" s="533"/>
    </row>
    <row r="205" spans="1:55" s="17" customFormat="1" ht="26.4" hidden="1" x14ac:dyDescent="0.25">
      <c r="A205" s="45" t="s">
        <v>77</v>
      </c>
      <c r="B205" s="21" t="s">
        <v>76</v>
      </c>
      <c r="C205" s="98">
        <f>'Melléklet 1.2'!C49+[1]Hivatal!C204+Óvoda!C205+'Közösségi H'!C205</f>
        <v>0</v>
      </c>
      <c r="D205" s="78">
        <f>'Melléklet 1.2'!D49+[1]Hivatal!D204+Óvoda!D205+'Közösségi H'!D205</f>
        <v>0</v>
      </c>
      <c r="E205" s="99">
        <f>'Melléklet 1.2'!E49+[1]Hivatal!E204+Óvoda!E205+'Közösségi H'!E205</f>
        <v>0</v>
      </c>
      <c r="F205" s="18">
        <f>SUM(C205:E205)</f>
        <v>0</v>
      </c>
      <c r="G205" s="98">
        <f>'Melléklet 1.2'!G49+[1]Hivatal!G204+Óvoda!G205+'Közösségi H'!G205</f>
        <v>0</v>
      </c>
      <c r="H205" s="78">
        <f>'Melléklet 1.2'!H49+[1]Hivatal!H204+Óvoda!H205+'Közösségi H'!H205</f>
        <v>0</v>
      </c>
      <c r="I205" s="99">
        <f>'Melléklet 1.2'!I49+[1]Hivatal!I204+Óvoda!I205+'Közösségi H'!I205</f>
        <v>0</v>
      </c>
      <c r="J205" s="18">
        <f>SUM(F205:I205)</f>
        <v>0</v>
      </c>
      <c r="K205" s="98">
        <f>'Melléklet 1.2'!K49+[1]Hivatal!K204+Óvoda!K205+'Közösségi H'!K205</f>
        <v>0</v>
      </c>
      <c r="L205" s="78">
        <f>'Melléklet 1.2'!L49+[1]Hivatal!L204+Óvoda!L205+'Közösségi H'!L205</f>
        <v>0</v>
      </c>
      <c r="M205" s="99">
        <f>'Melléklet 1.2'!M49+[1]Hivatal!M204+Óvoda!M205+'Közösségi H'!M205</f>
        <v>0</v>
      </c>
      <c r="N205" s="18">
        <f>SUM(J205:M205)</f>
        <v>0</v>
      </c>
      <c r="O205" s="20"/>
      <c r="P205" s="19"/>
      <c r="Q205" s="19"/>
      <c r="R205" s="18">
        <f>SUM(N205:Q205)</f>
        <v>0</v>
      </c>
      <c r="S205" s="20"/>
      <c r="T205" s="19"/>
      <c r="U205" s="19"/>
      <c r="V205" s="18">
        <f>SUM(R205:U205)</f>
        <v>0</v>
      </c>
      <c r="W205" s="20"/>
      <c r="X205" s="19"/>
      <c r="Y205" s="19"/>
      <c r="Z205" s="18">
        <f>SUM(V205:Y205)</f>
        <v>0</v>
      </c>
      <c r="AA205" s="20"/>
      <c r="AB205" s="19"/>
      <c r="AC205" s="19"/>
      <c r="AD205" s="18">
        <f>SUM(Z205:AC205)</f>
        <v>0</v>
      </c>
      <c r="AE205" s="20"/>
      <c r="AF205" s="19"/>
      <c r="AG205" s="19"/>
      <c r="AH205" s="18">
        <f>SUM(AD205:AG205)</f>
        <v>0</v>
      </c>
      <c r="AI205" s="20"/>
      <c r="AJ205" s="19"/>
      <c r="AK205" s="19"/>
      <c r="AL205" s="18">
        <f>SUM(AH205:AK205)</f>
        <v>0</v>
      </c>
      <c r="AM205" s="20"/>
      <c r="AN205" s="19"/>
      <c r="AO205" s="19"/>
      <c r="AP205" s="18">
        <f>SUM(AL205:AO205)</f>
        <v>0</v>
      </c>
      <c r="AQ205" s="20"/>
      <c r="AR205" s="19"/>
      <c r="AS205" s="19"/>
      <c r="AT205" s="18">
        <f>SUM(AP205:AS205)</f>
        <v>0</v>
      </c>
      <c r="AU205" s="20"/>
      <c r="AV205" s="19"/>
      <c r="AW205" s="19"/>
      <c r="AX205" s="18">
        <f>SUM(AT205:AW205)</f>
        <v>0</v>
      </c>
      <c r="AZ205" s="544">
        <f t="shared" si="120"/>
        <v>0</v>
      </c>
      <c r="BA205" s="529">
        <v>0</v>
      </c>
      <c r="BB205" s="529">
        <v>0</v>
      </c>
      <c r="BC205" s="534"/>
    </row>
    <row r="206" spans="1:55" s="17" customFormat="1" ht="26.4" hidden="1" x14ac:dyDescent="0.25">
      <c r="A206" s="45" t="s">
        <v>75</v>
      </c>
      <c r="B206" s="21" t="s">
        <v>74</v>
      </c>
      <c r="C206" s="98">
        <f>'Melléklet 1.2'!C50+[1]Hivatal!C205+Óvoda!C206+'Közösségi H'!C206</f>
        <v>0</v>
      </c>
      <c r="D206" s="78">
        <f>'Melléklet 1.2'!D50+[1]Hivatal!D205+Óvoda!D206+'Közösségi H'!D206</f>
        <v>0</v>
      </c>
      <c r="E206" s="99">
        <f>'Melléklet 1.2'!E50+[1]Hivatal!E205+Óvoda!E206+'Közösségi H'!E206</f>
        <v>0</v>
      </c>
      <c r="F206" s="18">
        <f>SUM(C206:E206)</f>
        <v>0</v>
      </c>
      <c r="G206" s="98">
        <f>'Melléklet 1.2'!G50+[1]Hivatal!G205+Óvoda!G206+'Közösségi H'!G206</f>
        <v>0</v>
      </c>
      <c r="H206" s="78">
        <f>'Melléklet 1.2'!H50+[1]Hivatal!H205+Óvoda!H206+'Közösségi H'!H206</f>
        <v>0</v>
      </c>
      <c r="I206" s="99">
        <f>'Melléklet 1.2'!I50+[1]Hivatal!I205+Óvoda!I206+'Közösségi H'!I206</f>
        <v>0</v>
      </c>
      <c r="J206" s="18">
        <f>SUM(F206:I206)</f>
        <v>0</v>
      </c>
      <c r="K206" s="98">
        <f>'Melléklet 1.2'!K50+[1]Hivatal!K205+Óvoda!K206+'Közösségi H'!K206</f>
        <v>0</v>
      </c>
      <c r="L206" s="78">
        <f>'Melléklet 1.2'!L50+[1]Hivatal!L205+Óvoda!L206+'Közösségi H'!L206</f>
        <v>0</v>
      </c>
      <c r="M206" s="99">
        <f>'Melléklet 1.2'!M50+[1]Hivatal!M205+Óvoda!M206+'Közösségi H'!M206</f>
        <v>0</v>
      </c>
      <c r="N206" s="18">
        <f>SUM(J206:M206)</f>
        <v>0</v>
      </c>
      <c r="O206" s="20"/>
      <c r="P206" s="19"/>
      <c r="Q206" s="19"/>
      <c r="R206" s="18">
        <f>SUM(N206:Q206)</f>
        <v>0</v>
      </c>
      <c r="S206" s="20"/>
      <c r="T206" s="19"/>
      <c r="U206" s="19"/>
      <c r="V206" s="18">
        <f>SUM(R206:U206)</f>
        <v>0</v>
      </c>
      <c r="W206" s="20"/>
      <c r="X206" s="19"/>
      <c r="Y206" s="19"/>
      <c r="Z206" s="18">
        <f>SUM(V206:Y206)</f>
        <v>0</v>
      </c>
      <c r="AA206" s="20"/>
      <c r="AB206" s="19"/>
      <c r="AC206" s="19"/>
      <c r="AD206" s="18">
        <f>SUM(Z206:AC206)</f>
        <v>0</v>
      </c>
      <c r="AE206" s="20"/>
      <c r="AF206" s="19"/>
      <c r="AG206" s="19"/>
      <c r="AH206" s="18">
        <f>SUM(AD206:AG206)</f>
        <v>0</v>
      </c>
      <c r="AI206" s="20"/>
      <c r="AJ206" s="19"/>
      <c r="AK206" s="19"/>
      <c r="AL206" s="18">
        <f>SUM(AH206:AK206)</f>
        <v>0</v>
      </c>
      <c r="AM206" s="20"/>
      <c r="AN206" s="19"/>
      <c r="AO206" s="19"/>
      <c r="AP206" s="18">
        <f>SUM(AL206:AO206)</f>
        <v>0</v>
      </c>
      <c r="AQ206" s="20"/>
      <c r="AR206" s="19"/>
      <c r="AS206" s="19"/>
      <c r="AT206" s="18">
        <f>SUM(AP206:AS206)</f>
        <v>0</v>
      </c>
      <c r="AU206" s="20"/>
      <c r="AV206" s="19"/>
      <c r="AW206" s="19"/>
      <c r="AX206" s="18">
        <f>SUM(AT206:AW206)</f>
        <v>0</v>
      </c>
      <c r="AZ206" s="544">
        <f t="shared" si="120"/>
        <v>0</v>
      </c>
      <c r="BA206" s="529">
        <v>0</v>
      </c>
      <c r="BB206" s="529">
        <v>0</v>
      </c>
      <c r="BC206" s="534">
        <v>0</v>
      </c>
    </row>
    <row r="207" spans="1:55" s="17" customFormat="1" ht="24.9" hidden="1" customHeight="1" x14ac:dyDescent="0.25">
      <c r="A207" s="45" t="s">
        <v>73</v>
      </c>
      <c r="B207" s="21" t="s">
        <v>72</v>
      </c>
      <c r="C207" s="98">
        <f>'Melléklet 1.2'!C51+[1]Hivatal!C206+Óvoda!C207+'Közösségi H'!C207</f>
        <v>0</v>
      </c>
      <c r="D207" s="78">
        <f>'Melléklet 1.2'!D51+[1]Hivatal!D206+Óvoda!D207+'Közösségi H'!D207</f>
        <v>0</v>
      </c>
      <c r="E207" s="99">
        <f>'Melléklet 1.2'!E51+[1]Hivatal!E206+Óvoda!E207+'Közösségi H'!E207</f>
        <v>0</v>
      </c>
      <c r="F207" s="18">
        <f>SUM(C207:E207)</f>
        <v>0</v>
      </c>
      <c r="G207" s="98">
        <f>'Melléklet 1.2'!G51+[1]Hivatal!G206+Óvoda!G207+'Közösségi H'!G207</f>
        <v>0</v>
      </c>
      <c r="H207" s="78">
        <f>'Melléklet 1.2'!H51+[1]Hivatal!H206+Óvoda!H207+'Közösségi H'!H207</f>
        <v>0</v>
      </c>
      <c r="I207" s="99">
        <f>'Melléklet 1.2'!I51+[1]Hivatal!I206+Óvoda!I207+'Közösségi H'!I207</f>
        <v>0</v>
      </c>
      <c r="J207" s="18">
        <f>SUM(F207:I207)</f>
        <v>0</v>
      </c>
      <c r="K207" s="98">
        <f>'Melléklet 1.2'!K51+[1]Hivatal!K206+Óvoda!K207+'Közösségi H'!K207</f>
        <v>0</v>
      </c>
      <c r="L207" s="78">
        <f>'Melléklet 1.2'!L51+[1]Hivatal!L206+Óvoda!L207+'Közösségi H'!L207</f>
        <v>0</v>
      </c>
      <c r="M207" s="99">
        <f>'Melléklet 1.2'!M51+[1]Hivatal!M206+Óvoda!M207+'Közösségi H'!M207</f>
        <v>0</v>
      </c>
      <c r="N207" s="18">
        <f>SUM(J207:M207)</f>
        <v>0</v>
      </c>
      <c r="O207" s="20"/>
      <c r="P207" s="19"/>
      <c r="Q207" s="19"/>
      <c r="R207" s="18">
        <f>SUM(N207:Q207)</f>
        <v>0</v>
      </c>
      <c r="S207" s="20"/>
      <c r="T207" s="19"/>
      <c r="U207" s="19"/>
      <c r="V207" s="18">
        <f>SUM(R207:U207)</f>
        <v>0</v>
      </c>
      <c r="W207" s="20"/>
      <c r="X207" s="19"/>
      <c r="Y207" s="19"/>
      <c r="Z207" s="18">
        <f>SUM(V207:Y207)</f>
        <v>0</v>
      </c>
      <c r="AA207" s="20"/>
      <c r="AB207" s="19"/>
      <c r="AC207" s="19"/>
      <c r="AD207" s="18">
        <f>SUM(Z207:AC207)</f>
        <v>0</v>
      </c>
      <c r="AE207" s="20"/>
      <c r="AF207" s="19"/>
      <c r="AG207" s="19"/>
      <c r="AH207" s="18">
        <f>SUM(AD207:AG207)</f>
        <v>0</v>
      </c>
      <c r="AI207" s="20"/>
      <c r="AJ207" s="19"/>
      <c r="AK207" s="19"/>
      <c r="AL207" s="18">
        <f>SUM(AH207:AK207)</f>
        <v>0</v>
      </c>
      <c r="AM207" s="20"/>
      <c r="AN207" s="19"/>
      <c r="AO207" s="19"/>
      <c r="AP207" s="18">
        <f>SUM(AL207:AO207)</f>
        <v>0</v>
      </c>
      <c r="AQ207" s="20"/>
      <c r="AR207" s="19"/>
      <c r="AS207" s="19"/>
      <c r="AT207" s="18">
        <f>SUM(AP207:AS207)</f>
        <v>0</v>
      </c>
      <c r="AU207" s="20"/>
      <c r="AV207" s="19"/>
      <c r="AW207" s="19"/>
      <c r="AX207" s="18">
        <f>SUM(AT207:AW207)</f>
        <v>0</v>
      </c>
      <c r="AZ207" s="544">
        <f t="shared" si="120"/>
        <v>0</v>
      </c>
      <c r="BA207" s="529">
        <v>0</v>
      </c>
      <c r="BB207" s="529">
        <v>0</v>
      </c>
      <c r="BC207" s="534"/>
    </row>
    <row r="208" spans="1:55" s="17" customFormat="1" ht="24.9" hidden="1" customHeight="1" x14ac:dyDescent="0.25">
      <c r="A208" s="45" t="s">
        <v>71</v>
      </c>
      <c r="B208" s="21" t="s">
        <v>70</v>
      </c>
      <c r="C208" s="98">
        <f>'Melléklet 1.2'!C52+[1]Hivatal!C207+Óvoda!C208+'Közösségi H'!C208</f>
        <v>0</v>
      </c>
      <c r="D208" s="78">
        <f>'Melléklet 1.2'!D52+[1]Hivatal!D207+Óvoda!D208+'Közösségi H'!D208</f>
        <v>0</v>
      </c>
      <c r="E208" s="99">
        <f>'Melléklet 1.2'!E52+[1]Hivatal!E207+Óvoda!E208+'Közösségi H'!E208</f>
        <v>0</v>
      </c>
      <c r="F208" s="18">
        <f>SUM(C208:E208)</f>
        <v>0</v>
      </c>
      <c r="G208" s="98">
        <f>'Melléklet 1.2'!G52+[1]Hivatal!G207+Óvoda!G208+'Közösségi H'!G208</f>
        <v>0</v>
      </c>
      <c r="H208" s="78">
        <f>'Melléklet 1.2'!H52+[1]Hivatal!H207+Óvoda!H208+'Közösségi H'!H208</f>
        <v>0</v>
      </c>
      <c r="I208" s="99">
        <f>'Melléklet 1.2'!I52+[1]Hivatal!I207+Óvoda!I208+'Közösségi H'!I208</f>
        <v>0</v>
      </c>
      <c r="J208" s="18">
        <f>SUM(F208:I208)</f>
        <v>0</v>
      </c>
      <c r="K208" s="98">
        <f>'Melléklet 1.2'!K52+[1]Hivatal!K207+Óvoda!K208+'Közösségi H'!K208</f>
        <v>0</v>
      </c>
      <c r="L208" s="78">
        <f>'Melléklet 1.2'!L52+[1]Hivatal!L207+Óvoda!L208+'Közösségi H'!L208</f>
        <v>0</v>
      </c>
      <c r="M208" s="99">
        <f>'Melléklet 1.2'!M52+[1]Hivatal!M207+Óvoda!M208+'Közösségi H'!M208</f>
        <v>0</v>
      </c>
      <c r="N208" s="18">
        <f>SUM(J208:M208)</f>
        <v>0</v>
      </c>
      <c r="O208" s="20"/>
      <c r="P208" s="19"/>
      <c r="Q208" s="19"/>
      <c r="R208" s="18">
        <f>SUM(N208:Q208)</f>
        <v>0</v>
      </c>
      <c r="S208" s="20"/>
      <c r="T208" s="19"/>
      <c r="U208" s="19"/>
      <c r="V208" s="18">
        <f>SUM(R208:U208)</f>
        <v>0</v>
      </c>
      <c r="W208" s="20"/>
      <c r="X208" s="19"/>
      <c r="Y208" s="19"/>
      <c r="Z208" s="18">
        <f>SUM(V208:Y208)</f>
        <v>0</v>
      </c>
      <c r="AA208" s="20"/>
      <c r="AB208" s="19"/>
      <c r="AC208" s="19"/>
      <c r="AD208" s="18">
        <f>SUM(Z208:AC208)</f>
        <v>0</v>
      </c>
      <c r="AE208" s="20"/>
      <c r="AF208" s="19"/>
      <c r="AG208" s="19"/>
      <c r="AH208" s="18">
        <f>SUM(AD208:AG208)</f>
        <v>0</v>
      </c>
      <c r="AI208" s="20"/>
      <c r="AJ208" s="19"/>
      <c r="AK208" s="19"/>
      <c r="AL208" s="18">
        <f>SUM(AH208:AK208)</f>
        <v>0</v>
      </c>
      <c r="AM208" s="20"/>
      <c r="AN208" s="19"/>
      <c r="AO208" s="19"/>
      <c r="AP208" s="18">
        <f>SUM(AL208:AO208)</f>
        <v>0</v>
      </c>
      <c r="AQ208" s="20"/>
      <c r="AR208" s="19"/>
      <c r="AS208" s="19"/>
      <c r="AT208" s="18">
        <f>SUM(AP208:AS208)</f>
        <v>0</v>
      </c>
      <c r="AU208" s="20"/>
      <c r="AV208" s="19"/>
      <c r="AW208" s="19"/>
      <c r="AX208" s="18">
        <f>SUM(AT208:AW208)</f>
        <v>0</v>
      </c>
      <c r="AZ208" s="544">
        <f t="shared" si="120"/>
        <v>0</v>
      </c>
      <c r="BA208" s="529">
        <v>0</v>
      </c>
      <c r="BB208" s="529">
        <v>0</v>
      </c>
      <c r="BC208" s="534"/>
    </row>
    <row r="209" spans="1:55" s="17" customFormat="1" ht="24.9" hidden="1" customHeight="1" x14ac:dyDescent="0.25">
      <c r="A209" s="45" t="s">
        <v>69</v>
      </c>
      <c r="B209" s="21" t="s">
        <v>68</v>
      </c>
      <c r="C209" s="98">
        <f>'Melléklet 1.2'!C53+[1]Hivatal!C208+Óvoda!C209+'Közösségi H'!C209</f>
        <v>0</v>
      </c>
      <c r="D209" s="78">
        <f>'Melléklet 1.2'!D53+[1]Hivatal!D208+Óvoda!D209+'Közösségi H'!D209</f>
        <v>0</v>
      </c>
      <c r="E209" s="99">
        <f>'Melléklet 1.2'!E53+[1]Hivatal!E208+Óvoda!E209+'Közösségi H'!E209</f>
        <v>0</v>
      </c>
      <c r="F209" s="18">
        <f>SUM(C209:E209)</f>
        <v>0</v>
      </c>
      <c r="G209" s="98">
        <f>'Melléklet 1.2'!G53+[1]Hivatal!G208+Óvoda!G209+'Közösségi H'!G209</f>
        <v>0</v>
      </c>
      <c r="H209" s="78">
        <f>'Melléklet 1.2'!H53+[1]Hivatal!H208+Óvoda!H209+'Közösségi H'!H209</f>
        <v>0</v>
      </c>
      <c r="I209" s="99">
        <f>'Melléklet 1.2'!I53+[1]Hivatal!I208+Óvoda!I209+'Közösségi H'!I209</f>
        <v>0</v>
      </c>
      <c r="J209" s="18">
        <f>SUM(F209:I209)</f>
        <v>0</v>
      </c>
      <c r="K209" s="98">
        <f>'Melléklet 1.2'!K53+[1]Hivatal!K208+Óvoda!K209+'Közösségi H'!K209</f>
        <v>0</v>
      </c>
      <c r="L209" s="78">
        <f>'Melléklet 1.2'!L53+[1]Hivatal!L208+Óvoda!L209+'Közösségi H'!L209</f>
        <v>0</v>
      </c>
      <c r="M209" s="99">
        <f>'Melléklet 1.2'!M53+[1]Hivatal!M208+Óvoda!M209+'Közösségi H'!M209</f>
        <v>0</v>
      </c>
      <c r="N209" s="18">
        <f>SUM(J209:M209)</f>
        <v>0</v>
      </c>
      <c r="O209" s="20"/>
      <c r="P209" s="19"/>
      <c r="Q209" s="19"/>
      <c r="R209" s="18">
        <f>SUM(N209:Q209)</f>
        <v>0</v>
      </c>
      <c r="S209" s="20"/>
      <c r="T209" s="19"/>
      <c r="U209" s="19"/>
      <c r="V209" s="18">
        <f>SUM(R209:U209)</f>
        <v>0</v>
      </c>
      <c r="W209" s="20"/>
      <c r="X209" s="19"/>
      <c r="Y209" s="19"/>
      <c r="Z209" s="18">
        <f>SUM(V209:Y209)</f>
        <v>0</v>
      </c>
      <c r="AA209" s="20"/>
      <c r="AB209" s="19"/>
      <c r="AC209" s="19"/>
      <c r="AD209" s="18">
        <f>SUM(Z209:AC209)</f>
        <v>0</v>
      </c>
      <c r="AE209" s="20"/>
      <c r="AF209" s="19"/>
      <c r="AG209" s="19"/>
      <c r="AH209" s="18">
        <f>SUM(AD209:AG209)</f>
        <v>0</v>
      </c>
      <c r="AI209" s="20"/>
      <c r="AJ209" s="19"/>
      <c r="AK209" s="19"/>
      <c r="AL209" s="18">
        <f>SUM(AH209:AK209)</f>
        <v>0</v>
      </c>
      <c r="AM209" s="20"/>
      <c r="AN209" s="19"/>
      <c r="AO209" s="19"/>
      <c r="AP209" s="18">
        <f>SUM(AL209:AO209)</f>
        <v>0</v>
      </c>
      <c r="AQ209" s="20"/>
      <c r="AR209" s="19"/>
      <c r="AS209" s="19"/>
      <c r="AT209" s="18">
        <f>SUM(AP209:AS209)</f>
        <v>0</v>
      </c>
      <c r="AU209" s="20"/>
      <c r="AV209" s="19"/>
      <c r="AW209" s="19"/>
      <c r="AX209" s="18">
        <f>SUM(AT209:AW209)</f>
        <v>0</v>
      </c>
      <c r="AZ209" s="544">
        <f t="shared" si="120"/>
        <v>0</v>
      </c>
      <c r="BA209" s="529">
        <v>0</v>
      </c>
      <c r="BB209" s="529">
        <v>0</v>
      </c>
      <c r="BC209" s="534"/>
    </row>
    <row r="210" spans="1:55" s="11" customFormat="1" ht="30" hidden="1" customHeight="1" x14ac:dyDescent="0.25">
      <c r="A210" s="16" t="s">
        <v>67</v>
      </c>
      <c r="B210" s="15" t="s">
        <v>66</v>
      </c>
      <c r="C210" s="14">
        <f>SUM(C205:C209)</f>
        <v>0</v>
      </c>
      <c r="D210" s="13">
        <f>SUM(D205:D209)</f>
        <v>0</v>
      </c>
      <c r="E210" s="13">
        <f>SUM(E205:E209)</f>
        <v>0</v>
      </c>
      <c r="F210" s="12">
        <f>IF((SUM(C210:E210))=SUM(F205:F209),SUM(F205:F209),"HIBA!")</f>
        <v>0</v>
      </c>
      <c r="G210" s="14">
        <f>SUM(G205:G209)</f>
        <v>0</v>
      </c>
      <c r="H210" s="13">
        <f>SUM(H205:H209)</f>
        <v>0</v>
      </c>
      <c r="I210" s="13">
        <f>SUM(I205:I209)</f>
        <v>0</v>
      </c>
      <c r="J210" s="12">
        <f>IF((SUM(F210:I210))=SUM(J205:J209),SUM(J205:J209),"HIBA!")</f>
        <v>0</v>
      </c>
      <c r="K210" s="14">
        <f>SUM(K205:K209)</f>
        <v>0</v>
      </c>
      <c r="L210" s="13">
        <f>SUM(L205:L209)</f>
        <v>0</v>
      </c>
      <c r="M210" s="13">
        <f>SUM(M205:M209)</f>
        <v>0</v>
      </c>
      <c r="N210" s="12">
        <f>IF((SUM(J210:M210))=SUM(N205:N209),SUM(N205:N209),"HIBA!")</f>
        <v>0</v>
      </c>
      <c r="O210" s="14">
        <f>SUM(O205:O209)</f>
        <v>0</v>
      </c>
      <c r="P210" s="13">
        <f>SUM(P205:P209)</f>
        <v>0</v>
      </c>
      <c r="Q210" s="13">
        <f>SUM(Q205:Q209)</f>
        <v>0</v>
      </c>
      <c r="R210" s="12">
        <f>IF((SUM(N210:Q210))=SUM(R205:R209),SUM(R205:R209),"HIBA!")</f>
        <v>0</v>
      </c>
      <c r="S210" s="14">
        <f>SUM(S205:S209)</f>
        <v>0</v>
      </c>
      <c r="T210" s="13">
        <f>SUM(T205:T209)</f>
        <v>0</v>
      </c>
      <c r="U210" s="13">
        <f>SUM(U205:U209)</f>
        <v>0</v>
      </c>
      <c r="V210" s="12">
        <f>IF((SUM(R210:U210))=SUM(V205:V209),SUM(V205:V209),"HIBA!")</f>
        <v>0</v>
      </c>
      <c r="W210" s="14">
        <f>SUM(W205:W209)</f>
        <v>0</v>
      </c>
      <c r="X210" s="13">
        <f>SUM(X205:X209)</f>
        <v>0</v>
      </c>
      <c r="Y210" s="13">
        <f>SUM(Y205:Y209)</f>
        <v>0</v>
      </c>
      <c r="Z210" s="12">
        <f>IF((SUM(V210:Y210))=SUM(Z205:Z209),SUM(Z205:Z209),"HIBA!")</f>
        <v>0</v>
      </c>
      <c r="AA210" s="14">
        <f>SUM(AA205:AA209)</f>
        <v>0</v>
      </c>
      <c r="AB210" s="13">
        <f>SUM(AB205:AB209)</f>
        <v>0</v>
      </c>
      <c r="AC210" s="13">
        <f>SUM(AC205:AC209)</f>
        <v>0</v>
      </c>
      <c r="AD210" s="12">
        <f>IF((SUM(Z210:AC210))=SUM(AD205:AD209),SUM(AD205:AD209),"HIBA!")</f>
        <v>0</v>
      </c>
      <c r="AE210" s="14">
        <f>SUM(AE205:AE209)</f>
        <v>0</v>
      </c>
      <c r="AF210" s="13">
        <f>SUM(AF205:AF209)</f>
        <v>0</v>
      </c>
      <c r="AG210" s="13">
        <f>SUM(AG205:AG209)</f>
        <v>0</v>
      </c>
      <c r="AH210" s="12">
        <f>IF((SUM(AD210:AG210))=SUM(AH205:AH209),SUM(AH205:AH209),"HIBA!")</f>
        <v>0</v>
      </c>
      <c r="AI210" s="14">
        <f>SUM(AI205:AI209)</f>
        <v>0</v>
      </c>
      <c r="AJ210" s="13">
        <f>SUM(AJ205:AJ209)</f>
        <v>0</v>
      </c>
      <c r="AK210" s="13">
        <f>SUM(AK205:AK209)</f>
        <v>0</v>
      </c>
      <c r="AL210" s="12">
        <f>IF((SUM(AH210:AK210))=SUM(AL205:AL209),SUM(AL205:AL209),"HIBA!")</f>
        <v>0</v>
      </c>
      <c r="AM210" s="14">
        <f>SUM(AM205:AM209)</f>
        <v>0</v>
      </c>
      <c r="AN210" s="13">
        <f>SUM(AN205:AN209)</f>
        <v>0</v>
      </c>
      <c r="AO210" s="13">
        <f>SUM(AO205:AO209)</f>
        <v>0</v>
      </c>
      <c r="AP210" s="12">
        <f>IF((SUM(AL210:AO210))=SUM(AP205:AP209),SUM(AP205:AP209),"HIBA!")</f>
        <v>0</v>
      </c>
      <c r="AQ210" s="14">
        <f>SUM(AQ205:AQ209)</f>
        <v>0</v>
      </c>
      <c r="AR210" s="13">
        <f>SUM(AR205:AR209)</f>
        <v>0</v>
      </c>
      <c r="AS210" s="13">
        <f>SUM(AS205:AS209)</f>
        <v>0</v>
      </c>
      <c r="AT210" s="12">
        <f>IF((SUM(AP210:AS210))=SUM(AT205:AT209),SUM(AT205:AT209),"HIBA!")</f>
        <v>0</v>
      </c>
      <c r="AU210" s="14">
        <f>SUM(AU205:AU209)</f>
        <v>0</v>
      </c>
      <c r="AV210" s="13">
        <f>SUM(AV205:AV209)</f>
        <v>0</v>
      </c>
      <c r="AW210" s="13">
        <f>SUM(AW205:AW209)</f>
        <v>0</v>
      </c>
      <c r="AX210" s="12">
        <f>IF((SUM(AT210:AW210))=SUM(AX205:AX209),SUM(AX205:AX209),"HIBA!")</f>
        <v>0</v>
      </c>
      <c r="AZ210" s="544">
        <f t="shared" si="120"/>
        <v>0</v>
      </c>
      <c r="BA210" s="529">
        <v>0</v>
      </c>
      <c r="BB210" s="529">
        <v>0</v>
      </c>
      <c r="BC210" s="533">
        <v>0</v>
      </c>
    </row>
    <row r="211" spans="1:55" s="5" customFormat="1" ht="30" hidden="1" customHeight="1" x14ac:dyDescent="0.3">
      <c r="A211" s="44" t="s">
        <v>65</v>
      </c>
      <c r="B211" s="43"/>
      <c r="C211" s="42">
        <v>0</v>
      </c>
      <c r="D211" s="41">
        <v>0</v>
      </c>
      <c r="E211" s="41">
        <v>0</v>
      </c>
      <c r="F211" s="40">
        <v>0</v>
      </c>
      <c r="G211" s="42">
        <v>0</v>
      </c>
      <c r="H211" s="41">
        <v>0</v>
      </c>
      <c r="I211" s="41">
        <v>0</v>
      </c>
      <c r="J211" s="40">
        <v>0</v>
      </c>
      <c r="K211" s="42" t="e">
        <f>SUM(K198+K204+K210)</f>
        <v>#REF!</v>
      </c>
      <c r="L211" s="41" t="e">
        <f>SUM(L198+L204+L210)</f>
        <v>#REF!</v>
      </c>
      <c r="M211" s="41" t="e">
        <f>SUM(M198+M204+M210)</f>
        <v>#REF!</v>
      </c>
      <c r="N211" s="40" t="e">
        <f>IF((SUM(J211:M211))=(N210+N204+N198),SUM(N210+N204+N198),"HIBA!")</f>
        <v>#REF!</v>
      </c>
      <c r="O211" s="42">
        <f>SUM(O198+O204+O210)</f>
        <v>0</v>
      </c>
      <c r="P211" s="41">
        <f>SUM(P198+P204+P210)</f>
        <v>0</v>
      </c>
      <c r="Q211" s="41">
        <f>SUM(Q198+Q204+Q210)</f>
        <v>0</v>
      </c>
      <c r="R211" s="40" t="e">
        <f>IF((SUM(N211:Q211))=(R210+R204+R198),SUM(R210+R204+R198),"HIBA!")</f>
        <v>#REF!</v>
      </c>
      <c r="S211" s="42">
        <f>SUM(S198+S204+S210)</f>
        <v>0</v>
      </c>
      <c r="T211" s="41">
        <f>SUM(T198+T204+T210)</f>
        <v>0</v>
      </c>
      <c r="U211" s="41">
        <f>SUM(U198+U204+U210)</f>
        <v>0</v>
      </c>
      <c r="V211" s="40" t="e">
        <f>IF((SUM(R211:U211))=(V210+V204+V198),SUM(V210+V204+V198),"HIBA!")</f>
        <v>#REF!</v>
      </c>
      <c r="W211" s="42">
        <f>SUM(W198+W204+W210)</f>
        <v>0</v>
      </c>
      <c r="X211" s="41">
        <f>SUM(X198+X204+X210)</f>
        <v>0</v>
      </c>
      <c r="Y211" s="41">
        <f>SUM(Y198+Y204+Y210)</f>
        <v>0</v>
      </c>
      <c r="Z211" s="40" t="e">
        <f>IF((SUM(V211:Y211))=(Z210+Z204+Z198),SUM(Z210+Z204+Z198),"HIBA!")</f>
        <v>#REF!</v>
      </c>
      <c r="AA211" s="42">
        <f>SUM(AA198+AA204+AA210)</f>
        <v>0</v>
      </c>
      <c r="AB211" s="41">
        <f>SUM(AB198+AB204+AB210)</f>
        <v>0</v>
      </c>
      <c r="AC211" s="41">
        <f>SUM(AC198+AC204+AC210)</f>
        <v>0</v>
      </c>
      <c r="AD211" s="40" t="e">
        <f>IF((SUM(Z211:AC211))=(AD210+AD204+AD198),SUM(AD210+AD204+AD198),"HIBA!")</f>
        <v>#REF!</v>
      </c>
      <c r="AE211" s="42">
        <f>SUM(AE198+AE204+AE210)</f>
        <v>0</v>
      </c>
      <c r="AF211" s="41">
        <f>SUM(AF198+AF204+AF210)</f>
        <v>0</v>
      </c>
      <c r="AG211" s="41">
        <f>SUM(AG198+AG204+AG210)</f>
        <v>0</v>
      </c>
      <c r="AH211" s="40" t="e">
        <f>IF((SUM(AD211:AG211))=(AH210+AH204+AH198),SUM(AH210+AH204+AH198),"HIBA!")</f>
        <v>#REF!</v>
      </c>
      <c r="AI211" s="42">
        <f>SUM(AI198+AI204+AI210)</f>
        <v>0</v>
      </c>
      <c r="AJ211" s="41">
        <f>SUM(AJ198+AJ204+AJ210)</f>
        <v>0</v>
      </c>
      <c r="AK211" s="41">
        <f>SUM(AK198+AK204+AK210)</f>
        <v>0</v>
      </c>
      <c r="AL211" s="40" t="e">
        <f>IF((SUM(AH211:AK211))=(AL210+AL204+AL198),SUM(AL210+AL204+AL198),"HIBA!")</f>
        <v>#REF!</v>
      </c>
      <c r="AM211" s="42">
        <f>SUM(AM198+AM204+AM210)</f>
        <v>0</v>
      </c>
      <c r="AN211" s="41">
        <f>SUM(AN198+AN204+AN210)</f>
        <v>0</v>
      </c>
      <c r="AO211" s="41">
        <f>SUM(AO198+AO204+AO210)</f>
        <v>0</v>
      </c>
      <c r="AP211" s="40" t="e">
        <f>IF((SUM(AL211:AO211))=(AP210+AP204+AP198),SUM(AP210+AP204+AP198),"HIBA!")</f>
        <v>#REF!</v>
      </c>
      <c r="AQ211" s="42">
        <f>SUM(AQ198+AQ204+AQ210)</f>
        <v>0</v>
      </c>
      <c r="AR211" s="41">
        <f>SUM(AR198+AR204+AR210)</f>
        <v>0</v>
      </c>
      <c r="AS211" s="41">
        <f>SUM(AS198+AS204+AS210)</f>
        <v>0</v>
      </c>
      <c r="AT211" s="40" t="e">
        <f>IF((SUM(AP211:AS211))=(AT210+AT204+AT198),SUM(AT210+AT204+AT198),"HIBA!")</f>
        <v>#REF!</v>
      </c>
      <c r="AU211" s="42">
        <f>SUM(AU198+AU204+AU210)</f>
        <v>0</v>
      </c>
      <c r="AV211" s="41">
        <f>SUM(AV198+AV204+AV210)</f>
        <v>0</v>
      </c>
      <c r="AW211" s="41">
        <f>SUM(AW198+AW204+AW210)</f>
        <v>0</v>
      </c>
      <c r="AX211" s="40" t="e">
        <f>IF((SUM(AT211:AW211))=(AX210+AX204+AX198),SUM(AX210+AX204+AX198),"HIBA!")</f>
        <v>#REF!</v>
      </c>
      <c r="AZ211" s="544">
        <f t="shared" si="120"/>
        <v>0</v>
      </c>
      <c r="BA211" s="529">
        <v>0</v>
      </c>
      <c r="BB211" s="529">
        <v>0</v>
      </c>
      <c r="BC211" s="535">
        <v>0</v>
      </c>
    </row>
    <row r="212" spans="1:55" s="5" customFormat="1" ht="30" customHeight="1" x14ac:dyDescent="0.3">
      <c r="A212" s="39" t="s">
        <v>64</v>
      </c>
      <c r="B212" s="38" t="s">
        <v>63</v>
      </c>
      <c r="C212" s="37">
        <f>C192</f>
        <v>135237911</v>
      </c>
      <c r="D212" s="37">
        <f t="shared" ref="D212:I212" si="147">D192</f>
        <v>0</v>
      </c>
      <c r="E212" s="37">
        <f t="shared" si="147"/>
        <v>0</v>
      </c>
      <c r="F212" s="37">
        <f t="shared" si="147"/>
        <v>135237911</v>
      </c>
      <c r="G212" s="37">
        <f t="shared" si="147"/>
        <v>10423808</v>
      </c>
      <c r="H212" s="37">
        <f t="shared" si="147"/>
        <v>0</v>
      </c>
      <c r="I212" s="37">
        <f t="shared" si="147"/>
        <v>0</v>
      </c>
      <c r="J212" s="37">
        <f>J192+J198</f>
        <v>147327073</v>
      </c>
      <c r="K212" s="37" t="e">
        <f>SUM(K210,K204,K198,K191,K185,K173,K159)</f>
        <v>#REF!</v>
      </c>
      <c r="L212" s="36" t="e">
        <f>SUM(L210,L204,L198,L191,L185,L173,L159)</f>
        <v>#REF!</v>
      </c>
      <c r="M212" s="36" t="e">
        <f>SUM(M210,M204,M198,M191,M185,M173,M159)</f>
        <v>#REF!</v>
      </c>
      <c r="N212" s="35" t="e">
        <f>IF((SUM(J212:M212))=(N210+N204+N198+N191+N185+N173+N159),SUM(N210+N204+N198+N191+N185+N173+N159),"HIBA!")</f>
        <v>#REF!</v>
      </c>
      <c r="O212" s="37">
        <f>SUM(O210,O204,O198,O191,O185,O173,O159)</f>
        <v>0</v>
      </c>
      <c r="P212" s="36">
        <f>SUM(P210,P204,P198,P191,P185,P173,P159)</f>
        <v>0</v>
      </c>
      <c r="Q212" s="36">
        <f>SUM(Q210,Q204,Q198,Q191,Q185,Q173,Q159)</f>
        <v>0</v>
      </c>
      <c r="R212" s="35" t="e">
        <f>IF((SUM(N212:Q212))=(R210+R204+R198+R191+R185+R173+R159),SUM(R210+R204+R198+R191+R185+R173+R159),"HIBA!")</f>
        <v>#REF!</v>
      </c>
      <c r="S212" s="37">
        <f>SUM(S210,S204,S198,S191,S185,S173,S159)</f>
        <v>0</v>
      </c>
      <c r="T212" s="36">
        <f>SUM(T210,T204,T198,T191,T185,T173,T159)</f>
        <v>0</v>
      </c>
      <c r="U212" s="36">
        <f>SUM(U210,U204,U198,U191,U185,U173,U159)</f>
        <v>0</v>
      </c>
      <c r="V212" s="35" t="e">
        <f>IF((SUM(R212:U212))=(V210+V204+V198+V191+V185+V173+V159),SUM(V210+V204+V198+V191+V185+V173+V159),"HIBA!")</f>
        <v>#REF!</v>
      </c>
      <c r="W212" s="37">
        <f>SUM(W210,W204,W198,W191,W185,W173,W159)</f>
        <v>0</v>
      </c>
      <c r="X212" s="36">
        <f>SUM(X210,X204,X198,X191,X185,X173,X159)</f>
        <v>0</v>
      </c>
      <c r="Y212" s="36">
        <f>SUM(Y210,Y204,Y198,Y191,Y185,Y173,Y159)</f>
        <v>0</v>
      </c>
      <c r="Z212" s="35" t="e">
        <f>IF((SUM(V212:Y212))=(Z210+Z204+Z198+Z191+Z185+Z173+Z159),SUM(Z210+Z204+Z198+Z191+Z185+Z173+Z159),"HIBA!")</f>
        <v>#REF!</v>
      </c>
      <c r="AA212" s="37">
        <f>SUM(AA210,AA204,AA198,AA191,AA185,AA173,AA159)</f>
        <v>0</v>
      </c>
      <c r="AB212" s="36">
        <f>SUM(AB210,AB204,AB198,AB191,AB185,AB173,AB159)</f>
        <v>0</v>
      </c>
      <c r="AC212" s="36">
        <f>SUM(AC210,AC204,AC198,AC191,AC185,AC173,AC159)</f>
        <v>0</v>
      </c>
      <c r="AD212" s="35" t="e">
        <f>IF((SUM(Z212:AC212))=(AD210+AD204+AD198+AD191+AD185+AD173+AD159),SUM(AD210+AD204+AD198+AD191+AD185+AD173+AD159),"HIBA!")</f>
        <v>#REF!</v>
      </c>
      <c r="AE212" s="37">
        <f>SUM(AE210,AE204,AE198,AE191,AE185,AE173,AE159)</f>
        <v>0</v>
      </c>
      <c r="AF212" s="36">
        <f>SUM(AF210,AF204,AF198,AF191,AF185,AF173,AF159)</f>
        <v>0</v>
      </c>
      <c r="AG212" s="36">
        <f>SUM(AG210,AG204,AG198,AG191,AG185,AG173,AG159)</f>
        <v>0</v>
      </c>
      <c r="AH212" s="35" t="e">
        <f>IF((SUM(AD212:AG212))=(AH210+AH204+AH198+AH191+AH185+AH173+AH159),SUM(AH210+AH204+AH198+AH191+AH185+AH173+AH159),"HIBA!")</f>
        <v>#REF!</v>
      </c>
      <c r="AI212" s="37">
        <f>SUM(AI210,AI204,AI198,AI191,AI185,AI173,AI159)</f>
        <v>0</v>
      </c>
      <c r="AJ212" s="36">
        <f>SUM(AJ210,AJ204,AJ198,AJ191,AJ185,AJ173,AJ159)</f>
        <v>0</v>
      </c>
      <c r="AK212" s="36">
        <f>SUM(AK210,AK204,AK198,AK191,AK185,AK173,AK159)</f>
        <v>0</v>
      </c>
      <c r="AL212" s="35" t="e">
        <f>IF((SUM(AH212:AK212))=(AL210+AL204+AL198+AL191+AL185+AL173+AL159),SUM(AL210+AL204+AL198+AL191+AL185+AL173+AL159),"HIBA!")</f>
        <v>#REF!</v>
      </c>
      <c r="AM212" s="37">
        <f>SUM(AM210,AM204,AM198,AM191,AM185,AM173,AM159)</f>
        <v>0</v>
      </c>
      <c r="AN212" s="36">
        <f>SUM(AN210,AN204,AN198,AN191,AN185,AN173,AN159)</f>
        <v>0</v>
      </c>
      <c r="AO212" s="36">
        <f>SUM(AO210,AO204,AO198,AO191,AO185,AO173,AO159)</f>
        <v>0</v>
      </c>
      <c r="AP212" s="35" t="e">
        <f>IF((SUM(AL212:AO212))=(AP210+AP204+AP198+AP191+AP185+AP173+AP159),SUM(AP210+AP204+AP198+AP191+AP185+AP173+AP159),"HIBA!")</f>
        <v>#REF!</v>
      </c>
      <c r="AQ212" s="37">
        <f>SUM(AQ210,AQ204,AQ198,AQ191,AQ185,AQ173,AQ159)</f>
        <v>0</v>
      </c>
      <c r="AR212" s="36">
        <f>SUM(AR210,AR204,AR198,AR191,AR185,AR173,AR159)</f>
        <v>0</v>
      </c>
      <c r="AS212" s="36">
        <f>SUM(AS210,AS204,AS198,AS191,AS185,AS173,AS159)</f>
        <v>0</v>
      </c>
      <c r="AT212" s="35" t="e">
        <f>IF((SUM(AP212:AS212))=(AT210+AT204+AT198+AT191+AT185+AT173+AT159),SUM(AT210+AT204+AT198+AT191+AT185+AT173+AT159),"HIBA!")</f>
        <v>#REF!</v>
      </c>
      <c r="AU212" s="37">
        <f>SUM(AU210,AU204,AU198,AU191,AU185,AU173,AU159)</f>
        <v>0</v>
      </c>
      <c r="AV212" s="36">
        <f>SUM(AV210,AV204,AV198,AV191,AV185,AV173,AV159)</f>
        <v>0</v>
      </c>
      <c r="AW212" s="36">
        <f>SUM(AW210,AW204,AW198,AW191,AW185,AW173,AW159)</f>
        <v>0</v>
      </c>
      <c r="AX212" s="35" t="e">
        <f>IF((SUM(AT212:AW212))=(AX210+AX204+AX198+AX191+AX185+AX173+AX159),SUM(AX210+AX204+AX198+AX191+AX185+AX173+AX159),"HIBA!")</f>
        <v>#REF!</v>
      </c>
      <c r="AZ212" s="573">
        <f t="shared" ref="AZ212:AZ245" si="148">BC212-J212</f>
        <v>37203560</v>
      </c>
      <c r="BA212" s="563">
        <v>0</v>
      </c>
      <c r="BB212" s="563">
        <v>0</v>
      </c>
      <c r="BC212" s="564">
        <f>BC192+BC198</f>
        <v>184530633</v>
      </c>
    </row>
    <row r="213" spans="1:55" s="29" customFormat="1" ht="24.9" hidden="1" customHeight="1" x14ac:dyDescent="0.25">
      <c r="A213" s="34" t="s">
        <v>62</v>
      </c>
      <c r="B213" s="33" t="s">
        <v>61</v>
      </c>
      <c r="C213" s="98">
        <f>'Melléklet 1.2'!C57+[1]Hivatal!C212+Óvoda!C213+'Közösségi H'!C213</f>
        <v>0</v>
      </c>
      <c r="D213" s="78">
        <f>'Melléklet 1.2'!D57+[1]Hivatal!D212+Óvoda!D213+'Közösségi H'!D213</f>
        <v>0</v>
      </c>
      <c r="E213" s="99">
        <f>'Melléklet 1.2'!E57+[1]Hivatal!E212+Óvoda!E213+'Közösségi H'!E213</f>
        <v>0</v>
      </c>
      <c r="F213" s="30">
        <f>SUM(C213:E213)</f>
        <v>0</v>
      </c>
      <c r="G213" s="98">
        <f>'Melléklet 1.2'!G57+[1]Hivatal!G212+Óvoda!G213+'Közösségi H'!G213</f>
        <v>0</v>
      </c>
      <c r="H213" s="78">
        <f>'Melléklet 1.2'!H57+[1]Hivatal!H212+Óvoda!H213+'Közösségi H'!H213</f>
        <v>0</v>
      </c>
      <c r="I213" s="99">
        <f>'Melléklet 1.2'!I57+[1]Hivatal!I212+Óvoda!I213+'Közösségi H'!I213</f>
        <v>0</v>
      </c>
      <c r="J213" s="30">
        <f>SUM(F213:I213)</f>
        <v>0</v>
      </c>
      <c r="K213" s="98">
        <f>'Melléklet 1.2'!K57+[1]Hivatal!K212+Óvoda!K213+'Közösségi H'!K213</f>
        <v>0</v>
      </c>
      <c r="L213" s="78">
        <f>'Melléklet 1.2'!L57+[1]Hivatal!L212+Óvoda!L213+'Közösségi H'!L213</f>
        <v>0</v>
      </c>
      <c r="M213" s="99">
        <f>'Melléklet 1.2'!M57+[1]Hivatal!M212+Óvoda!M213+'Közösségi H'!M213</f>
        <v>0</v>
      </c>
      <c r="N213" s="30">
        <f>SUM(J213:M213)</f>
        <v>0</v>
      </c>
      <c r="O213" s="32"/>
      <c r="P213" s="31"/>
      <c r="Q213" s="31"/>
      <c r="R213" s="30">
        <f>SUM(N213:Q213)</f>
        <v>0</v>
      </c>
      <c r="S213" s="32"/>
      <c r="T213" s="31"/>
      <c r="U213" s="31"/>
      <c r="V213" s="30">
        <f>SUM(R213:U213)</f>
        <v>0</v>
      </c>
      <c r="W213" s="32"/>
      <c r="X213" s="31"/>
      <c r="Y213" s="31"/>
      <c r="Z213" s="30">
        <f>SUM(V213:Y213)</f>
        <v>0</v>
      </c>
      <c r="AA213" s="32"/>
      <c r="AB213" s="31"/>
      <c r="AC213" s="31"/>
      <c r="AD213" s="30">
        <f>SUM(Z213:AC213)</f>
        <v>0</v>
      </c>
      <c r="AE213" s="32"/>
      <c r="AF213" s="31"/>
      <c r="AG213" s="31"/>
      <c r="AH213" s="30">
        <f>SUM(AD213:AG213)</f>
        <v>0</v>
      </c>
      <c r="AI213" s="32"/>
      <c r="AJ213" s="31"/>
      <c r="AK213" s="31"/>
      <c r="AL213" s="30">
        <f>SUM(AH213:AK213)</f>
        <v>0</v>
      </c>
      <c r="AM213" s="32"/>
      <c r="AN213" s="31"/>
      <c r="AO213" s="31"/>
      <c r="AP213" s="30">
        <f>SUM(AL213:AO213)</f>
        <v>0</v>
      </c>
      <c r="AQ213" s="32"/>
      <c r="AR213" s="31"/>
      <c r="AS213" s="31"/>
      <c r="AT213" s="30">
        <f>SUM(AP213:AS213)</f>
        <v>0</v>
      </c>
      <c r="AU213" s="32"/>
      <c r="AV213" s="31"/>
      <c r="AW213" s="31"/>
      <c r="AX213" s="30">
        <f>SUM(AT213:AW213)</f>
        <v>0</v>
      </c>
      <c r="AZ213" s="544">
        <f t="shared" si="148"/>
        <v>0</v>
      </c>
      <c r="BA213" s="529">
        <v>0</v>
      </c>
      <c r="BB213" s="529">
        <v>0</v>
      </c>
      <c r="BC213" s="531"/>
    </row>
    <row r="214" spans="1:55" s="29" customFormat="1" ht="24.9" hidden="1" customHeight="1" x14ac:dyDescent="0.25">
      <c r="A214" s="34" t="s">
        <v>60</v>
      </c>
      <c r="B214" s="33" t="s">
        <v>59</v>
      </c>
      <c r="C214" s="98">
        <f>'Melléklet 1.2'!C58+[1]Hivatal!C213+Óvoda!C214+'Közösségi H'!C214</f>
        <v>0</v>
      </c>
      <c r="D214" s="78">
        <f>'Melléklet 1.2'!D58+[1]Hivatal!D213+Óvoda!D214+'Közösségi H'!D214</f>
        <v>0</v>
      </c>
      <c r="E214" s="99">
        <f>'Melléklet 1.2'!E58+[1]Hivatal!E213+Óvoda!E214+'Közösségi H'!E214</f>
        <v>0</v>
      </c>
      <c r="F214" s="30">
        <f>SUM(C214:E214)</f>
        <v>0</v>
      </c>
      <c r="G214" s="98">
        <f>'Melléklet 1.2'!G58+[1]Hivatal!G213+Óvoda!G214+'Közösségi H'!G214</f>
        <v>0</v>
      </c>
      <c r="H214" s="78">
        <f>'Melléklet 1.2'!H58+[1]Hivatal!H213+Óvoda!H214+'Közösségi H'!H214</f>
        <v>0</v>
      </c>
      <c r="I214" s="99">
        <f>'Melléklet 1.2'!I58+[1]Hivatal!I213+Óvoda!I214+'Közösségi H'!I214</f>
        <v>0</v>
      </c>
      <c r="J214" s="30">
        <f>SUM(F214:I214)</f>
        <v>0</v>
      </c>
      <c r="K214" s="98">
        <f>'Melléklet 1.2'!K58+[1]Hivatal!K213+Óvoda!K214+'Közösségi H'!K214</f>
        <v>0</v>
      </c>
      <c r="L214" s="78">
        <f>'Melléklet 1.2'!L58+[1]Hivatal!L213+Óvoda!L214+'Közösségi H'!L214</f>
        <v>0</v>
      </c>
      <c r="M214" s="99">
        <f>'Melléklet 1.2'!M58+[1]Hivatal!M213+Óvoda!M214+'Közösségi H'!M214</f>
        <v>0</v>
      </c>
      <c r="N214" s="30">
        <f>SUM(J214:M214)</f>
        <v>0</v>
      </c>
      <c r="O214" s="32"/>
      <c r="P214" s="31"/>
      <c r="Q214" s="31"/>
      <c r="R214" s="30">
        <f>SUM(N214:Q214)</f>
        <v>0</v>
      </c>
      <c r="S214" s="32"/>
      <c r="T214" s="31"/>
      <c r="U214" s="31"/>
      <c r="V214" s="30">
        <f>SUM(R214:U214)</f>
        <v>0</v>
      </c>
      <c r="W214" s="32"/>
      <c r="X214" s="31"/>
      <c r="Y214" s="31"/>
      <c r="Z214" s="30">
        <f>SUM(V214:Y214)</f>
        <v>0</v>
      </c>
      <c r="AA214" s="32"/>
      <c r="AB214" s="31"/>
      <c r="AC214" s="31"/>
      <c r="AD214" s="30">
        <f>SUM(Z214:AC214)</f>
        <v>0</v>
      </c>
      <c r="AE214" s="32"/>
      <c r="AF214" s="31"/>
      <c r="AG214" s="31"/>
      <c r="AH214" s="30">
        <f>SUM(AD214:AG214)</f>
        <v>0</v>
      </c>
      <c r="AI214" s="32"/>
      <c r="AJ214" s="31"/>
      <c r="AK214" s="31"/>
      <c r="AL214" s="30">
        <f>SUM(AH214:AK214)</f>
        <v>0</v>
      </c>
      <c r="AM214" s="32"/>
      <c r="AN214" s="31"/>
      <c r="AO214" s="31"/>
      <c r="AP214" s="30">
        <f>SUM(AL214:AO214)</f>
        <v>0</v>
      </c>
      <c r="AQ214" s="32"/>
      <c r="AR214" s="31"/>
      <c r="AS214" s="31"/>
      <c r="AT214" s="30">
        <f>SUM(AP214:AS214)</f>
        <v>0</v>
      </c>
      <c r="AU214" s="32"/>
      <c r="AV214" s="31"/>
      <c r="AW214" s="31"/>
      <c r="AX214" s="30">
        <f>SUM(AT214:AW214)</f>
        <v>0</v>
      </c>
      <c r="AZ214" s="544">
        <f t="shared" si="148"/>
        <v>0</v>
      </c>
      <c r="BA214" s="529">
        <v>0</v>
      </c>
      <c r="BB214" s="529">
        <v>0</v>
      </c>
      <c r="BC214" s="531"/>
    </row>
    <row r="215" spans="1:55" s="29" customFormat="1" ht="24.9" hidden="1" customHeight="1" x14ac:dyDescent="0.25">
      <c r="A215" s="34" t="s">
        <v>58</v>
      </c>
      <c r="B215" s="33" t="s">
        <v>57</v>
      </c>
      <c r="C215" s="98">
        <f>'Melléklet 1.2'!C59+[1]Hivatal!C214+Óvoda!C215+'Közösségi H'!C215</f>
        <v>0</v>
      </c>
      <c r="D215" s="78">
        <f>'Melléklet 1.2'!D59+[1]Hivatal!D214+Óvoda!D215+'Közösségi H'!D215</f>
        <v>0</v>
      </c>
      <c r="E215" s="99">
        <f>'Melléklet 1.2'!E59+[1]Hivatal!E214+Óvoda!E215+'Közösségi H'!E215</f>
        <v>0</v>
      </c>
      <c r="F215" s="30">
        <f>SUM(C215:E215)</f>
        <v>0</v>
      </c>
      <c r="G215" s="98">
        <f>'Melléklet 1.2'!G59+[1]Hivatal!G214+Óvoda!G215+'Közösségi H'!G215</f>
        <v>0</v>
      </c>
      <c r="H215" s="78">
        <f>'Melléklet 1.2'!H59+[1]Hivatal!H214+Óvoda!H215+'Közösségi H'!H215</f>
        <v>0</v>
      </c>
      <c r="I215" s="99">
        <f>'Melléklet 1.2'!I59+[1]Hivatal!I214+Óvoda!I215+'Közösségi H'!I215</f>
        <v>0</v>
      </c>
      <c r="J215" s="30">
        <f>SUM(F215:I215)</f>
        <v>0</v>
      </c>
      <c r="K215" s="98">
        <f>'Melléklet 1.2'!K59+[1]Hivatal!K214+Óvoda!K215+'Közösségi H'!K215</f>
        <v>0</v>
      </c>
      <c r="L215" s="78">
        <f>'Melléklet 1.2'!L59+[1]Hivatal!L214+Óvoda!L215+'Közösségi H'!L215</f>
        <v>0</v>
      </c>
      <c r="M215" s="99">
        <f>'Melléklet 1.2'!M59+[1]Hivatal!M214+Óvoda!M215+'Közösségi H'!M215</f>
        <v>0</v>
      </c>
      <c r="N215" s="30">
        <f>SUM(J215:M215)</f>
        <v>0</v>
      </c>
      <c r="O215" s="32"/>
      <c r="P215" s="31"/>
      <c r="Q215" s="31"/>
      <c r="R215" s="30">
        <f>SUM(N215:Q215)</f>
        <v>0</v>
      </c>
      <c r="S215" s="32"/>
      <c r="T215" s="31"/>
      <c r="U215" s="31"/>
      <c r="V215" s="30">
        <f>SUM(R215:U215)</f>
        <v>0</v>
      </c>
      <c r="W215" s="32"/>
      <c r="X215" s="31"/>
      <c r="Y215" s="31"/>
      <c r="Z215" s="30">
        <f>SUM(V215:Y215)</f>
        <v>0</v>
      </c>
      <c r="AA215" s="32"/>
      <c r="AB215" s="31"/>
      <c r="AC215" s="31"/>
      <c r="AD215" s="30">
        <f>SUM(Z215:AC215)</f>
        <v>0</v>
      </c>
      <c r="AE215" s="32"/>
      <c r="AF215" s="31"/>
      <c r="AG215" s="31"/>
      <c r="AH215" s="30">
        <f>SUM(AD215:AG215)</f>
        <v>0</v>
      </c>
      <c r="AI215" s="32"/>
      <c r="AJ215" s="31"/>
      <c r="AK215" s="31"/>
      <c r="AL215" s="30">
        <f>SUM(AH215:AK215)</f>
        <v>0</v>
      </c>
      <c r="AM215" s="32"/>
      <c r="AN215" s="31"/>
      <c r="AO215" s="31"/>
      <c r="AP215" s="30">
        <f>SUM(AL215:AO215)</f>
        <v>0</v>
      </c>
      <c r="AQ215" s="32"/>
      <c r="AR215" s="31"/>
      <c r="AS215" s="31"/>
      <c r="AT215" s="30">
        <f>SUM(AP215:AS215)</f>
        <v>0</v>
      </c>
      <c r="AU215" s="32"/>
      <c r="AV215" s="31"/>
      <c r="AW215" s="31"/>
      <c r="AX215" s="30">
        <f>SUM(AT215:AW215)</f>
        <v>0</v>
      </c>
      <c r="AZ215" s="544">
        <f t="shared" si="148"/>
        <v>0</v>
      </c>
      <c r="BA215" s="529">
        <v>0</v>
      </c>
      <c r="BB215" s="529">
        <v>0</v>
      </c>
      <c r="BC215" s="531"/>
    </row>
    <row r="216" spans="1:55" s="23" customFormat="1" ht="24.9" hidden="1" customHeight="1" x14ac:dyDescent="0.25">
      <c r="A216" s="28" t="s">
        <v>56</v>
      </c>
      <c r="B216" s="27" t="s">
        <v>55</v>
      </c>
      <c r="C216" s="26">
        <f>SUM(C213:C215)</f>
        <v>0</v>
      </c>
      <c r="D216" s="25">
        <f>SUM(D213:D215)</f>
        <v>0</v>
      </c>
      <c r="E216" s="25">
        <f>SUM(E213:E215)</f>
        <v>0</v>
      </c>
      <c r="F216" s="24">
        <f>IF((SUM(C216:E216))=SUM(F213:F215),SUM(F213:F215),"HIBA!")</f>
        <v>0</v>
      </c>
      <c r="G216" s="26">
        <f>SUM(G213:G215)</f>
        <v>0</v>
      </c>
      <c r="H216" s="25">
        <f>SUM(H213:H215)</f>
        <v>0</v>
      </c>
      <c r="I216" s="25">
        <f>SUM(I213:I215)</f>
        <v>0</v>
      </c>
      <c r="J216" s="24">
        <f>IF((SUM(F216:I216))=SUM(J213:J215),SUM(J213:J215),"HIBA!")</f>
        <v>0</v>
      </c>
      <c r="K216" s="26">
        <f>SUM(K213:K215)</f>
        <v>0</v>
      </c>
      <c r="L216" s="25">
        <f>SUM(L213:L215)</f>
        <v>0</v>
      </c>
      <c r="M216" s="25">
        <f>SUM(M213:M215)</f>
        <v>0</v>
      </c>
      <c r="N216" s="24">
        <f>IF((SUM(J216:M216))=SUM(N213:N215),SUM(N213:N215),"HIBA!")</f>
        <v>0</v>
      </c>
      <c r="O216" s="26">
        <f>SUM(O213:O215)</f>
        <v>0</v>
      </c>
      <c r="P216" s="25">
        <f>SUM(P213:P215)</f>
        <v>0</v>
      </c>
      <c r="Q216" s="25">
        <f>SUM(Q213:Q215)</f>
        <v>0</v>
      </c>
      <c r="R216" s="24">
        <f>IF((SUM(N216:Q216))=SUM(R213:R215),SUM(R213:R215),"HIBA!")</f>
        <v>0</v>
      </c>
      <c r="S216" s="26">
        <f>SUM(S213:S215)</f>
        <v>0</v>
      </c>
      <c r="T216" s="25">
        <f>SUM(T213:T215)</f>
        <v>0</v>
      </c>
      <c r="U216" s="25">
        <f>SUM(U213:U215)</f>
        <v>0</v>
      </c>
      <c r="V216" s="24">
        <f>IF((SUM(R216:U216))=SUM(V213:V215),SUM(V213:V215),"HIBA!")</f>
        <v>0</v>
      </c>
      <c r="W216" s="26">
        <f>SUM(W213:W215)</f>
        <v>0</v>
      </c>
      <c r="X216" s="25">
        <f>SUM(X213:X215)</f>
        <v>0</v>
      </c>
      <c r="Y216" s="25">
        <f>SUM(Y213:Y215)</f>
        <v>0</v>
      </c>
      <c r="Z216" s="24">
        <f>IF((SUM(V216:Y216))=SUM(Z213:Z215),SUM(Z213:Z215),"HIBA!")</f>
        <v>0</v>
      </c>
      <c r="AA216" s="26">
        <f>SUM(AA213:AA215)</f>
        <v>0</v>
      </c>
      <c r="AB216" s="25">
        <f>SUM(AB213:AB215)</f>
        <v>0</v>
      </c>
      <c r="AC216" s="25">
        <f>SUM(AC213:AC215)</f>
        <v>0</v>
      </c>
      <c r="AD216" s="24">
        <f>IF((SUM(Z216:AC216))=SUM(AD213:AD215),SUM(AD213:AD215),"HIBA!")</f>
        <v>0</v>
      </c>
      <c r="AE216" s="26">
        <f>SUM(AE213:AE215)</f>
        <v>0</v>
      </c>
      <c r="AF216" s="25">
        <f>SUM(AF213:AF215)</f>
        <v>0</v>
      </c>
      <c r="AG216" s="25">
        <f>SUM(AG213:AG215)</f>
        <v>0</v>
      </c>
      <c r="AH216" s="24">
        <f>IF((SUM(AD216:AG216))=SUM(AH213:AH215),SUM(AH213:AH215),"HIBA!")</f>
        <v>0</v>
      </c>
      <c r="AI216" s="26">
        <f>SUM(AI213:AI215)</f>
        <v>0</v>
      </c>
      <c r="AJ216" s="25">
        <f>SUM(AJ213:AJ215)</f>
        <v>0</v>
      </c>
      <c r="AK216" s="25">
        <f>SUM(AK213:AK215)</f>
        <v>0</v>
      </c>
      <c r="AL216" s="24">
        <f>IF((SUM(AH216:AK216))=SUM(AL213:AL215),SUM(AL213:AL215),"HIBA!")</f>
        <v>0</v>
      </c>
      <c r="AM216" s="26">
        <f>SUM(AM213:AM215)</f>
        <v>0</v>
      </c>
      <c r="AN216" s="25">
        <f>SUM(AN213:AN215)</f>
        <v>0</v>
      </c>
      <c r="AO216" s="25">
        <f>SUM(AO213:AO215)</f>
        <v>0</v>
      </c>
      <c r="AP216" s="24">
        <f>IF((SUM(AL216:AO216))=SUM(AP213:AP215),SUM(AP213:AP215),"HIBA!")</f>
        <v>0</v>
      </c>
      <c r="AQ216" s="26">
        <f>SUM(AQ213:AQ215)</f>
        <v>0</v>
      </c>
      <c r="AR216" s="25">
        <f>SUM(AR213:AR215)</f>
        <v>0</v>
      </c>
      <c r="AS216" s="25">
        <f>SUM(AS213:AS215)</f>
        <v>0</v>
      </c>
      <c r="AT216" s="24">
        <f>IF((SUM(AP216:AS216))=SUM(AT213:AT215),SUM(AT213:AT215),"HIBA!")</f>
        <v>0</v>
      </c>
      <c r="AU216" s="26">
        <f>SUM(AU213:AU215)</f>
        <v>0</v>
      </c>
      <c r="AV216" s="25">
        <f>SUM(AV213:AV215)</f>
        <v>0</v>
      </c>
      <c r="AW216" s="25">
        <f>SUM(AW213:AW215)</f>
        <v>0</v>
      </c>
      <c r="AX216" s="24">
        <f>IF((SUM(AT216:AW216))=SUM(AX213:AX215),SUM(AX213:AX215),"HIBA!")</f>
        <v>0</v>
      </c>
      <c r="AZ216" s="544">
        <f t="shared" si="148"/>
        <v>0</v>
      </c>
      <c r="BA216" s="529">
        <v>0</v>
      </c>
      <c r="BB216" s="529">
        <v>0</v>
      </c>
      <c r="BC216" s="532"/>
    </row>
    <row r="217" spans="1:55" s="29" customFormat="1" ht="24.9" hidden="1" customHeight="1" x14ac:dyDescent="0.25">
      <c r="A217" s="34" t="s">
        <v>54</v>
      </c>
      <c r="B217" s="33" t="s">
        <v>53</v>
      </c>
      <c r="C217" s="98">
        <f>'Melléklet 1.2'!C61+[1]Hivatal!C216+Óvoda!C217+'Közösségi H'!C217</f>
        <v>0</v>
      </c>
      <c r="D217" s="78">
        <f>'Melléklet 1.2'!D61+[1]Hivatal!D216+Óvoda!D217+'Közösségi H'!D217</f>
        <v>0</v>
      </c>
      <c r="E217" s="99">
        <f>'Melléklet 1.2'!E61+[1]Hivatal!E216+Óvoda!E217+'Közösségi H'!E217</f>
        <v>0</v>
      </c>
      <c r="F217" s="30">
        <f>SUM(C217:E217)</f>
        <v>0</v>
      </c>
      <c r="G217" s="98">
        <f>'Melléklet 1.2'!G61+[1]Hivatal!G216+Óvoda!G217+'Közösségi H'!G217</f>
        <v>0</v>
      </c>
      <c r="H217" s="78">
        <f>'Melléklet 1.2'!H61+[1]Hivatal!H216+Óvoda!H217+'Közösségi H'!H217</f>
        <v>0</v>
      </c>
      <c r="I217" s="99">
        <f>'Melléklet 1.2'!I61+[1]Hivatal!I216+Óvoda!I217+'Közösségi H'!I217</f>
        <v>0</v>
      </c>
      <c r="J217" s="30">
        <f>SUM(F217:I217)</f>
        <v>0</v>
      </c>
      <c r="K217" s="98">
        <f>'Melléklet 1.2'!K61+[1]Hivatal!K216+Óvoda!K217+'Közösségi H'!K217</f>
        <v>0</v>
      </c>
      <c r="L217" s="78">
        <f>'Melléklet 1.2'!L61+[1]Hivatal!L216+Óvoda!L217+'Közösségi H'!L217</f>
        <v>0</v>
      </c>
      <c r="M217" s="99">
        <f>'Melléklet 1.2'!M61+[1]Hivatal!M216+Óvoda!M217+'Közösségi H'!M217</f>
        <v>0</v>
      </c>
      <c r="N217" s="30">
        <f>SUM(J217:M217)</f>
        <v>0</v>
      </c>
      <c r="O217" s="32"/>
      <c r="P217" s="31"/>
      <c r="Q217" s="31"/>
      <c r="R217" s="30">
        <f>SUM(N217:Q217)</f>
        <v>0</v>
      </c>
      <c r="S217" s="32"/>
      <c r="T217" s="31"/>
      <c r="U217" s="31"/>
      <c r="V217" s="30">
        <f>SUM(R217:U217)</f>
        <v>0</v>
      </c>
      <c r="W217" s="32"/>
      <c r="X217" s="31"/>
      <c r="Y217" s="31"/>
      <c r="Z217" s="30">
        <f>SUM(V217:Y217)</f>
        <v>0</v>
      </c>
      <c r="AA217" s="32"/>
      <c r="AB217" s="31"/>
      <c r="AC217" s="31"/>
      <c r="AD217" s="30">
        <f>SUM(Z217:AC217)</f>
        <v>0</v>
      </c>
      <c r="AE217" s="32"/>
      <c r="AF217" s="31"/>
      <c r="AG217" s="31"/>
      <c r="AH217" s="30">
        <f>SUM(AD217:AG217)</f>
        <v>0</v>
      </c>
      <c r="AI217" s="32"/>
      <c r="AJ217" s="31"/>
      <c r="AK217" s="31"/>
      <c r="AL217" s="30">
        <f>SUM(AH217:AK217)</f>
        <v>0</v>
      </c>
      <c r="AM217" s="32"/>
      <c r="AN217" s="31"/>
      <c r="AO217" s="31"/>
      <c r="AP217" s="30">
        <f>SUM(AL217:AO217)</f>
        <v>0</v>
      </c>
      <c r="AQ217" s="32"/>
      <c r="AR217" s="31"/>
      <c r="AS217" s="31"/>
      <c r="AT217" s="30">
        <f>SUM(AP217:AS217)</f>
        <v>0</v>
      </c>
      <c r="AU217" s="32"/>
      <c r="AV217" s="31"/>
      <c r="AW217" s="31"/>
      <c r="AX217" s="30">
        <f>SUM(AT217:AW217)</f>
        <v>0</v>
      </c>
      <c r="AZ217" s="544">
        <f t="shared" si="148"/>
        <v>0</v>
      </c>
      <c r="BA217" s="529">
        <v>0</v>
      </c>
      <c r="BB217" s="529">
        <v>0</v>
      </c>
      <c r="BC217" s="531"/>
    </row>
    <row r="218" spans="1:55" s="29" customFormat="1" ht="24.9" hidden="1" customHeight="1" x14ac:dyDescent="0.25">
      <c r="A218" s="34" t="s">
        <v>52</v>
      </c>
      <c r="B218" s="33" t="s">
        <v>51</v>
      </c>
      <c r="C218" s="98">
        <f>'Melléklet 1.2'!C62+[1]Hivatal!C217+Óvoda!C218+'Közösségi H'!C218</f>
        <v>0</v>
      </c>
      <c r="D218" s="78">
        <f>'Melléklet 1.2'!D62+[1]Hivatal!D217+Óvoda!D218+'Közösségi H'!D218</f>
        <v>0</v>
      </c>
      <c r="E218" s="99">
        <f>'Melléklet 1.2'!E62+[1]Hivatal!E217+Óvoda!E218+'Közösségi H'!E218</f>
        <v>0</v>
      </c>
      <c r="F218" s="30">
        <f>SUM(C218:E218)</f>
        <v>0</v>
      </c>
      <c r="G218" s="98">
        <f>'Melléklet 1.2'!G62+[1]Hivatal!G217+Óvoda!G218+'Közösségi H'!G218</f>
        <v>0</v>
      </c>
      <c r="H218" s="78">
        <f>'Melléklet 1.2'!H62+[1]Hivatal!H217+Óvoda!H218+'Közösségi H'!H218</f>
        <v>0</v>
      </c>
      <c r="I218" s="99">
        <f>'Melléklet 1.2'!I62+[1]Hivatal!I217+Óvoda!I218+'Közösségi H'!I218</f>
        <v>0</v>
      </c>
      <c r="J218" s="30">
        <f>SUM(F218:I218)</f>
        <v>0</v>
      </c>
      <c r="K218" s="98">
        <f>'Melléklet 1.2'!K62+[1]Hivatal!K217+Óvoda!K218+'Közösségi H'!K218</f>
        <v>0</v>
      </c>
      <c r="L218" s="78">
        <f>'Melléklet 1.2'!L62+[1]Hivatal!L217+Óvoda!L218+'Közösségi H'!L218</f>
        <v>0</v>
      </c>
      <c r="M218" s="99">
        <f>'Melléklet 1.2'!M62+[1]Hivatal!M217+Óvoda!M218+'Közösségi H'!M218</f>
        <v>0</v>
      </c>
      <c r="N218" s="30">
        <f>SUM(J218:M218)</f>
        <v>0</v>
      </c>
      <c r="O218" s="32"/>
      <c r="P218" s="31"/>
      <c r="Q218" s="31"/>
      <c r="R218" s="30">
        <f>SUM(N218:Q218)</f>
        <v>0</v>
      </c>
      <c r="S218" s="32"/>
      <c r="T218" s="31"/>
      <c r="U218" s="31"/>
      <c r="V218" s="30">
        <f>SUM(R218:U218)</f>
        <v>0</v>
      </c>
      <c r="W218" s="32"/>
      <c r="X218" s="31"/>
      <c r="Y218" s="31"/>
      <c r="Z218" s="30">
        <f>SUM(V218:Y218)</f>
        <v>0</v>
      </c>
      <c r="AA218" s="32"/>
      <c r="AB218" s="31"/>
      <c r="AC218" s="31"/>
      <c r="AD218" s="30">
        <f>SUM(Z218:AC218)</f>
        <v>0</v>
      </c>
      <c r="AE218" s="32"/>
      <c r="AF218" s="31"/>
      <c r="AG218" s="31"/>
      <c r="AH218" s="30">
        <f>SUM(AD218:AG218)</f>
        <v>0</v>
      </c>
      <c r="AI218" s="32"/>
      <c r="AJ218" s="31"/>
      <c r="AK218" s="31"/>
      <c r="AL218" s="30">
        <f>SUM(AH218:AK218)</f>
        <v>0</v>
      </c>
      <c r="AM218" s="32"/>
      <c r="AN218" s="31"/>
      <c r="AO218" s="31"/>
      <c r="AP218" s="30">
        <f>SUM(AL218:AO218)</f>
        <v>0</v>
      </c>
      <c r="AQ218" s="32"/>
      <c r="AR218" s="31"/>
      <c r="AS218" s="31"/>
      <c r="AT218" s="30">
        <f>SUM(AP218:AS218)</f>
        <v>0</v>
      </c>
      <c r="AU218" s="32"/>
      <c r="AV218" s="31"/>
      <c r="AW218" s="31"/>
      <c r="AX218" s="30">
        <f>SUM(AT218:AW218)</f>
        <v>0</v>
      </c>
      <c r="AZ218" s="544">
        <f t="shared" si="148"/>
        <v>0</v>
      </c>
      <c r="BA218" s="529">
        <v>0</v>
      </c>
      <c r="BB218" s="529">
        <v>0</v>
      </c>
      <c r="BC218" s="531"/>
    </row>
    <row r="219" spans="1:55" s="29" customFormat="1" ht="24.9" hidden="1" customHeight="1" x14ac:dyDescent="0.25">
      <c r="A219" s="34" t="s">
        <v>50</v>
      </c>
      <c r="B219" s="33" t="s">
        <v>49</v>
      </c>
      <c r="C219" s="98">
        <f>'Melléklet 1.2'!C63+[1]Hivatal!C218+Óvoda!C219+'Közösségi H'!C219</f>
        <v>0</v>
      </c>
      <c r="D219" s="78">
        <f>'Melléklet 1.2'!D63+[1]Hivatal!D218+Óvoda!D219+'Közösségi H'!D219</f>
        <v>0</v>
      </c>
      <c r="E219" s="99">
        <f>'Melléklet 1.2'!E63+[1]Hivatal!E218+Óvoda!E219+'Közösségi H'!E219</f>
        <v>0</v>
      </c>
      <c r="F219" s="30">
        <f>SUM(C219:E219)</f>
        <v>0</v>
      </c>
      <c r="G219" s="98">
        <f>'Melléklet 1.2'!G63+[1]Hivatal!G218+Óvoda!G219+'Közösségi H'!G219</f>
        <v>0</v>
      </c>
      <c r="H219" s="78">
        <f>'Melléklet 1.2'!H63+[1]Hivatal!H218+Óvoda!H219+'Közösségi H'!H219</f>
        <v>0</v>
      </c>
      <c r="I219" s="99">
        <f>'Melléklet 1.2'!I63+[1]Hivatal!I218+Óvoda!I219+'Közösségi H'!I219</f>
        <v>0</v>
      </c>
      <c r="J219" s="30">
        <f>SUM(F219:I219)</f>
        <v>0</v>
      </c>
      <c r="K219" s="98">
        <f>'Melléklet 1.2'!K63+[1]Hivatal!K218+Óvoda!K219+'Közösségi H'!K219</f>
        <v>0</v>
      </c>
      <c r="L219" s="78">
        <f>'Melléklet 1.2'!L63+[1]Hivatal!L218+Óvoda!L219+'Közösségi H'!L219</f>
        <v>0</v>
      </c>
      <c r="M219" s="99">
        <f>'Melléklet 1.2'!M63+[1]Hivatal!M218+Óvoda!M219+'Közösségi H'!M219</f>
        <v>0</v>
      </c>
      <c r="N219" s="30">
        <f>SUM(J219:M219)</f>
        <v>0</v>
      </c>
      <c r="O219" s="32"/>
      <c r="P219" s="31"/>
      <c r="Q219" s="31"/>
      <c r="R219" s="30">
        <f>SUM(N219:Q219)</f>
        <v>0</v>
      </c>
      <c r="S219" s="32"/>
      <c r="T219" s="31"/>
      <c r="U219" s="31"/>
      <c r="V219" s="30">
        <f>SUM(R219:U219)</f>
        <v>0</v>
      </c>
      <c r="W219" s="32"/>
      <c r="X219" s="31"/>
      <c r="Y219" s="31"/>
      <c r="Z219" s="30">
        <f>SUM(V219:Y219)</f>
        <v>0</v>
      </c>
      <c r="AA219" s="32"/>
      <c r="AB219" s="31"/>
      <c r="AC219" s="31"/>
      <c r="AD219" s="30">
        <f>SUM(Z219:AC219)</f>
        <v>0</v>
      </c>
      <c r="AE219" s="32"/>
      <c r="AF219" s="31"/>
      <c r="AG219" s="31"/>
      <c r="AH219" s="30">
        <f>SUM(AD219:AG219)</f>
        <v>0</v>
      </c>
      <c r="AI219" s="32"/>
      <c r="AJ219" s="31"/>
      <c r="AK219" s="31"/>
      <c r="AL219" s="30">
        <f>SUM(AH219:AK219)</f>
        <v>0</v>
      </c>
      <c r="AM219" s="32"/>
      <c r="AN219" s="31"/>
      <c r="AO219" s="31"/>
      <c r="AP219" s="30">
        <f>SUM(AL219:AO219)</f>
        <v>0</v>
      </c>
      <c r="AQ219" s="32"/>
      <c r="AR219" s="31"/>
      <c r="AS219" s="31"/>
      <c r="AT219" s="30">
        <f>SUM(AP219:AS219)</f>
        <v>0</v>
      </c>
      <c r="AU219" s="32"/>
      <c r="AV219" s="31"/>
      <c r="AW219" s="31"/>
      <c r="AX219" s="30">
        <f>SUM(AT219:AW219)</f>
        <v>0</v>
      </c>
      <c r="AZ219" s="544">
        <f t="shared" si="148"/>
        <v>0</v>
      </c>
      <c r="BA219" s="529">
        <v>0</v>
      </c>
      <c r="BB219" s="529">
        <v>0</v>
      </c>
      <c r="BC219" s="531"/>
    </row>
    <row r="220" spans="1:55" s="29" customFormat="1" ht="24.9" hidden="1" customHeight="1" x14ac:dyDescent="0.25">
      <c r="A220" s="34" t="s">
        <v>48</v>
      </c>
      <c r="B220" s="33" t="s">
        <v>47</v>
      </c>
      <c r="C220" s="98">
        <f>'Melléklet 1.2'!C64+[1]Hivatal!C219+Óvoda!C220+'Közösségi H'!C220</f>
        <v>0</v>
      </c>
      <c r="D220" s="78">
        <f>'Melléklet 1.2'!D64+[1]Hivatal!D219+Óvoda!D220+'Közösségi H'!D220</f>
        <v>0</v>
      </c>
      <c r="E220" s="99">
        <f>'Melléklet 1.2'!E64+[1]Hivatal!E219+Óvoda!E220+'Közösségi H'!E220</f>
        <v>0</v>
      </c>
      <c r="F220" s="30">
        <f>SUM(C220:E220)</f>
        <v>0</v>
      </c>
      <c r="G220" s="98">
        <f>'Melléklet 1.2'!G64+[1]Hivatal!G219+Óvoda!G220+'Közösségi H'!G220</f>
        <v>0</v>
      </c>
      <c r="H220" s="78">
        <f>'Melléklet 1.2'!H64+[1]Hivatal!H219+Óvoda!H220+'Közösségi H'!H220</f>
        <v>0</v>
      </c>
      <c r="I220" s="99">
        <f>'Melléklet 1.2'!I64+[1]Hivatal!I219+Óvoda!I220+'Közösségi H'!I220</f>
        <v>0</v>
      </c>
      <c r="J220" s="30">
        <f>SUM(F220:I220)</f>
        <v>0</v>
      </c>
      <c r="K220" s="98">
        <f>'Melléklet 1.2'!K64+[1]Hivatal!K219+Óvoda!K220+'Közösségi H'!K220</f>
        <v>0</v>
      </c>
      <c r="L220" s="78">
        <f>'Melléklet 1.2'!L64+[1]Hivatal!L219+Óvoda!L220+'Közösségi H'!L220</f>
        <v>0</v>
      </c>
      <c r="M220" s="99">
        <f>'Melléklet 1.2'!M64+[1]Hivatal!M219+Óvoda!M220+'Közösségi H'!M220</f>
        <v>0</v>
      </c>
      <c r="N220" s="30">
        <f>SUM(J220:M220)</f>
        <v>0</v>
      </c>
      <c r="O220" s="32"/>
      <c r="P220" s="31"/>
      <c r="Q220" s="31"/>
      <c r="R220" s="30">
        <f>SUM(N220:Q220)</f>
        <v>0</v>
      </c>
      <c r="S220" s="32"/>
      <c r="T220" s="31"/>
      <c r="U220" s="31"/>
      <c r="V220" s="30">
        <f>SUM(R220:U220)</f>
        <v>0</v>
      </c>
      <c r="W220" s="32"/>
      <c r="X220" s="31"/>
      <c r="Y220" s="31"/>
      <c r="Z220" s="30">
        <f>SUM(V220:Y220)</f>
        <v>0</v>
      </c>
      <c r="AA220" s="32"/>
      <c r="AB220" s="31"/>
      <c r="AC220" s="31"/>
      <c r="AD220" s="30">
        <f>SUM(Z220:AC220)</f>
        <v>0</v>
      </c>
      <c r="AE220" s="32"/>
      <c r="AF220" s="31"/>
      <c r="AG220" s="31"/>
      <c r="AH220" s="30">
        <f>SUM(AD220:AG220)</f>
        <v>0</v>
      </c>
      <c r="AI220" s="32"/>
      <c r="AJ220" s="31"/>
      <c r="AK220" s="31"/>
      <c r="AL220" s="30">
        <f>SUM(AH220:AK220)</f>
        <v>0</v>
      </c>
      <c r="AM220" s="32"/>
      <c r="AN220" s="31"/>
      <c r="AO220" s="31"/>
      <c r="AP220" s="30">
        <f>SUM(AL220:AO220)</f>
        <v>0</v>
      </c>
      <c r="AQ220" s="32"/>
      <c r="AR220" s="31"/>
      <c r="AS220" s="31"/>
      <c r="AT220" s="30">
        <f>SUM(AP220:AS220)</f>
        <v>0</v>
      </c>
      <c r="AU220" s="32"/>
      <c r="AV220" s="31"/>
      <c r="AW220" s="31"/>
      <c r="AX220" s="30">
        <f>SUM(AT220:AW220)</f>
        <v>0</v>
      </c>
      <c r="AZ220" s="544">
        <f t="shared" si="148"/>
        <v>0</v>
      </c>
      <c r="BA220" s="529">
        <v>0</v>
      </c>
      <c r="BB220" s="529">
        <v>0</v>
      </c>
      <c r="BC220" s="531"/>
    </row>
    <row r="221" spans="1:55" s="23" customFormat="1" ht="24.9" hidden="1" customHeight="1" x14ac:dyDescent="0.25">
      <c r="A221" s="28" t="s">
        <v>46</v>
      </c>
      <c r="B221" s="27" t="s">
        <v>45</v>
      </c>
      <c r="C221" s="26">
        <f>SUM(C217:C220)</f>
        <v>0</v>
      </c>
      <c r="D221" s="25">
        <f>SUM(D217:D220)</f>
        <v>0</v>
      </c>
      <c r="E221" s="25">
        <f>SUM(E217:E220)</f>
        <v>0</v>
      </c>
      <c r="F221" s="24">
        <f>IF((SUM(C221:E221))=SUM(F217:F220),SUM(F217:F220),"HIBA!")</f>
        <v>0</v>
      </c>
      <c r="G221" s="26">
        <f>SUM(G217:G220)</f>
        <v>0</v>
      </c>
      <c r="H221" s="25">
        <f>SUM(H217:H220)</f>
        <v>0</v>
      </c>
      <c r="I221" s="25">
        <f>SUM(I217:I220)</f>
        <v>0</v>
      </c>
      <c r="J221" s="24">
        <f>IF((SUM(F221:I221))=SUM(J217:J220),SUM(J217:J220),"HIBA!")</f>
        <v>0</v>
      </c>
      <c r="K221" s="26">
        <f>SUM(K217:K220)</f>
        <v>0</v>
      </c>
      <c r="L221" s="25">
        <f>SUM(L217:L220)</f>
        <v>0</v>
      </c>
      <c r="M221" s="25">
        <f>SUM(M217:M220)</f>
        <v>0</v>
      </c>
      <c r="N221" s="24">
        <f>IF((SUM(J221:M221))=SUM(N217:N220),SUM(N217:N220),"HIBA!")</f>
        <v>0</v>
      </c>
      <c r="O221" s="26">
        <f>SUM(O217:O220)</f>
        <v>0</v>
      </c>
      <c r="P221" s="25">
        <f>SUM(P217:P220)</f>
        <v>0</v>
      </c>
      <c r="Q221" s="25">
        <f>SUM(Q217:Q220)</f>
        <v>0</v>
      </c>
      <c r="R221" s="24">
        <f>IF((SUM(N221:Q221))=SUM(R217:R220),SUM(R217:R220),"HIBA!")</f>
        <v>0</v>
      </c>
      <c r="S221" s="26">
        <f>SUM(S217:S220)</f>
        <v>0</v>
      </c>
      <c r="T221" s="25">
        <f>SUM(T217:T220)</f>
        <v>0</v>
      </c>
      <c r="U221" s="25">
        <f>SUM(U217:U220)</f>
        <v>0</v>
      </c>
      <c r="V221" s="24">
        <f>IF((SUM(R221:U221))=SUM(V217:V220),SUM(V217:V220),"HIBA!")</f>
        <v>0</v>
      </c>
      <c r="W221" s="26">
        <f>SUM(W217:W220)</f>
        <v>0</v>
      </c>
      <c r="X221" s="25">
        <f>SUM(X217:X220)</f>
        <v>0</v>
      </c>
      <c r="Y221" s="25">
        <f>SUM(Y217:Y220)</f>
        <v>0</v>
      </c>
      <c r="Z221" s="24">
        <f>IF((SUM(V221:Y221))=SUM(Z217:Z220),SUM(Z217:Z220),"HIBA!")</f>
        <v>0</v>
      </c>
      <c r="AA221" s="26">
        <f>SUM(AA217:AA220)</f>
        <v>0</v>
      </c>
      <c r="AB221" s="25">
        <f>SUM(AB217:AB220)</f>
        <v>0</v>
      </c>
      <c r="AC221" s="25">
        <f>SUM(AC217:AC220)</f>
        <v>0</v>
      </c>
      <c r="AD221" s="24">
        <f>IF((SUM(Z221:AC221))=SUM(AD217:AD220),SUM(AD217:AD220),"HIBA!")</f>
        <v>0</v>
      </c>
      <c r="AE221" s="26">
        <f>SUM(AE217:AE220)</f>
        <v>0</v>
      </c>
      <c r="AF221" s="25">
        <f>SUM(AF217:AF220)</f>
        <v>0</v>
      </c>
      <c r="AG221" s="25">
        <f>SUM(AG217:AG220)</f>
        <v>0</v>
      </c>
      <c r="AH221" s="24">
        <f>IF((SUM(AD221:AG221))=SUM(AH217:AH220),SUM(AH217:AH220),"HIBA!")</f>
        <v>0</v>
      </c>
      <c r="AI221" s="26">
        <f>SUM(AI217:AI220)</f>
        <v>0</v>
      </c>
      <c r="AJ221" s="25">
        <f>SUM(AJ217:AJ220)</f>
        <v>0</v>
      </c>
      <c r="AK221" s="25">
        <f>SUM(AK217:AK220)</f>
        <v>0</v>
      </c>
      <c r="AL221" s="24">
        <f>IF((SUM(AH221:AK221))=SUM(AL217:AL220),SUM(AL217:AL220),"HIBA!")</f>
        <v>0</v>
      </c>
      <c r="AM221" s="26">
        <f>SUM(AM217:AM220)</f>
        <v>0</v>
      </c>
      <c r="AN221" s="25">
        <f>SUM(AN217:AN220)</f>
        <v>0</v>
      </c>
      <c r="AO221" s="25">
        <f>SUM(AO217:AO220)</f>
        <v>0</v>
      </c>
      <c r="AP221" s="24">
        <f>IF((SUM(AL221:AO221))=SUM(AP217:AP220),SUM(AP217:AP220),"HIBA!")</f>
        <v>0</v>
      </c>
      <c r="AQ221" s="26">
        <f>SUM(AQ217:AQ220)</f>
        <v>0</v>
      </c>
      <c r="AR221" s="25">
        <f>SUM(AR217:AR220)</f>
        <v>0</v>
      </c>
      <c r="AS221" s="25">
        <f>SUM(AS217:AS220)</f>
        <v>0</v>
      </c>
      <c r="AT221" s="24">
        <f>IF((SUM(AP221:AS221))=SUM(AT217:AT220),SUM(AT217:AT220),"HIBA!")</f>
        <v>0</v>
      </c>
      <c r="AU221" s="26">
        <f>SUM(AU217:AU220)</f>
        <v>0</v>
      </c>
      <c r="AV221" s="25">
        <f>SUM(AV217:AV220)</f>
        <v>0</v>
      </c>
      <c r="AW221" s="25">
        <f>SUM(AW217:AW220)</f>
        <v>0</v>
      </c>
      <c r="AX221" s="24">
        <f>IF((SUM(AT221:AW221))=SUM(AX217:AX220),SUM(AX217:AX220),"HIBA!")</f>
        <v>0</v>
      </c>
      <c r="AZ221" s="544">
        <f t="shared" si="148"/>
        <v>0</v>
      </c>
      <c r="BA221" s="529">
        <v>0</v>
      </c>
      <c r="BB221" s="529">
        <v>0</v>
      </c>
      <c r="BC221" s="532"/>
    </row>
    <row r="222" spans="1:55" s="29" customFormat="1" ht="24.9" customHeight="1" x14ac:dyDescent="0.25">
      <c r="A222" s="34" t="s">
        <v>44</v>
      </c>
      <c r="B222" s="33" t="s">
        <v>42</v>
      </c>
      <c r="C222" s="98">
        <f>'Melléklet 1.2'!C66+[1]Hivatal!C221+Óvoda!C222+'Közösségi H'!C222</f>
        <v>83122409</v>
      </c>
      <c r="D222" s="78">
        <f>'Melléklet 1.2'!D66+[1]Hivatal!D221+Óvoda!D222+'Közösségi H'!D222</f>
        <v>0</v>
      </c>
      <c r="E222" s="99">
        <f>'Melléklet 1.2'!E66+[1]Hivatal!E221+Óvoda!E222+'Közösségi H'!E222</f>
        <v>0</v>
      </c>
      <c r="F222" s="30">
        <f>SUM(C222:E222)</f>
        <v>83122409</v>
      </c>
      <c r="G222" s="98">
        <f>'Melléklet 1.2'!G66+[1]Hivatal!G221+Óvoda!G222+'Közösségi H'!G222</f>
        <v>-8163559</v>
      </c>
      <c r="H222" s="78">
        <f>'Melléklet 1.2'!H66+[1]Hivatal!H221+Óvoda!H222+'Közösségi H'!H222</f>
        <v>0</v>
      </c>
      <c r="I222" s="99">
        <f>'Melléklet 1.2'!I66+[1]Hivatal!I221+Óvoda!I222+'Közösségi H'!I222</f>
        <v>0</v>
      </c>
      <c r="J222" s="30">
        <f>SUM(F222:I222)</f>
        <v>74958850</v>
      </c>
      <c r="K222" s="98">
        <f>'Melléklet 1.2'!K66+[1]Hivatal!K221+Óvoda!K222+'Közösségi H'!K222</f>
        <v>0</v>
      </c>
      <c r="L222" s="78">
        <f>'Melléklet 1.2'!L66+[1]Hivatal!L221+Óvoda!L222+'Közösségi H'!L222</f>
        <v>0</v>
      </c>
      <c r="M222" s="99">
        <f>'Melléklet 1.2'!M66+[1]Hivatal!M221+Óvoda!M222+'Közösségi H'!M222</f>
        <v>0</v>
      </c>
      <c r="N222" s="30">
        <f>SUM(J222:M222)</f>
        <v>74958850</v>
      </c>
      <c r="O222" s="32"/>
      <c r="P222" s="31"/>
      <c r="Q222" s="31"/>
      <c r="R222" s="30">
        <f>SUM(N222:Q222)</f>
        <v>74958850</v>
      </c>
      <c r="S222" s="32"/>
      <c r="T222" s="31"/>
      <c r="U222" s="31"/>
      <c r="V222" s="30">
        <f>SUM(R222:U222)</f>
        <v>74958850</v>
      </c>
      <c r="W222" s="32"/>
      <c r="X222" s="31"/>
      <c r="Y222" s="31"/>
      <c r="Z222" s="30">
        <f>SUM(V222:Y222)</f>
        <v>74958850</v>
      </c>
      <c r="AA222" s="32"/>
      <c r="AB222" s="31"/>
      <c r="AC222" s="31"/>
      <c r="AD222" s="30">
        <f>SUM(Z222:AC222)</f>
        <v>74958850</v>
      </c>
      <c r="AE222" s="32"/>
      <c r="AF222" s="31"/>
      <c r="AG222" s="31"/>
      <c r="AH222" s="30">
        <f>SUM(AD222:AG222)</f>
        <v>74958850</v>
      </c>
      <c r="AI222" s="32"/>
      <c r="AJ222" s="31"/>
      <c r="AK222" s="31"/>
      <c r="AL222" s="30">
        <f>SUM(AH222:AK222)</f>
        <v>74958850</v>
      </c>
      <c r="AM222" s="32"/>
      <c r="AN222" s="31"/>
      <c r="AO222" s="31"/>
      <c r="AP222" s="30">
        <f>SUM(AL222:AO222)</f>
        <v>74958850</v>
      </c>
      <c r="AQ222" s="32"/>
      <c r="AR222" s="31"/>
      <c r="AS222" s="31"/>
      <c r="AT222" s="30">
        <f>SUM(AP222:AS222)</f>
        <v>74958850</v>
      </c>
      <c r="AU222" s="32"/>
      <c r="AV222" s="31"/>
      <c r="AW222" s="31"/>
      <c r="AX222" s="30">
        <f>SUM(AT222:AW222)</f>
        <v>74958850</v>
      </c>
      <c r="AZ222" s="544">
        <f t="shared" si="148"/>
        <v>0</v>
      </c>
      <c r="BA222" s="529">
        <v>0</v>
      </c>
      <c r="BB222" s="529">
        <v>0</v>
      </c>
      <c r="BC222" s="531">
        <v>74958850</v>
      </c>
    </row>
    <row r="223" spans="1:55" s="29" customFormat="1" ht="24.9" hidden="1" customHeight="1" x14ac:dyDescent="0.25">
      <c r="A223" s="34" t="s">
        <v>43</v>
      </c>
      <c r="B223" s="33" t="s">
        <v>42</v>
      </c>
      <c r="C223" s="98">
        <f>'Melléklet 1.2'!C67+[1]Hivatal!C222+Óvoda!C223+'Közösségi H'!C223</f>
        <v>0</v>
      </c>
      <c r="D223" s="78">
        <f>'Melléklet 1.2'!D67+[1]Hivatal!D222+Óvoda!D223+'Közösségi H'!D223</f>
        <v>0</v>
      </c>
      <c r="E223" s="99">
        <f>'Melléklet 1.2'!E67+[1]Hivatal!E222+Óvoda!E223+'Közösségi H'!E223</f>
        <v>0</v>
      </c>
      <c r="F223" s="30">
        <f>SUM(C223:E223)</f>
        <v>0</v>
      </c>
      <c r="G223" s="98">
        <f>'Melléklet 1.2'!G67+[1]Hivatal!G222+Óvoda!G223+'Közösségi H'!G223</f>
        <v>0</v>
      </c>
      <c r="H223" s="78">
        <f>'Melléklet 1.2'!H67+[1]Hivatal!H222+Óvoda!H223+'Közösségi H'!H223</f>
        <v>0</v>
      </c>
      <c r="I223" s="99">
        <f>'Melléklet 1.2'!I67+[1]Hivatal!I222+Óvoda!I223+'Közösségi H'!I223</f>
        <v>0</v>
      </c>
      <c r="J223" s="30">
        <f>SUM(F223:I223)</f>
        <v>0</v>
      </c>
      <c r="K223" s="98">
        <f>'Melléklet 1.2'!K67+[1]Hivatal!K222+Óvoda!K223+'Közösségi H'!K223</f>
        <v>0</v>
      </c>
      <c r="L223" s="78">
        <f>'Melléklet 1.2'!L67+[1]Hivatal!L222+Óvoda!L223+'Közösségi H'!L223</f>
        <v>0</v>
      </c>
      <c r="M223" s="99">
        <f>'Melléklet 1.2'!M67+[1]Hivatal!M222+Óvoda!M223+'Közösségi H'!M223</f>
        <v>0</v>
      </c>
      <c r="N223" s="30">
        <f>SUM(J223:M223)</f>
        <v>0</v>
      </c>
      <c r="O223" s="32"/>
      <c r="P223" s="31"/>
      <c r="Q223" s="31"/>
      <c r="R223" s="30">
        <f>SUM(N223:Q223)</f>
        <v>0</v>
      </c>
      <c r="S223" s="32"/>
      <c r="T223" s="31"/>
      <c r="U223" s="31"/>
      <c r="V223" s="30">
        <f>SUM(R223:U223)</f>
        <v>0</v>
      </c>
      <c r="W223" s="32"/>
      <c r="X223" s="31"/>
      <c r="Y223" s="31"/>
      <c r="Z223" s="30">
        <f>SUM(V223:Y223)</f>
        <v>0</v>
      </c>
      <c r="AA223" s="32"/>
      <c r="AB223" s="31"/>
      <c r="AC223" s="31"/>
      <c r="AD223" s="30">
        <f>SUM(Z223:AC223)</f>
        <v>0</v>
      </c>
      <c r="AE223" s="32"/>
      <c r="AF223" s="31"/>
      <c r="AG223" s="31"/>
      <c r="AH223" s="30">
        <f>SUM(AD223:AG223)</f>
        <v>0</v>
      </c>
      <c r="AI223" s="32"/>
      <c r="AJ223" s="31"/>
      <c r="AK223" s="31"/>
      <c r="AL223" s="30">
        <f>SUM(AH223:AK223)</f>
        <v>0</v>
      </c>
      <c r="AM223" s="32"/>
      <c r="AN223" s="31"/>
      <c r="AO223" s="31"/>
      <c r="AP223" s="30">
        <f>SUM(AL223:AO223)</f>
        <v>0</v>
      </c>
      <c r="AQ223" s="32"/>
      <c r="AR223" s="31"/>
      <c r="AS223" s="31"/>
      <c r="AT223" s="30">
        <f>SUM(AP223:AS223)</f>
        <v>0</v>
      </c>
      <c r="AU223" s="32"/>
      <c r="AV223" s="31"/>
      <c r="AW223" s="31"/>
      <c r="AX223" s="30">
        <f>SUM(AT223:AW223)</f>
        <v>0</v>
      </c>
      <c r="AZ223" s="544">
        <f t="shared" si="148"/>
        <v>0</v>
      </c>
      <c r="BA223" s="529">
        <v>0</v>
      </c>
      <c r="BB223" s="529">
        <v>0</v>
      </c>
      <c r="BC223" s="531"/>
    </row>
    <row r="224" spans="1:55" s="29" customFormat="1" ht="24.9" hidden="1" customHeight="1" x14ac:dyDescent="0.25">
      <c r="A224" s="34" t="s">
        <v>41</v>
      </c>
      <c r="B224" s="33" t="s">
        <v>39</v>
      </c>
      <c r="C224" s="98">
        <f>'Melléklet 1.2'!C68+[1]Hivatal!C223+Óvoda!C224+'Közösségi H'!C224</f>
        <v>0</v>
      </c>
      <c r="D224" s="78">
        <f>'Melléklet 1.2'!D68+[1]Hivatal!D223+Óvoda!D224+'Közösségi H'!D224</f>
        <v>0</v>
      </c>
      <c r="E224" s="99">
        <f>'Melléklet 1.2'!E68+[1]Hivatal!E223+Óvoda!E224+'Közösségi H'!E224</f>
        <v>0</v>
      </c>
      <c r="F224" s="30">
        <f>SUM(C224:E224)</f>
        <v>0</v>
      </c>
      <c r="G224" s="98">
        <f>'Melléklet 1.2'!G68+[1]Hivatal!G223+Óvoda!G224+'Közösségi H'!G224</f>
        <v>0</v>
      </c>
      <c r="H224" s="78">
        <f>'Melléklet 1.2'!H68+[1]Hivatal!H223+Óvoda!H224+'Közösségi H'!H224</f>
        <v>0</v>
      </c>
      <c r="I224" s="99">
        <f>'Melléklet 1.2'!I68+[1]Hivatal!I223+Óvoda!I224+'Közösségi H'!I224</f>
        <v>0</v>
      </c>
      <c r="J224" s="30">
        <f>SUM(F224:I224)</f>
        <v>0</v>
      </c>
      <c r="K224" s="98">
        <f>'Melléklet 1.2'!K68+[1]Hivatal!K223+Óvoda!K224+'Közösségi H'!K224</f>
        <v>0</v>
      </c>
      <c r="L224" s="78">
        <f>'Melléklet 1.2'!L68+[1]Hivatal!L223+Óvoda!L224+'Közösségi H'!L224</f>
        <v>0</v>
      </c>
      <c r="M224" s="99">
        <f>'Melléklet 1.2'!M68+[1]Hivatal!M223+Óvoda!M224+'Közösségi H'!M224</f>
        <v>0</v>
      </c>
      <c r="N224" s="30">
        <f>SUM(J224:M224)</f>
        <v>0</v>
      </c>
      <c r="O224" s="32"/>
      <c r="P224" s="31"/>
      <c r="Q224" s="31"/>
      <c r="R224" s="30">
        <f>SUM(N224:Q224)</f>
        <v>0</v>
      </c>
      <c r="S224" s="32"/>
      <c r="T224" s="31"/>
      <c r="U224" s="31"/>
      <c r="V224" s="30">
        <f>SUM(R224:U224)</f>
        <v>0</v>
      </c>
      <c r="W224" s="32"/>
      <c r="X224" s="31"/>
      <c r="Y224" s="31"/>
      <c r="Z224" s="30">
        <f>SUM(V224:Y224)</f>
        <v>0</v>
      </c>
      <c r="AA224" s="32"/>
      <c r="AB224" s="31"/>
      <c r="AC224" s="31"/>
      <c r="AD224" s="30">
        <f>SUM(Z224:AC224)</f>
        <v>0</v>
      </c>
      <c r="AE224" s="32"/>
      <c r="AF224" s="31"/>
      <c r="AG224" s="31"/>
      <c r="AH224" s="30">
        <f>SUM(AD224:AG224)</f>
        <v>0</v>
      </c>
      <c r="AI224" s="32"/>
      <c r="AJ224" s="31"/>
      <c r="AK224" s="31"/>
      <c r="AL224" s="30">
        <f>SUM(AH224:AK224)</f>
        <v>0</v>
      </c>
      <c r="AM224" s="32"/>
      <c r="AN224" s="31"/>
      <c r="AO224" s="31"/>
      <c r="AP224" s="30">
        <f>SUM(AL224:AO224)</f>
        <v>0</v>
      </c>
      <c r="AQ224" s="32"/>
      <c r="AR224" s="31"/>
      <c r="AS224" s="31"/>
      <c r="AT224" s="30">
        <f>SUM(AP224:AS224)</f>
        <v>0</v>
      </c>
      <c r="AU224" s="32"/>
      <c r="AV224" s="31"/>
      <c r="AW224" s="31"/>
      <c r="AX224" s="30">
        <f>SUM(AT224:AW224)</f>
        <v>0</v>
      </c>
      <c r="AZ224" s="544">
        <f t="shared" si="148"/>
        <v>0</v>
      </c>
      <c r="BA224" s="529">
        <v>0</v>
      </c>
      <c r="BB224" s="529">
        <v>0</v>
      </c>
      <c r="BC224" s="531"/>
    </row>
    <row r="225" spans="1:57" s="29" customFormat="1" ht="24.9" hidden="1" customHeight="1" x14ac:dyDescent="0.25">
      <c r="A225" s="34" t="s">
        <v>40</v>
      </c>
      <c r="B225" s="33" t="s">
        <v>39</v>
      </c>
      <c r="C225" s="98">
        <f>'Melléklet 1.2'!C69+[1]Hivatal!C224+Óvoda!C225+'Közösségi H'!C225</f>
        <v>0</v>
      </c>
      <c r="D225" s="78">
        <f>'Melléklet 1.2'!D69+[1]Hivatal!D224+Óvoda!D225+'Közösségi H'!D225</f>
        <v>0</v>
      </c>
      <c r="E225" s="99">
        <f>'Melléklet 1.2'!E69+[1]Hivatal!E224+Óvoda!E225+'Közösségi H'!E225</f>
        <v>0</v>
      </c>
      <c r="F225" s="30">
        <f>SUM(C225:E225)</f>
        <v>0</v>
      </c>
      <c r="G225" s="98">
        <f>'Melléklet 1.2'!G69+[1]Hivatal!G224+Óvoda!G225+'Közösségi H'!G225</f>
        <v>0</v>
      </c>
      <c r="H225" s="78">
        <f>'Melléklet 1.2'!H69+[1]Hivatal!H224+Óvoda!H225+'Közösségi H'!H225</f>
        <v>0</v>
      </c>
      <c r="I225" s="99">
        <f>'Melléklet 1.2'!I69+[1]Hivatal!I224+Óvoda!I225+'Közösségi H'!I225</f>
        <v>0</v>
      </c>
      <c r="J225" s="30">
        <f>SUM(F225:I225)</f>
        <v>0</v>
      </c>
      <c r="K225" s="98">
        <f>'Melléklet 1.2'!K69+[1]Hivatal!K224+Óvoda!K225+'Közösségi H'!K225</f>
        <v>0</v>
      </c>
      <c r="L225" s="78">
        <f>'Melléklet 1.2'!L69+[1]Hivatal!L224+Óvoda!L225+'Közösségi H'!L225</f>
        <v>0</v>
      </c>
      <c r="M225" s="99">
        <f>'Melléklet 1.2'!M69+[1]Hivatal!M224+Óvoda!M225+'Közösségi H'!M225</f>
        <v>0</v>
      </c>
      <c r="N225" s="30">
        <f>SUM(J225:M225)</f>
        <v>0</v>
      </c>
      <c r="O225" s="32"/>
      <c r="P225" s="31"/>
      <c r="Q225" s="31"/>
      <c r="R225" s="30">
        <f>SUM(N225:Q225)</f>
        <v>0</v>
      </c>
      <c r="S225" s="32"/>
      <c r="T225" s="31"/>
      <c r="U225" s="31"/>
      <c r="V225" s="30">
        <f>SUM(R225:U225)</f>
        <v>0</v>
      </c>
      <c r="W225" s="32"/>
      <c r="X225" s="31"/>
      <c r="Y225" s="31"/>
      <c r="Z225" s="30">
        <f>SUM(V225:Y225)</f>
        <v>0</v>
      </c>
      <c r="AA225" s="32"/>
      <c r="AB225" s="31"/>
      <c r="AC225" s="31"/>
      <c r="AD225" s="30">
        <f>SUM(Z225:AC225)</f>
        <v>0</v>
      </c>
      <c r="AE225" s="32"/>
      <c r="AF225" s="31"/>
      <c r="AG225" s="31"/>
      <c r="AH225" s="30">
        <f>SUM(AD225:AG225)</f>
        <v>0</v>
      </c>
      <c r="AI225" s="32"/>
      <c r="AJ225" s="31"/>
      <c r="AK225" s="31"/>
      <c r="AL225" s="30">
        <f>SUM(AH225:AK225)</f>
        <v>0</v>
      </c>
      <c r="AM225" s="32"/>
      <c r="AN225" s="31"/>
      <c r="AO225" s="31"/>
      <c r="AP225" s="30">
        <f>SUM(AL225:AO225)</f>
        <v>0</v>
      </c>
      <c r="AQ225" s="32"/>
      <c r="AR225" s="31"/>
      <c r="AS225" s="31"/>
      <c r="AT225" s="30">
        <f>SUM(AP225:AS225)</f>
        <v>0</v>
      </c>
      <c r="AU225" s="32"/>
      <c r="AV225" s="31"/>
      <c r="AW225" s="31"/>
      <c r="AX225" s="30">
        <f>SUM(AT225:AW225)</f>
        <v>0</v>
      </c>
      <c r="AZ225" s="544">
        <f t="shared" si="148"/>
        <v>0</v>
      </c>
      <c r="BA225" s="529">
        <v>0</v>
      </c>
      <c r="BB225" s="529">
        <v>0</v>
      </c>
      <c r="BC225" s="531"/>
    </row>
    <row r="226" spans="1:57" s="23" customFormat="1" ht="24.9" customHeight="1" x14ac:dyDescent="0.25">
      <c r="A226" s="28" t="s">
        <v>38</v>
      </c>
      <c r="B226" s="27" t="s">
        <v>37</v>
      </c>
      <c r="C226" s="26">
        <f>SUM(C222:C225)</f>
        <v>83122409</v>
      </c>
      <c r="D226" s="25">
        <f>SUM(D222:D225)</f>
        <v>0</v>
      </c>
      <c r="E226" s="25">
        <f>SUM(E222:E225)</f>
        <v>0</v>
      </c>
      <c r="F226" s="24">
        <f>IF((SUM(C226:E226))=SUM(F222:F225),SUM(F222:F225),"HIBA!")</f>
        <v>83122409</v>
      </c>
      <c r="G226" s="26">
        <f>SUM(G222:G225)</f>
        <v>-8163559</v>
      </c>
      <c r="H226" s="25">
        <f>SUM(H222:H225)</f>
        <v>0</v>
      </c>
      <c r="I226" s="25">
        <f>SUM(I222:I225)</f>
        <v>0</v>
      </c>
      <c r="J226" s="24">
        <f>IF((SUM(F226:I226))=SUM(J222:J225),SUM(J222:J225),"HIBA!")</f>
        <v>74958850</v>
      </c>
      <c r="K226" s="26">
        <f>SUM(K222:K225)</f>
        <v>0</v>
      </c>
      <c r="L226" s="25">
        <f>SUM(L222:L225)</f>
        <v>0</v>
      </c>
      <c r="M226" s="25">
        <f>SUM(M222:M225)</f>
        <v>0</v>
      </c>
      <c r="N226" s="24">
        <f>IF((SUM(J226:M226))=SUM(N222:N225),SUM(N222:N225),"HIBA!")</f>
        <v>74958850</v>
      </c>
      <c r="O226" s="26">
        <f>SUM(O222:O225)</f>
        <v>0</v>
      </c>
      <c r="P226" s="25">
        <f>SUM(P222:P225)</f>
        <v>0</v>
      </c>
      <c r="Q226" s="25">
        <f>SUM(Q222:Q225)</f>
        <v>0</v>
      </c>
      <c r="R226" s="24">
        <f>IF((SUM(N226:Q226))=SUM(R222:R225),SUM(R222:R225),"HIBA!")</f>
        <v>74958850</v>
      </c>
      <c r="S226" s="26">
        <f>SUM(S222:S225)</f>
        <v>0</v>
      </c>
      <c r="T226" s="25">
        <f>SUM(T222:T225)</f>
        <v>0</v>
      </c>
      <c r="U226" s="25">
        <f>SUM(U222:U225)</f>
        <v>0</v>
      </c>
      <c r="V226" s="24">
        <f>IF((SUM(R226:U226))=SUM(V222:V225),SUM(V222:V225),"HIBA!")</f>
        <v>74958850</v>
      </c>
      <c r="W226" s="26">
        <f>SUM(W222:W225)</f>
        <v>0</v>
      </c>
      <c r="X226" s="25">
        <f>SUM(X222:X225)</f>
        <v>0</v>
      </c>
      <c r="Y226" s="25">
        <f>SUM(Y222:Y225)</f>
        <v>0</v>
      </c>
      <c r="Z226" s="24">
        <f>IF((SUM(V226:Y226))=SUM(Z222:Z225),SUM(Z222:Z225),"HIBA!")</f>
        <v>74958850</v>
      </c>
      <c r="AA226" s="26">
        <f>SUM(AA222:AA225)</f>
        <v>0</v>
      </c>
      <c r="AB226" s="25">
        <f>SUM(AB222:AB225)</f>
        <v>0</v>
      </c>
      <c r="AC226" s="25">
        <f>SUM(AC222:AC225)</f>
        <v>0</v>
      </c>
      <c r="AD226" s="24">
        <f>IF((SUM(Z226:AC226))=SUM(AD222:AD225),SUM(AD222:AD225),"HIBA!")</f>
        <v>74958850</v>
      </c>
      <c r="AE226" s="26">
        <f>SUM(AE222:AE225)</f>
        <v>0</v>
      </c>
      <c r="AF226" s="25">
        <f>SUM(AF222:AF225)</f>
        <v>0</v>
      </c>
      <c r="AG226" s="25">
        <f>SUM(AG222:AG225)</f>
        <v>0</v>
      </c>
      <c r="AH226" s="24">
        <f>IF((SUM(AD226:AG226))=SUM(AH222:AH225),SUM(AH222:AH225),"HIBA!")</f>
        <v>74958850</v>
      </c>
      <c r="AI226" s="26">
        <f>SUM(AI222:AI225)</f>
        <v>0</v>
      </c>
      <c r="AJ226" s="25">
        <f>SUM(AJ222:AJ225)</f>
        <v>0</v>
      </c>
      <c r="AK226" s="25">
        <f>SUM(AK222:AK225)</f>
        <v>0</v>
      </c>
      <c r="AL226" s="24">
        <f>IF((SUM(AH226:AK226))=SUM(AL222:AL225),SUM(AL222:AL225),"HIBA!")</f>
        <v>74958850</v>
      </c>
      <c r="AM226" s="26">
        <f>SUM(AM222:AM225)</f>
        <v>0</v>
      </c>
      <c r="AN226" s="25">
        <f>SUM(AN222:AN225)</f>
        <v>0</v>
      </c>
      <c r="AO226" s="25">
        <f>SUM(AO222:AO225)</f>
        <v>0</v>
      </c>
      <c r="AP226" s="24">
        <f>IF((SUM(AL226:AO226))=SUM(AP222:AP225),SUM(AP222:AP225),"HIBA!")</f>
        <v>74958850</v>
      </c>
      <c r="AQ226" s="26">
        <f>SUM(AQ222:AQ225)</f>
        <v>0</v>
      </c>
      <c r="AR226" s="25">
        <f>SUM(AR222:AR225)</f>
        <v>0</v>
      </c>
      <c r="AS226" s="25">
        <f>SUM(AS222:AS225)</f>
        <v>0</v>
      </c>
      <c r="AT226" s="24">
        <f>IF((SUM(AP226:AS226))=SUM(AT222:AT225),SUM(AT222:AT225),"HIBA!")</f>
        <v>74958850</v>
      </c>
      <c r="AU226" s="26">
        <f>SUM(AU222:AU225)</f>
        <v>0</v>
      </c>
      <c r="AV226" s="25">
        <f>SUM(AV222:AV225)</f>
        <v>0</v>
      </c>
      <c r="AW226" s="25">
        <f>SUM(AW222:AW225)</f>
        <v>0</v>
      </c>
      <c r="AX226" s="24">
        <f>IF((SUM(AT226:AW226))=SUM(AX222:AX225),SUM(AX222:AX225),"HIBA!")</f>
        <v>74958850</v>
      </c>
      <c r="AZ226" s="566">
        <f t="shared" si="148"/>
        <v>0</v>
      </c>
      <c r="BA226" s="547">
        <v>0</v>
      </c>
      <c r="BB226" s="547">
        <v>0</v>
      </c>
      <c r="BC226" s="545">
        <f>SUM(BC222:BC225)</f>
        <v>74958850</v>
      </c>
    </row>
    <row r="227" spans="1:57" s="29" customFormat="1" ht="24.9" customHeight="1" x14ac:dyDescent="0.25">
      <c r="A227" s="34" t="s">
        <v>36</v>
      </c>
      <c r="B227" s="33" t="s">
        <v>35</v>
      </c>
      <c r="C227" s="98">
        <f>'Melléklet 1.2'!C71+[1]Hivatal!C226+Óvoda!C227+'Közösségi H'!C227</f>
        <v>3051555</v>
      </c>
      <c r="D227" s="78">
        <f>'Melléklet 1.2'!D71+[1]Hivatal!D226+Óvoda!D227+'Közösségi H'!D227</f>
        <v>0</v>
      </c>
      <c r="E227" s="99">
        <f>'Melléklet 1.2'!E71+[1]Hivatal!E226+Óvoda!E227+'Közösségi H'!E227</f>
        <v>0</v>
      </c>
      <c r="F227" s="30">
        <f t="shared" ref="F227:F233" si="149">SUM(C227:E227)</f>
        <v>3051555</v>
      </c>
      <c r="G227" s="98">
        <f>'Melléklet 1.2'!G71+[1]Hivatal!G226+Óvoda!G227+'Közösségi H'!G227</f>
        <v>1919181</v>
      </c>
      <c r="H227" s="78">
        <f>'Melléklet 1.2'!H71+[1]Hivatal!H226+Óvoda!H227+'Közösségi H'!H227</f>
        <v>0</v>
      </c>
      <c r="I227" s="99">
        <f>'Melléklet 1.2'!I71+[1]Hivatal!I226+Óvoda!I227+'Közösségi H'!I227</f>
        <v>0</v>
      </c>
      <c r="J227" s="30">
        <f t="shared" ref="J227:J233" si="150">SUM(F227:I227)</f>
        <v>4970736</v>
      </c>
      <c r="K227" s="98">
        <f>'Melléklet 1.2'!K71+[1]Hivatal!K226+Óvoda!K227+'Közösségi H'!K227</f>
        <v>0</v>
      </c>
      <c r="L227" s="78">
        <f>'Melléklet 1.2'!L71+[1]Hivatal!L226+Óvoda!L227+'Közösségi H'!L227</f>
        <v>0</v>
      </c>
      <c r="M227" s="99">
        <f>'Melléklet 1.2'!M71+[1]Hivatal!M226+Óvoda!M227+'Közösségi H'!M227</f>
        <v>0</v>
      </c>
      <c r="N227" s="30">
        <f t="shared" ref="N227:N233" si="151">SUM(J227:M227)</f>
        <v>4970736</v>
      </c>
      <c r="O227" s="32"/>
      <c r="P227" s="31"/>
      <c r="Q227" s="31"/>
      <c r="R227" s="30">
        <f t="shared" ref="R227:R233" si="152">SUM(N227:Q227)</f>
        <v>4970736</v>
      </c>
      <c r="S227" s="32"/>
      <c r="T227" s="31"/>
      <c r="U227" s="31"/>
      <c r="V227" s="30">
        <f t="shared" ref="V227:V233" si="153">SUM(R227:U227)</f>
        <v>4970736</v>
      </c>
      <c r="W227" s="32"/>
      <c r="X227" s="31"/>
      <c r="Y227" s="31"/>
      <c r="Z227" s="30">
        <f t="shared" ref="Z227:Z233" si="154">SUM(V227:Y227)</f>
        <v>4970736</v>
      </c>
      <c r="AA227" s="32"/>
      <c r="AB227" s="31"/>
      <c r="AC227" s="31"/>
      <c r="AD227" s="30">
        <f t="shared" ref="AD227:AD233" si="155">SUM(Z227:AC227)</f>
        <v>4970736</v>
      </c>
      <c r="AE227" s="32"/>
      <c r="AF227" s="31"/>
      <c r="AG227" s="31"/>
      <c r="AH227" s="30">
        <f t="shared" ref="AH227:AH233" si="156">SUM(AD227:AG227)</f>
        <v>4970736</v>
      </c>
      <c r="AI227" s="32"/>
      <c r="AJ227" s="31"/>
      <c r="AK227" s="31"/>
      <c r="AL227" s="30">
        <f t="shared" ref="AL227:AL233" si="157">SUM(AH227:AK227)</f>
        <v>4970736</v>
      </c>
      <c r="AM227" s="32"/>
      <c r="AN227" s="31"/>
      <c r="AO227" s="31"/>
      <c r="AP227" s="30">
        <f t="shared" ref="AP227:AP233" si="158">SUM(AL227:AO227)</f>
        <v>4970736</v>
      </c>
      <c r="AQ227" s="32"/>
      <c r="AR227" s="31"/>
      <c r="AS227" s="31"/>
      <c r="AT227" s="30">
        <f t="shared" ref="AT227:AT233" si="159">SUM(AP227:AS227)</f>
        <v>4970736</v>
      </c>
      <c r="AU227" s="32"/>
      <c r="AV227" s="31"/>
      <c r="AW227" s="31"/>
      <c r="AX227" s="30">
        <f t="shared" ref="AX227:AX233" si="160">SUM(AT227:AW227)</f>
        <v>4970736</v>
      </c>
      <c r="AZ227" s="544">
        <f t="shared" si="148"/>
        <v>1100000</v>
      </c>
      <c r="BA227" s="529">
        <v>0</v>
      </c>
      <c r="BB227" s="529">
        <v>0</v>
      </c>
      <c r="BC227" s="531">
        <f>Önkormányzat!BC196</f>
        <v>6070736</v>
      </c>
    </row>
    <row r="228" spans="1:57" s="29" customFormat="1" ht="24.9" customHeight="1" x14ac:dyDescent="0.25">
      <c r="A228" s="34" t="s">
        <v>34</v>
      </c>
      <c r="B228" s="33" t="s">
        <v>33</v>
      </c>
      <c r="C228" s="98">
        <f>'Melléklet 1.2'!C72+[1]Hivatal!C227+Óvoda!C228+'Közösségi H'!C228</f>
        <v>0</v>
      </c>
      <c r="D228" s="78">
        <f>'Melléklet 1.2'!D72+[1]Hivatal!D227+Óvoda!D228+'Közösségi H'!D228</f>
        <v>0</v>
      </c>
      <c r="E228" s="99">
        <f>'Melléklet 1.2'!E72+[1]Hivatal!E227+Óvoda!E228+'Közösségi H'!E228</f>
        <v>0</v>
      </c>
      <c r="F228" s="30">
        <f t="shared" si="149"/>
        <v>0</v>
      </c>
      <c r="G228" s="98">
        <f>'Melléklet 1.2'!G72+[1]Hivatal!G227+Óvoda!G228+'Közösségi H'!G228</f>
        <v>0</v>
      </c>
      <c r="H228" s="78">
        <f>'Melléklet 1.2'!H72+[1]Hivatal!H227+Óvoda!H228+'Közösségi H'!H228</f>
        <v>0</v>
      </c>
      <c r="I228" s="99">
        <f>'Melléklet 1.2'!I72+[1]Hivatal!I227+Óvoda!I228+'Közösségi H'!I228</f>
        <v>0</v>
      </c>
      <c r="J228" s="30">
        <f t="shared" si="150"/>
        <v>0</v>
      </c>
      <c r="K228" s="98">
        <f>'Melléklet 1.2'!K72+[1]Hivatal!K227+Óvoda!K228+'Közösségi H'!K228</f>
        <v>0</v>
      </c>
      <c r="L228" s="78">
        <f>'Melléklet 1.2'!L72+[1]Hivatal!L227+Óvoda!L228+'Közösségi H'!L228</f>
        <v>0</v>
      </c>
      <c r="M228" s="99">
        <f>'Melléklet 1.2'!M72+[1]Hivatal!M227+Óvoda!M228+'Közösségi H'!M228</f>
        <v>0</v>
      </c>
      <c r="N228" s="30">
        <f t="shared" si="151"/>
        <v>0</v>
      </c>
      <c r="O228" s="32"/>
      <c r="P228" s="31"/>
      <c r="Q228" s="31"/>
      <c r="R228" s="30">
        <f t="shared" si="152"/>
        <v>0</v>
      </c>
      <c r="S228" s="32"/>
      <c r="T228" s="31"/>
      <c r="U228" s="31"/>
      <c r="V228" s="30">
        <f t="shared" si="153"/>
        <v>0</v>
      </c>
      <c r="W228" s="32"/>
      <c r="X228" s="31"/>
      <c r="Y228" s="31"/>
      <c r="Z228" s="30">
        <f t="shared" si="154"/>
        <v>0</v>
      </c>
      <c r="AA228" s="32"/>
      <c r="AB228" s="31"/>
      <c r="AC228" s="31"/>
      <c r="AD228" s="30">
        <f t="shared" si="155"/>
        <v>0</v>
      </c>
      <c r="AE228" s="32"/>
      <c r="AF228" s="31"/>
      <c r="AG228" s="31"/>
      <c r="AH228" s="30">
        <f t="shared" si="156"/>
        <v>0</v>
      </c>
      <c r="AI228" s="32"/>
      <c r="AJ228" s="31"/>
      <c r="AK228" s="31"/>
      <c r="AL228" s="30">
        <f t="shared" si="157"/>
        <v>0</v>
      </c>
      <c r="AM228" s="32"/>
      <c r="AN228" s="31"/>
      <c r="AO228" s="31"/>
      <c r="AP228" s="30">
        <f t="shared" si="158"/>
        <v>0</v>
      </c>
      <c r="AQ228" s="32"/>
      <c r="AR228" s="31"/>
      <c r="AS228" s="31"/>
      <c r="AT228" s="30">
        <f t="shared" si="159"/>
        <v>0</v>
      </c>
      <c r="AU228" s="32"/>
      <c r="AV228" s="31"/>
      <c r="AW228" s="31"/>
      <c r="AX228" s="30">
        <f t="shared" si="160"/>
        <v>0</v>
      </c>
      <c r="AZ228" s="544">
        <f t="shared" si="148"/>
        <v>0</v>
      </c>
      <c r="BA228" s="529">
        <v>0</v>
      </c>
      <c r="BB228" s="529">
        <v>0</v>
      </c>
      <c r="BC228" s="531">
        <v>0</v>
      </c>
    </row>
    <row r="229" spans="1:57" s="29" customFormat="1" ht="24.9" customHeight="1" x14ac:dyDescent="0.25">
      <c r="A229" s="34" t="s">
        <v>32</v>
      </c>
      <c r="B229" s="33" t="s">
        <v>31</v>
      </c>
      <c r="C229" s="98">
        <v>0</v>
      </c>
      <c r="D229" s="78">
        <f>'Melléklet 1.2'!D73+[1]Hivatal!D228+Óvoda!D229+'Közösségi H'!D229</f>
        <v>0</v>
      </c>
      <c r="E229" s="99">
        <f>'Melléklet 1.2'!E73+[1]Hivatal!E228+Óvoda!E229+'Közösségi H'!E229</f>
        <v>0</v>
      </c>
      <c r="F229" s="30">
        <f t="shared" si="149"/>
        <v>0</v>
      </c>
      <c r="G229" s="98">
        <f>'Melléklet 1.2'!G73+[1]Hivatal!G228+Óvoda!G229+'Közösségi H'!G229</f>
        <v>19463519</v>
      </c>
      <c r="H229" s="78">
        <f>'Melléklet 1.2'!H73+[1]Hivatal!H228+Óvoda!H229+'Közösségi H'!H229</f>
        <v>0</v>
      </c>
      <c r="I229" s="99">
        <f>'Melléklet 1.2'!I73+[1]Hivatal!I228+Óvoda!I229+'Közösségi H'!I229</f>
        <v>0</v>
      </c>
      <c r="J229" s="30">
        <f t="shared" si="150"/>
        <v>19463519</v>
      </c>
      <c r="K229" s="98">
        <f>'Melléklet 1.2'!K73+[1]Hivatal!K228+Óvoda!K229+'Közösségi H'!K229</f>
        <v>12350000</v>
      </c>
      <c r="L229" s="78">
        <f>'Melléklet 1.2'!L73+[1]Hivatal!L228+Óvoda!L229+'Közösségi H'!L229</f>
        <v>0</v>
      </c>
      <c r="M229" s="99">
        <f>'Melléklet 1.2'!M73+[1]Hivatal!M228+Óvoda!M229+'Közösségi H'!M229</f>
        <v>0</v>
      </c>
      <c r="N229" s="30">
        <f t="shared" si="151"/>
        <v>31813519</v>
      </c>
      <c r="O229" s="32"/>
      <c r="P229" s="31"/>
      <c r="Q229" s="31"/>
      <c r="R229" s="30">
        <f t="shared" si="152"/>
        <v>31813519</v>
      </c>
      <c r="S229" s="32"/>
      <c r="T229" s="31"/>
      <c r="U229" s="31"/>
      <c r="V229" s="30">
        <f t="shared" si="153"/>
        <v>31813519</v>
      </c>
      <c r="W229" s="32"/>
      <c r="X229" s="31"/>
      <c r="Y229" s="31"/>
      <c r="Z229" s="30">
        <f t="shared" si="154"/>
        <v>31813519</v>
      </c>
      <c r="AA229" s="32"/>
      <c r="AB229" s="31"/>
      <c r="AC229" s="31"/>
      <c r="AD229" s="30">
        <f t="shared" si="155"/>
        <v>31813519</v>
      </c>
      <c r="AE229" s="32"/>
      <c r="AF229" s="31"/>
      <c r="AG229" s="31"/>
      <c r="AH229" s="30">
        <f t="shared" si="156"/>
        <v>31813519</v>
      </c>
      <c r="AI229" s="32"/>
      <c r="AJ229" s="31"/>
      <c r="AK229" s="31"/>
      <c r="AL229" s="30">
        <f t="shared" si="157"/>
        <v>31813519</v>
      </c>
      <c r="AM229" s="32"/>
      <c r="AN229" s="31"/>
      <c r="AO229" s="31"/>
      <c r="AP229" s="30">
        <f t="shared" si="158"/>
        <v>31813519</v>
      </c>
      <c r="AQ229" s="32"/>
      <c r="AR229" s="31"/>
      <c r="AS229" s="31"/>
      <c r="AT229" s="30">
        <f t="shared" si="159"/>
        <v>31813519</v>
      </c>
      <c r="AU229" s="32"/>
      <c r="AV229" s="31"/>
      <c r="AW229" s="31"/>
      <c r="AX229" s="30">
        <f t="shared" si="160"/>
        <v>31813519</v>
      </c>
      <c r="AZ229" s="544">
        <f t="shared" si="148"/>
        <v>-19463519</v>
      </c>
      <c r="BA229" s="529">
        <v>0</v>
      </c>
      <c r="BB229" s="529">
        <v>0</v>
      </c>
      <c r="BC229" s="531">
        <v>0</v>
      </c>
    </row>
    <row r="230" spans="1:57" s="29" customFormat="1" ht="24.9" customHeight="1" x14ac:dyDescent="0.25">
      <c r="A230" s="34" t="s">
        <v>30</v>
      </c>
      <c r="B230" s="33" t="s">
        <v>29</v>
      </c>
      <c r="C230" s="98">
        <f>'Melléklet 1.2'!C74+[1]Hivatal!C229+Óvoda!C230+'Közösségi H'!C230</f>
        <v>0</v>
      </c>
      <c r="D230" s="78">
        <f>'Melléklet 1.2'!D74+[1]Hivatal!D229+Óvoda!D230+'Közösségi H'!D230</f>
        <v>0</v>
      </c>
      <c r="E230" s="99">
        <f>'Melléklet 1.2'!E74+[1]Hivatal!E229+Óvoda!E230+'Közösségi H'!E230</f>
        <v>0</v>
      </c>
      <c r="F230" s="30">
        <f t="shared" si="149"/>
        <v>0</v>
      </c>
      <c r="G230" s="98">
        <f>'Melléklet 1.2'!G74+[1]Hivatal!G229+Óvoda!G230+'Közösségi H'!G230</f>
        <v>0</v>
      </c>
      <c r="H230" s="78">
        <f>'Melléklet 1.2'!H74+[1]Hivatal!H229+Óvoda!H230+'Közösségi H'!H230</f>
        <v>0</v>
      </c>
      <c r="I230" s="99">
        <f>'Melléklet 1.2'!I74+[1]Hivatal!I229+Óvoda!I230+'Közösségi H'!I230</f>
        <v>0</v>
      </c>
      <c r="J230" s="30">
        <f t="shared" si="150"/>
        <v>0</v>
      </c>
      <c r="K230" s="98">
        <f>'Melléklet 1.2'!K74+[1]Hivatal!K229+Óvoda!K230+'Közösségi H'!K230</f>
        <v>0</v>
      </c>
      <c r="L230" s="78">
        <f>'Melléklet 1.2'!L74+[1]Hivatal!L229+Óvoda!L230+'Közösségi H'!L230</f>
        <v>0</v>
      </c>
      <c r="M230" s="99">
        <f>'Melléklet 1.2'!M74+[1]Hivatal!M229+Óvoda!M230+'Közösségi H'!M230</f>
        <v>0</v>
      </c>
      <c r="N230" s="30">
        <f t="shared" si="151"/>
        <v>0</v>
      </c>
      <c r="O230" s="32"/>
      <c r="P230" s="31"/>
      <c r="Q230" s="31"/>
      <c r="R230" s="30">
        <f t="shared" si="152"/>
        <v>0</v>
      </c>
      <c r="S230" s="32"/>
      <c r="T230" s="31"/>
      <c r="U230" s="31"/>
      <c r="V230" s="30">
        <f t="shared" si="153"/>
        <v>0</v>
      </c>
      <c r="W230" s="32"/>
      <c r="X230" s="31"/>
      <c r="Y230" s="31"/>
      <c r="Z230" s="30">
        <f t="shared" si="154"/>
        <v>0</v>
      </c>
      <c r="AA230" s="32"/>
      <c r="AB230" s="31"/>
      <c r="AC230" s="31"/>
      <c r="AD230" s="30">
        <f t="shared" si="155"/>
        <v>0</v>
      </c>
      <c r="AE230" s="32"/>
      <c r="AF230" s="31"/>
      <c r="AG230" s="31"/>
      <c r="AH230" s="30">
        <f t="shared" si="156"/>
        <v>0</v>
      </c>
      <c r="AI230" s="32"/>
      <c r="AJ230" s="31"/>
      <c r="AK230" s="31"/>
      <c r="AL230" s="30">
        <f t="shared" si="157"/>
        <v>0</v>
      </c>
      <c r="AM230" s="32"/>
      <c r="AN230" s="31"/>
      <c r="AO230" s="31"/>
      <c r="AP230" s="30">
        <f t="shared" si="158"/>
        <v>0</v>
      </c>
      <c r="AQ230" s="32"/>
      <c r="AR230" s="31"/>
      <c r="AS230" s="31"/>
      <c r="AT230" s="30">
        <f t="shared" si="159"/>
        <v>0</v>
      </c>
      <c r="AU230" s="32"/>
      <c r="AV230" s="31"/>
      <c r="AW230" s="31"/>
      <c r="AX230" s="30">
        <f t="shared" si="160"/>
        <v>0</v>
      </c>
      <c r="AZ230" s="544">
        <f t="shared" si="148"/>
        <v>0</v>
      </c>
      <c r="BA230" s="529">
        <v>0</v>
      </c>
      <c r="BB230" s="529">
        <v>0</v>
      </c>
      <c r="BC230" s="531">
        <v>0</v>
      </c>
      <c r="BE230" s="541"/>
    </row>
    <row r="231" spans="1:57" s="29" customFormat="1" ht="24.9" hidden="1" customHeight="1" x14ac:dyDescent="0.25">
      <c r="A231" s="34" t="s">
        <v>28</v>
      </c>
      <c r="B231" s="33" t="s">
        <v>27</v>
      </c>
      <c r="C231" s="98">
        <f>'Melléklet 1.2'!C75+[1]Hivatal!C230+Óvoda!C231+'Közösségi H'!C231</f>
        <v>0</v>
      </c>
      <c r="D231" s="78">
        <f>'Melléklet 1.2'!D75+[1]Hivatal!D230+Óvoda!D231+'Közösségi H'!D231</f>
        <v>0</v>
      </c>
      <c r="E231" s="99">
        <f>'Melléklet 1.2'!E75+[1]Hivatal!E230+Óvoda!E231+'Közösségi H'!E231</f>
        <v>0</v>
      </c>
      <c r="F231" s="30">
        <f t="shared" si="149"/>
        <v>0</v>
      </c>
      <c r="G231" s="98">
        <f>'Melléklet 1.2'!G75+[1]Hivatal!G230+Óvoda!G231+'Közösségi H'!G231</f>
        <v>0</v>
      </c>
      <c r="H231" s="78">
        <f>'Melléklet 1.2'!H75+[1]Hivatal!H230+Óvoda!H231+'Közösségi H'!H231</f>
        <v>0</v>
      </c>
      <c r="I231" s="99">
        <f>'Melléklet 1.2'!I75+[1]Hivatal!I230+Óvoda!I231+'Közösségi H'!I231</f>
        <v>0</v>
      </c>
      <c r="J231" s="30">
        <f t="shared" si="150"/>
        <v>0</v>
      </c>
      <c r="K231" s="98">
        <f>'Melléklet 1.2'!K75+[1]Hivatal!K230+Óvoda!K231+'Közösségi H'!K231</f>
        <v>0</v>
      </c>
      <c r="L231" s="78">
        <f>'Melléklet 1.2'!L75+[1]Hivatal!L230+Óvoda!L231+'Közösségi H'!L231</f>
        <v>0</v>
      </c>
      <c r="M231" s="99">
        <f>'Melléklet 1.2'!M75+[1]Hivatal!M230+Óvoda!M231+'Közösségi H'!M231</f>
        <v>0</v>
      </c>
      <c r="N231" s="30">
        <f t="shared" si="151"/>
        <v>0</v>
      </c>
      <c r="O231" s="32"/>
      <c r="P231" s="31"/>
      <c r="Q231" s="31"/>
      <c r="R231" s="30">
        <f t="shared" si="152"/>
        <v>0</v>
      </c>
      <c r="S231" s="32"/>
      <c r="T231" s="31"/>
      <c r="U231" s="31"/>
      <c r="V231" s="30">
        <f t="shared" si="153"/>
        <v>0</v>
      </c>
      <c r="W231" s="32"/>
      <c r="X231" s="31"/>
      <c r="Y231" s="31"/>
      <c r="Z231" s="30">
        <f t="shared" si="154"/>
        <v>0</v>
      </c>
      <c r="AA231" s="32"/>
      <c r="AB231" s="31"/>
      <c r="AC231" s="31"/>
      <c r="AD231" s="30">
        <f t="shared" si="155"/>
        <v>0</v>
      </c>
      <c r="AE231" s="32"/>
      <c r="AF231" s="31"/>
      <c r="AG231" s="31"/>
      <c r="AH231" s="30">
        <f t="shared" si="156"/>
        <v>0</v>
      </c>
      <c r="AI231" s="32"/>
      <c r="AJ231" s="31"/>
      <c r="AK231" s="31"/>
      <c r="AL231" s="30">
        <f t="shared" si="157"/>
        <v>0</v>
      </c>
      <c r="AM231" s="32"/>
      <c r="AN231" s="31"/>
      <c r="AO231" s="31"/>
      <c r="AP231" s="30">
        <f t="shared" si="158"/>
        <v>0</v>
      </c>
      <c r="AQ231" s="32"/>
      <c r="AR231" s="31"/>
      <c r="AS231" s="31"/>
      <c r="AT231" s="30">
        <f t="shared" si="159"/>
        <v>0</v>
      </c>
      <c r="AU231" s="32"/>
      <c r="AV231" s="31"/>
      <c r="AW231" s="31"/>
      <c r="AX231" s="30">
        <f t="shared" si="160"/>
        <v>0</v>
      </c>
      <c r="AZ231" s="544">
        <f t="shared" si="148"/>
        <v>0</v>
      </c>
      <c r="BA231" s="529">
        <v>0</v>
      </c>
      <c r="BB231" s="529">
        <v>0</v>
      </c>
      <c r="BC231" s="531"/>
    </row>
    <row r="232" spans="1:57" s="29" customFormat="1" ht="24.9" hidden="1" customHeight="1" x14ac:dyDescent="0.25">
      <c r="A232" s="34" t="s">
        <v>26</v>
      </c>
      <c r="B232" s="33" t="s">
        <v>25</v>
      </c>
      <c r="C232" s="98">
        <f>'Melléklet 1.2'!C76+[1]Hivatal!C231+Óvoda!C232+'Közösségi H'!C232</f>
        <v>0</v>
      </c>
      <c r="D232" s="78">
        <f>'Melléklet 1.2'!D76+[1]Hivatal!D231+Óvoda!D232+'Közösségi H'!D232</f>
        <v>0</v>
      </c>
      <c r="E232" s="99">
        <f>'Melléklet 1.2'!E76+[1]Hivatal!E231+Óvoda!E232+'Közösségi H'!E232</f>
        <v>0</v>
      </c>
      <c r="F232" s="30">
        <f t="shared" si="149"/>
        <v>0</v>
      </c>
      <c r="G232" s="98">
        <f>'Melléklet 1.2'!G76+[1]Hivatal!G231+Óvoda!G232+'Közösségi H'!G232</f>
        <v>0</v>
      </c>
      <c r="H232" s="78">
        <f>'Melléklet 1.2'!H76+[1]Hivatal!H231+Óvoda!H232+'Közösségi H'!H232</f>
        <v>0</v>
      </c>
      <c r="I232" s="99">
        <f>'Melléklet 1.2'!I76+[1]Hivatal!I231+Óvoda!I232+'Közösségi H'!I232</f>
        <v>0</v>
      </c>
      <c r="J232" s="30">
        <f t="shared" si="150"/>
        <v>0</v>
      </c>
      <c r="K232" s="98">
        <f>'Melléklet 1.2'!K76+[1]Hivatal!K231+Óvoda!K232+'Közösségi H'!K232</f>
        <v>0</v>
      </c>
      <c r="L232" s="78">
        <f>'Melléklet 1.2'!L76+[1]Hivatal!L231+Óvoda!L232+'Közösségi H'!L232</f>
        <v>0</v>
      </c>
      <c r="M232" s="99">
        <f>'Melléklet 1.2'!M76+[1]Hivatal!M231+Óvoda!M232+'Közösségi H'!M232</f>
        <v>0</v>
      </c>
      <c r="N232" s="30">
        <f t="shared" si="151"/>
        <v>0</v>
      </c>
      <c r="O232" s="32"/>
      <c r="P232" s="31"/>
      <c r="Q232" s="31"/>
      <c r="R232" s="30">
        <f t="shared" si="152"/>
        <v>0</v>
      </c>
      <c r="S232" s="32"/>
      <c r="T232" s="31"/>
      <c r="U232" s="31"/>
      <c r="V232" s="30">
        <f t="shared" si="153"/>
        <v>0</v>
      </c>
      <c r="W232" s="32"/>
      <c r="X232" s="31"/>
      <c r="Y232" s="31"/>
      <c r="Z232" s="30">
        <f t="shared" si="154"/>
        <v>0</v>
      </c>
      <c r="AA232" s="32"/>
      <c r="AB232" s="31"/>
      <c r="AC232" s="31"/>
      <c r="AD232" s="30">
        <f t="shared" si="155"/>
        <v>0</v>
      </c>
      <c r="AE232" s="32"/>
      <c r="AF232" s="31"/>
      <c r="AG232" s="31"/>
      <c r="AH232" s="30">
        <f t="shared" si="156"/>
        <v>0</v>
      </c>
      <c r="AI232" s="32"/>
      <c r="AJ232" s="31"/>
      <c r="AK232" s="31"/>
      <c r="AL232" s="30">
        <f t="shared" si="157"/>
        <v>0</v>
      </c>
      <c r="AM232" s="32"/>
      <c r="AN232" s="31"/>
      <c r="AO232" s="31"/>
      <c r="AP232" s="30">
        <f t="shared" si="158"/>
        <v>0</v>
      </c>
      <c r="AQ232" s="32"/>
      <c r="AR232" s="31"/>
      <c r="AS232" s="31"/>
      <c r="AT232" s="30">
        <f t="shared" si="159"/>
        <v>0</v>
      </c>
      <c r="AU232" s="32"/>
      <c r="AV232" s="31"/>
      <c r="AW232" s="31"/>
      <c r="AX232" s="30">
        <f t="shared" si="160"/>
        <v>0</v>
      </c>
      <c r="AZ232" s="544">
        <f t="shared" si="148"/>
        <v>0</v>
      </c>
      <c r="BA232" s="529">
        <v>0</v>
      </c>
      <c r="BB232" s="529">
        <v>0</v>
      </c>
      <c r="BC232" s="531"/>
    </row>
    <row r="233" spans="1:57" s="29" customFormat="1" ht="24.9" hidden="1" customHeight="1" x14ac:dyDescent="0.25">
      <c r="A233" s="34" t="s">
        <v>24</v>
      </c>
      <c r="B233" s="33" t="s">
        <v>23</v>
      </c>
      <c r="C233" s="98">
        <f>'Melléklet 1.2'!C77+[1]Hivatal!C232+Óvoda!C233+'Közösségi H'!C233</f>
        <v>0</v>
      </c>
      <c r="D233" s="78">
        <f>'Melléklet 1.2'!D77+[1]Hivatal!D232+Óvoda!D233+'Közösségi H'!D233</f>
        <v>0</v>
      </c>
      <c r="E233" s="99">
        <f>'Melléklet 1.2'!E77+[1]Hivatal!E232+Óvoda!E233+'Közösségi H'!E233</f>
        <v>0</v>
      </c>
      <c r="F233" s="30">
        <f t="shared" si="149"/>
        <v>0</v>
      </c>
      <c r="G233" s="98">
        <f>'Melléklet 1.2'!G77+[1]Hivatal!G232+Óvoda!G233+'Közösségi H'!G233</f>
        <v>0</v>
      </c>
      <c r="H233" s="78">
        <f>'Melléklet 1.2'!H77+[1]Hivatal!H232+Óvoda!H233+'Közösségi H'!H233</f>
        <v>0</v>
      </c>
      <c r="I233" s="99">
        <f>'Melléklet 1.2'!I77+[1]Hivatal!I232+Óvoda!I233+'Közösségi H'!I233</f>
        <v>0</v>
      </c>
      <c r="J233" s="30">
        <f t="shared" si="150"/>
        <v>0</v>
      </c>
      <c r="K233" s="98">
        <f>'Melléklet 1.2'!K77+[1]Hivatal!K232+Óvoda!K233+'Közösségi H'!K233</f>
        <v>0</v>
      </c>
      <c r="L233" s="78">
        <f>'Melléklet 1.2'!L77+[1]Hivatal!L232+Óvoda!L233+'Közösségi H'!L233</f>
        <v>0</v>
      </c>
      <c r="M233" s="99">
        <f>'Melléklet 1.2'!M77+[1]Hivatal!M232+Óvoda!M233+'Közösségi H'!M233</f>
        <v>0</v>
      </c>
      <c r="N233" s="30">
        <f t="shared" si="151"/>
        <v>0</v>
      </c>
      <c r="O233" s="32"/>
      <c r="P233" s="31"/>
      <c r="Q233" s="31"/>
      <c r="R233" s="30">
        <f t="shared" si="152"/>
        <v>0</v>
      </c>
      <c r="S233" s="32"/>
      <c r="T233" s="31"/>
      <c r="U233" s="31"/>
      <c r="V233" s="30">
        <f t="shared" si="153"/>
        <v>0</v>
      </c>
      <c r="W233" s="32"/>
      <c r="X233" s="31"/>
      <c r="Y233" s="31"/>
      <c r="Z233" s="30">
        <f t="shared" si="154"/>
        <v>0</v>
      </c>
      <c r="AA233" s="32"/>
      <c r="AB233" s="31"/>
      <c r="AC233" s="31"/>
      <c r="AD233" s="30">
        <f t="shared" si="155"/>
        <v>0</v>
      </c>
      <c r="AE233" s="32"/>
      <c r="AF233" s="31"/>
      <c r="AG233" s="31"/>
      <c r="AH233" s="30">
        <f t="shared" si="156"/>
        <v>0</v>
      </c>
      <c r="AI233" s="32"/>
      <c r="AJ233" s="31"/>
      <c r="AK233" s="31"/>
      <c r="AL233" s="30">
        <f t="shared" si="157"/>
        <v>0</v>
      </c>
      <c r="AM233" s="32"/>
      <c r="AN233" s="31"/>
      <c r="AO233" s="31"/>
      <c r="AP233" s="30">
        <f t="shared" si="158"/>
        <v>0</v>
      </c>
      <c r="AQ233" s="32"/>
      <c r="AR233" s="31"/>
      <c r="AS233" s="31"/>
      <c r="AT233" s="30">
        <f t="shared" si="159"/>
        <v>0</v>
      </c>
      <c r="AU233" s="32"/>
      <c r="AV233" s="31"/>
      <c r="AW233" s="31"/>
      <c r="AX233" s="30">
        <f t="shared" si="160"/>
        <v>0</v>
      </c>
      <c r="AZ233" s="544">
        <f t="shared" si="148"/>
        <v>0</v>
      </c>
      <c r="BA233" s="529">
        <v>0</v>
      </c>
      <c r="BB233" s="529">
        <v>0</v>
      </c>
      <c r="BC233" s="531"/>
    </row>
    <row r="234" spans="1:57" s="23" customFormat="1" ht="24.9" customHeight="1" x14ac:dyDescent="0.25">
      <c r="A234" s="28" t="s">
        <v>22</v>
      </c>
      <c r="B234" s="27" t="s">
        <v>21</v>
      </c>
      <c r="C234" s="26">
        <f>SUM(C232:C233)</f>
        <v>0</v>
      </c>
      <c r="D234" s="25">
        <f>SUM(D232:D233)</f>
        <v>0</v>
      </c>
      <c r="E234" s="25">
        <f>SUM(E232:E233)</f>
        <v>0</v>
      </c>
      <c r="F234" s="24">
        <f>IF((SUM(C234:E234))=SUM(F232:F233),SUM(F232:F233),"HIBA!")</f>
        <v>0</v>
      </c>
      <c r="G234" s="26">
        <f>SUM(G232:G233)</f>
        <v>0</v>
      </c>
      <c r="H234" s="25">
        <f>SUM(H232:H233)</f>
        <v>0</v>
      </c>
      <c r="I234" s="25">
        <f>SUM(I232:I233)</f>
        <v>0</v>
      </c>
      <c r="J234" s="24">
        <f>IF((SUM(F234:I234))=SUM(J232:J233),SUM(J232:J233),"HIBA!")</f>
        <v>0</v>
      </c>
      <c r="K234" s="26">
        <f>SUM(K232:K233)</f>
        <v>0</v>
      </c>
      <c r="L234" s="25">
        <f>SUM(L232:L233)</f>
        <v>0</v>
      </c>
      <c r="M234" s="25">
        <f>SUM(M232:M233)</f>
        <v>0</v>
      </c>
      <c r="N234" s="24">
        <f>IF((SUM(J234:M234))=SUM(N232:N233),SUM(N232:N233),"HIBA!")</f>
        <v>0</v>
      </c>
      <c r="O234" s="26">
        <f>SUM(O232:O233)</f>
        <v>0</v>
      </c>
      <c r="P234" s="25">
        <f>SUM(P232:P233)</f>
        <v>0</v>
      </c>
      <c r="Q234" s="25">
        <f>SUM(Q232:Q233)</f>
        <v>0</v>
      </c>
      <c r="R234" s="24">
        <f>IF((SUM(N234:Q234))=SUM(R232:R233),SUM(R232:R233),"HIBA!")</f>
        <v>0</v>
      </c>
      <c r="S234" s="26">
        <f>SUM(S232:S233)</f>
        <v>0</v>
      </c>
      <c r="T234" s="25">
        <f>SUM(T232:T233)</f>
        <v>0</v>
      </c>
      <c r="U234" s="25">
        <f>SUM(U232:U233)</f>
        <v>0</v>
      </c>
      <c r="V234" s="24">
        <f>IF((SUM(R234:U234))=SUM(V232:V233),SUM(V232:V233),"HIBA!")</f>
        <v>0</v>
      </c>
      <c r="W234" s="26">
        <f>SUM(W232:W233)</f>
        <v>0</v>
      </c>
      <c r="X234" s="25">
        <f>SUM(X232:X233)</f>
        <v>0</v>
      </c>
      <c r="Y234" s="25">
        <f>SUM(Y232:Y233)</f>
        <v>0</v>
      </c>
      <c r="Z234" s="24">
        <f>IF((SUM(V234:Y234))=SUM(Z232:Z233),SUM(Z232:Z233),"HIBA!")</f>
        <v>0</v>
      </c>
      <c r="AA234" s="26">
        <f>SUM(AA232:AA233)</f>
        <v>0</v>
      </c>
      <c r="AB234" s="25">
        <f>SUM(AB232:AB233)</f>
        <v>0</v>
      </c>
      <c r="AC234" s="25">
        <f>SUM(AC232:AC233)</f>
        <v>0</v>
      </c>
      <c r="AD234" s="24">
        <f>IF((SUM(Z234:AC234))=SUM(AD232:AD233),SUM(AD232:AD233),"HIBA!")</f>
        <v>0</v>
      </c>
      <c r="AE234" s="26">
        <f>SUM(AE232:AE233)</f>
        <v>0</v>
      </c>
      <c r="AF234" s="25">
        <f>SUM(AF232:AF233)</f>
        <v>0</v>
      </c>
      <c r="AG234" s="25">
        <f>SUM(AG232:AG233)</f>
        <v>0</v>
      </c>
      <c r="AH234" s="24">
        <f>IF((SUM(AD234:AG234))=SUM(AH232:AH233),SUM(AH232:AH233),"HIBA!")</f>
        <v>0</v>
      </c>
      <c r="AI234" s="26">
        <f>SUM(AI232:AI233)</f>
        <v>0</v>
      </c>
      <c r="AJ234" s="25">
        <f>SUM(AJ232:AJ233)</f>
        <v>0</v>
      </c>
      <c r="AK234" s="25">
        <f>SUM(AK232:AK233)</f>
        <v>0</v>
      </c>
      <c r="AL234" s="24">
        <f>IF((SUM(AH234:AK234))=SUM(AL232:AL233),SUM(AL232:AL233),"HIBA!")</f>
        <v>0</v>
      </c>
      <c r="AM234" s="26">
        <f>SUM(AM232:AM233)</f>
        <v>0</v>
      </c>
      <c r="AN234" s="25">
        <f>SUM(AN232:AN233)</f>
        <v>0</v>
      </c>
      <c r="AO234" s="25">
        <f>SUM(AO232:AO233)</f>
        <v>0</v>
      </c>
      <c r="AP234" s="24">
        <f>IF((SUM(AL234:AO234))=SUM(AP232:AP233),SUM(AP232:AP233),"HIBA!")</f>
        <v>0</v>
      </c>
      <c r="AQ234" s="26">
        <f>SUM(AQ232:AQ233)</f>
        <v>0</v>
      </c>
      <c r="AR234" s="25">
        <f>SUM(AR232:AR233)</f>
        <v>0</v>
      </c>
      <c r="AS234" s="25">
        <f>SUM(AS232:AS233)</f>
        <v>0</v>
      </c>
      <c r="AT234" s="24">
        <f>IF((SUM(AP234:AS234))=SUM(AT232:AT233),SUM(AT232:AT233),"HIBA!")</f>
        <v>0</v>
      </c>
      <c r="AU234" s="26">
        <f>SUM(AU232:AU233)</f>
        <v>0</v>
      </c>
      <c r="AV234" s="25">
        <f>SUM(AV232:AV233)</f>
        <v>0</v>
      </c>
      <c r="AW234" s="25">
        <f>SUM(AW232:AW233)</f>
        <v>0</v>
      </c>
      <c r="AX234" s="24">
        <f>IF((SUM(AT234:AW234))=SUM(AX232:AX233),SUM(AX232:AX233),"HIBA!")</f>
        <v>0</v>
      </c>
      <c r="AZ234" s="544">
        <f t="shared" si="148"/>
        <v>0</v>
      </c>
      <c r="BA234" s="529">
        <v>0</v>
      </c>
      <c r="BB234" s="529">
        <v>0</v>
      </c>
      <c r="BC234" s="532">
        <v>0</v>
      </c>
    </row>
    <row r="235" spans="1:57" s="23" customFormat="1" ht="24.9" customHeight="1" x14ac:dyDescent="0.25">
      <c r="A235" s="28" t="s">
        <v>20</v>
      </c>
      <c r="B235" s="27" t="s">
        <v>19</v>
      </c>
      <c r="C235" s="26">
        <f>SUM(C226:C231,C221,C216,C234)</f>
        <v>86173964</v>
      </c>
      <c r="D235" s="25">
        <f>SUM(D226:D231,D221,D216,D234)</f>
        <v>0</v>
      </c>
      <c r="E235" s="25">
        <f>SUM(E226:E231,E221,E216,E234)</f>
        <v>0</v>
      </c>
      <c r="F235" s="24">
        <f>IF((SUM(C235:E235))=SUM(F226:F231,F221,F216,F234),SUM(F226:F231,F221,F216,F234),"HIBA!")</f>
        <v>86173964</v>
      </c>
      <c r="G235" s="26">
        <f>SUM(G226:G231,G221,G216,G234)</f>
        <v>13219141</v>
      </c>
      <c r="H235" s="25">
        <f>SUM(H226:H231,H221,H216,H234)</f>
        <v>0</v>
      </c>
      <c r="I235" s="25">
        <f>SUM(I226:I231,I221,I216,I234)</f>
        <v>0</v>
      </c>
      <c r="J235" s="24">
        <f>IF((SUM(F235:I235))=SUM(J226:J231,J221,J216,J234),SUM(J226:J231,J221,J216,J234),"HIBA!")</f>
        <v>99393105</v>
      </c>
      <c r="K235" s="26">
        <f>SUM(K226:K231,K221,K216,K234)</f>
        <v>12350000</v>
      </c>
      <c r="L235" s="25">
        <f>SUM(L226:L231,L221,L216,L234)</f>
        <v>0</v>
      </c>
      <c r="M235" s="25">
        <f>SUM(M226:M231,M221,M216,M234)</f>
        <v>0</v>
      </c>
      <c r="N235" s="24">
        <f>IF((SUM(J235:M235))=SUM(N226:N231,N221,N216,N234),SUM(N226:N231,N221,N216,N234),"HIBA!")</f>
        <v>111743105</v>
      </c>
      <c r="O235" s="26">
        <f>SUM(O226:O231,O221,O216,O234)</f>
        <v>0</v>
      </c>
      <c r="P235" s="25">
        <f>SUM(P226:P231,P221,P216,P234)</f>
        <v>0</v>
      </c>
      <c r="Q235" s="25">
        <f>SUM(Q226:Q231,Q221,Q216,Q234)</f>
        <v>0</v>
      </c>
      <c r="R235" s="24">
        <f>IF((SUM(N235:Q235))=SUM(R226:R231,R221,R216,R234),SUM(R226:R231,R221,R216,R234),"HIBA!")</f>
        <v>111743105</v>
      </c>
      <c r="S235" s="26">
        <f>SUM(S226:S231,S221,S216,S234)</f>
        <v>0</v>
      </c>
      <c r="T235" s="25">
        <f>SUM(T226:T231,T221,T216,T234)</f>
        <v>0</v>
      </c>
      <c r="U235" s="25">
        <f>SUM(U226:U231,U221,U216,U234)</f>
        <v>0</v>
      </c>
      <c r="V235" s="24">
        <f>IF((SUM(R235:U235))=SUM(V226:V231,V221,V216,V234),SUM(V226:V231,V221,V216,V234),"HIBA!")</f>
        <v>111743105</v>
      </c>
      <c r="W235" s="26">
        <f>SUM(W226:W231,W221,W216,W234)</f>
        <v>0</v>
      </c>
      <c r="X235" s="25">
        <f>SUM(X226:X231,X221,X216,X234)</f>
        <v>0</v>
      </c>
      <c r="Y235" s="25">
        <f>SUM(Y226:Y231,Y221,Y216,Y234)</f>
        <v>0</v>
      </c>
      <c r="Z235" s="24">
        <f>IF((SUM(V235:Y235))=SUM(Z226:Z231,Z221,Z216,Z234),SUM(Z226:Z231,Z221,Z216,Z234),"HIBA!")</f>
        <v>111743105</v>
      </c>
      <c r="AA235" s="26">
        <f>SUM(AA226:AA231,AA221,AA216,AA234)</f>
        <v>0</v>
      </c>
      <c r="AB235" s="25">
        <f>SUM(AB226:AB231,AB221,AB216,AB234)</f>
        <v>0</v>
      </c>
      <c r="AC235" s="25">
        <f>SUM(AC226:AC231,AC221,AC216,AC234)</f>
        <v>0</v>
      </c>
      <c r="AD235" s="24">
        <f>IF((SUM(Z235:AC235))=SUM(AD226:AD231,AD221,AD216,AD234),SUM(AD226:AD231,AD221,AD216,AD234),"HIBA!")</f>
        <v>111743105</v>
      </c>
      <c r="AE235" s="26">
        <f>SUM(AE226:AE231,AE221,AE216,AE234)</f>
        <v>0</v>
      </c>
      <c r="AF235" s="25">
        <f>SUM(AF226:AF231,AF221,AF216,AF234)</f>
        <v>0</v>
      </c>
      <c r="AG235" s="25">
        <f>SUM(AG226:AG231,AG221,AG216,AG234)</f>
        <v>0</v>
      </c>
      <c r="AH235" s="24">
        <f>IF((SUM(AD235:AG235))=SUM(AH226:AH231,AH221,AH216,AH234),SUM(AH226:AH231,AH221,AH216,AH234),"HIBA!")</f>
        <v>111743105</v>
      </c>
      <c r="AI235" s="26">
        <f>SUM(AI226:AI231,AI221,AI216,AI234)</f>
        <v>0</v>
      </c>
      <c r="AJ235" s="25">
        <f>SUM(AJ226:AJ231,AJ221,AJ216,AJ234)</f>
        <v>0</v>
      </c>
      <c r="AK235" s="25">
        <f>SUM(AK226:AK231,AK221,AK216,AK234)</f>
        <v>0</v>
      </c>
      <c r="AL235" s="24">
        <f>IF((SUM(AH235:AK235))=SUM(AL226:AL231,AL221,AL216,AL234),SUM(AL226:AL231,AL221,AL216,AL234),"HIBA!")</f>
        <v>111743105</v>
      </c>
      <c r="AM235" s="26">
        <f>SUM(AM226:AM231,AM221,AM216,AM234)</f>
        <v>0</v>
      </c>
      <c r="AN235" s="25">
        <f>SUM(AN226:AN231,AN221,AN216,AN234)</f>
        <v>0</v>
      </c>
      <c r="AO235" s="25">
        <f>SUM(AO226:AO231,AO221,AO216,AO234)</f>
        <v>0</v>
      </c>
      <c r="AP235" s="24">
        <f>IF((SUM(AL235:AO235))=SUM(AP226:AP231,AP221,AP216,AP234),SUM(AP226:AP231,AP221,AP216,AP234),"HIBA!")</f>
        <v>111743105</v>
      </c>
      <c r="AQ235" s="26">
        <f>SUM(AQ226:AQ231,AQ221,AQ216,AQ234)</f>
        <v>0</v>
      </c>
      <c r="AR235" s="25">
        <f>SUM(AR226:AR231,AR221,AR216,AR234)</f>
        <v>0</v>
      </c>
      <c r="AS235" s="25">
        <f>SUM(AS226:AS231,AS221,AS216,AS234)</f>
        <v>0</v>
      </c>
      <c r="AT235" s="24">
        <f>IF((SUM(AP235:AS235))=SUM(AT226:AT231,AT221,AT216,AT234),SUM(AT226:AT231,AT221,AT216,AT234),"HIBA!")</f>
        <v>111743105</v>
      </c>
      <c r="AU235" s="26">
        <f>SUM(AU226:AU231,AU221,AU216,AU234)</f>
        <v>0</v>
      </c>
      <c r="AV235" s="25">
        <f>SUM(AV226:AV231,AV221,AV216,AV234)</f>
        <v>0</v>
      </c>
      <c r="AW235" s="25">
        <f>SUM(AW226:AW231,AW221,AW216,AW234)</f>
        <v>0</v>
      </c>
      <c r="AX235" s="24">
        <f>IF((SUM(AT235:AW235))=SUM(AX226:AX231,AX221,AX216,AX234),SUM(AX226:AX231,AX221,AX216,AX234),"HIBA!")</f>
        <v>111743105</v>
      </c>
      <c r="AZ235" s="567">
        <f t="shared" si="148"/>
        <v>-18363519</v>
      </c>
      <c r="BA235" s="530">
        <v>0</v>
      </c>
      <c r="BB235" s="530">
        <v>0</v>
      </c>
      <c r="BC235" s="532">
        <f>BC227+BC226</f>
        <v>81029586</v>
      </c>
    </row>
    <row r="236" spans="1:57" s="29" customFormat="1" ht="24.9" hidden="1" customHeight="1" x14ac:dyDescent="0.25">
      <c r="A236" s="34" t="s">
        <v>18</v>
      </c>
      <c r="B236" s="33" t="s">
        <v>17</v>
      </c>
      <c r="C236" s="98">
        <f>'Melléklet 1.2'!C80+[1]Hivatal!C235+Óvoda!C236+'Közösségi H'!C236</f>
        <v>0</v>
      </c>
      <c r="D236" s="78">
        <f>'Melléklet 1.2'!D80+[1]Hivatal!D235+Óvoda!D236+'Közösségi H'!D236</f>
        <v>0</v>
      </c>
      <c r="E236" s="99">
        <f>'Melléklet 1.2'!E80+[1]Hivatal!E235+Óvoda!E236+'Közösségi H'!E236</f>
        <v>0</v>
      </c>
      <c r="F236" s="30">
        <f>SUM(C236:E236)</f>
        <v>0</v>
      </c>
      <c r="G236" s="98">
        <f>'Melléklet 1.2'!G80+[1]Hivatal!G235+Óvoda!G236+'Közösségi H'!G236</f>
        <v>0</v>
      </c>
      <c r="H236" s="78">
        <f>'Melléklet 1.2'!H80+[1]Hivatal!H235+Óvoda!H236+'Közösségi H'!H236</f>
        <v>0</v>
      </c>
      <c r="I236" s="99">
        <f>'Melléklet 1.2'!I80+[1]Hivatal!I235+Óvoda!I236+'Közösségi H'!I236</f>
        <v>0</v>
      </c>
      <c r="J236" s="30">
        <f>SUM(F236:I236)</f>
        <v>0</v>
      </c>
      <c r="K236" s="98">
        <f>'Melléklet 1.2'!K80+[1]Hivatal!K235+Óvoda!K236+'Közösségi H'!K236</f>
        <v>0</v>
      </c>
      <c r="L236" s="78">
        <f>'Melléklet 1.2'!L80+[1]Hivatal!L235+Óvoda!L236+'Közösségi H'!L236</f>
        <v>0</v>
      </c>
      <c r="M236" s="99">
        <f>'Melléklet 1.2'!M80+[1]Hivatal!M235+Óvoda!M236+'Közösségi H'!M236</f>
        <v>0</v>
      </c>
      <c r="N236" s="30">
        <f>SUM(J236:M236)</f>
        <v>0</v>
      </c>
      <c r="O236" s="32"/>
      <c r="P236" s="31"/>
      <c r="Q236" s="31"/>
      <c r="R236" s="30">
        <f>SUM(N236:Q236)</f>
        <v>0</v>
      </c>
      <c r="S236" s="32"/>
      <c r="T236" s="31"/>
      <c r="U236" s="31"/>
      <c r="V236" s="30">
        <f>SUM(R236:U236)</f>
        <v>0</v>
      </c>
      <c r="W236" s="32"/>
      <c r="X236" s="31"/>
      <c r="Y236" s="31"/>
      <c r="Z236" s="30">
        <f>SUM(V236:Y236)</f>
        <v>0</v>
      </c>
      <c r="AA236" s="32"/>
      <c r="AB236" s="31"/>
      <c r="AC236" s="31"/>
      <c r="AD236" s="30">
        <f>SUM(Z236:AC236)</f>
        <v>0</v>
      </c>
      <c r="AE236" s="32"/>
      <c r="AF236" s="31"/>
      <c r="AG236" s="31"/>
      <c r="AH236" s="30">
        <f>SUM(AD236:AG236)</f>
        <v>0</v>
      </c>
      <c r="AI236" s="32"/>
      <c r="AJ236" s="31"/>
      <c r="AK236" s="31"/>
      <c r="AL236" s="30">
        <f>SUM(AH236:AK236)</f>
        <v>0</v>
      </c>
      <c r="AM236" s="32"/>
      <c r="AN236" s="31"/>
      <c r="AO236" s="31"/>
      <c r="AP236" s="30">
        <f>SUM(AL236:AO236)</f>
        <v>0</v>
      </c>
      <c r="AQ236" s="32"/>
      <c r="AR236" s="31"/>
      <c r="AS236" s="31"/>
      <c r="AT236" s="30">
        <f>SUM(AP236:AS236)</f>
        <v>0</v>
      </c>
      <c r="AU236" s="32"/>
      <c r="AV236" s="31"/>
      <c r="AW236" s="31"/>
      <c r="AX236" s="30">
        <f>SUM(AT236:AW236)</f>
        <v>0</v>
      </c>
      <c r="AZ236" s="544">
        <f t="shared" si="148"/>
        <v>0</v>
      </c>
      <c r="BA236" s="529">
        <v>0</v>
      </c>
      <c r="BB236" s="529">
        <v>0</v>
      </c>
      <c r="BC236" s="531"/>
    </row>
    <row r="237" spans="1:57" s="29" customFormat="1" ht="24.9" hidden="1" customHeight="1" x14ac:dyDescent="0.25">
      <c r="A237" s="34" t="s">
        <v>16</v>
      </c>
      <c r="B237" s="33" t="s">
        <v>15</v>
      </c>
      <c r="C237" s="98">
        <f>'Melléklet 1.2'!C81+[1]Hivatal!C236+Óvoda!C237+'Közösségi H'!C237</f>
        <v>0</v>
      </c>
      <c r="D237" s="78">
        <f>'Melléklet 1.2'!D81+[1]Hivatal!D236+Óvoda!D237+'Közösségi H'!D237</f>
        <v>0</v>
      </c>
      <c r="E237" s="99">
        <f>'Melléklet 1.2'!E81+[1]Hivatal!E236+Óvoda!E237+'Közösségi H'!E237</f>
        <v>0</v>
      </c>
      <c r="F237" s="30">
        <f>SUM(C237:E237)</f>
        <v>0</v>
      </c>
      <c r="G237" s="98">
        <f>'Melléklet 1.2'!G81+[1]Hivatal!G236+Óvoda!G237+'Közösségi H'!G237</f>
        <v>0</v>
      </c>
      <c r="H237" s="78">
        <f>'Melléklet 1.2'!H81+[1]Hivatal!H236+Óvoda!H237+'Közösségi H'!H237</f>
        <v>0</v>
      </c>
      <c r="I237" s="99">
        <f>'Melléklet 1.2'!I81+[1]Hivatal!I236+Óvoda!I237+'Közösségi H'!I237</f>
        <v>0</v>
      </c>
      <c r="J237" s="30">
        <f>SUM(F237:I237)</f>
        <v>0</v>
      </c>
      <c r="K237" s="98">
        <f>'Melléklet 1.2'!K81+[1]Hivatal!K236+Óvoda!K237+'Közösségi H'!K237</f>
        <v>0</v>
      </c>
      <c r="L237" s="78">
        <f>'Melléklet 1.2'!L81+[1]Hivatal!L236+Óvoda!L237+'Közösségi H'!L237</f>
        <v>0</v>
      </c>
      <c r="M237" s="99">
        <f>'Melléklet 1.2'!M81+[1]Hivatal!M236+Óvoda!M237+'Közösségi H'!M237</f>
        <v>0</v>
      </c>
      <c r="N237" s="30">
        <f>SUM(J237:M237)</f>
        <v>0</v>
      </c>
      <c r="O237" s="32"/>
      <c r="P237" s="31"/>
      <c r="Q237" s="31"/>
      <c r="R237" s="30">
        <f>SUM(N237:Q237)</f>
        <v>0</v>
      </c>
      <c r="S237" s="32"/>
      <c r="T237" s="31"/>
      <c r="U237" s="31"/>
      <c r="V237" s="30">
        <f>SUM(R237:U237)</f>
        <v>0</v>
      </c>
      <c r="W237" s="32"/>
      <c r="X237" s="31"/>
      <c r="Y237" s="31"/>
      <c r="Z237" s="30">
        <f>SUM(V237:Y237)</f>
        <v>0</v>
      </c>
      <c r="AA237" s="32"/>
      <c r="AB237" s="31"/>
      <c r="AC237" s="31"/>
      <c r="AD237" s="30">
        <f>SUM(Z237:AC237)</f>
        <v>0</v>
      </c>
      <c r="AE237" s="32"/>
      <c r="AF237" s="31"/>
      <c r="AG237" s="31"/>
      <c r="AH237" s="30">
        <f>SUM(AD237:AG237)</f>
        <v>0</v>
      </c>
      <c r="AI237" s="32"/>
      <c r="AJ237" s="31"/>
      <c r="AK237" s="31"/>
      <c r="AL237" s="30">
        <f>SUM(AH237:AK237)</f>
        <v>0</v>
      </c>
      <c r="AM237" s="32"/>
      <c r="AN237" s="31"/>
      <c r="AO237" s="31"/>
      <c r="AP237" s="30">
        <f>SUM(AL237:AO237)</f>
        <v>0</v>
      </c>
      <c r="AQ237" s="32"/>
      <c r="AR237" s="31"/>
      <c r="AS237" s="31"/>
      <c r="AT237" s="30">
        <f>SUM(AP237:AS237)</f>
        <v>0</v>
      </c>
      <c r="AU237" s="32"/>
      <c r="AV237" s="31"/>
      <c r="AW237" s="31"/>
      <c r="AX237" s="30">
        <f>SUM(AT237:AW237)</f>
        <v>0</v>
      </c>
      <c r="AZ237" s="544">
        <f t="shared" si="148"/>
        <v>0</v>
      </c>
      <c r="BA237" s="529">
        <v>0</v>
      </c>
      <c r="BB237" s="529">
        <v>0</v>
      </c>
      <c r="BC237" s="531"/>
    </row>
    <row r="238" spans="1:57" s="29" customFormat="1" ht="24.9" hidden="1" customHeight="1" x14ac:dyDescent="0.25">
      <c r="A238" s="34" t="s">
        <v>14</v>
      </c>
      <c r="B238" s="33" t="s">
        <v>13</v>
      </c>
      <c r="C238" s="98">
        <f>'Melléklet 1.2'!C82+[1]Hivatal!C237+Óvoda!C238+'Közösségi H'!C238</f>
        <v>0</v>
      </c>
      <c r="D238" s="78">
        <f>'Melléklet 1.2'!D82+[1]Hivatal!D237+Óvoda!D238+'Közösségi H'!D238</f>
        <v>0</v>
      </c>
      <c r="E238" s="99">
        <f>'Melléklet 1.2'!E82+[1]Hivatal!E237+Óvoda!E238+'Közösségi H'!E238</f>
        <v>0</v>
      </c>
      <c r="F238" s="30">
        <f>SUM(C238:E238)</f>
        <v>0</v>
      </c>
      <c r="G238" s="98">
        <f>'Melléklet 1.2'!G82+[1]Hivatal!G237+Óvoda!G238+'Közösségi H'!G238</f>
        <v>0</v>
      </c>
      <c r="H238" s="78">
        <f>'Melléklet 1.2'!H82+[1]Hivatal!H237+Óvoda!H238+'Közösségi H'!H238</f>
        <v>0</v>
      </c>
      <c r="I238" s="99">
        <f>'Melléklet 1.2'!I82+[1]Hivatal!I237+Óvoda!I238+'Közösségi H'!I238</f>
        <v>0</v>
      </c>
      <c r="J238" s="30">
        <f>SUM(F238:I238)</f>
        <v>0</v>
      </c>
      <c r="K238" s="98">
        <f>'Melléklet 1.2'!K82+[1]Hivatal!K237+Óvoda!K238+'Közösségi H'!K238</f>
        <v>0</v>
      </c>
      <c r="L238" s="78">
        <f>'Melléklet 1.2'!L82+[1]Hivatal!L237+Óvoda!L238+'Közösségi H'!L238</f>
        <v>0</v>
      </c>
      <c r="M238" s="99">
        <f>'Melléklet 1.2'!M82+[1]Hivatal!M237+Óvoda!M238+'Közösségi H'!M238</f>
        <v>0</v>
      </c>
      <c r="N238" s="30">
        <f>SUM(J238:M238)</f>
        <v>0</v>
      </c>
      <c r="O238" s="32"/>
      <c r="P238" s="31"/>
      <c r="Q238" s="31"/>
      <c r="R238" s="30">
        <f>SUM(N238:Q238)</f>
        <v>0</v>
      </c>
      <c r="S238" s="32"/>
      <c r="T238" s="31"/>
      <c r="U238" s="31"/>
      <c r="V238" s="30">
        <f>SUM(R238:U238)</f>
        <v>0</v>
      </c>
      <c r="W238" s="32"/>
      <c r="X238" s="31"/>
      <c r="Y238" s="31"/>
      <c r="Z238" s="30">
        <f>SUM(V238:Y238)</f>
        <v>0</v>
      </c>
      <c r="AA238" s="32"/>
      <c r="AB238" s="31"/>
      <c r="AC238" s="31"/>
      <c r="AD238" s="30">
        <f>SUM(Z238:AC238)</f>
        <v>0</v>
      </c>
      <c r="AE238" s="32"/>
      <c r="AF238" s="31"/>
      <c r="AG238" s="31"/>
      <c r="AH238" s="30">
        <f>SUM(AD238:AG238)</f>
        <v>0</v>
      </c>
      <c r="AI238" s="32"/>
      <c r="AJ238" s="31"/>
      <c r="AK238" s="31"/>
      <c r="AL238" s="30">
        <f>SUM(AH238:AK238)</f>
        <v>0</v>
      </c>
      <c r="AM238" s="32"/>
      <c r="AN238" s="31"/>
      <c r="AO238" s="31"/>
      <c r="AP238" s="30">
        <f>SUM(AL238:AO238)</f>
        <v>0</v>
      </c>
      <c r="AQ238" s="32"/>
      <c r="AR238" s="31"/>
      <c r="AS238" s="31"/>
      <c r="AT238" s="30">
        <f>SUM(AP238:AS238)</f>
        <v>0</v>
      </c>
      <c r="AU238" s="32"/>
      <c r="AV238" s="31"/>
      <c r="AW238" s="31"/>
      <c r="AX238" s="30">
        <f>SUM(AT238:AW238)</f>
        <v>0</v>
      </c>
      <c r="AZ238" s="544">
        <f t="shared" si="148"/>
        <v>0</v>
      </c>
      <c r="BA238" s="529">
        <v>0</v>
      </c>
      <c r="BB238" s="529">
        <v>0</v>
      </c>
      <c r="BC238" s="531"/>
    </row>
    <row r="239" spans="1:57" s="29" customFormat="1" ht="24.9" hidden="1" customHeight="1" x14ac:dyDescent="0.25">
      <c r="A239" s="34" t="s">
        <v>12</v>
      </c>
      <c r="B239" s="33" t="s">
        <v>11</v>
      </c>
      <c r="C239" s="98">
        <f>'Melléklet 1.2'!C83+[1]Hivatal!C238+Óvoda!C239+'Közösségi H'!C239</f>
        <v>0</v>
      </c>
      <c r="D239" s="78">
        <f>'Melléklet 1.2'!D83+[1]Hivatal!D238+Óvoda!D239+'Közösségi H'!D239</f>
        <v>0</v>
      </c>
      <c r="E239" s="99">
        <f>'Melléklet 1.2'!E83+[1]Hivatal!E238+Óvoda!E239+'Közösségi H'!E239</f>
        <v>0</v>
      </c>
      <c r="F239" s="30">
        <f>SUM(C239:E239)</f>
        <v>0</v>
      </c>
      <c r="G239" s="98">
        <f>'Melléklet 1.2'!G83+[1]Hivatal!G238+Óvoda!G239+'Közösségi H'!G239</f>
        <v>0</v>
      </c>
      <c r="H239" s="78">
        <f>'Melléklet 1.2'!H83+[1]Hivatal!H238+Óvoda!H239+'Közösségi H'!H239</f>
        <v>0</v>
      </c>
      <c r="I239" s="99">
        <f>'Melléklet 1.2'!I83+[1]Hivatal!I238+Óvoda!I239+'Közösségi H'!I239</f>
        <v>0</v>
      </c>
      <c r="J239" s="30">
        <f>SUM(F239:I239)</f>
        <v>0</v>
      </c>
      <c r="K239" s="98">
        <f>'Melléklet 1.2'!K83+[1]Hivatal!K238+Óvoda!K239+'Közösségi H'!K239</f>
        <v>0</v>
      </c>
      <c r="L239" s="78">
        <f>'Melléklet 1.2'!L83+[1]Hivatal!L238+Óvoda!L239+'Közösségi H'!L239</f>
        <v>0</v>
      </c>
      <c r="M239" s="99">
        <f>'Melléklet 1.2'!M83+[1]Hivatal!M238+Óvoda!M239+'Közösségi H'!M239</f>
        <v>0</v>
      </c>
      <c r="N239" s="30">
        <f>SUM(J239:M239)</f>
        <v>0</v>
      </c>
      <c r="O239" s="32"/>
      <c r="P239" s="31"/>
      <c r="Q239" s="31"/>
      <c r="R239" s="30">
        <f>SUM(N239:Q239)</f>
        <v>0</v>
      </c>
      <c r="S239" s="32"/>
      <c r="T239" s="31"/>
      <c r="U239" s="31"/>
      <c r="V239" s="30">
        <f>SUM(R239:U239)</f>
        <v>0</v>
      </c>
      <c r="W239" s="32"/>
      <c r="X239" s="31"/>
      <c r="Y239" s="31"/>
      <c r="Z239" s="30">
        <f>SUM(V239:Y239)</f>
        <v>0</v>
      </c>
      <c r="AA239" s="32"/>
      <c r="AB239" s="31"/>
      <c r="AC239" s="31"/>
      <c r="AD239" s="30">
        <f>SUM(Z239:AC239)</f>
        <v>0</v>
      </c>
      <c r="AE239" s="32"/>
      <c r="AF239" s="31"/>
      <c r="AG239" s="31"/>
      <c r="AH239" s="30">
        <f>SUM(AD239:AG239)</f>
        <v>0</v>
      </c>
      <c r="AI239" s="32"/>
      <c r="AJ239" s="31"/>
      <c r="AK239" s="31"/>
      <c r="AL239" s="30">
        <f>SUM(AH239:AK239)</f>
        <v>0</v>
      </c>
      <c r="AM239" s="32"/>
      <c r="AN239" s="31"/>
      <c r="AO239" s="31"/>
      <c r="AP239" s="30">
        <f>SUM(AL239:AO239)</f>
        <v>0</v>
      </c>
      <c r="AQ239" s="32"/>
      <c r="AR239" s="31"/>
      <c r="AS239" s="31"/>
      <c r="AT239" s="30">
        <f>SUM(AP239:AS239)</f>
        <v>0</v>
      </c>
      <c r="AU239" s="32"/>
      <c r="AV239" s="31"/>
      <c r="AW239" s="31"/>
      <c r="AX239" s="30">
        <f>SUM(AT239:AW239)</f>
        <v>0</v>
      </c>
      <c r="AZ239" s="544">
        <f t="shared" si="148"/>
        <v>0</v>
      </c>
      <c r="BA239" s="529">
        <v>0</v>
      </c>
      <c r="BB239" s="529">
        <v>0</v>
      </c>
      <c r="BC239" s="531"/>
    </row>
    <row r="240" spans="1:57" s="29" customFormat="1" ht="24.9" hidden="1" customHeight="1" x14ac:dyDescent="0.25">
      <c r="A240" s="34" t="s">
        <v>10</v>
      </c>
      <c r="B240" s="33" t="s">
        <v>9</v>
      </c>
      <c r="C240" s="98">
        <f>'Melléklet 1.2'!C84+[1]Hivatal!C239+Óvoda!C240+'Közösségi H'!C240</f>
        <v>0</v>
      </c>
      <c r="D240" s="78">
        <f>'Melléklet 1.2'!D84+[1]Hivatal!D239+Óvoda!D240+'Közösségi H'!D240</f>
        <v>0</v>
      </c>
      <c r="E240" s="99">
        <f>'Melléklet 1.2'!E84+[1]Hivatal!E239+Óvoda!E240+'Közösségi H'!E240</f>
        <v>0</v>
      </c>
      <c r="F240" s="30">
        <f>SUM(C240:E240)</f>
        <v>0</v>
      </c>
      <c r="G240" s="98">
        <f>'Melléklet 1.2'!G84+[1]Hivatal!G239+Óvoda!G240+'Közösségi H'!G240</f>
        <v>0</v>
      </c>
      <c r="H240" s="78">
        <f>'Melléklet 1.2'!H84+[1]Hivatal!H239+Óvoda!H240+'Közösségi H'!H240</f>
        <v>0</v>
      </c>
      <c r="I240" s="99">
        <f>'Melléklet 1.2'!I84+[1]Hivatal!I239+Óvoda!I240+'Közösségi H'!I240</f>
        <v>0</v>
      </c>
      <c r="J240" s="30">
        <f>SUM(F240:I240)</f>
        <v>0</v>
      </c>
      <c r="K240" s="98">
        <f>'Melléklet 1.2'!K84+[1]Hivatal!K239+Óvoda!K240+'Közösségi H'!K240</f>
        <v>0</v>
      </c>
      <c r="L240" s="78">
        <f>'Melléklet 1.2'!L84+[1]Hivatal!L239+Óvoda!L240+'Közösségi H'!L240</f>
        <v>0</v>
      </c>
      <c r="M240" s="99">
        <f>'Melléklet 1.2'!M84+[1]Hivatal!M239+Óvoda!M240+'Közösségi H'!M240</f>
        <v>0</v>
      </c>
      <c r="N240" s="30">
        <f>SUM(J240:M240)</f>
        <v>0</v>
      </c>
      <c r="O240" s="32"/>
      <c r="P240" s="31"/>
      <c r="Q240" s="31"/>
      <c r="R240" s="30">
        <f>SUM(N240:Q240)</f>
        <v>0</v>
      </c>
      <c r="S240" s="32"/>
      <c r="T240" s="31"/>
      <c r="U240" s="31"/>
      <c r="V240" s="30">
        <f>SUM(R240:U240)</f>
        <v>0</v>
      </c>
      <c r="W240" s="32"/>
      <c r="X240" s="31"/>
      <c r="Y240" s="31"/>
      <c r="Z240" s="30">
        <f>SUM(V240:Y240)</f>
        <v>0</v>
      </c>
      <c r="AA240" s="32"/>
      <c r="AB240" s="31"/>
      <c r="AC240" s="31"/>
      <c r="AD240" s="30">
        <f>SUM(Z240:AC240)</f>
        <v>0</v>
      </c>
      <c r="AE240" s="32"/>
      <c r="AF240" s="31"/>
      <c r="AG240" s="31"/>
      <c r="AH240" s="30">
        <f>SUM(AD240:AG240)</f>
        <v>0</v>
      </c>
      <c r="AI240" s="32"/>
      <c r="AJ240" s="31"/>
      <c r="AK240" s="31"/>
      <c r="AL240" s="30">
        <f>SUM(AH240:AK240)</f>
        <v>0</v>
      </c>
      <c r="AM240" s="32"/>
      <c r="AN240" s="31"/>
      <c r="AO240" s="31"/>
      <c r="AP240" s="30">
        <f>SUM(AL240:AO240)</f>
        <v>0</v>
      </c>
      <c r="AQ240" s="32"/>
      <c r="AR240" s="31"/>
      <c r="AS240" s="31"/>
      <c r="AT240" s="30">
        <f>SUM(AP240:AS240)</f>
        <v>0</v>
      </c>
      <c r="AU240" s="32"/>
      <c r="AV240" s="31"/>
      <c r="AW240" s="31"/>
      <c r="AX240" s="30">
        <f>SUM(AT240:AW240)</f>
        <v>0</v>
      </c>
      <c r="AZ240" s="544">
        <f t="shared" si="148"/>
        <v>0</v>
      </c>
      <c r="BA240" s="529">
        <v>0</v>
      </c>
      <c r="BB240" s="529">
        <v>0</v>
      </c>
      <c r="BC240" s="531"/>
    </row>
    <row r="241" spans="1:55" s="23" customFormat="1" ht="24.9" hidden="1" customHeight="1" x14ac:dyDescent="0.25">
      <c r="A241" s="28" t="s">
        <v>8</v>
      </c>
      <c r="B241" s="27" t="s">
        <v>7</v>
      </c>
      <c r="C241" s="26">
        <f>SUM(C236:C240)</f>
        <v>0</v>
      </c>
      <c r="D241" s="25">
        <f>SUM(D236:D240)</f>
        <v>0</v>
      </c>
      <c r="E241" s="25">
        <f>SUM(E236:E240)</f>
        <v>0</v>
      </c>
      <c r="F241" s="24">
        <f>IF((SUM(C241:E241))=SUM(F236:F240),SUM(F236:F240),"HIBA!")</f>
        <v>0</v>
      </c>
      <c r="G241" s="26">
        <f>SUM(G236:G240)</f>
        <v>0</v>
      </c>
      <c r="H241" s="25">
        <f>SUM(H236:H240)</f>
        <v>0</v>
      </c>
      <c r="I241" s="25">
        <f>SUM(I236:I240)</f>
        <v>0</v>
      </c>
      <c r="J241" s="24">
        <f>IF((SUM(F241:I241))=SUM(J236:J240),SUM(J236:J240),"HIBA!")</f>
        <v>0</v>
      </c>
      <c r="K241" s="26">
        <f>SUM(K236:K240)</f>
        <v>0</v>
      </c>
      <c r="L241" s="25">
        <f>SUM(L236:L240)</f>
        <v>0</v>
      </c>
      <c r="M241" s="25">
        <f>SUM(M236:M240)</f>
        <v>0</v>
      </c>
      <c r="N241" s="24">
        <f>IF((SUM(J241:M241))=SUM(N236:N240),SUM(N236:N240),"HIBA!")</f>
        <v>0</v>
      </c>
      <c r="O241" s="26">
        <f>SUM(O236:O240)</f>
        <v>0</v>
      </c>
      <c r="P241" s="25">
        <f>SUM(P236:P240)</f>
        <v>0</v>
      </c>
      <c r="Q241" s="25">
        <f>SUM(Q236:Q240)</f>
        <v>0</v>
      </c>
      <c r="R241" s="24">
        <f>IF((SUM(N241:Q241))=SUM(R236:R240),SUM(R236:R240),"HIBA!")</f>
        <v>0</v>
      </c>
      <c r="S241" s="26">
        <f>SUM(S236:S240)</f>
        <v>0</v>
      </c>
      <c r="T241" s="25">
        <f>SUM(T236:T240)</f>
        <v>0</v>
      </c>
      <c r="U241" s="25">
        <f>SUM(U236:U240)</f>
        <v>0</v>
      </c>
      <c r="V241" s="24">
        <f>IF((SUM(R241:U241))=SUM(V236:V240),SUM(V236:V240),"HIBA!")</f>
        <v>0</v>
      </c>
      <c r="W241" s="26">
        <f>SUM(W236:W240)</f>
        <v>0</v>
      </c>
      <c r="X241" s="25">
        <f>SUM(X236:X240)</f>
        <v>0</v>
      </c>
      <c r="Y241" s="25">
        <f>SUM(Y236:Y240)</f>
        <v>0</v>
      </c>
      <c r="Z241" s="24">
        <f>IF((SUM(V241:Y241))=SUM(Z236:Z240),SUM(Z236:Z240),"HIBA!")</f>
        <v>0</v>
      </c>
      <c r="AA241" s="26">
        <f>SUM(AA236:AA240)</f>
        <v>0</v>
      </c>
      <c r="AB241" s="25">
        <f>SUM(AB236:AB240)</f>
        <v>0</v>
      </c>
      <c r="AC241" s="25">
        <f>SUM(AC236:AC240)</f>
        <v>0</v>
      </c>
      <c r="AD241" s="24">
        <f>IF((SUM(Z241:AC241))=SUM(AD236:AD240),SUM(AD236:AD240),"HIBA!")</f>
        <v>0</v>
      </c>
      <c r="AE241" s="26">
        <f>SUM(AE236:AE240)</f>
        <v>0</v>
      </c>
      <c r="AF241" s="25">
        <f>SUM(AF236:AF240)</f>
        <v>0</v>
      </c>
      <c r="AG241" s="25">
        <f>SUM(AG236:AG240)</f>
        <v>0</v>
      </c>
      <c r="AH241" s="24">
        <f>IF((SUM(AD241:AG241))=SUM(AH236:AH240),SUM(AH236:AH240),"HIBA!")</f>
        <v>0</v>
      </c>
      <c r="AI241" s="26">
        <f>SUM(AI236:AI240)</f>
        <v>0</v>
      </c>
      <c r="AJ241" s="25">
        <f>SUM(AJ236:AJ240)</f>
        <v>0</v>
      </c>
      <c r="AK241" s="25">
        <f>SUM(AK236:AK240)</f>
        <v>0</v>
      </c>
      <c r="AL241" s="24">
        <f>IF((SUM(AH241:AK241))=SUM(AL236:AL240),SUM(AL236:AL240),"HIBA!")</f>
        <v>0</v>
      </c>
      <c r="AM241" s="26">
        <f>SUM(AM236:AM240)</f>
        <v>0</v>
      </c>
      <c r="AN241" s="25">
        <f>SUM(AN236:AN240)</f>
        <v>0</v>
      </c>
      <c r="AO241" s="25">
        <f>SUM(AO236:AO240)</f>
        <v>0</v>
      </c>
      <c r="AP241" s="24">
        <f>IF((SUM(AL241:AO241))=SUM(AP236:AP240),SUM(AP236:AP240),"HIBA!")</f>
        <v>0</v>
      </c>
      <c r="AQ241" s="26">
        <f>SUM(AQ236:AQ240)</f>
        <v>0</v>
      </c>
      <c r="AR241" s="25">
        <f>SUM(AR236:AR240)</f>
        <v>0</v>
      </c>
      <c r="AS241" s="25">
        <f>SUM(AS236:AS240)</f>
        <v>0</v>
      </c>
      <c r="AT241" s="24">
        <f>IF((SUM(AP241:AS241))=SUM(AT236:AT240),SUM(AT236:AT240),"HIBA!")</f>
        <v>0</v>
      </c>
      <c r="AU241" s="26">
        <f>SUM(AU236:AU240)</f>
        <v>0</v>
      </c>
      <c r="AV241" s="25">
        <f>SUM(AV236:AV240)</f>
        <v>0</v>
      </c>
      <c r="AW241" s="25">
        <f>SUM(AW236:AW240)</f>
        <v>0</v>
      </c>
      <c r="AX241" s="24">
        <f>IF((SUM(AT241:AW241))=SUM(AX236:AX240),SUM(AX236:AX240),"HIBA!")</f>
        <v>0</v>
      </c>
      <c r="AZ241" s="544">
        <f t="shared" si="148"/>
        <v>0</v>
      </c>
      <c r="BA241" s="529">
        <v>0</v>
      </c>
      <c r="BB241" s="529">
        <v>0</v>
      </c>
      <c r="BC241" s="532"/>
    </row>
    <row r="242" spans="1:55" s="17" customFormat="1" ht="24.9" customHeight="1" x14ac:dyDescent="0.25">
      <c r="A242" s="22" t="s">
        <v>6</v>
      </c>
      <c r="B242" s="21" t="s">
        <v>5</v>
      </c>
      <c r="C242" s="98">
        <f>'Melléklet 1.2'!C86+[1]Hivatal!C241+Óvoda!C242+'Közösségi H'!C242</f>
        <v>0</v>
      </c>
      <c r="D242" s="78">
        <f>'Melléklet 1.2'!D86+[1]Hivatal!D241+Óvoda!D242+'Közösségi H'!D242</f>
        <v>0</v>
      </c>
      <c r="E242" s="99">
        <f>'Melléklet 1.2'!E86+[1]Hivatal!E241+Óvoda!E242+'Közösségi H'!E242</f>
        <v>0</v>
      </c>
      <c r="F242" s="18">
        <f>SUM(C242:E242)</f>
        <v>0</v>
      </c>
      <c r="G242" s="98">
        <f>'Melléklet 1.2'!G86+[1]Hivatal!G241+Óvoda!G242+'Közösségi H'!G242</f>
        <v>0</v>
      </c>
      <c r="H242" s="78">
        <f>'Melléklet 1.2'!H86+[1]Hivatal!H241+Óvoda!H242+'Közösségi H'!H242</f>
        <v>0</v>
      </c>
      <c r="I242" s="99">
        <f>'Melléklet 1.2'!I86+[1]Hivatal!I241+Óvoda!I242+'Közösségi H'!I242</f>
        <v>0</v>
      </c>
      <c r="J242" s="18">
        <f>SUM(F242:I242)</f>
        <v>0</v>
      </c>
      <c r="K242" s="98">
        <f>'Melléklet 1.2'!K86+[1]Hivatal!K241+Óvoda!K242+'Közösségi H'!K242</f>
        <v>0</v>
      </c>
      <c r="L242" s="78">
        <f>'Melléklet 1.2'!L86+[1]Hivatal!L241+Óvoda!L242+'Közösségi H'!L242</f>
        <v>0</v>
      </c>
      <c r="M242" s="99">
        <f>'Melléklet 1.2'!M86+[1]Hivatal!M241+Óvoda!M242+'Közösségi H'!M242</f>
        <v>0</v>
      </c>
      <c r="N242" s="18">
        <f>SUM(J242:M242)</f>
        <v>0</v>
      </c>
      <c r="O242" s="20"/>
      <c r="P242" s="19"/>
      <c r="Q242" s="19"/>
      <c r="R242" s="18">
        <f>SUM(N242:Q242)</f>
        <v>0</v>
      </c>
      <c r="S242" s="20"/>
      <c r="T242" s="19"/>
      <c r="U242" s="19"/>
      <c r="V242" s="18">
        <f>SUM(R242:U242)</f>
        <v>0</v>
      </c>
      <c r="W242" s="20"/>
      <c r="X242" s="19"/>
      <c r="Y242" s="19"/>
      <c r="Z242" s="18">
        <f>SUM(V242:Y242)</f>
        <v>0</v>
      </c>
      <c r="AA242" s="20"/>
      <c r="AB242" s="19"/>
      <c r="AC242" s="19"/>
      <c r="AD242" s="18">
        <f>SUM(Z242:AC242)</f>
        <v>0</v>
      </c>
      <c r="AE242" s="20"/>
      <c r="AF242" s="19"/>
      <c r="AG242" s="19"/>
      <c r="AH242" s="18">
        <f>SUM(AD242:AG242)</f>
        <v>0</v>
      </c>
      <c r="AI242" s="20"/>
      <c r="AJ242" s="19"/>
      <c r="AK242" s="19"/>
      <c r="AL242" s="18">
        <f>SUM(AH242:AK242)</f>
        <v>0</v>
      </c>
      <c r="AM242" s="20"/>
      <c r="AN242" s="19"/>
      <c r="AO242" s="19"/>
      <c r="AP242" s="18">
        <f>SUM(AL242:AO242)</f>
        <v>0</v>
      </c>
      <c r="AQ242" s="20"/>
      <c r="AR242" s="19"/>
      <c r="AS242" s="19"/>
      <c r="AT242" s="18">
        <f>SUM(AP242:AS242)</f>
        <v>0</v>
      </c>
      <c r="AU242" s="20"/>
      <c r="AV242" s="19"/>
      <c r="AW242" s="19"/>
      <c r="AX242" s="18">
        <f>SUM(AT242:AW242)</f>
        <v>0</v>
      </c>
      <c r="AZ242" s="544">
        <f t="shared" si="148"/>
        <v>0</v>
      </c>
      <c r="BA242" s="529">
        <v>0</v>
      </c>
      <c r="BB242" s="529">
        <v>0</v>
      </c>
      <c r="BC242" s="534">
        <v>0</v>
      </c>
    </row>
    <row r="243" spans="1:55" s="17" customFormat="1" ht="24.9" hidden="1" customHeight="1" x14ac:dyDescent="0.25">
      <c r="A243" s="22" t="s">
        <v>4</v>
      </c>
      <c r="B243" s="21" t="s">
        <v>3</v>
      </c>
      <c r="C243" s="98">
        <f>'Melléklet 1.2'!C87+[1]Hivatal!C242+Óvoda!C243+'Közösségi H'!C243</f>
        <v>0</v>
      </c>
      <c r="D243" s="78">
        <f>'Melléklet 1.2'!D87+[1]Hivatal!D242+Óvoda!D243+'Közösségi H'!D243</f>
        <v>0</v>
      </c>
      <c r="E243" s="99">
        <f>'Melléklet 1.2'!E87+[1]Hivatal!E242+Óvoda!E243+'Közösségi H'!E243</f>
        <v>0</v>
      </c>
      <c r="F243" s="18">
        <f>SUM(C243:E243)</f>
        <v>0</v>
      </c>
      <c r="G243" s="98">
        <f>'Melléklet 1.2'!G87+[1]Hivatal!G242+Óvoda!G243+'Közösségi H'!G243</f>
        <v>0</v>
      </c>
      <c r="H243" s="78">
        <f>'Melléklet 1.2'!H87+[1]Hivatal!H242+Óvoda!H243+'Közösségi H'!H243</f>
        <v>0</v>
      </c>
      <c r="I243" s="99">
        <f>'Melléklet 1.2'!I87+[1]Hivatal!I242+Óvoda!I243+'Közösségi H'!I243</f>
        <v>0</v>
      </c>
      <c r="J243" s="18">
        <f>SUM(F243:I243)</f>
        <v>0</v>
      </c>
      <c r="K243" s="98">
        <f>'Melléklet 1.2'!K87+[1]Hivatal!K242+Óvoda!K243+'Közösségi H'!K243</f>
        <v>0</v>
      </c>
      <c r="L243" s="78">
        <f>'Melléklet 1.2'!L87+[1]Hivatal!L242+Óvoda!L243+'Közösségi H'!L243</f>
        <v>0</v>
      </c>
      <c r="M243" s="99">
        <f>'Melléklet 1.2'!M87+[1]Hivatal!M242+Óvoda!M243+'Közösségi H'!M243</f>
        <v>0</v>
      </c>
      <c r="N243" s="18">
        <f>SUM(J243:M243)</f>
        <v>0</v>
      </c>
      <c r="O243" s="20"/>
      <c r="P243" s="19"/>
      <c r="Q243" s="19"/>
      <c r="R243" s="18">
        <f>SUM(N243:Q243)</f>
        <v>0</v>
      </c>
      <c r="S243" s="20"/>
      <c r="T243" s="19"/>
      <c r="U243" s="19"/>
      <c r="V243" s="18">
        <f>SUM(R243:U243)</f>
        <v>0</v>
      </c>
      <c r="W243" s="20"/>
      <c r="X243" s="19"/>
      <c r="Y243" s="19"/>
      <c r="Z243" s="18">
        <f>SUM(V243:Y243)</f>
        <v>0</v>
      </c>
      <c r="AA243" s="20"/>
      <c r="AB243" s="19"/>
      <c r="AC243" s="19"/>
      <c r="AD243" s="18">
        <f>SUM(Z243:AC243)</f>
        <v>0</v>
      </c>
      <c r="AE243" s="20"/>
      <c r="AF243" s="19"/>
      <c r="AG243" s="19"/>
      <c r="AH243" s="18">
        <f>SUM(AD243:AG243)</f>
        <v>0</v>
      </c>
      <c r="AI243" s="20"/>
      <c r="AJ243" s="19"/>
      <c r="AK243" s="19"/>
      <c r="AL243" s="18">
        <f>SUM(AH243:AK243)</f>
        <v>0</v>
      </c>
      <c r="AM243" s="20"/>
      <c r="AN243" s="19"/>
      <c r="AO243" s="19"/>
      <c r="AP243" s="18">
        <f>SUM(AL243:AO243)</f>
        <v>0</v>
      </c>
      <c r="AQ243" s="20"/>
      <c r="AR243" s="19"/>
      <c r="AS243" s="19"/>
      <c r="AT243" s="18">
        <f>SUM(AP243:AS243)</f>
        <v>0</v>
      </c>
      <c r="AU243" s="20"/>
      <c r="AV243" s="19"/>
      <c r="AW243" s="19"/>
      <c r="AX243" s="18">
        <f>SUM(AT243:AW243)</f>
        <v>0</v>
      </c>
      <c r="AZ243" s="544">
        <f t="shared" si="148"/>
        <v>0</v>
      </c>
      <c r="BA243" s="529">
        <v>0</v>
      </c>
      <c r="BB243" s="529">
        <v>0</v>
      </c>
      <c r="BC243" s="534"/>
    </row>
    <row r="244" spans="1:55" s="11" customFormat="1" ht="30" customHeight="1" x14ac:dyDescent="0.25">
      <c r="A244" s="16" t="s">
        <v>2</v>
      </c>
      <c r="B244" s="15" t="s">
        <v>1</v>
      </c>
      <c r="C244" s="14">
        <f>SUM(C241:C243,C235)</f>
        <v>86173964</v>
      </c>
      <c r="D244" s="13">
        <f>SUM(D241:D243,D235)</f>
        <v>0</v>
      </c>
      <c r="E244" s="13">
        <f>SUM(E241:E243,E235)</f>
        <v>0</v>
      </c>
      <c r="F244" s="12">
        <f>IF((SUM(C244:E244))=SUM(F241:F243,F235),SUM(F241:F243,F235),"HIBA!")</f>
        <v>86173964</v>
      </c>
      <c r="G244" s="14">
        <f>SUM(G241:G243,G235)</f>
        <v>13219141</v>
      </c>
      <c r="H244" s="13">
        <f>SUM(H241:H243,H235)</f>
        <v>0</v>
      </c>
      <c r="I244" s="13">
        <f>SUM(I241:I243,I235)</f>
        <v>0</v>
      </c>
      <c r="J244" s="12">
        <f>IF((SUM(F244:I244))=SUM(J241:J243,J235),SUM(J241:J243,J235),"HIBA!")</f>
        <v>99393105</v>
      </c>
      <c r="K244" s="14">
        <f>SUM(K241:K243,K235)</f>
        <v>12350000</v>
      </c>
      <c r="L244" s="13">
        <f>SUM(L241:L243,L235)</f>
        <v>0</v>
      </c>
      <c r="M244" s="13">
        <f>SUM(M241:M243,M235)</f>
        <v>0</v>
      </c>
      <c r="N244" s="12">
        <f>IF((SUM(J244:M244))=SUM(N241:N243,N235),SUM(N241:N243,N235),"HIBA!")</f>
        <v>111743105</v>
      </c>
      <c r="O244" s="14">
        <f>SUM(O241:O243,O235)</f>
        <v>0</v>
      </c>
      <c r="P244" s="13">
        <f>SUM(P241:P243,P235)</f>
        <v>0</v>
      </c>
      <c r="Q244" s="13">
        <f>SUM(Q241:Q243,Q235)</f>
        <v>0</v>
      </c>
      <c r="R244" s="12">
        <f>IF((SUM(N244:Q244))=SUM(R241:R243,R235),SUM(R241:R243,R235),"HIBA!")</f>
        <v>111743105</v>
      </c>
      <c r="S244" s="14">
        <f>SUM(S241:S243,S235)</f>
        <v>0</v>
      </c>
      <c r="T244" s="13">
        <f>SUM(T241:T243,T235)</f>
        <v>0</v>
      </c>
      <c r="U244" s="13">
        <f>SUM(U241:U243,U235)</f>
        <v>0</v>
      </c>
      <c r="V244" s="12">
        <f>IF((SUM(R244:U244))=SUM(V241:V243,V235),SUM(V241:V243,V235),"HIBA!")</f>
        <v>111743105</v>
      </c>
      <c r="W244" s="14">
        <f>SUM(W241:W243,W235)</f>
        <v>0</v>
      </c>
      <c r="X244" s="13">
        <f>SUM(X241:X243,X235)</f>
        <v>0</v>
      </c>
      <c r="Y244" s="13">
        <f>SUM(Y241:Y243,Y235)</f>
        <v>0</v>
      </c>
      <c r="Z244" s="12">
        <f>IF((SUM(V244:Y244))=SUM(Z241:Z243,Z235),SUM(Z241:Z243,Z235),"HIBA!")</f>
        <v>111743105</v>
      </c>
      <c r="AA244" s="14">
        <f>SUM(AA241:AA243,AA235)</f>
        <v>0</v>
      </c>
      <c r="AB244" s="13">
        <f>SUM(AB241:AB243,AB235)</f>
        <v>0</v>
      </c>
      <c r="AC244" s="13">
        <f>SUM(AC241:AC243,AC235)</f>
        <v>0</v>
      </c>
      <c r="AD244" s="12">
        <f>IF((SUM(Z244:AC244))=SUM(AD241:AD243,AD235),SUM(AD241:AD243,AD235),"HIBA!")</f>
        <v>111743105</v>
      </c>
      <c r="AE244" s="14">
        <f>SUM(AE241:AE243,AE235)</f>
        <v>0</v>
      </c>
      <c r="AF244" s="13">
        <f>SUM(AF241:AF243,AF235)</f>
        <v>0</v>
      </c>
      <c r="AG244" s="13">
        <f>SUM(AG241:AG243,AG235)</f>
        <v>0</v>
      </c>
      <c r="AH244" s="12">
        <f>IF((SUM(AD244:AG244))=SUM(AH241:AH243,AH235),SUM(AH241:AH243,AH235),"HIBA!")</f>
        <v>111743105</v>
      </c>
      <c r="AI244" s="14">
        <f>SUM(AI241:AI243,AI235)</f>
        <v>0</v>
      </c>
      <c r="AJ244" s="13">
        <f>SUM(AJ241:AJ243,AJ235)</f>
        <v>0</v>
      </c>
      <c r="AK244" s="13">
        <f>SUM(AK241:AK243,AK235)</f>
        <v>0</v>
      </c>
      <c r="AL244" s="12">
        <f>IF((SUM(AH244:AK244))=SUM(AL241:AL243,AL235),SUM(AL241:AL243,AL235),"HIBA!")</f>
        <v>111743105</v>
      </c>
      <c r="AM244" s="14">
        <f>SUM(AM241:AM243,AM235)</f>
        <v>0</v>
      </c>
      <c r="AN244" s="13">
        <f>SUM(AN241:AN243,AN235)</f>
        <v>0</v>
      </c>
      <c r="AO244" s="13">
        <f>SUM(AO241:AO243,AO235)</f>
        <v>0</v>
      </c>
      <c r="AP244" s="12">
        <f>IF((SUM(AL244:AO244))=SUM(AP241:AP243,AP235),SUM(AP241:AP243,AP235),"HIBA!")</f>
        <v>111743105</v>
      </c>
      <c r="AQ244" s="14">
        <f>SUM(AQ241:AQ243,AQ235)</f>
        <v>0</v>
      </c>
      <c r="AR244" s="13">
        <f>SUM(AR241:AR243,AR235)</f>
        <v>0</v>
      </c>
      <c r="AS244" s="13">
        <f>SUM(AS241:AS243,AS235)</f>
        <v>0</v>
      </c>
      <c r="AT244" s="12">
        <f>IF((SUM(AP244:AS244))=SUM(AT241:AT243,AT235),SUM(AT241:AT243,AT235),"HIBA!")</f>
        <v>111743105</v>
      </c>
      <c r="AU244" s="14">
        <f>SUM(AU241:AU243,AU235)</f>
        <v>0</v>
      </c>
      <c r="AV244" s="13">
        <f>SUM(AV241:AV243,AV235)</f>
        <v>0</v>
      </c>
      <c r="AW244" s="13">
        <f>SUM(AW241:AW243,AW235)</f>
        <v>0</v>
      </c>
      <c r="AX244" s="12">
        <f>IF((SUM(AT244:AW244))=SUM(AX241:AX243,AX235),SUM(AX241:AX243,AX235),"HIBA!")</f>
        <v>111743105</v>
      </c>
      <c r="AZ244" s="568">
        <f t="shared" si="148"/>
        <v>-18363519</v>
      </c>
      <c r="BA244" s="550">
        <v>0</v>
      </c>
      <c r="BB244" s="550">
        <v>0</v>
      </c>
      <c r="BC244" s="548">
        <f>BC235+BC242</f>
        <v>81029586</v>
      </c>
    </row>
    <row r="245" spans="1:55" s="5" customFormat="1" ht="30" customHeight="1" thickBot="1" x14ac:dyDescent="0.35">
      <c r="A245" s="10" t="s">
        <v>0</v>
      </c>
      <c r="B245" s="9"/>
      <c r="C245" s="8">
        <f>SUM(C244,C212)</f>
        <v>221411875</v>
      </c>
      <c r="D245" s="7">
        <f>SUM(D244,D212)</f>
        <v>0</v>
      </c>
      <c r="E245" s="7">
        <f>SUM(E244,E212)</f>
        <v>0</v>
      </c>
      <c r="F245" s="6">
        <f>IF((SUM(C245:E245))=SUM(F244,F212),SUM(F244,F212),"HIBA!")</f>
        <v>221411875</v>
      </c>
      <c r="G245" s="8">
        <f>SUM(G244,G212)</f>
        <v>23642949</v>
      </c>
      <c r="H245" s="7">
        <f>SUM(H244,H212)</f>
        <v>0</v>
      </c>
      <c r="I245" s="7">
        <f>SUM(I244,I212)</f>
        <v>0</v>
      </c>
      <c r="J245" s="6">
        <f>J212+J244</f>
        <v>246720178</v>
      </c>
      <c r="K245" s="8" t="e">
        <f>SUM(K244,K212)</f>
        <v>#REF!</v>
      </c>
      <c r="L245" s="7" t="e">
        <f>SUM(L244,L212)</f>
        <v>#REF!</v>
      </c>
      <c r="M245" s="7" t="e">
        <f>SUM(M244,M212)</f>
        <v>#REF!</v>
      </c>
      <c r="N245" s="6" t="e">
        <f>IF((SUM(J245:M245))=SUM(N244,N212),SUM(N244,N212),"HIBA!")</f>
        <v>#REF!</v>
      </c>
      <c r="O245" s="8">
        <f>SUM(O244,O212)</f>
        <v>0</v>
      </c>
      <c r="P245" s="7">
        <f>SUM(P244,P212)</f>
        <v>0</v>
      </c>
      <c r="Q245" s="7">
        <f>SUM(Q244,Q212)</f>
        <v>0</v>
      </c>
      <c r="R245" s="6" t="e">
        <f>IF((SUM(N245:Q245))=SUM(R244,R212),SUM(R244,R212),"HIBA!")</f>
        <v>#REF!</v>
      </c>
      <c r="S245" s="8">
        <f>SUM(S244,S212)</f>
        <v>0</v>
      </c>
      <c r="T245" s="7">
        <f>SUM(T244,T212)</f>
        <v>0</v>
      </c>
      <c r="U245" s="7">
        <f>SUM(U244,U212)</f>
        <v>0</v>
      </c>
      <c r="V245" s="6" t="e">
        <f>IF((SUM(R245:U245))=SUM(V244,V212),SUM(V244,V212),"HIBA!")</f>
        <v>#REF!</v>
      </c>
      <c r="W245" s="8">
        <f>SUM(W244,W212)</f>
        <v>0</v>
      </c>
      <c r="X245" s="7">
        <f>SUM(X244,X212)</f>
        <v>0</v>
      </c>
      <c r="Y245" s="7">
        <f>SUM(Y244,Y212)</f>
        <v>0</v>
      </c>
      <c r="Z245" s="6" t="e">
        <f>IF((SUM(V245:Y245))=SUM(Z244,Z212),SUM(Z244,Z212),"HIBA!")</f>
        <v>#REF!</v>
      </c>
      <c r="AA245" s="8">
        <f>SUM(AA244,AA212)</f>
        <v>0</v>
      </c>
      <c r="AB245" s="7">
        <f>SUM(AB244,AB212)</f>
        <v>0</v>
      </c>
      <c r="AC245" s="7">
        <f>SUM(AC244,AC212)</f>
        <v>0</v>
      </c>
      <c r="AD245" s="6" t="e">
        <f>IF((SUM(Z245:AC245))=SUM(AD244,AD212),SUM(AD244,AD212),"HIBA!")</f>
        <v>#REF!</v>
      </c>
      <c r="AE245" s="8">
        <f>SUM(AE244,AE212)</f>
        <v>0</v>
      </c>
      <c r="AF245" s="7">
        <f>SUM(AF244,AF212)</f>
        <v>0</v>
      </c>
      <c r="AG245" s="7">
        <f>SUM(AG244,AG212)</f>
        <v>0</v>
      </c>
      <c r="AH245" s="6" t="e">
        <f>IF((SUM(AD245:AG245))=SUM(AH244,AH212),SUM(AH244,AH212),"HIBA!")</f>
        <v>#REF!</v>
      </c>
      <c r="AI245" s="8">
        <f>SUM(AI244,AI212)</f>
        <v>0</v>
      </c>
      <c r="AJ245" s="7">
        <f>SUM(AJ244,AJ212)</f>
        <v>0</v>
      </c>
      <c r="AK245" s="7">
        <f>SUM(AK244,AK212)</f>
        <v>0</v>
      </c>
      <c r="AL245" s="6" t="e">
        <f>IF((SUM(AH245:AK245))=SUM(AL244,AL212),SUM(AL244,AL212),"HIBA!")</f>
        <v>#REF!</v>
      </c>
      <c r="AM245" s="8">
        <f>SUM(AM244,AM212)</f>
        <v>0</v>
      </c>
      <c r="AN245" s="7">
        <f>SUM(AN244,AN212)</f>
        <v>0</v>
      </c>
      <c r="AO245" s="7">
        <f>SUM(AO244,AO212)</f>
        <v>0</v>
      </c>
      <c r="AP245" s="6" t="e">
        <f>IF((SUM(AL245:AO245))=SUM(AP244,AP212),SUM(AP244,AP212),"HIBA!")</f>
        <v>#REF!</v>
      </c>
      <c r="AQ245" s="8">
        <f>SUM(AQ244,AQ212)</f>
        <v>0</v>
      </c>
      <c r="AR245" s="7">
        <f>SUM(AR244,AR212)</f>
        <v>0</v>
      </c>
      <c r="AS245" s="7">
        <f>SUM(AS244,AS212)</f>
        <v>0</v>
      </c>
      <c r="AT245" s="6" t="e">
        <f>IF((SUM(AP245:AS245))=SUM(AT244,AT212),SUM(AT244,AT212),"HIBA!")</f>
        <v>#REF!</v>
      </c>
      <c r="AU245" s="8">
        <f>SUM(AU244,AU212)</f>
        <v>0</v>
      </c>
      <c r="AV245" s="7">
        <f>SUM(AV244,AV212)</f>
        <v>0</v>
      </c>
      <c r="AW245" s="7">
        <f>SUM(AW244,AW212)</f>
        <v>0</v>
      </c>
      <c r="AX245" s="6" t="e">
        <f>IF((SUM(AT245:AW245))=SUM(AX244,AX212),SUM(AX244,AX212),"HIBA!")</f>
        <v>#REF!</v>
      </c>
      <c r="AZ245" s="573">
        <f t="shared" si="148"/>
        <v>18840041</v>
      </c>
      <c r="BA245" s="563">
        <v>0</v>
      </c>
      <c r="BB245" s="563">
        <v>0</v>
      </c>
      <c r="BC245" s="565">
        <f>BC244+BC212</f>
        <v>265560219</v>
      </c>
    </row>
    <row r="246" spans="1:55" x14ac:dyDescent="0.25">
      <c r="F246" s="2" t="str">
        <f>IF(F138=F245,"",F138-F245)</f>
        <v/>
      </c>
      <c r="J246" s="2" t="str">
        <f>IF(J138=J245,"",J138-J245)</f>
        <v/>
      </c>
      <c r="N246" s="2" t="e">
        <f>IF(N138=N245,"",N138-N245)</f>
        <v>#REF!</v>
      </c>
      <c r="R246" s="2" t="e">
        <f>IF(R138=R245,"",R138-R245)</f>
        <v>#REF!</v>
      </c>
      <c r="V246" s="2" t="e">
        <f>IF(V138=V245,"",V138-V245)</f>
        <v>#REF!</v>
      </c>
      <c r="Z246" s="2" t="e">
        <f>IF(Z138=Z245,"",Z138-Z245)</f>
        <v>#REF!</v>
      </c>
      <c r="AD246" s="2" t="e">
        <f>IF(AD138=AD245,"",AD138-AD245)</f>
        <v>#REF!</v>
      </c>
      <c r="AH246" s="2" t="e">
        <f>IF(AH138=AH245,"",AH138-AH245)</f>
        <v>#REF!</v>
      </c>
      <c r="AL246" s="2" t="e">
        <f>IF(AL138=AL245,"",AL138-AL245)</f>
        <v>#REF!</v>
      </c>
      <c r="AP246" s="2" t="e">
        <f>IF(AP138=AP245,"",AP138-AP245)</f>
        <v>#REF!</v>
      </c>
      <c r="AT246" s="2" t="e">
        <f>IF(AT138=AT245,"",AT138-AT245)</f>
        <v>#REF!</v>
      </c>
      <c r="AX246" s="2" t="e">
        <f>IF(AX138=AX245,"",AX138-AX245)</f>
        <v>#REF!</v>
      </c>
    </row>
  </sheetData>
  <sheetProtection selectLockedCells="1"/>
  <mergeCells count="30">
    <mergeCell ref="A1:G1"/>
    <mergeCell ref="A3:BC3"/>
    <mergeCell ref="C4:I4"/>
    <mergeCell ref="AZ8:BB8"/>
    <mergeCell ref="AZ145:BB145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U8:AW8"/>
    <mergeCell ref="A140:J140"/>
    <mergeCell ref="AQ8:AS8"/>
    <mergeCell ref="W8:Y8"/>
    <mergeCell ref="AA8:AC8"/>
    <mergeCell ref="AE8:AG8"/>
    <mergeCell ref="AI8:AK8"/>
    <mergeCell ref="AM8:AO8"/>
    <mergeCell ref="C8:E8"/>
    <mergeCell ref="G8:I8"/>
    <mergeCell ref="K8:M8"/>
    <mergeCell ref="O8:Q8"/>
    <mergeCell ref="S8:U8"/>
  </mergeCells>
  <pageMargins left="0.74803149606299213" right="0.74803149606299213" top="0.98425196850393704" bottom="0.98425196850393704" header="0.51181102362204722" footer="0.51181102362204722"/>
  <pageSetup paperSize="8" scale="35" orientation="portrait" r:id="rId1"/>
  <headerFooter differentFirst="1" alignWithMargins="0"/>
  <rowBreaks count="1" manualBreakCount="1">
    <brk id="139" max="5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4.4" x14ac:dyDescent="0.3"/>
  <cols>
    <col min="1" max="1" width="63.5546875" customWidth="1"/>
    <col min="3" max="3" width="14.33203125" customWidth="1"/>
    <col min="4" max="5" width="11.33203125" customWidth="1"/>
    <col min="6" max="6" width="10.88671875" customWidth="1"/>
    <col min="7" max="7" width="11.5546875" customWidth="1"/>
    <col min="257" max="257" width="63.5546875" customWidth="1"/>
    <col min="259" max="259" width="14.33203125" customWidth="1"/>
    <col min="260" max="261" width="11.33203125" customWidth="1"/>
    <col min="262" max="262" width="10.88671875" customWidth="1"/>
    <col min="263" max="263" width="11.5546875" customWidth="1"/>
    <col min="513" max="513" width="63.5546875" customWidth="1"/>
    <col min="515" max="515" width="14.33203125" customWidth="1"/>
    <col min="516" max="517" width="11.33203125" customWidth="1"/>
    <col min="518" max="518" width="10.88671875" customWidth="1"/>
    <col min="519" max="519" width="11.5546875" customWidth="1"/>
    <col min="769" max="769" width="63.5546875" customWidth="1"/>
    <col min="771" max="771" width="14.33203125" customWidth="1"/>
    <col min="772" max="773" width="11.33203125" customWidth="1"/>
    <col min="774" max="774" width="10.88671875" customWidth="1"/>
    <col min="775" max="775" width="11.5546875" customWidth="1"/>
    <col min="1025" max="1025" width="63.5546875" customWidth="1"/>
    <col min="1027" max="1027" width="14.33203125" customWidth="1"/>
    <col min="1028" max="1029" width="11.33203125" customWidth="1"/>
    <col min="1030" max="1030" width="10.88671875" customWidth="1"/>
    <col min="1031" max="1031" width="11.5546875" customWidth="1"/>
    <col min="1281" max="1281" width="63.5546875" customWidth="1"/>
    <col min="1283" max="1283" width="14.33203125" customWidth="1"/>
    <col min="1284" max="1285" width="11.33203125" customWidth="1"/>
    <col min="1286" max="1286" width="10.88671875" customWidth="1"/>
    <col min="1287" max="1287" width="11.5546875" customWidth="1"/>
    <col min="1537" max="1537" width="63.5546875" customWidth="1"/>
    <col min="1539" max="1539" width="14.33203125" customWidth="1"/>
    <col min="1540" max="1541" width="11.33203125" customWidth="1"/>
    <col min="1542" max="1542" width="10.88671875" customWidth="1"/>
    <col min="1543" max="1543" width="11.5546875" customWidth="1"/>
    <col min="1793" max="1793" width="63.5546875" customWidth="1"/>
    <col min="1795" max="1795" width="14.33203125" customWidth="1"/>
    <col min="1796" max="1797" width="11.33203125" customWidth="1"/>
    <col min="1798" max="1798" width="10.88671875" customWidth="1"/>
    <col min="1799" max="1799" width="11.5546875" customWidth="1"/>
    <col min="2049" max="2049" width="63.5546875" customWidth="1"/>
    <col min="2051" max="2051" width="14.33203125" customWidth="1"/>
    <col min="2052" max="2053" width="11.33203125" customWidth="1"/>
    <col min="2054" max="2054" width="10.88671875" customWidth="1"/>
    <col min="2055" max="2055" width="11.5546875" customWidth="1"/>
    <col min="2305" max="2305" width="63.5546875" customWidth="1"/>
    <col min="2307" max="2307" width="14.33203125" customWidth="1"/>
    <col min="2308" max="2309" width="11.33203125" customWidth="1"/>
    <col min="2310" max="2310" width="10.88671875" customWidth="1"/>
    <col min="2311" max="2311" width="11.5546875" customWidth="1"/>
    <col min="2561" max="2561" width="63.5546875" customWidth="1"/>
    <col min="2563" max="2563" width="14.33203125" customWidth="1"/>
    <col min="2564" max="2565" width="11.33203125" customWidth="1"/>
    <col min="2566" max="2566" width="10.88671875" customWidth="1"/>
    <col min="2567" max="2567" width="11.5546875" customWidth="1"/>
    <col min="2817" max="2817" width="63.5546875" customWidth="1"/>
    <col min="2819" max="2819" width="14.33203125" customWidth="1"/>
    <col min="2820" max="2821" width="11.33203125" customWidth="1"/>
    <col min="2822" max="2822" width="10.88671875" customWidth="1"/>
    <col min="2823" max="2823" width="11.5546875" customWidth="1"/>
    <col min="3073" max="3073" width="63.5546875" customWidth="1"/>
    <col min="3075" max="3075" width="14.33203125" customWidth="1"/>
    <col min="3076" max="3077" width="11.33203125" customWidth="1"/>
    <col min="3078" max="3078" width="10.88671875" customWidth="1"/>
    <col min="3079" max="3079" width="11.5546875" customWidth="1"/>
    <col min="3329" max="3329" width="63.5546875" customWidth="1"/>
    <col min="3331" max="3331" width="14.33203125" customWidth="1"/>
    <col min="3332" max="3333" width="11.33203125" customWidth="1"/>
    <col min="3334" max="3334" width="10.88671875" customWidth="1"/>
    <col min="3335" max="3335" width="11.5546875" customWidth="1"/>
    <col min="3585" max="3585" width="63.5546875" customWidth="1"/>
    <col min="3587" max="3587" width="14.33203125" customWidth="1"/>
    <col min="3588" max="3589" width="11.33203125" customWidth="1"/>
    <col min="3590" max="3590" width="10.88671875" customWidth="1"/>
    <col min="3591" max="3591" width="11.5546875" customWidth="1"/>
    <col min="3841" max="3841" width="63.5546875" customWidth="1"/>
    <col min="3843" max="3843" width="14.33203125" customWidth="1"/>
    <col min="3844" max="3845" width="11.33203125" customWidth="1"/>
    <col min="3846" max="3846" width="10.88671875" customWidth="1"/>
    <col min="3847" max="3847" width="11.5546875" customWidth="1"/>
    <col min="4097" max="4097" width="63.5546875" customWidth="1"/>
    <col min="4099" max="4099" width="14.33203125" customWidth="1"/>
    <col min="4100" max="4101" width="11.33203125" customWidth="1"/>
    <col min="4102" max="4102" width="10.88671875" customWidth="1"/>
    <col min="4103" max="4103" width="11.5546875" customWidth="1"/>
    <col min="4353" max="4353" width="63.5546875" customWidth="1"/>
    <col min="4355" max="4355" width="14.33203125" customWidth="1"/>
    <col min="4356" max="4357" width="11.33203125" customWidth="1"/>
    <col min="4358" max="4358" width="10.88671875" customWidth="1"/>
    <col min="4359" max="4359" width="11.5546875" customWidth="1"/>
    <col min="4609" max="4609" width="63.5546875" customWidth="1"/>
    <col min="4611" max="4611" width="14.33203125" customWidth="1"/>
    <col min="4612" max="4613" width="11.33203125" customWidth="1"/>
    <col min="4614" max="4614" width="10.88671875" customWidth="1"/>
    <col min="4615" max="4615" width="11.5546875" customWidth="1"/>
    <col min="4865" max="4865" width="63.5546875" customWidth="1"/>
    <col min="4867" max="4867" width="14.33203125" customWidth="1"/>
    <col min="4868" max="4869" width="11.33203125" customWidth="1"/>
    <col min="4870" max="4870" width="10.88671875" customWidth="1"/>
    <col min="4871" max="4871" width="11.5546875" customWidth="1"/>
    <col min="5121" max="5121" width="63.5546875" customWidth="1"/>
    <col min="5123" max="5123" width="14.33203125" customWidth="1"/>
    <col min="5124" max="5125" width="11.33203125" customWidth="1"/>
    <col min="5126" max="5126" width="10.88671875" customWidth="1"/>
    <col min="5127" max="5127" width="11.5546875" customWidth="1"/>
    <col min="5377" max="5377" width="63.5546875" customWidth="1"/>
    <col min="5379" max="5379" width="14.33203125" customWidth="1"/>
    <col min="5380" max="5381" width="11.33203125" customWidth="1"/>
    <col min="5382" max="5382" width="10.88671875" customWidth="1"/>
    <col min="5383" max="5383" width="11.5546875" customWidth="1"/>
    <col min="5633" max="5633" width="63.5546875" customWidth="1"/>
    <col min="5635" max="5635" width="14.33203125" customWidth="1"/>
    <col min="5636" max="5637" width="11.33203125" customWidth="1"/>
    <col min="5638" max="5638" width="10.88671875" customWidth="1"/>
    <col min="5639" max="5639" width="11.5546875" customWidth="1"/>
    <col min="5889" max="5889" width="63.5546875" customWidth="1"/>
    <col min="5891" max="5891" width="14.33203125" customWidth="1"/>
    <col min="5892" max="5893" width="11.33203125" customWidth="1"/>
    <col min="5894" max="5894" width="10.88671875" customWidth="1"/>
    <col min="5895" max="5895" width="11.5546875" customWidth="1"/>
    <col min="6145" max="6145" width="63.5546875" customWidth="1"/>
    <col min="6147" max="6147" width="14.33203125" customWidth="1"/>
    <col min="6148" max="6149" width="11.33203125" customWidth="1"/>
    <col min="6150" max="6150" width="10.88671875" customWidth="1"/>
    <col min="6151" max="6151" width="11.5546875" customWidth="1"/>
    <col min="6401" max="6401" width="63.5546875" customWidth="1"/>
    <col min="6403" max="6403" width="14.33203125" customWidth="1"/>
    <col min="6404" max="6405" width="11.33203125" customWidth="1"/>
    <col min="6406" max="6406" width="10.88671875" customWidth="1"/>
    <col min="6407" max="6407" width="11.5546875" customWidth="1"/>
    <col min="6657" max="6657" width="63.5546875" customWidth="1"/>
    <col min="6659" max="6659" width="14.33203125" customWidth="1"/>
    <col min="6660" max="6661" width="11.33203125" customWidth="1"/>
    <col min="6662" max="6662" width="10.88671875" customWidth="1"/>
    <col min="6663" max="6663" width="11.5546875" customWidth="1"/>
    <col min="6913" max="6913" width="63.5546875" customWidth="1"/>
    <col min="6915" max="6915" width="14.33203125" customWidth="1"/>
    <col min="6916" max="6917" width="11.33203125" customWidth="1"/>
    <col min="6918" max="6918" width="10.88671875" customWidth="1"/>
    <col min="6919" max="6919" width="11.5546875" customWidth="1"/>
    <col min="7169" max="7169" width="63.5546875" customWidth="1"/>
    <col min="7171" max="7171" width="14.33203125" customWidth="1"/>
    <col min="7172" max="7173" width="11.33203125" customWidth="1"/>
    <col min="7174" max="7174" width="10.88671875" customWidth="1"/>
    <col min="7175" max="7175" width="11.5546875" customWidth="1"/>
    <col min="7425" max="7425" width="63.5546875" customWidth="1"/>
    <col min="7427" max="7427" width="14.33203125" customWidth="1"/>
    <col min="7428" max="7429" width="11.33203125" customWidth="1"/>
    <col min="7430" max="7430" width="10.88671875" customWidth="1"/>
    <col min="7431" max="7431" width="11.5546875" customWidth="1"/>
    <col min="7681" max="7681" width="63.5546875" customWidth="1"/>
    <col min="7683" max="7683" width="14.33203125" customWidth="1"/>
    <col min="7684" max="7685" width="11.33203125" customWidth="1"/>
    <col min="7686" max="7686" width="10.88671875" customWidth="1"/>
    <col min="7687" max="7687" width="11.5546875" customWidth="1"/>
    <col min="7937" max="7937" width="63.5546875" customWidth="1"/>
    <col min="7939" max="7939" width="14.33203125" customWidth="1"/>
    <col min="7940" max="7941" width="11.33203125" customWidth="1"/>
    <col min="7942" max="7942" width="10.88671875" customWidth="1"/>
    <col min="7943" max="7943" width="11.5546875" customWidth="1"/>
    <col min="8193" max="8193" width="63.5546875" customWidth="1"/>
    <col min="8195" max="8195" width="14.33203125" customWidth="1"/>
    <col min="8196" max="8197" width="11.33203125" customWidth="1"/>
    <col min="8198" max="8198" width="10.88671875" customWidth="1"/>
    <col min="8199" max="8199" width="11.5546875" customWidth="1"/>
    <col min="8449" max="8449" width="63.5546875" customWidth="1"/>
    <col min="8451" max="8451" width="14.33203125" customWidth="1"/>
    <col min="8452" max="8453" width="11.33203125" customWidth="1"/>
    <col min="8454" max="8454" width="10.88671875" customWidth="1"/>
    <col min="8455" max="8455" width="11.5546875" customWidth="1"/>
    <col min="8705" max="8705" width="63.5546875" customWidth="1"/>
    <col min="8707" max="8707" width="14.33203125" customWidth="1"/>
    <col min="8708" max="8709" width="11.33203125" customWidth="1"/>
    <col min="8710" max="8710" width="10.88671875" customWidth="1"/>
    <col min="8711" max="8711" width="11.5546875" customWidth="1"/>
    <col min="8961" max="8961" width="63.5546875" customWidth="1"/>
    <col min="8963" max="8963" width="14.33203125" customWidth="1"/>
    <col min="8964" max="8965" width="11.33203125" customWidth="1"/>
    <col min="8966" max="8966" width="10.88671875" customWidth="1"/>
    <col min="8967" max="8967" width="11.5546875" customWidth="1"/>
    <col min="9217" max="9217" width="63.5546875" customWidth="1"/>
    <col min="9219" max="9219" width="14.33203125" customWidth="1"/>
    <col min="9220" max="9221" width="11.33203125" customWidth="1"/>
    <col min="9222" max="9222" width="10.88671875" customWidth="1"/>
    <col min="9223" max="9223" width="11.5546875" customWidth="1"/>
    <col min="9473" max="9473" width="63.5546875" customWidth="1"/>
    <col min="9475" max="9475" width="14.33203125" customWidth="1"/>
    <col min="9476" max="9477" width="11.33203125" customWidth="1"/>
    <col min="9478" max="9478" width="10.88671875" customWidth="1"/>
    <col min="9479" max="9479" width="11.5546875" customWidth="1"/>
    <col min="9729" max="9729" width="63.5546875" customWidth="1"/>
    <col min="9731" max="9731" width="14.33203125" customWidth="1"/>
    <col min="9732" max="9733" width="11.33203125" customWidth="1"/>
    <col min="9734" max="9734" width="10.88671875" customWidth="1"/>
    <col min="9735" max="9735" width="11.5546875" customWidth="1"/>
    <col min="9985" max="9985" width="63.5546875" customWidth="1"/>
    <col min="9987" max="9987" width="14.33203125" customWidth="1"/>
    <col min="9988" max="9989" width="11.33203125" customWidth="1"/>
    <col min="9990" max="9990" width="10.88671875" customWidth="1"/>
    <col min="9991" max="9991" width="11.5546875" customWidth="1"/>
    <col min="10241" max="10241" width="63.5546875" customWidth="1"/>
    <col min="10243" max="10243" width="14.33203125" customWidth="1"/>
    <col min="10244" max="10245" width="11.33203125" customWidth="1"/>
    <col min="10246" max="10246" width="10.88671875" customWidth="1"/>
    <col min="10247" max="10247" width="11.5546875" customWidth="1"/>
    <col min="10497" max="10497" width="63.5546875" customWidth="1"/>
    <col min="10499" max="10499" width="14.33203125" customWidth="1"/>
    <col min="10500" max="10501" width="11.33203125" customWidth="1"/>
    <col min="10502" max="10502" width="10.88671875" customWidth="1"/>
    <col min="10503" max="10503" width="11.5546875" customWidth="1"/>
    <col min="10753" max="10753" width="63.5546875" customWidth="1"/>
    <col min="10755" max="10755" width="14.33203125" customWidth="1"/>
    <col min="10756" max="10757" width="11.33203125" customWidth="1"/>
    <col min="10758" max="10758" width="10.88671875" customWidth="1"/>
    <col min="10759" max="10759" width="11.5546875" customWidth="1"/>
    <col min="11009" max="11009" width="63.5546875" customWidth="1"/>
    <col min="11011" max="11011" width="14.33203125" customWidth="1"/>
    <col min="11012" max="11013" width="11.33203125" customWidth="1"/>
    <col min="11014" max="11014" width="10.88671875" customWidth="1"/>
    <col min="11015" max="11015" width="11.5546875" customWidth="1"/>
    <col min="11265" max="11265" width="63.5546875" customWidth="1"/>
    <col min="11267" max="11267" width="14.33203125" customWidth="1"/>
    <col min="11268" max="11269" width="11.33203125" customWidth="1"/>
    <col min="11270" max="11270" width="10.88671875" customWidth="1"/>
    <col min="11271" max="11271" width="11.5546875" customWidth="1"/>
    <col min="11521" max="11521" width="63.5546875" customWidth="1"/>
    <col min="11523" max="11523" width="14.33203125" customWidth="1"/>
    <col min="11524" max="11525" width="11.33203125" customWidth="1"/>
    <col min="11526" max="11526" width="10.88671875" customWidth="1"/>
    <col min="11527" max="11527" width="11.5546875" customWidth="1"/>
    <col min="11777" max="11777" width="63.5546875" customWidth="1"/>
    <col min="11779" max="11779" width="14.33203125" customWidth="1"/>
    <col min="11780" max="11781" width="11.33203125" customWidth="1"/>
    <col min="11782" max="11782" width="10.88671875" customWidth="1"/>
    <col min="11783" max="11783" width="11.5546875" customWidth="1"/>
    <col min="12033" max="12033" width="63.5546875" customWidth="1"/>
    <col min="12035" max="12035" width="14.33203125" customWidth="1"/>
    <col min="12036" max="12037" width="11.33203125" customWidth="1"/>
    <col min="12038" max="12038" width="10.88671875" customWidth="1"/>
    <col min="12039" max="12039" width="11.5546875" customWidth="1"/>
    <col min="12289" max="12289" width="63.5546875" customWidth="1"/>
    <col min="12291" max="12291" width="14.33203125" customWidth="1"/>
    <col min="12292" max="12293" width="11.33203125" customWidth="1"/>
    <col min="12294" max="12294" width="10.88671875" customWidth="1"/>
    <col min="12295" max="12295" width="11.5546875" customWidth="1"/>
    <col min="12545" max="12545" width="63.5546875" customWidth="1"/>
    <col min="12547" max="12547" width="14.33203125" customWidth="1"/>
    <col min="12548" max="12549" width="11.33203125" customWidth="1"/>
    <col min="12550" max="12550" width="10.88671875" customWidth="1"/>
    <col min="12551" max="12551" width="11.5546875" customWidth="1"/>
    <col min="12801" max="12801" width="63.5546875" customWidth="1"/>
    <col min="12803" max="12803" width="14.33203125" customWidth="1"/>
    <col min="12804" max="12805" width="11.33203125" customWidth="1"/>
    <col min="12806" max="12806" width="10.88671875" customWidth="1"/>
    <col min="12807" max="12807" width="11.5546875" customWidth="1"/>
    <col min="13057" max="13057" width="63.5546875" customWidth="1"/>
    <col min="13059" max="13059" width="14.33203125" customWidth="1"/>
    <col min="13060" max="13061" width="11.33203125" customWidth="1"/>
    <col min="13062" max="13062" width="10.88671875" customWidth="1"/>
    <col min="13063" max="13063" width="11.5546875" customWidth="1"/>
    <col min="13313" max="13313" width="63.5546875" customWidth="1"/>
    <col min="13315" max="13315" width="14.33203125" customWidth="1"/>
    <col min="13316" max="13317" width="11.33203125" customWidth="1"/>
    <col min="13318" max="13318" width="10.88671875" customWidth="1"/>
    <col min="13319" max="13319" width="11.5546875" customWidth="1"/>
    <col min="13569" max="13569" width="63.5546875" customWidth="1"/>
    <col min="13571" max="13571" width="14.33203125" customWidth="1"/>
    <col min="13572" max="13573" width="11.33203125" customWidth="1"/>
    <col min="13574" max="13574" width="10.88671875" customWidth="1"/>
    <col min="13575" max="13575" width="11.5546875" customWidth="1"/>
    <col min="13825" max="13825" width="63.5546875" customWidth="1"/>
    <col min="13827" max="13827" width="14.33203125" customWidth="1"/>
    <col min="13828" max="13829" width="11.33203125" customWidth="1"/>
    <col min="13830" max="13830" width="10.88671875" customWidth="1"/>
    <col min="13831" max="13831" width="11.5546875" customWidth="1"/>
    <col min="14081" max="14081" width="63.5546875" customWidth="1"/>
    <col min="14083" max="14083" width="14.33203125" customWidth="1"/>
    <col min="14084" max="14085" width="11.33203125" customWidth="1"/>
    <col min="14086" max="14086" width="10.88671875" customWidth="1"/>
    <col min="14087" max="14087" width="11.5546875" customWidth="1"/>
    <col min="14337" max="14337" width="63.5546875" customWidth="1"/>
    <col min="14339" max="14339" width="14.33203125" customWidth="1"/>
    <col min="14340" max="14341" width="11.33203125" customWidth="1"/>
    <col min="14342" max="14342" width="10.88671875" customWidth="1"/>
    <col min="14343" max="14343" width="11.5546875" customWidth="1"/>
    <col min="14593" max="14593" width="63.5546875" customWidth="1"/>
    <col min="14595" max="14595" width="14.33203125" customWidth="1"/>
    <col min="14596" max="14597" width="11.33203125" customWidth="1"/>
    <col min="14598" max="14598" width="10.88671875" customWidth="1"/>
    <col min="14599" max="14599" width="11.5546875" customWidth="1"/>
    <col min="14849" max="14849" width="63.5546875" customWidth="1"/>
    <col min="14851" max="14851" width="14.33203125" customWidth="1"/>
    <col min="14852" max="14853" width="11.33203125" customWidth="1"/>
    <col min="14854" max="14854" width="10.88671875" customWidth="1"/>
    <col min="14855" max="14855" width="11.5546875" customWidth="1"/>
    <col min="15105" max="15105" width="63.5546875" customWidth="1"/>
    <col min="15107" max="15107" width="14.33203125" customWidth="1"/>
    <col min="15108" max="15109" width="11.33203125" customWidth="1"/>
    <col min="15110" max="15110" width="10.88671875" customWidth="1"/>
    <col min="15111" max="15111" width="11.5546875" customWidth="1"/>
    <col min="15361" max="15361" width="63.5546875" customWidth="1"/>
    <col min="15363" max="15363" width="14.33203125" customWidth="1"/>
    <col min="15364" max="15365" width="11.33203125" customWidth="1"/>
    <col min="15366" max="15366" width="10.88671875" customWidth="1"/>
    <col min="15367" max="15367" width="11.5546875" customWidth="1"/>
    <col min="15617" max="15617" width="63.5546875" customWidth="1"/>
    <col min="15619" max="15619" width="14.33203125" customWidth="1"/>
    <col min="15620" max="15621" width="11.33203125" customWidth="1"/>
    <col min="15622" max="15622" width="10.88671875" customWidth="1"/>
    <col min="15623" max="15623" width="11.5546875" customWidth="1"/>
    <col min="15873" max="15873" width="63.5546875" customWidth="1"/>
    <col min="15875" max="15875" width="14.33203125" customWidth="1"/>
    <col min="15876" max="15877" width="11.33203125" customWidth="1"/>
    <col min="15878" max="15878" width="10.88671875" customWidth="1"/>
    <col min="15879" max="15879" width="11.5546875" customWidth="1"/>
    <col min="16129" max="16129" width="63.5546875" customWidth="1"/>
    <col min="16131" max="16131" width="14.33203125" customWidth="1"/>
    <col min="16132" max="16133" width="11.33203125" customWidth="1"/>
    <col min="16134" max="16134" width="10.88671875" customWidth="1"/>
    <col min="16135" max="16135" width="11.5546875" customWidth="1"/>
  </cols>
  <sheetData>
    <row r="1" spans="1:7" ht="25.5" customHeight="1" x14ac:dyDescent="0.35">
      <c r="A1" s="652" t="s">
        <v>679</v>
      </c>
      <c r="B1" s="654"/>
      <c r="C1" s="654"/>
      <c r="D1" s="654"/>
      <c r="E1" s="654"/>
      <c r="F1" s="654"/>
      <c r="G1" s="654"/>
    </row>
    <row r="2" spans="1:7" ht="26.25" customHeight="1" x14ac:dyDescent="0.35">
      <c r="A2" s="652" t="s">
        <v>622</v>
      </c>
      <c r="B2" s="655"/>
      <c r="C2" s="655"/>
      <c r="D2" s="655"/>
      <c r="E2" s="655"/>
      <c r="F2" s="655"/>
      <c r="G2" s="655"/>
    </row>
    <row r="3" spans="1:7" x14ac:dyDescent="0.3">
      <c r="A3" s="220"/>
      <c r="B3" s="220"/>
      <c r="C3" s="220"/>
      <c r="D3" s="220"/>
      <c r="E3" s="220"/>
      <c r="F3" s="220"/>
      <c r="G3" s="220"/>
    </row>
    <row r="4" spans="1:7" ht="36.6" x14ac:dyDescent="0.3">
      <c r="A4" s="309" t="s">
        <v>197</v>
      </c>
      <c r="B4" s="310" t="s">
        <v>623</v>
      </c>
      <c r="C4" s="311" t="s">
        <v>482</v>
      </c>
      <c r="D4" s="311" t="s">
        <v>481</v>
      </c>
      <c r="E4" s="311" t="s">
        <v>480</v>
      </c>
      <c r="F4" s="311" t="s">
        <v>479</v>
      </c>
      <c r="G4" s="312" t="s">
        <v>478</v>
      </c>
    </row>
    <row r="5" spans="1:7" x14ac:dyDescent="0.3">
      <c r="A5" s="313" t="s">
        <v>624</v>
      </c>
      <c r="B5" s="314" t="s">
        <v>336</v>
      </c>
      <c r="C5" s="315">
        <v>0</v>
      </c>
      <c r="D5" s="315">
        <v>0</v>
      </c>
      <c r="E5" s="315">
        <v>0</v>
      </c>
      <c r="F5" s="315">
        <v>0</v>
      </c>
      <c r="G5" s="316">
        <f>SUM(C5:F5)</f>
        <v>0</v>
      </c>
    </row>
    <row r="6" spans="1:7" ht="27.6" x14ac:dyDescent="0.3">
      <c r="A6" s="317" t="s">
        <v>625</v>
      </c>
      <c r="B6" s="314" t="s">
        <v>336</v>
      </c>
      <c r="C6" s="315">
        <v>1500</v>
      </c>
      <c r="D6" s="315">
        <v>0</v>
      </c>
      <c r="E6" s="315">
        <v>0</v>
      </c>
      <c r="F6" s="315">
        <v>0</v>
      </c>
      <c r="G6" s="316">
        <f t="shared" ref="G6:G15" si="0">SUM(C6:F6)</f>
        <v>1500</v>
      </c>
    </row>
    <row r="7" spans="1:7" ht="27.6" x14ac:dyDescent="0.3">
      <c r="A7" s="317" t="s">
        <v>626</v>
      </c>
      <c r="B7" s="314" t="s">
        <v>336</v>
      </c>
      <c r="C7" s="315">
        <v>1000</v>
      </c>
      <c r="D7" s="315">
        <v>0</v>
      </c>
      <c r="E7" s="315">
        <v>0</v>
      </c>
      <c r="F7" s="315">
        <v>0</v>
      </c>
      <c r="G7" s="316">
        <f t="shared" si="0"/>
        <v>1000</v>
      </c>
    </row>
    <row r="8" spans="1:7" x14ac:dyDescent="0.3">
      <c r="A8" s="317" t="s">
        <v>675</v>
      </c>
      <c r="B8" s="314" t="s">
        <v>336</v>
      </c>
      <c r="C8" s="315">
        <v>1500</v>
      </c>
      <c r="D8" s="315">
        <v>0</v>
      </c>
      <c r="E8" s="315">
        <v>0</v>
      </c>
      <c r="F8" s="315">
        <v>0</v>
      </c>
      <c r="G8" s="316">
        <f t="shared" si="0"/>
        <v>1500</v>
      </c>
    </row>
    <row r="9" spans="1:7" x14ac:dyDescent="0.3">
      <c r="A9" s="318" t="s">
        <v>337</v>
      </c>
      <c r="B9" s="319" t="s">
        <v>336</v>
      </c>
      <c r="C9" s="246">
        <f>SUM(C5:C8)</f>
        <v>4000</v>
      </c>
      <c r="D9" s="246">
        <f>SUM(D5:D8)</f>
        <v>0</v>
      </c>
      <c r="E9" s="246">
        <f>SUM(E5:E8)</f>
        <v>0</v>
      </c>
      <c r="F9" s="246">
        <f>SUM(F5:F8)</f>
        <v>0</v>
      </c>
      <c r="G9" s="246">
        <f>SUM(G5:G8)</f>
        <v>4000</v>
      </c>
    </row>
    <row r="10" spans="1:7" ht="27.6" x14ac:dyDescent="0.3">
      <c r="A10" s="320" t="s">
        <v>333</v>
      </c>
      <c r="B10" s="321" t="s">
        <v>332</v>
      </c>
      <c r="C10" s="315">
        <v>0</v>
      </c>
      <c r="D10" s="315">
        <v>0</v>
      </c>
      <c r="E10" s="315">
        <v>0</v>
      </c>
      <c r="F10" s="315">
        <v>0</v>
      </c>
      <c r="G10" s="316">
        <f t="shared" si="0"/>
        <v>0</v>
      </c>
    </row>
    <row r="11" spans="1:7" x14ac:dyDescent="0.3">
      <c r="A11" s="320" t="s">
        <v>331</v>
      </c>
      <c r="B11" s="321" t="s">
        <v>330</v>
      </c>
      <c r="C11" s="315">
        <v>0</v>
      </c>
      <c r="D11" s="315">
        <v>0</v>
      </c>
      <c r="E11" s="315">
        <v>0</v>
      </c>
      <c r="F11" s="315">
        <v>0</v>
      </c>
      <c r="G11" s="316">
        <f t="shared" si="0"/>
        <v>0</v>
      </c>
    </row>
    <row r="12" spans="1:7" x14ac:dyDescent="0.3">
      <c r="A12" s="317" t="s">
        <v>627</v>
      </c>
      <c r="B12" s="322" t="s">
        <v>324</v>
      </c>
      <c r="C12" s="323">
        <v>800</v>
      </c>
      <c r="D12" s="315">
        <v>0</v>
      </c>
      <c r="E12" s="315">
        <v>0</v>
      </c>
      <c r="F12" s="315">
        <v>0</v>
      </c>
      <c r="G12" s="316">
        <f t="shared" si="0"/>
        <v>800</v>
      </c>
    </row>
    <row r="13" spans="1:7" x14ac:dyDescent="0.3">
      <c r="A13" s="317" t="s">
        <v>628</v>
      </c>
      <c r="B13" s="322" t="s">
        <v>324</v>
      </c>
      <c r="C13" s="323">
        <v>4225</v>
      </c>
      <c r="D13" s="315">
        <v>0</v>
      </c>
      <c r="E13" s="315">
        <v>0</v>
      </c>
      <c r="F13" s="315">
        <v>0</v>
      </c>
      <c r="G13" s="316">
        <f t="shared" si="0"/>
        <v>4225</v>
      </c>
    </row>
    <row r="14" spans="1:7" ht="27.6" x14ac:dyDescent="0.3">
      <c r="A14" s="317" t="s">
        <v>629</v>
      </c>
      <c r="B14" s="322" t="s">
        <v>324</v>
      </c>
      <c r="C14" s="323">
        <v>1000</v>
      </c>
      <c r="D14" s="315">
        <v>0</v>
      </c>
      <c r="E14" s="315">
        <v>0</v>
      </c>
      <c r="F14" s="315">
        <v>0</v>
      </c>
      <c r="G14" s="316">
        <f t="shared" si="0"/>
        <v>1000</v>
      </c>
    </row>
    <row r="15" spans="1:7" x14ac:dyDescent="0.3">
      <c r="A15" s="324"/>
      <c r="B15" s="322" t="s">
        <v>324</v>
      </c>
      <c r="C15" s="315">
        <v>0</v>
      </c>
      <c r="D15" s="315">
        <v>0</v>
      </c>
      <c r="E15" s="315">
        <v>0</v>
      </c>
      <c r="F15" s="315">
        <v>0</v>
      </c>
      <c r="G15" s="316">
        <f t="shared" si="0"/>
        <v>0</v>
      </c>
    </row>
    <row r="16" spans="1:7" x14ac:dyDescent="0.3">
      <c r="A16" s="318" t="s">
        <v>325</v>
      </c>
      <c r="B16" s="319" t="s">
        <v>324</v>
      </c>
      <c r="C16" s="246">
        <f>SUM(C12:C15)</f>
        <v>6025</v>
      </c>
      <c r="D16" s="246">
        <f>SUM(D12:D15)</f>
        <v>0</v>
      </c>
      <c r="E16" s="246">
        <f>SUM(E12:E15)</f>
        <v>0</v>
      </c>
      <c r="F16" s="246">
        <f>SUM(F12:F15)</f>
        <v>0</v>
      </c>
      <c r="G16" s="246">
        <f>SUM(G12:G15)</f>
        <v>6025</v>
      </c>
    </row>
    <row r="17" spans="1:7" x14ac:dyDescent="0.3">
      <c r="A17" s="220"/>
      <c r="B17" s="220"/>
      <c r="C17" s="325"/>
      <c r="D17" s="325"/>
      <c r="E17" s="325"/>
      <c r="F17" s="325"/>
      <c r="G17" s="325"/>
    </row>
    <row r="18" spans="1:7" ht="24" customHeight="1" x14ac:dyDescent="0.3">
      <c r="A18" s="381" t="s">
        <v>678</v>
      </c>
      <c r="B18" s="236"/>
      <c r="C18" s="255"/>
      <c r="D18" s="255"/>
      <c r="E18" s="255"/>
      <c r="F18" s="255"/>
      <c r="G18" s="255"/>
    </row>
    <row r="19" spans="1:7" x14ac:dyDescent="0.3">
      <c r="A19" s="236"/>
      <c r="B19" s="236"/>
      <c r="C19" s="255"/>
      <c r="D19" s="255"/>
      <c r="E19" s="255"/>
      <c r="F19" s="255"/>
      <c r="G19" s="255"/>
    </row>
    <row r="20" spans="1:7" ht="36.6" x14ac:dyDescent="0.3">
      <c r="A20" s="309" t="s">
        <v>197</v>
      </c>
      <c r="B20" s="310" t="s">
        <v>623</v>
      </c>
      <c r="C20" s="326" t="s">
        <v>482</v>
      </c>
      <c r="D20" s="326" t="s">
        <v>481</v>
      </c>
      <c r="E20" s="326" t="s">
        <v>480</v>
      </c>
      <c r="F20" s="326" t="s">
        <v>479</v>
      </c>
      <c r="G20" s="327" t="s">
        <v>478</v>
      </c>
    </row>
    <row r="21" spans="1:7" ht="27.6" x14ac:dyDescent="0.3">
      <c r="A21" s="328" t="s">
        <v>170</v>
      </c>
      <c r="B21" s="329" t="s">
        <v>169</v>
      </c>
      <c r="C21" s="330">
        <v>0</v>
      </c>
      <c r="D21" s="330">
        <v>0</v>
      </c>
      <c r="E21" s="330">
        <v>0</v>
      </c>
      <c r="F21" s="330">
        <v>0</v>
      </c>
      <c r="G21" s="330">
        <f>SUM(C21:F21)</f>
        <v>0</v>
      </c>
    </row>
    <row r="22" spans="1:7" x14ac:dyDescent="0.3">
      <c r="A22" s="314" t="s">
        <v>101</v>
      </c>
      <c r="B22" s="331" t="s">
        <v>100</v>
      </c>
      <c r="C22" s="332">
        <v>0</v>
      </c>
      <c r="D22" s="332">
        <v>0</v>
      </c>
      <c r="E22" s="332">
        <v>0</v>
      </c>
      <c r="F22" s="332">
        <v>0</v>
      </c>
      <c r="G22" s="332">
        <f t="shared" ref="G22:G30" si="1">SUM(C22:F22)</f>
        <v>0</v>
      </c>
    </row>
    <row r="23" spans="1:7" x14ac:dyDescent="0.3">
      <c r="A23" s="314" t="s">
        <v>93</v>
      </c>
      <c r="B23" s="331" t="s">
        <v>92</v>
      </c>
      <c r="C23" s="332">
        <v>0</v>
      </c>
      <c r="D23" s="332">
        <v>0</v>
      </c>
      <c r="E23" s="332">
        <v>0</v>
      </c>
      <c r="F23" s="332">
        <v>0</v>
      </c>
      <c r="G23" s="332">
        <f t="shared" si="1"/>
        <v>0</v>
      </c>
    </row>
    <row r="24" spans="1:7" x14ac:dyDescent="0.3">
      <c r="A24" s="328" t="s">
        <v>91</v>
      </c>
      <c r="B24" s="329" t="s">
        <v>90</v>
      </c>
      <c r="C24" s="330">
        <f>SUM(C22:C23)</f>
        <v>0</v>
      </c>
      <c r="D24" s="330">
        <f>SUM(D22:D23)</f>
        <v>0</v>
      </c>
      <c r="E24" s="330">
        <f>SUM(E22:E23)</f>
        <v>0</v>
      </c>
      <c r="F24" s="330">
        <f>SUM(F22:F23)</f>
        <v>0</v>
      </c>
      <c r="G24" s="330">
        <f>SUM(C24:F24)</f>
        <v>0</v>
      </c>
    </row>
    <row r="25" spans="1:7" ht="27.6" x14ac:dyDescent="0.3">
      <c r="A25" s="314" t="s">
        <v>108</v>
      </c>
      <c r="B25" s="331" t="s">
        <v>107</v>
      </c>
      <c r="C25" s="332">
        <v>0</v>
      </c>
      <c r="D25" s="332">
        <v>0</v>
      </c>
      <c r="E25" s="332">
        <v>0</v>
      </c>
      <c r="F25" s="332">
        <v>0</v>
      </c>
      <c r="G25" s="332">
        <f t="shared" si="1"/>
        <v>0</v>
      </c>
    </row>
    <row r="26" spans="1:7" x14ac:dyDescent="0.3">
      <c r="A26" s="333" t="s">
        <v>106</v>
      </c>
      <c r="B26" s="331" t="s">
        <v>105</v>
      </c>
      <c r="C26" s="332">
        <v>0</v>
      </c>
      <c r="D26" s="332">
        <v>0</v>
      </c>
      <c r="E26" s="332">
        <v>0</v>
      </c>
      <c r="F26" s="332">
        <v>0</v>
      </c>
      <c r="G26" s="332">
        <f t="shared" si="1"/>
        <v>0</v>
      </c>
    </row>
    <row r="27" spans="1:7" x14ac:dyDescent="0.3">
      <c r="A27" s="328" t="s">
        <v>104</v>
      </c>
      <c r="B27" s="329" t="s">
        <v>103</v>
      </c>
      <c r="C27" s="330">
        <f>SUM(C25:C26)</f>
        <v>0</v>
      </c>
      <c r="D27" s="330">
        <f>SUM(D25:D26)</f>
        <v>0</v>
      </c>
      <c r="E27" s="330">
        <f>SUM(E25:E26)</f>
        <v>0</v>
      </c>
      <c r="F27" s="330">
        <f>SUM(F25:F26)</f>
        <v>0</v>
      </c>
      <c r="G27" s="330">
        <f t="shared" si="1"/>
        <v>0</v>
      </c>
    </row>
    <row r="28" spans="1:7" ht="27.6" x14ac:dyDescent="0.3">
      <c r="A28" s="314" t="s">
        <v>71</v>
      </c>
      <c r="B28" s="331" t="s">
        <v>70</v>
      </c>
      <c r="C28" s="332">
        <v>0</v>
      </c>
      <c r="D28" s="332">
        <v>0</v>
      </c>
      <c r="E28" s="332">
        <v>0</v>
      </c>
      <c r="F28" s="332">
        <v>0</v>
      </c>
      <c r="G28" s="332">
        <f t="shared" si="1"/>
        <v>0</v>
      </c>
    </row>
    <row r="29" spans="1:7" x14ac:dyDescent="0.3">
      <c r="A29" s="333" t="s">
        <v>69</v>
      </c>
      <c r="B29" s="331" t="s">
        <v>68</v>
      </c>
      <c r="C29" s="332">
        <v>0</v>
      </c>
      <c r="D29" s="332">
        <v>0</v>
      </c>
      <c r="E29" s="332">
        <v>0</v>
      </c>
      <c r="F29" s="332">
        <v>0</v>
      </c>
      <c r="G29" s="332">
        <f t="shared" si="1"/>
        <v>0</v>
      </c>
    </row>
    <row r="30" spans="1:7" x14ac:dyDescent="0.3">
      <c r="A30" s="328" t="s">
        <v>67</v>
      </c>
      <c r="B30" s="329" t="s">
        <v>66</v>
      </c>
      <c r="C30" s="330">
        <f>SUM(C28:C29)</f>
        <v>0</v>
      </c>
      <c r="D30" s="330">
        <f>SUM(D28:D29)</f>
        <v>0</v>
      </c>
      <c r="E30" s="330">
        <f>SUM(E28:E29)</f>
        <v>0</v>
      </c>
      <c r="F30" s="330">
        <f>SUM(F28:F29)</f>
        <v>0</v>
      </c>
      <c r="G30" s="330">
        <f t="shared" si="1"/>
        <v>0</v>
      </c>
    </row>
    <row r="31" spans="1:7" x14ac:dyDescent="0.3">
      <c r="A31" s="236"/>
      <c r="B31" s="236"/>
      <c r="C31" s="255"/>
      <c r="D31" s="255"/>
      <c r="E31" s="255"/>
      <c r="F31" s="255"/>
      <c r="G31" s="255"/>
    </row>
    <row r="32" spans="1:7" x14ac:dyDescent="0.3">
      <c r="A32" s="236"/>
      <c r="B32" s="236"/>
      <c r="C32" s="255"/>
      <c r="D32" s="255"/>
      <c r="E32" s="255"/>
      <c r="F32" s="255"/>
      <c r="G32" s="255"/>
    </row>
    <row r="33" spans="1:7" x14ac:dyDescent="0.3">
      <c r="A33" s="236"/>
      <c r="B33" s="236"/>
      <c r="C33" s="255"/>
      <c r="D33" s="255"/>
      <c r="E33" s="255"/>
      <c r="F33" s="255"/>
      <c r="G33" s="255"/>
    </row>
    <row r="34" spans="1:7" x14ac:dyDescent="0.3">
      <c r="A34" s="236"/>
      <c r="B34" s="236"/>
      <c r="C34" s="255"/>
      <c r="D34" s="255"/>
      <c r="E34" s="255"/>
      <c r="F34" s="255"/>
      <c r="G34" s="255"/>
    </row>
    <row r="35" spans="1:7" x14ac:dyDescent="0.3">
      <c r="A35" s="236"/>
      <c r="B35" s="236"/>
      <c r="C35" s="255"/>
      <c r="D35" s="255"/>
      <c r="E35" s="255"/>
      <c r="F35" s="255"/>
      <c r="G35" s="255"/>
    </row>
    <row r="36" spans="1:7" x14ac:dyDescent="0.3">
      <c r="A36" s="236"/>
      <c r="B36" s="236"/>
      <c r="C36" s="255"/>
      <c r="D36" s="255"/>
      <c r="E36" s="255"/>
      <c r="F36" s="255"/>
      <c r="G36" s="255"/>
    </row>
    <row r="37" spans="1:7" x14ac:dyDescent="0.3">
      <c r="A37" s="236"/>
      <c r="B37" s="236"/>
      <c r="C37" s="255"/>
      <c r="D37" s="255"/>
      <c r="E37" s="255"/>
      <c r="F37" s="255"/>
      <c r="G37" s="255"/>
    </row>
    <row r="38" spans="1:7" x14ac:dyDescent="0.3">
      <c r="A38" s="236"/>
      <c r="B38" s="236"/>
      <c r="C38" s="255"/>
      <c r="D38" s="255"/>
      <c r="E38" s="255"/>
      <c r="F38" s="255"/>
      <c r="G38" s="255"/>
    </row>
    <row r="39" spans="1:7" x14ac:dyDescent="0.3">
      <c r="A39" s="236"/>
      <c r="B39" s="236"/>
      <c r="C39" s="255"/>
      <c r="D39" s="255"/>
      <c r="E39" s="255"/>
      <c r="F39" s="255"/>
      <c r="G39" s="255"/>
    </row>
    <row r="40" spans="1:7" x14ac:dyDescent="0.3">
      <c r="A40" s="236"/>
      <c r="B40" s="236"/>
      <c r="C40" s="255"/>
      <c r="D40" s="255"/>
      <c r="E40" s="255"/>
      <c r="F40" s="255"/>
      <c r="G40" s="255"/>
    </row>
    <row r="41" spans="1:7" x14ac:dyDescent="0.3">
      <c r="A41" s="236"/>
      <c r="B41" s="236"/>
      <c r="C41" s="255"/>
      <c r="D41" s="255"/>
      <c r="E41" s="255"/>
      <c r="F41" s="255"/>
      <c r="G41" s="255"/>
    </row>
    <row r="42" spans="1:7" x14ac:dyDescent="0.3">
      <c r="A42" s="236"/>
      <c r="B42" s="236"/>
      <c r="C42" s="255"/>
      <c r="D42" s="255"/>
      <c r="E42" s="255"/>
      <c r="F42" s="255"/>
      <c r="G42" s="255"/>
    </row>
    <row r="43" spans="1:7" x14ac:dyDescent="0.3">
      <c r="A43" s="236"/>
      <c r="B43" s="236"/>
      <c r="C43" s="255"/>
      <c r="D43" s="255"/>
      <c r="E43" s="255"/>
      <c r="F43" s="255"/>
      <c r="G43" s="255"/>
    </row>
    <row r="44" spans="1:7" x14ac:dyDescent="0.3">
      <c r="A44" s="236"/>
      <c r="B44" s="236"/>
      <c r="C44" s="255"/>
      <c r="D44" s="255"/>
      <c r="E44" s="255"/>
      <c r="F44" s="255"/>
      <c r="G44" s="255"/>
    </row>
    <row r="45" spans="1:7" x14ac:dyDescent="0.3">
      <c r="A45" s="236"/>
      <c r="B45" s="236"/>
      <c r="C45" s="255"/>
      <c r="D45" s="255"/>
      <c r="E45" s="255"/>
      <c r="F45" s="255"/>
      <c r="G45" s="255"/>
    </row>
    <row r="46" spans="1:7" x14ac:dyDescent="0.3">
      <c r="A46" s="236"/>
      <c r="B46" s="236"/>
      <c r="C46" s="255"/>
      <c r="D46" s="255"/>
      <c r="E46" s="255"/>
      <c r="F46" s="255"/>
      <c r="G46" s="255"/>
    </row>
    <row r="47" spans="1:7" x14ac:dyDescent="0.3">
      <c r="A47" s="236"/>
      <c r="B47" s="236"/>
      <c r="C47" s="255"/>
      <c r="D47" s="255"/>
      <c r="E47" s="255"/>
      <c r="F47" s="255"/>
      <c r="G47" s="255"/>
    </row>
    <row r="48" spans="1:7" x14ac:dyDescent="0.3">
      <c r="A48" s="236"/>
      <c r="B48" s="236"/>
      <c r="C48" s="255"/>
      <c r="D48" s="255"/>
      <c r="E48" s="255"/>
      <c r="F48" s="255"/>
      <c r="G48" s="255"/>
    </row>
    <row r="49" spans="1:7" x14ac:dyDescent="0.3">
      <c r="A49" s="236"/>
      <c r="B49" s="236"/>
      <c r="C49" s="255"/>
      <c r="D49" s="255"/>
      <c r="E49" s="255"/>
      <c r="F49" s="255"/>
      <c r="G49" s="255"/>
    </row>
    <row r="50" spans="1:7" x14ac:dyDescent="0.3">
      <c r="A50" s="236"/>
      <c r="B50" s="236"/>
      <c r="C50" s="255"/>
      <c r="D50" s="255"/>
      <c r="E50" s="255"/>
      <c r="F50" s="255"/>
      <c r="G50" s="255"/>
    </row>
    <row r="51" spans="1:7" x14ac:dyDescent="0.3">
      <c r="A51" s="236"/>
      <c r="B51" s="236"/>
      <c r="C51" s="255"/>
      <c r="D51" s="255"/>
      <c r="E51" s="255"/>
      <c r="F51" s="255"/>
      <c r="G51" s="255"/>
    </row>
    <row r="52" spans="1:7" x14ac:dyDescent="0.3">
      <c r="A52" s="236"/>
      <c r="B52" s="236"/>
      <c r="C52" s="255"/>
      <c r="D52" s="255"/>
      <c r="E52" s="255"/>
      <c r="F52" s="255"/>
      <c r="G52" s="255"/>
    </row>
    <row r="53" spans="1:7" x14ac:dyDescent="0.3">
      <c r="A53" s="236"/>
      <c r="B53" s="236"/>
      <c r="C53" s="255"/>
      <c r="D53" s="255"/>
      <c r="E53" s="255"/>
      <c r="F53" s="255"/>
      <c r="G53" s="255"/>
    </row>
    <row r="54" spans="1:7" x14ac:dyDescent="0.3">
      <c r="A54" s="236"/>
      <c r="B54" s="236"/>
      <c r="C54" s="255"/>
      <c r="D54" s="255"/>
      <c r="E54" s="255"/>
      <c r="F54" s="255"/>
      <c r="G54" s="255"/>
    </row>
    <row r="55" spans="1:7" x14ac:dyDescent="0.3">
      <c r="A55" s="236"/>
      <c r="B55" s="236"/>
      <c r="C55" s="255"/>
      <c r="D55" s="255"/>
      <c r="E55" s="255"/>
      <c r="F55" s="255"/>
      <c r="G55" s="255"/>
    </row>
    <row r="56" spans="1:7" x14ac:dyDescent="0.3">
      <c r="A56" s="236"/>
      <c r="B56" s="236"/>
      <c r="C56" s="255"/>
      <c r="D56" s="255"/>
      <c r="E56" s="255"/>
      <c r="F56" s="255"/>
      <c r="G56" s="255"/>
    </row>
    <row r="57" spans="1:7" x14ac:dyDescent="0.3">
      <c r="A57" s="236"/>
      <c r="B57" s="236"/>
      <c r="C57" s="255"/>
      <c r="D57" s="255"/>
      <c r="E57" s="255"/>
      <c r="F57" s="255"/>
      <c r="G57" s="255"/>
    </row>
    <row r="58" spans="1:7" x14ac:dyDescent="0.3">
      <c r="A58" s="236"/>
      <c r="B58" s="236"/>
      <c r="C58" s="255"/>
      <c r="D58" s="255"/>
      <c r="E58" s="255"/>
      <c r="F58" s="255"/>
      <c r="G58" s="255"/>
    </row>
    <row r="59" spans="1:7" x14ac:dyDescent="0.3">
      <c r="A59" s="236"/>
      <c r="B59" s="236"/>
      <c r="C59" s="255"/>
      <c r="D59" s="255"/>
      <c r="E59" s="255"/>
      <c r="F59" s="255"/>
      <c r="G59" s="255"/>
    </row>
    <row r="60" spans="1:7" x14ac:dyDescent="0.3">
      <c r="A60" s="236"/>
      <c r="B60" s="236"/>
      <c r="C60" s="255"/>
      <c r="D60" s="255"/>
      <c r="E60" s="255"/>
      <c r="F60" s="255"/>
      <c r="G60" s="255"/>
    </row>
    <row r="61" spans="1:7" x14ac:dyDescent="0.3">
      <c r="A61" s="236"/>
      <c r="B61" s="236"/>
      <c r="C61" s="255"/>
      <c r="D61" s="255"/>
      <c r="E61" s="255"/>
      <c r="F61" s="255"/>
      <c r="G61" s="255"/>
    </row>
    <row r="62" spans="1:7" x14ac:dyDescent="0.3">
      <c r="A62" s="236"/>
      <c r="B62" s="236"/>
      <c r="C62" s="255"/>
      <c r="D62" s="255"/>
      <c r="E62" s="255"/>
      <c r="F62" s="255"/>
      <c r="G62" s="255"/>
    </row>
    <row r="63" spans="1:7" x14ac:dyDescent="0.3">
      <c r="A63" s="236"/>
      <c r="B63" s="236"/>
      <c r="C63" s="255"/>
      <c r="D63" s="255"/>
      <c r="E63" s="255"/>
      <c r="F63" s="255"/>
      <c r="G63" s="255"/>
    </row>
    <row r="64" spans="1:7" x14ac:dyDescent="0.3">
      <c r="A64" s="236"/>
      <c r="B64" s="236"/>
      <c r="C64" s="255"/>
      <c r="D64" s="255"/>
      <c r="E64" s="255"/>
      <c r="F64" s="255"/>
      <c r="G64" s="255"/>
    </row>
    <row r="65" spans="1:7" x14ac:dyDescent="0.3">
      <c r="A65" s="236"/>
      <c r="B65" s="236"/>
      <c r="C65" s="255"/>
      <c r="D65" s="255"/>
      <c r="E65" s="255"/>
      <c r="F65" s="255"/>
      <c r="G65" s="255"/>
    </row>
    <row r="66" spans="1:7" x14ac:dyDescent="0.3">
      <c r="C66" s="262"/>
      <c r="D66" s="262"/>
      <c r="E66" s="262"/>
      <c r="F66" s="262"/>
      <c r="G66" s="262"/>
    </row>
    <row r="67" spans="1:7" x14ac:dyDescent="0.3">
      <c r="C67" s="262"/>
      <c r="D67" s="262"/>
      <c r="E67" s="262"/>
      <c r="F67" s="262"/>
      <c r="G67" s="262"/>
    </row>
    <row r="68" spans="1:7" x14ac:dyDescent="0.3">
      <c r="C68" s="262"/>
      <c r="D68" s="262"/>
      <c r="E68" s="262"/>
      <c r="F68" s="262"/>
      <c r="G68" s="262"/>
    </row>
    <row r="69" spans="1:7" x14ac:dyDescent="0.3">
      <c r="C69" s="262"/>
      <c r="D69" s="262"/>
      <c r="E69" s="262"/>
      <c r="F69" s="262"/>
      <c r="G69" s="262"/>
    </row>
    <row r="70" spans="1:7" x14ac:dyDescent="0.3">
      <c r="C70" s="262"/>
      <c r="D70" s="262"/>
      <c r="E70" s="262"/>
      <c r="F70" s="262"/>
      <c r="G70" s="262"/>
    </row>
    <row r="71" spans="1:7" x14ac:dyDescent="0.3">
      <c r="C71" s="262"/>
      <c r="D71" s="262"/>
      <c r="E71" s="262"/>
      <c r="F71" s="262"/>
      <c r="G71" s="262"/>
    </row>
    <row r="72" spans="1:7" x14ac:dyDescent="0.3">
      <c r="C72" s="262"/>
      <c r="D72" s="262"/>
      <c r="E72" s="262"/>
      <c r="F72" s="262"/>
      <c r="G72" s="262"/>
    </row>
    <row r="73" spans="1:7" x14ac:dyDescent="0.3">
      <c r="C73" s="262"/>
      <c r="D73" s="262"/>
      <c r="E73" s="262"/>
      <c r="F73" s="262"/>
      <c r="G73" s="262"/>
    </row>
    <row r="74" spans="1:7" x14ac:dyDescent="0.3">
      <c r="C74" s="262"/>
      <c r="D74" s="262"/>
      <c r="E74" s="262"/>
      <c r="F74" s="262"/>
      <c r="G74" s="262"/>
    </row>
    <row r="75" spans="1:7" x14ac:dyDescent="0.3">
      <c r="C75" s="262"/>
      <c r="D75" s="262"/>
      <c r="E75" s="262"/>
      <c r="F75" s="262"/>
      <c r="G75" s="262"/>
    </row>
    <row r="76" spans="1:7" x14ac:dyDescent="0.3">
      <c r="C76" s="262"/>
      <c r="D76" s="262"/>
      <c r="E76" s="262"/>
      <c r="F76" s="262"/>
      <c r="G76" s="262"/>
    </row>
    <row r="77" spans="1:7" x14ac:dyDescent="0.3">
      <c r="C77" s="262"/>
      <c r="D77" s="262"/>
      <c r="E77" s="262"/>
      <c r="F77" s="262"/>
      <c r="G77" s="262"/>
    </row>
    <row r="78" spans="1:7" x14ac:dyDescent="0.3">
      <c r="C78" s="262"/>
      <c r="D78" s="262"/>
      <c r="E78" s="262"/>
      <c r="F78" s="262"/>
      <c r="G78" s="262"/>
    </row>
    <row r="79" spans="1:7" x14ac:dyDescent="0.3">
      <c r="C79" s="262"/>
      <c r="D79" s="262"/>
      <c r="E79" s="262"/>
      <c r="F79" s="262"/>
      <c r="G79" s="262"/>
    </row>
    <row r="80" spans="1:7" x14ac:dyDescent="0.3">
      <c r="C80" s="262"/>
      <c r="D80" s="262"/>
      <c r="E80" s="262"/>
      <c r="F80" s="262"/>
      <c r="G80" s="262"/>
    </row>
    <row r="81" spans="3:7" x14ac:dyDescent="0.3">
      <c r="C81" s="262"/>
      <c r="D81" s="262"/>
      <c r="E81" s="262"/>
      <c r="F81" s="262"/>
      <c r="G81" s="262"/>
    </row>
    <row r="82" spans="3:7" x14ac:dyDescent="0.3">
      <c r="C82" s="262"/>
      <c r="D82" s="262"/>
      <c r="E82" s="262"/>
      <c r="F82" s="262"/>
      <c r="G82" s="262"/>
    </row>
    <row r="83" spans="3:7" x14ac:dyDescent="0.3">
      <c r="C83" s="262"/>
      <c r="D83" s="262"/>
      <c r="E83" s="262"/>
      <c r="F83" s="262"/>
      <c r="G83" s="262"/>
    </row>
    <row r="84" spans="3:7" x14ac:dyDescent="0.3">
      <c r="C84" s="262"/>
      <c r="D84" s="262"/>
      <c r="E84" s="262"/>
      <c r="F84" s="262"/>
      <c r="G84" s="262"/>
    </row>
    <row r="85" spans="3:7" x14ac:dyDescent="0.3">
      <c r="C85" s="262"/>
      <c r="D85" s="262"/>
      <c r="E85" s="262"/>
      <c r="F85" s="262"/>
      <c r="G85" s="262"/>
    </row>
    <row r="86" spans="3:7" x14ac:dyDescent="0.3">
      <c r="C86" s="262"/>
      <c r="D86" s="262"/>
      <c r="E86" s="262"/>
      <c r="F86" s="262"/>
      <c r="G86" s="262"/>
    </row>
    <row r="87" spans="3:7" x14ac:dyDescent="0.3">
      <c r="C87" s="262"/>
      <c r="D87" s="262"/>
      <c r="E87" s="262"/>
      <c r="F87" s="262"/>
      <c r="G87" s="262"/>
    </row>
    <row r="88" spans="3:7" x14ac:dyDescent="0.3">
      <c r="C88" s="262"/>
      <c r="D88" s="262"/>
      <c r="E88" s="262"/>
      <c r="F88" s="262"/>
      <c r="G88" s="262"/>
    </row>
    <row r="89" spans="3:7" x14ac:dyDescent="0.3">
      <c r="C89" s="262"/>
      <c r="D89" s="262"/>
      <c r="E89" s="262"/>
      <c r="F89" s="262"/>
      <c r="G89" s="262"/>
    </row>
    <row r="90" spans="3:7" x14ac:dyDescent="0.3">
      <c r="C90" s="262"/>
      <c r="D90" s="262"/>
      <c r="E90" s="262"/>
      <c r="F90" s="262"/>
      <c r="G90" s="262"/>
    </row>
    <row r="91" spans="3:7" x14ac:dyDescent="0.3">
      <c r="C91" s="262"/>
      <c r="D91" s="262"/>
      <c r="E91" s="262"/>
      <c r="F91" s="262"/>
      <c r="G91" s="262"/>
    </row>
    <row r="92" spans="3:7" x14ac:dyDescent="0.3">
      <c r="C92" s="262"/>
      <c r="D92" s="262"/>
      <c r="E92" s="262"/>
      <c r="F92" s="262"/>
      <c r="G92" s="262"/>
    </row>
    <row r="93" spans="3:7" x14ac:dyDescent="0.3">
      <c r="C93" s="262"/>
      <c r="D93" s="262"/>
      <c r="E93" s="262"/>
      <c r="F93" s="262"/>
      <c r="G93" s="262"/>
    </row>
    <row r="94" spans="3:7" x14ac:dyDescent="0.3">
      <c r="C94" s="262"/>
      <c r="D94" s="262"/>
      <c r="E94" s="262"/>
      <c r="F94" s="262"/>
      <c r="G94" s="262"/>
    </row>
    <row r="95" spans="3:7" x14ac:dyDescent="0.3">
      <c r="C95" s="262"/>
      <c r="D95" s="262"/>
      <c r="E95" s="262"/>
      <c r="F95" s="262"/>
      <c r="G95" s="262"/>
    </row>
    <row r="96" spans="3:7" x14ac:dyDescent="0.3">
      <c r="C96" s="262"/>
      <c r="D96" s="262"/>
      <c r="E96" s="262"/>
      <c r="F96" s="262"/>
      <c r="G96" s="262"/>
    </row>
    <row r="97" spans="3:7" x14ac:dyDescent="0.3">
      <c r="C97" s="262"/>
      <c r="D97" s="262"/>
      <c r="E97" s="262"/>
      <c r="F97" s="262"/>
      <c r="G97" s="262"/>
    </row>
    <row r="98" spans="3:7" x14ac:dyDescent="0.3">
      <c r="C98" s="262"/>
      <c r="D98" s="262"/>
      <c r="E98" s="262"/>
      <c r="F98" s="262"/>
      <c r="G98" s="262"/>
    </row>
    <row r="99" spans="3:7" x14ac:dyDescent="0.3">
      <c r="C99" s="262"/>
      <c r="D99" s="262"/>
      <c r="E99" s="262"/>
      <c r="F99" s="262"/>
      <c r="G99" s="262"/>
    </row>
    <row r="100" spans="3:7" x14ac:dyDescent="0.3">
      <c r="C100" s="262"/>
      <c r="D100" s="262"/>
      <c r="E100" s="262"/>
      <c r="F100" s="262"/>
      <c r="G100" s="262"/>
    </row>
    <row r="101" spans="3:7" x14ac:dyDescent="0.3">
      <c r="C101" s="262"/>
      <c r="D101" s="262"/>
      <c r="E101" s="262"/>
      <c r="F101" s="262"/>
      <c r="G101" s="262"/>
    </row>
    <row r="102" spans="3:7" x14ac:dyDescent="0.3">
      <c r="C102" s="262"/>
      <c r="D102" s="262"/>
      <c r="E102" s="262"/>
      <c r="F102" s="262"/>
      <c r="G102" s="262"/>
    </row>
    <row r="103" spans="3:7" x14ac:dyDescent="0.3">
      <c r="C103" s="262"/>
      <c r="D103" s="262"/>
      <c r="E103" s="262"/>
      <c r="F103" s="262"/>
      <c r="G103" s="262"/>
    </row>
    <row r="104" spans="3:7" x14ac:dyDescent="0.3">
      <c r="C104" s="262"/>
      <c r="D104" s="262"/>
      <c r="E104" s="262"/>
      <c r="F104" s="262"/>
      <c r="G104" s="262"/>
    </row>
    <row r="105" spans="3:7" x14ac:dyDescent="0.3">
      <c r="C105" s="262"/>
      <c r="D105" s="262"/>
      <c r="E105" s="262"/>
      <c r="F105" s="262"/>
      <c r="G105" s="262"/>
    </row>
    <row r="106" spans="3:7" x14ac:dyDescent="0.3">
      <c r="C106" s="262"/>
      <c r="D106" s="262"/>
      <c r="E106" s="262"/>
      <c r="F106" s="262"/>
      <c r="G106" s="262"/>
    </row>
    <row r="107" spans="3:7" x14ac:dyDescent="0.3">
      <c r="C107" s="262"/>
      <c r="D107" s="262"/>
      <c r="E107" s="262"/>
      <c r="F107" s="262"/>
      <c r="G107" s="262"/>
    </row>
    <row r="108" spans="3:7" x14ac:dyDescent="0.3">
      <c r="C108" s="262"/>
      <c r="D108" s="262"/>
      <c r="E108" s="262"/>
      <c r="F108" s="262"/>
      <c r="G108" s="262"/>
    </row>
    <row r="109" spans="3:7" x14ac:dyDescent="0.3">
      <c r="C109" s="262"/>
      <c r="D109" s="262"/>
      <c r="E109" s="262"/>
      <c r="F109" s="262"/>
      <c r="G109" s="262"/>
    </row>
    <row r="110" spans="3:7" x14ac:dyDescent="0.3">
      <c r="C110" s="262"/>
      <c r="D110" s="262"/>
      <c r="E110" s="262"/>
      <c r="F110" s="262"/>
      <c r="G110" s="262"/>
    </row>
    <row r="111" spans="3:7" x14ac:dyDescent="0.3">
      <c r="C111" s="262"/>
      <c r="D111" s="262"/>
      <c r="E111" s="262"/>
      <c r="F111" s="262"/>
      <c r="G111" s="262"/>
    </row>
    <row r="112" spans="3:7" x14ac:dyDescent="0.3">
      <c r="C112" s="262"/>
      <c r="D112" s="262"/>
      <c r="E112" s="262"/>
      <c r="F112" s="262"/>
      <c r="G112" s="262"/>
    </row>
    <row r="113" spans="3:7" x14ac:dyDescent="0.3">
      <c r="C113" s="262"/>
      <c r="D113" s="262"/>
      <c r="E113" s="262"/>
      <c r="F113" s="262"/>
      <c r="G113" s="262"/>
    </row>
    <row r="114" spans="3:7" x14ac:dyDescent="0.3">
      <c r="C114" s="262"/>
      <c r="D114" s="262"/>
      <c r="E114" s="262"/>
      <c r="F114" s="262"/>
      <c r="G114" s="262"/>
    </row>
    <row r="115" spans="3:7" x14ac:dyDescent="0.3">
      <c r="C115" s="262"/>
      <c r="D115" s="262"/>
      <c r="E115" s="262"/>
      <c r="F115" s="262"/>
      <c r="G115" s="262"/>
    </row>
    <row r="116" spans="3:7" x14ac:dyDescent="0.3">
      <c r="C116" s="262"/>
      <c r="D116" s="262"/>
      <c r="E116" s="262"/>
      <c r="F116" s="262"/>
      <c r="G116" s="262"/>
    </row>
    <row r="117" spans="3:7" x14ac:dyDescent="0.3">
      <c r="C117" s="262"/>
      <c r="D117" s="262"/>
      <c r="E117" s="262"/>
      <c r="F117" s="262"/>
      <c r="G117" s="262"/>
    </row>
    <row r="118" spans="3:7" x14ac:dyDescent="0.3">
      <c r="C118" s="262"/>
      <c r="D118" s="262"/>
      <c r="E118" s="262"/>
      <c r="F118" s="262"/>
      <c r="G118" s="262"/>
    </row>
    <row r="119" spans="3:7" x14ac:dyDescent="0.3">
      <c r="C119" s="262"/>
      <c r="D119" s="262"/>
      <c r="E119" s="262"/>
      <c r="F119" s="262"/>
      <c r="G119" s="262"/>
    </row>
    <row r="120" spans="3:7" x14ac:dyDescent="0.3">
      <c r="C120" s="262"/>
      <c r="D120" s="262"/>
      <c r="E120" s="262"/>
      <c r="F120" s="262"/>
      <c r="G120" s="262"/>
    </row>
    <row r="121" spans="3:7" x14ac:dyDescent="0.3">
      <c r="C121" s="262"/>
      <c r="D121" s="262"/>
      <c r="E121" s="262"/>
      <c r="F121" s="262"/>
      <c r="G121" s="262"/>
    </row>
    <row r="122" spans="3:7" x14ac:dyDescent="0.3">
      <c r="C122" s="262"/>
      <c r="D122" s="262"/>
      <c r="E122" s="262"/>
      <c r="F122" s="262"/>
      <c r="G122" s="262"/>
    </row>
    <row r="123" spans="3:7" x14ac:dyDescent="0.3">
      <c r="C123" s="262"/>
      <c r="D123" s="262"/>
      <c r="E123" s="262"/>
      <c r="F123" s="262"/>
      <c r="G123" s="262"/>
    </row>
    <row r="124" spans="3:7" x14ac:dyDescent="0.3">
      <c r="C124" s="262"/>
      <c r="D124" s="262"/>
      <c r="E124" s="262"/>
      <c r="F124" s="262"/>
      <c r="G124" s="262"/>
    </row>
    <row r="125" spans="3:7" x14ac:dyDescent="0.3">
      <c r="C125" s="262"/>
      <c r="D125" s="262"/>
      <c r="E125" s="262"/>
      <c r="F125" s="262"/>
      <c r="G125" s="262"/>
    </row>
    <row r="126" spans="3:7" x14ac:dyDescent="0.3">
      <c r="C126" s="262"/>
      <c r="D126" s="262"/>
      <c r="E126" s="262"/>
      <c r="F126" s="262"/>
      <c r="G126" s="262"/>
    </row>
    <row r="127" spans="3:7" x14ac:dyDescent="0.3">
      <c r="C127" s="262"/>
      <c r="D127" s="262"/>
      <c r="E127" s="262"/>
      <c r="F127" s="262"/>
      <c r="G127" s="262"/>
    </row>
    <row r="128" spans="3:7" x14ac:dyDescent="0.3">
      <c r="C128" s="262"/>
      <c r="D128" s="262"/>
      <c r="E128" s="262"/>
      <c r="F128" s="262"/>
      <c r="G128" s="262"/>
    </row>
    <row r="129" spans="3:7" x14ac:dyDescent="0.3">
      <c r="C129" s="262"/>
      <c r="D129" s="262"/>
      <c r="E129" s="262"/>
      <c r="F129" s="262"/>
      <c r="G129" s="262"/>
    </row>
    <row r="130" spans="3:7" x14ac:dyDescent="0.3">
      <c r="C130" s="262"/>
      <c r="D130" s="262"/>
      <c r="E130" s="262"/>
      <c r="F130" s="262"/>
      <c r="G130" s="262"/>
    </row>
    <row r="131" spans="3:7" x14ac:dyDescent="0.3">
      <c r="C131" s="262"/>
      <c r="D131" s="262"/>
      <c r="E131" s="262"/>
      <c r="F131" s="262"/>
      <c r="G131" s="262"/>
    </row>
    <row r="132" spans="3:7" x14ac:dyDescent="0.3">
      <c r="C132" s="262"/>
      <c r="D132" s="262"/>
      <c r="E132" s="262"/>
      <c r="F132" s="262"/>
      <c r="G132" s="262"/>
    </row>
    <row r="133" spans="3:7" x14ac:dyDescent="0.3">
      <c r="C133" s="262"/>
      <c r="D133" s="262"/>
      <c r="E133" s="262"/>
      <c r="F133" s="262"/>
      <c r="G133" s="262"/>
    </row>
    <row r="134" spans="3:7" x14ac:dyDescent="0.3">
      <c r="C134" s="262"/>
      <c r="D134" s="262"/>
      <c r="E134" s="262"/>
      <c r="F134" s="262"/>
      <c r="G134" s="262"/>
    </row>
    <row r="135" spans="3:7" x14ac:dyDescent="0.3">
      <c r="C135" s="262"/>
      <c r="D135" s="262"/>
      <c r="E135" s="262"/>
      <c r="F135" s="262"/>
      <c r="G135" s="262"/>
    </row>
    <row r="136" spans="3:7" x14ac:dyDescent="0.3">
      <c r="C136" s="262"/>
      <c r="D136" s="262"/>
      <c r="E136" s="262"/>
      <c r="F136" s="262"/>
      <c r="G136" s="262"/>
    </row>
    <row r="137" spans="3:7" x14ac:dyDescent="0.3">
      <c r="C137" s="262"/>
      <c r="D137" s="262"/>
      <c r="E137" s="262"/>
      <c r="F137" s="262"/>
      <c r="G137" s="262"/>
    </row>
    <row r="138" spans="3:7" x14ac:dyDescent="0.3">
      <c r="C138" s="262"/>
      <c r="D138" s="262"/>
      <c r="E138" s="262"/>
      <c r="F138" s="262"/>
      <c r="G138" s="262"/>
    </row>
    <row r="139" spans="3:7" x14ac:dyDescent="0.3">
      <c r="C139" s="262"/>
      <c r="D139" s="262"/>
      <c r="E139" s="262"/>
      <c r="F139" s="262"/>
      <c r="G139" s="262"/>
    </row>
    <row r="140" spans="3:7" x14ac:dyDescent="0.3">
      <c r="C140" s="262"/>
      <c r="D140" s="262"/>
      <c r="E140" s="262"/>
      <c r="F140" s="262"/>
      <c r="G140" s="262"/>
    </row>
    <row r="141" spans="3:7" x14ac:dyDescent="0.3">
      <c r="C141" s="262"/>
      <c r="D141" s="262"/>
      <c r="E141" s="262"/>
      <c r="F141" s="262"/>
      <c r="G141" s="262"/>
    </row>
    <row r="142" spans="3:7" x14ac:dyDescent="0.3">
      <c r="C142" s="262"/>
      <c r="D142" s="262"/>
      <c r="E142" s="262"/>
      <c r="F142" s="262"/>
      <c r="G142" s="262"/>
    </row>
    <row r="143" spans="3:7" x14ac:dyDescent="0.3">
      <c r="C143" s="262"/>
      <c r="D143" s="262"/>
      <c r="E143" s="262"/>
      <c r="F143" s="262"/>
      <c r="G143" s="262"/>
    </row>
    <row r="144" spans="3:7" x14ac:dyDescent="0.3">
      <c r="C144" s="262"/>
      <c r="D144" s="262"/>
      <c r="E144" s="262"/>
      <c r="F144" s="262"/>
      <c r="G144" s="262"/>
    </row>
    <row r="145" spans="3:7" x14ac:dyDescent="0.3">
      <c r="C145" s="262"/>
      <c r="D145" s="262"/>
      <c r="E145" s="262"/>
      <c r="F145" s="262"/>
      <c r="G145" s="262"/>
    </row>
    <row r="146" spans="3:7" x14ac:dyDescent="0.3">
      <c r="C146" s="262"/>
      <c r="D146" s="262"/>
      <c r="E146" s="262"/>
      <c r="F146" s="262"/>
      <c r="G146" s="262"/>
    </row>
    <row r="147" spans="3:7" x14ac:dyDescent="0.3">
      <c r="C147" s="262"/>
      <c r="D147" s="262"/>
      <c r="E147" s="262"/>
      <c r="F147" s="262"/>
      <c r="G147" s="262"/>
    </row>
    <row r="148" spans="3:7" x14ac:dyDescent="0.3">
      <c r="C148" s="262"/>
      <c r="D148" s="262"/>
      <c r="E148" s="262"/>
      <c r="F148" s="262"/>
      <c r="G148" s="262"/>
    </row>
    <row r="149" spans="3:7" x14ac:dyDescent="0.3">
      <c r="C149" s="262"/>
      <c r="D149" s="262"/>
      <c r="E149" s="262"/>
      <c r="F149" s="262"/>
      <c r="G149" s="262"/>
    </row>
    <row r="150" spans="3:7" x14ac:dyDescent="0.3">
      <c r="C150" s="262"/>
      <c r="D150" s="262"/>
      <c r="E150" s="262"/>
      <c r="F150" s="262"/>
      <c r="G150" s="262"/>
    </row>
    <row r="151" spans="3:7" x14ac:dyDescent="0.3">
      <c r="C151" s="262"/>
      <c r="D151" s="262"/>
      <c r="E151" s="262"/>
      <c r="F151" s="262"/>
      <c r="G151" s="262"/>
    </row>
    <row r="152" spans="3:7" x14ac:dyDescent="0.3">
      <c r="C152" s="262"/>
      <c r="D152" s="262"/>
      <c r="E152" s="262"/>
      <c r="F152" s="262"/>
      <c r="G152" s="262"/>
    </row>
    <row r="153" spans="3:7" x14ac:dyDescent="0.3">
      <c r="C153" s="262"/>
      <c r="D153" s="262"/>
      <c r="E153" s="262"/>
      <c r="F153" s="262"/>
      <c r="G153" s="262"/>
    </row>
    <row r="154" spans="3:7" x14ac:dyDescent="0.3">
      <c r="C154" s="262"/>
      <c r="D154" s="262"/>
      <c r="E154" s="262"/>
      <c r="F154" s="262"/>
      <c r="G154" s="262"/>
    </row>
    <row r="155" spans="3:7" x14ac:dyDescent="0.3">
      <c r="C155" s="262"/>
      <c r="D155" s="262"/>
      <c r="E155" s="262"/>
      <c r="F155" s="262"/>
      <c r="G155" s="262"/>
    </row>
    <row r="156" spans="3:7" x14ac:dyDescent="0.3">
      <c r="C156" s="262"/>
      <c r="D156" s="262"/>
      <c r="E156" s="262"/>
      <c r="F156" s="262"/>
      <c r="G156" s="262"/>
    </row>
    <row r="157" spans="3:7" x14ac:dyDescent="0.3">
      <c r="C157" s="262"/>
      <c r="D157" s="262"/>
      <c r="E157" s="262"/>
      <c r="F157" s="262"/>
      <c r="G157" s="262"/>
    </row>
    <row r="158" spans="3:7" x14ac:dyDescent="0.3">
      <c r="C158" s="262"/>
      <c r="D158" s="262"/>
      <c r="E158" s="262"/>
      <c r="F158" s="262"/>
      <c r="G158" s="262"/>
    </row>
    <row r="159" spans="3:7" x14ac:dyDescent="0.3">
      <c r="C159" s="262"/>
      <c r="D159" s="262"/>
      <c r="E159" s="262"/>
      <c r="F159" s="262"/>
      <c r="G159" s="262"/>
    </row>
    <row r="160" spans="3:7" x14ac:dyDescent="0.3">
      <c r="C160" s="262"/>
      <c r="D160" s="262"/>
      <c r="E160" s="262"/>
      <c r="F160" s="262"/>
      <c r="G160" s="262"/>
    </row>
    <row r="161" spans="3:7" x14ac:dyDescent="0.3">
      <c r="C161" s="262"/>
      <c r="D161" s="262"/>
      <c r="E161" s="262"/>
      <c r="F161" s="262"/>
      <c r="G161" s="262"/>
    </row>
    <row r="162" spans="3:7" x14ac:dyDescent="0.3">
      <c r="C162" s="262"/>
      <c r="D162" s="262"/>
      <c r="E162" s="262"/>
      <c r="F162" s="262"/>
      <c r="G162" s="262"/>
    </row>
    <row r="163" spans="3:7" x14ac:dyDescent="0.3">
      <c r="C163" s="262"/>
      <c r="D163" s="262"/>
      <c r="E163" s="262"/>
      <c r="F163" s="262"/>
      <c r="G163" s="262"/>
    </row>
    <row r="164" spans="3:7" x14ac:dyDescent="0.3">
      <c r="C164" s="262"/>
      <c r="D164" s="262"/>
      <c r="E164" s="262"/>
      <c r="F164" s="262"/>
      <c r="G164" s="262"/>
    </row>
    <row r="165" spans="3:7" x14ac:dyDescent="0.3">
      <c r="C165" s="262"/>
      <c r="D165" s="262"/>
      <c r="E165" s="262"/>
      <c r="F165" s="262"/>
      <c r="G165" s="262"/>
    </row>
    <row r="166" spans="3:7" x14ac:dyDescent="0.3">
      <c r="C166" s="262"/>
      <c r="D166" s="262"/>
      <c r="E166" s="262"/>
      <c r="F166" s="262"/>
      <c r="G166" s="262"/>
    </row>
    <row r="167" spans="3:7" x14ac:dyDescent="0.3">
      <c r="C167" s="262"/>
      <c r="D167" s="262"/>
      <c r="E167" s="262"/>
      <c r="F167" s="262"/>
      <c r="G167" s="262"/>
    </row>
    <row r="168" spans="3:7" x14ac:dyDescent="0.3">
      <c r="C168" s="262"/>
      <c r="D168" s="262"/>
      <c r="E168" s="262"/>
      <c r="F168" s="262"/>
      <c r="G168" s="262"/>
    </row>
    <row r="169" spans="3:7" x14ac:dyDescent="0.3">
      <c r="C169" s="262"/>
      <c r="D169" s="262"/>
      <c r="E169" s="262"/>
      <c r="F169" s="262"/>
      <c r="G169" s="262"/>
    </row>
    <row r="170" spans="3:7" x14ac:dyDescent="0.3">
      <c r="C170" s="262"/>
      <c r="D170" s="262"/>
      <c r="E170" s="262"/>
      <c r="F170" s="262"/>
      <c r="G170" s="262"/>
    </row>
    <row r="171" spans="3:7" x14ac:dyDescent="0.3">
      <c r="C171" s="262"/>
      <c r="D171" s="262"/>
      <c r="E171" s="262"/>
      <c r="F171" s="262"/>
      <c r="G171" s="262"/>
    </row>
    <row r="172" spans="3:7" x14ac:dyDescent="0.3">
      <c r="C172" s="262"/>
      <c r="D172" s="262"/>
      <c r="E172" s="262"/>
      <c r="F172" s="262"/>
      <c r="G172" s="262"/>
    </row>
    <row r="173" spans="3:7" x14ac:dyDescent="0.3">
      <c r="C173" s="262"/>
      <c r="D173" s="262"/>
      <c r="E173" s="262"/>
      <c r="F173" s="262"/>
      <c r="G173" s="262"/>
    </row>
    <row r="174" spans="3:7" x14ac:dyDescent="0.3">
      <c r="C174" s="262"/>
      <c r="D174" s="262"/>
      <c r="E174" s="262"/>
      <c r="F174" s="262"/>
      <c r="G174" s="262"/>
    </row>
    <row r="175" spans="3:7" x14ac:dyDescent="0.3">
      <c r="C175" s="262"/>
      <c r="D175" s="262"/>
      <c r="E175" s="262"/>
      <c r="F175" s="262"/>
      <c r="G175" s="262"/>
    </row>
    <row r="176" spans="3:7" x14ac:dyDescent="0.3">
      <c r="C176" s="262"/>
      <c r="D176" s="262"/>
      <c r="E176" s="262"/>
      <c r="F176" s="262"/>
      <c r="G176" s="262"/>
    </row>
    <row r="177" spans="3:7" x14ac:dyDescent="0.3">
      <c r="C177" s="262"/>
      <c r="D177" s="262"/>
      <c r="E177" s="262"/>
      <c r="F177" s="262"/>
      <c r="G177" s="262"/>
    </row>
    <row r="178" spans="3:7" x14ac:dyDescent="0.3">
      <c r="C178" s="262"/>
      <c r="D178" s="262"/>
      <c r="E178" s="262"/>
      <c r="F178" s="262"/>
      <c r="G178" s="262"/>
    </row>
    <row r="179" spans="3:7" x14ac:dyDescent="0.3">
      <c r="C179" s="262"/>
      <c r="D179" s="262"/>
      <c r="E179" s="262"/>
      <c r="F179" s="262"/>
      <c r="G179" s="262"/>
    </row>
    <row r="180" spans="3:7" x14ac:dyDescent="0.3">
      <c r="C180" s="262"/>
      <c r="D180" s="262"/>
      <c r="E180" s="262"/>
      <c r="F180" s="262"/>
      <c r="G180" s="262"/>
    </row>
    <row r="181" spans="3:7" x14ac:dyDescent="0.3">
      <c r="C181" s="262"/>
      <c r="D181" s="262"/>
      <c r="E181" s="262"/>
      <c r="F181" s="262"/>
      <c r="G181" s="262"/>
    </row>
    <row r="182" spans="3:7" x14ac:dyDescent="0.3">
      <c r="C182" s="262"/>
      <c r="D182" s="262"/>
      <c r="E182" s="262"/>
      <c r="F182" s="262"/>
      <c r="G182" s="262"/>
    </row>
    <row r="183" spans="3:7" x14ac:dyDescent="0.3">
      <c r="C183" s="262"/>
      <c r="D183" s="262"/>
      <c r="E183" s="262"/>
      <c r="F183" s="262"/>
      <c r="G183" s="262"/>
    </row>
    <row r="184" spans="3:7" x14ac:dyDescent="0.3">
      <c r="C184" s="262"/>
      <c r="D184" s="262"/>
      <c r="E184" s="262"/>
      <c r="F184" s="262"/>
      <c r="G184" s="262"/>
    </row>
    <row r="185" spans="3:7" x14ac:dyDescent="0.3">
      <c r="C185" s="262"/>
      <c r="D185" s="262"/>
      <c r="E185" s="262"/>
      <c r="F185" s="262"/>
      <c r="G185" s="262"/>
    </row>
    <row r="186" spans="3:7" x14ac:dyDescent="0.3">
      <c r="C186" s="262"/>
      <c r="D186" s="262"/>
      <c r="E186" s="262"/>
      <c r="F186" s="262"/>
      <c r="G186" s="262"/>
    </row>
    <row r="187" spans="3:7" x14ac:dyDescent="0.3">
      <c r="C187" s="262"/>
      <c r="D187" s="262"/>
      <c r="E187" s="262"/>
      <c r="F187" s="262"/>
      <c r="G187" s="262"/>
    </row>
    <row r="188" spans="3:7" x14ac:dyDescent="0.3">
      <c r="C188" s="262"/>
      <c r="D188" s="262"/>
      <c r="E188" s="262"/>
      <c r="F188" s="262"/>
      <c r="G188" s="262"/>
    </row>
    <row r="189" spans="3:7" x14ac:dyDescent="0.3">
      <c r="C189" s="262"/>
      <c r="D189" s="262"/>
      <c r="E189" s="262"/>
      <c r="F189" s="262"/>
      <c r="G189" s="262"/>
    </row>
    <row r="190" spans="3:7" x14ac:dyDescent="0.3">
      <c r="C190" s="262"/>
      <c r="D190" s="262"/>
      <c r="E190" s="262"/>
      <c r="F190" s="262"/>
      <c r="G190" s="262"/>
    </row>
    <row r="191" spans="3:7" x14ac:dyDescent="0.3">
      <c r="C191" s="262"/>
      <c r="D191" s="262"/>
      <c r="E191" s="262"/>
      <c r="F191" s="262"/>
      <c r="G191" s="262"/>
    </row>
    <row r="192" spans="3:7" x14ac:dyDescent="0.3">
      <c r="C192" s="262"/>
      <c r="D192" s="262"/>
      <c r="E192" s="262"/>
      <c r="F192" s="262"/>
      <c r="G192" s="262"/>
    </row>
    <row r="193" spans="3:7" x14ac:dyDescent="0.3">
      <c r="C193" s="262"/>
      <c r="D193" s="262"/>
      <c r="E193" s="262"/>
      <c r="F193" s="262"/>
      <c r="G193" s="262"/>
    </row>
    <row r="194" spans="3:7" x14ac:dyDescent="0.3">
      <c r="C194" s="262"/>
      <c r="D194" s="262"/>
      <c r="E194" s="262"/>
      <c r="F194" s="262"/>
      <c r="G194" s="262"/>
    </row>
    <row r="195" spans="3:7" x14ac:dyDescent="0.3">
      <c r="C195" s="262"/>
      <c r="D195" s="262"/>
      <c r="E195" s="262"/>
      <c r="F195" s="262"/>
      <c r="G195" s="262"/>
    </row>
    <row r="196" spans="3:7" x14ac:dyDescent="0.3">
      <c r="C196" s="262"/>
      <c r="D196" s="262"/>
      <c r="E196" s="262"/>
      <c r="F196" s="262"/>
      <c r="G196" s="262"/>
    </row>
    <row r="197" spans="3:7" x14ac:dyDescent="0.3">
      <c r="C197" s="262"/>
      <c r="D197" s="262"/>
      <c r="E197" s="262"/>
      <c r="F197" s="262"/>
      <c r="G197" s="262"/>
    </row>
    <row r="198" spans="3:7" x14ac:dyDescent="0.3">
      <c r="C198" s="262"/>
      <c r="D198" s="262"/>
      <c r="E198" s="262"/>
      <c r="F198" s="262"/>
      <c r="G198" s="262"/>
    </row>
    <row r="199" spans="3:7" x14ac:dyDescent="0.3">
      <c r="C199" s="262"/>
      <c r="D199" s="262"/>
      <c r="E199" s="262"/>
      <c r="F199" s="262"/>
      <c r="G199" s="262"/>
    </row>
    <row r="200" spans="3:7" x14ac:dyDescent="0.3">
      <c r="C200" s="262"/>
      <c r="D200" s="262"/>
      <c r="E200" s="262"/>
      <c r="F200" s="262"/>
      <c r="G200" s="262"/>
    </row>
    <row r="201" spans="3:7" x14ac:dyDescent="0.3">
      <c r="C201" s="262"/>
      <c r="D201" s="262"/>
      <c r="E201" s="262"/>
      <c r="F201" s="262"/>
      <c r="G201" s="262"/>
    </row>
    <row r="202" spans="3:7" x14ac:dyDescent="0.3">
      <c r="C202" s="262"/>
      <c r="D202" s="262"/>
      <c r="E202" s="262"/>
      <c r="F202" s="262"/>
      <c r="G202" s="262"/>
    </row>
    <row r="203" spans="3:7" x14ac:dyDescent="0.3">
      <c r="C203" s="262"/>
      <c r="D203" s="262"/>
      <c r="E203" s="262"/>
      <c r="F203" s="262"/>
      <c r="G203" s="262"/>
    </row>
    <row r="204" spans="3:7" x14ac:dyDescent="0.3">
      <c r="C204" s="262"/>
      <c r="D204" s="262"/>
      <c r="E204" s="262"/>
      <c r="F204" s="262"/>
      <c r="G204" s="262"/>
    </row>
    <row r="205" spans="3:7" x14ac:dyDescent="0.3">
      <c r="C205" s="262"/>
      <c r="D205" s="262"/>
      <c r="E205" s="262"/>
      <c r="F205" s="262"/>
      <c r="G205" s="262"/>
    </row>
    <row r="206" spans="3:7" x14ac:dyDescent="0.3">
      <c r="C206" s="262"/>
      <c r="D206" s="262"/>
      <c r="E206" s="262"/>
      <c r="F206" s="262"/>
      <c r="G206" s="262"/>
    </row>
    <row r="207" spans="3:7" x14ac:dyDescent="0.3">
      <c r="C207" s="262"/>
      <c r="D207" s="262"/>
      <c r="E207" s="262"/>
      <c r="F207" s="262"/>
      <c r="G207" s="262"/>
    </row>
    <row r="208" spans="3:7" x14ac:dyDescent="0.3">
      <c r="C208" s="262"/>
      <c r="D208" s="262"/>
      <c r="E208" s="262"/>
      <c r="F208" s="262"/>
      <c r="G208" s="262"/>
    </row>
    <row r="209" spans="3:7" x14ac:dyDescent="0.3">
      <c r="C209" s="262"/>
      <c r="D209" s="262"/>
      <c r="E209" s="262"/>
      <c r="F209" s="262"/>
      <c r="G209" s="262"/>
    </row>
    <row r="210" spans="3:7" x14ac:dyDescent="0.3">
      <c r="C210" s="262"/>
      <c r="D210" s="262"/>
      <c r="E210" s="262"/>
      <c r="F210" s="262"/>
      <c r="G210" s="262"/>
    </row>
    <row r="211" spans="3:7" x14ac:dyDescent="0.3">
      <c r="C211" s="262"/>
      <c r="D211" s="262"/>
      <c r="E211" s="262"/>
      <c r="F211" s="262"/>
      <c r="G211" s="262"/>
    </row>
    <row r="212" spans="3:7" x14ac:dyDescent="0.3">
      <c r="C212" s="262"/>
      <c r="D212" s="262"/>
      <c r="E212" s="262"/>
      <c r="F212" s="262"/>
      <c r="G212" s="262"/>
    </row>
    <row r="213" spans="3:7" x14ac:dyDescent="0.3">
      <c r="C213" s="262"/>
      <c r="D213" s="262"/>
      <c r="E213" s="262"/>
      <c r="F213" s="262"/>
      <c r="G213" s="262"/>
    </row>
    <row r="214" spans="3:7" x14ac:dyDescent="0.3">
      <c r="C214" s="262"/>
      <c r="D214" s="262"/>
      <c r="E214" s="262"/>
      <c r="F214" s="262"/>
      <c r="G214" s="262"/>
    </row>
    <row r="215" spans="3:7" x14ac:dyDescent="0.3">
      <c r="C215" s="262"/>
      <c r="D215" s="262"/>
      <c r="E215" s="262"/>
      <c r="F215" s="262"/>
      <c r="G215" s="262"/>
    </row>
    <row r="216" spans="3:7" x14ac:dyDescent="0.3">
      <c r="C216" s="262"/>
      <c r="D216" s="262"/>
      <c r="E216" s="262"/>
      <c r="F216" s="262"/>
      <c r="G216" s="262"/>
    </row>
    <row r="217" spans="3:7" x14ac:dyDescent="0.3">
      <c r="C217" s="262"/>
      <c r="D217" s="262"/>
      <c r="E217" s="262"/>
      <c r="F217" s="262"/>
      <c r="G217" s="262"/>
    </row>
    <row r="218" spans="3:7" x14ac:dyDescent="0.3">
      <c r="C218" s="262"/>
      <c r="D218" s="262"/>
      <c r="E218" s="262"/>
      <c r="F218" s="262"/>
      <c r="G218" s="262"/>
    </row>
    <row r="219" spans="3:7" x14ac:dyDescent="0.3">
      <c r="C219" s="262"/>
      <c r="D219" s="262"/>
      <c r="E219" s="262"/>
      <c r="F219" s="262"/>
      <c r="G219" s="262"/>
    </row>
    <row r="220" spans="3:7" x14ac:dyDescent="0.3">
      <c r="C220" s="262"/>
      <c r="D220" s="262"/>
      <c r="E220" s="262"/>
      <c r="F220" s="262"/>
      <c r="G220" s="262"/>
    </row>
    <row r="221" spans="3:7" x14ac:dyDescent="0.3">
      <c r="C221" s="262"/>
      <c r="D221" s="262"/>
      <c r="E221" s="262"/>
      <c r="F221" s="262"/>
      <c r="G221" s="262"/>
    </row>
    <row r="222" spans="3:7" x14ac:dyDescent="0.3">
      <c r="C222" s="262"/>
      <c r="D222" s="262"/>
      <c r="E222" s="262"/>
      <c r="F222" s="262"/>
      <c r="G222" s="262"/>
    </row>
    <row r="223" spans="3:7" x14ac:dyDescent="0.3">
      <c r="C223" s="262"/>
      <c r="D223" s="262"/>
      <c r="E223" s="262"/>
      <c r="F223" s="262"/>
      <c r="G223" s="262"/>
    </row>
    <row r="224" spans="3:7" x14ac:dyDescent="0.3">
      <c r="C224" s="262"/>
      <c r="D224" s="262"/>
      <c r="E224" s="262"/>
      <c r="F224" s="262"/>
      <c r="G224" s="262"/>
    </row>
    <row r="225" spans="3:7" x14ac:dyDescent="0.3">
      <c r="C225" s="262"/>
      <c r="D225" s="262"/>
      <c r="E225" s="262"/>
      <c r="F225" s="262"/>
      <c r="G225" s="262"/>
    </row>
    <row r="226" spans="3:7" x14ac:dyDescent="0.3">
      <c r="C226" s="262"/>
      <c r="D226" s="262"/>
      <c r="E226" s="262"/>
      <c r="F226" s="262"/>
      <c r="G226" s="262"/>
    </row>
    <row r="227" spans="3:7" x14ac:dyDescent="0.3">
      <c r="C227" s="262"/>
      <c r="D227" s="262"/>
      <c r="E227" s="262"/>
      <c r="F227" s="262"/>
      <c r="G227" s="262"/>
    </row>
    <row r="228" spans="3:7" x14ac:dyDescent="0.3">
      <c r="C228" s="262"/>
      <c r="D228" s="262"/>
      <c r="E228" s="262"/>
      <c r="F228" s="262"/>
      <c r="G228" s="262"/>
    </row>
    <row r="229" spans="3:7" x14ac:dyDescent="0.3">
      <c r="C229" s="262"/>
      <c r="D229" s="262"/>
      <c r="E229" s="262"/>
      <c r="F229" s="262"/>
      <c r="G229" s="262"/>
    </row>
    <row r="230" spans="3:7" x14ac:dyDescent="0.3">
      <c r="C230" s="262"/>
      <c r="D230" s="262"/>
      <c r="E230" s="262"/>
      <c r="F230" s="262"/>
      <c r="G230" s="262"/>
    </row>
    <row r="231" spans="3:7" x14ac:dyDescent="0.3">
      <c r="C231" s="262"/>
      <c r="D231" s="262"/>
      <c r="E231" s="262"/>
      <c r="F231" s="262"/>
      <c r="G231" s="262"/>
    </row>
    <row r="232" spans="3:7" x14ac:dyDescent="0.3">
      <c r="C232" s="262"/>
      <c r="D232" s="262"/>
      <c r="E232" s="262"/>
      <c r="F232" s="262"/>
      <c r="G232" s="262"/>
    </row>
    <row r="233" spans="3:7" x14ac:dyDescent="0.3">
      <c r="C233" s="262"/>
      <c r="D233" s="262"/>
      <c r="E233" s="262"/>
      <c r="F233" s="262"/>
      <c r="G233" s="262"/>
    </row>
    <row r="234" spans="3:7" x14ac:dyDescent="0.3">
      <c r="C234" s="262"/>
      <c r="D234" s="262"/>
      <c r="E234" s="262"/>
      <c r="F234" s="262"/>
      <c r="G234" s="262"/>
    </row>
    <row r="235" spans="3:7" x14ac:dyDescent="0.3">
      <c r="C235" s="262"/>
      <c r="D235" s="262"/>
      <c r="E235" s="262"/>
      <c r="F235" s="262"/>
      <c r="G235" s="262"/>
    </row>
    <row r="236" spans="3:7" x14ac:dyDescent="0.3">
      <c r="C236" s="262"/>
      <c r="D236" s="262"/>
      <c r="E236" s="262"/>
      <c r="F236" s="262"/>
      <c r="G236" s="262"/>
    </row>
    <row r="237" spans="3:7" x14ac:dyDescent="0.3">
      <c r="C237" s="262"/>
      <c r="D237" s="262"/>
      <c r="E237" s="262"/>
      <c r="F237" s="262"/>
      <c r="G237" s="262"/>
    </row>
    <row r="238" spans="3:7" x14ac:dyDescent="0.3">
      <c r="C238" s="262"/>
      <c r="D238" s="262"/>
      <c r="E238" s="262"/>
      <c r="F238" s="262"/>
      <c r="G238" s="262"/>
    </row>
    <row r="239" spans="3:7" x14ac:dyDescent="0.3">
      <c r="C239" s="262"/>
      <c r="D239" s="262"/>
      <c r="E239" s="262"/>
      <c r="F239" s="262"/>
      <c r="G239" s="262"/>
    </row>
    <row r="240" spans="3:7" x14ac:dyDescent="0.3">
      <c r="C240" s="262"/>
      <c r="D240" s="262"/>
      <c r="E240" s="262"/>
      <c r="F240" s="262"/>
      <c r="G240" s="262"/>
    </row>
    <row r="241" spans="3:7" x14ac:dyDescent="0.3">
      <c r="C241" s="262"/>
      <c r="D241" s="262"/>
      <c r="E241" s="262"/>
      <c r="F241" s="262"/>
      <c r="G241" s="262"/>
    </row>
    <row r="242" spans="3:7" x14ac:dyDescent="0.3">
      <c r="C242" s="262"/>
      <c r="D242" s="262"/>
      <c r="E242" s="262"/>
      <c r="F242" s="262"/>
      <c r="G242" s="262"/>
    </row>
    <row r="243" spans="3:7" x14ac:dyDescent="0.3">
      <c r="C243" s="262"/>
      <c r="D243" s="262"/>
      <c r="E243" s="262"/>
      <c r="F243" s="262"/>
      <c r="G243" s="262"/>
    </row>
    <row r="244" spans="3:7" x14ac:dyDescent="0.3">
      <c r="C244" s="262"/>
      <c r="D244" s="262"/>
      <c r="E244" s="262"/>
      <c r="F244" s="262"/>
      <c r="G244" s="262"/>
    </row>
    <row r="245" spans="3:7" x14ac:dyDescent="0.3">
      <c r="C245" s="262"/>
      <c r="D245" s="262"/>
      <c r="E245" s="262"/>
      <c r="F245" s="262"/>
      <c r="G245" s="262"/>
    </row>
    <row r="246" spans="3:7" x14ac:dyDescent="0.3">
      <c r="C246" s="262"/>
      <c r="D246" s="262"/>
      <c r="E246" s="262"/>
      <c r="F246" s="262"/>
      <c r="G246" s="262"/>
    </row>
    <row r="247" spans="3:7" x14ac:dyDescent="0.3">
      <c r="C247" s="262"/>
      <c r="D247" s="262"/>
      <c r="E247" s="262"/>
      <c r="F247" s="262"/>
      <c r="G247" s="262"/>
    </row>
    <row r="248" spans="3:7" x14ac:dyDescent="0.3">
      <c r="C248" s="262"/>
      <c r="D248" s="262"/>
      <c r="E248" s="262"/>
      <c r="F248" s="262"/>
      <c r="G248" s="262"/>
    </row>
    <row r="249" spans="3:7" x14ac:dyDescent="0.3">
      <c r="C249" s="262"/>
      <c r="D249" s="262"/>
      <c r="E249" s="262"/>
      <c r="F249" s="262"/>
      <c r="G249" s="262"/>
    </row>
    <row r="250" spans="3:7" x14ac:dyDescent="0.3">
      <c r="C250" s="262"/>
      <c r="D250" s="262"/>
      <c r="E250" s="262"/>
      <c r="F250" s="262"/>
      <c r="G250" s="262"/>
    </row>
    <row r="251" spans="3:7" x14ac:dyDescent="0.3">
      <c r="C251" s="262"/>
      <c r="D251" s="262"/>
      <c r="E251" s="262"/>
      <c r="F251" s="262"/>
      <c r="G251" s="262"/>
    </row>
    <row r="252" spans="3:7" x14ac:dyDescent="0.3">
      <c r="C252" s="262"/>
      <c r="D252" s="262"/>
      <c r="E252" s="262"/>
      <c r="F252" s="262"/>
      <c r="G252" s="262"/>
    </row>
    <row r="253" spans="3:7" x14ac:dyDescent="0.3">
      <c r="C253" s="262"/>
      <c r="D253" s="262"/>
      <c r="E253" s="262"/>
      <c r="F253" s="262"/>
      <c r="G253" s="262"/>
    </row>
    <row r="254" spans="3:7" x14ac:dyDescent="0.3">
      <c r="C254" s="262"/>
      <c r="D254" s="262"/>
      <c r="E254" s="262"/>
      <c r="F254" s="262"/>
      <c r="G254" s="262"/>
    </row>
    <row r="255" spans="3:7" x14ac:dyDescent="0.3">
      <c r="C255" s="262"/>
      <c r="D255" s="262"/>
      <c r="E255" s="262"/>
      <c r="F255" s="262"/>
      <c r="G255" s="262"/>
    </row>
    <row r="256" spans="3:7" x14ac:dyDescent="0.3">
      <c r="C256" s="262"/>
      <c r="D256" s="262"/>
      <c r="E256" s="262"/>
      <c r="F256" s="262"/>
      <c r="G256" s="262"/>
    </row>
    <row r="257" spans="3:7" x14ac:dyDescent="0.3">
      <c r="C257" s="262"/>
      <c r="D257" s="262"/>
      <c r="E257" s="262"/>
      <c r="F257" s="262"/>
      <c r="G257" s="262"/>
    </row>
    <row r="258" spans="3:7" x14ac:dyDescent="0.3">
      <c r="C258" s="262"/>
      <c r="D258" s="262"/>
      <c r="E258" s="262"/>
      <c r="F258" s="262"/>
      <c r="G258" s="262"/>
    </row>
    <row r="259" spans="3:7" x14ac:dyDescent="0.3">
      <c r="C259" s="262"/>
      <c r="D259" s="262"/>
      <c r="E259" s="262"/>
      <c r="F259" s="262"/>
      <c r="G259" s="262"/>
    </row>
    <row r="260" spans="3:7" x14ac:dyDescent="0.3">
      <c r="C260" s="262"/>
      <c r="D260" s="262"/>
      <c r="E260" s="262"/>
      <c r="F260" s="262"/>
      <c r="G260" s="262"/>
    </row>
    <row r="261" spans="3:7" x14ac:dyDescent="0.3">
      <c r="C261" s="262"/>
      <c r="D261" s="262"/>
      <c r="E261" s="262"/>
      <c r="F261" s="262"/>
      <c r="G261" s="262"/>
    </row>
    <row r="262" spans="3:7" x14ac:dyDescent="0.3">
      <c r="C262" s="262"/>
      <c r="D262" s="262"/>
      <c r="E262" s="262"/>
      <c r="F262" s="262"/>
      <c r="G262" s="262"/>
    </row>
    <row r="263" spans="3:7" x14ac:dyDescent="0.3">
      <c r="C263" s="262"/>
      <c r="D263" s="262"/>
      <c r="E263" s="262"/>
      <c r="F263" s="262"/>
      <c r="G263" s="262"/>
    </row>
    <row r="264" spans="3:7" x14ac:dyDescent="0.3">
      <c r="C264" s="262"/>
      <c r="D264" s="262"/>
      <c r="E264" s="262"/>
      <c r="F264" s="262"/>
      <c r="G264" s="262"/>
    </row>
    <row r="265" spans="3:7" x14ac:dyDescent="0.3">
      <c r="C265" s="262"/>
      <c r="D265" s="262"/>
      <c r="E265" s="262"/>
      <c r="F265" s="262"/>
      <c r="G265" s="262"/>
    </row>
    <row r="266" spans="3:7" x14ac:dyDescent="0.3">
      <c r="C266" s="262"/>
      <c r="D266" s="262"/>
      <c r="E266" s="262"/>
      <c r="F266" s="262"/>
      <c r="G266" s="262"/>
    </row>
    <row r="267" spans="3:7" x14ac:dyDescent="0.3">
      <c r="C267" s="262"/>
      <c r="D267" s="262"/>
      <c r="E267" s="262"/>
      <c r="F267" s="262"/>
      <c r="G267" s="262"/>
    </row>
    <row r="268" spans="3:7" x14ac:dyDescent="0.3">
      <c r="C268" s="262"/>
      <c r="D268" s="262"/>
      <c r="E268" s="262"/>
      <c r="F268" s="262"/>
      <c r="G268" s="262"/>
    </row>
    <row r="269" spans="3:7" x14ac:dyDescent="0.3">
      <c r="C269" s="262"/>
      <c r="D269" s="262"/>
      <c r="E269" s="262"/>
      <c r="F269" s="262"/>
      <c r="G269" s="262"/>
    </row>
    <row r="270" spans="3:7" x14ac:dyDescent="0.3">
      <c r="C270" s="262"/>
      <c r="D270" s="262"/>
      <c r="E270" s="262"/>
      <c r="F270" s="262"/>
      <c r="G270" s="262"/>
    </row>
    <row r="271" spans="3:7" x14ac:dyDescent="0.3">
      <c r="C271" s="262"/>
      <c r="D271" s="262"/>
      <c r="E271" s="262"/>
      <c r="F271" s="262"/>
      <c r="G271" s="262"/>
    </row>
    <row r="272" spans="3:7" x14ac:dyDescent="0.3">
      <c r="C272" s="262"/>
      <c r="D272" s="262"/>
      <c r="E272" s="262"/>
      <c r="F272" s="262"/>
      <c r="G272" s="262"/>
    </row>
    <row r="273" spans="3:7" x14ac:dyDescent="0.3">
      <c r="C273" s="262"/>
      <c r="D273" s="262"/>
      <c r="E273" s="262"/>
      <c r="F273" s="262"/>
      <c r="G273" s="262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4.4" x14ac:dyDescent="0.3"/>
  <cols>
    <col min="1" max="1" width="48.88671875" customWidth="1"/>
    <col min="2" max="2" width="7.88671875" customWidth="1"/>
    <col min="3" max="3" width="14.33203125" customWidth="1"/>
    <col min="4" max="4" width="11.88671875" customWidth="1"/>
    <col min="5" max="5" width="11.44140625" customWidth="1"/>
    <col min="6" max="6" width="12" customWidth="1"/>
    <col min="7" max="7" width="15.109375" customWidth="1"/>
    <col min="10" max="10" width="11.44140625" bestFit="1" customWidth="1"/>
  </cols>
  <sheetData>
    <row r="1" spans="1:12" ht="27" customHeight="1" x14ac:dyDescent="0.35">
      <c r="A1" s="652" t="s">
        <v>679</v>
      </c>
      <c r="B1" s="656"/>
      <c r="C1" s="656"/>
      <c r="D1" s="656"/>
      <c r="E1" s="656"/>
      <c r="F1" s="656"/>
      <c r="G1" s="656"/>
      <c r="H1" s="215"/>
    </row>
    <row r="2" spans="1:12" ht="22.5" customHeight="1" x14ac:dyDescent="0.35">
      <c r="A2" s="657" t="s">
        <v>483</v>
      </c>
      <c r="B2" s="657"/>
      <c r="C2" s="657"/>
      <c r="D2" s="657"/>
      <c r="E2" s="657"/>
      <c r="F2" s="657"/>
      <c r="G2" s="657"/>
      <c r="H2" s="215"/>
    </row>
    <row r="3" spans="1:12" x14ac:dyDescent="0.3">
      <c r="A3" s="220"/>
      <c r="B3" s="220"/>
      <c r="C3" s="220"/>
      <c r="D3" s="220"/>
      <c r="E3" s="220"/>
      <c r="F3" s="220"/>
      <c r="G3" s="220"/>
      <c r="H3" s="215"/>
    </row>
    <row r="4" spans="1:12" ht="27.6" x14ac:dyDescent="0.3">
      <c r="A4" s="219" t="s">
        <v>197</v>
      </c>
      <c r="B4" s="218" t="s">
        <v>463</v>
      </c>
      <c r="C4" s="217" t="s">
        <v>482</v>
      </c>
      <c r="D4" s="217" t="s">
        <v>481</v>
      </c>
      <c r="E4" s="217" t="s">
        <v>480</v>
      </c>
      <c r="F4" s="217" t="s">
        <v>479</v>
      </c>
      <c r="G4" s="216" t="s">
        <v>478</v>
      </c>
      <c r="H4" s="215"/>
    </row>
    <row r="5" spans="1:12" x14ac:dyDescent="0.3">
      <c r="A5" s="208" t="s">
        <v>670</v>
      </c>
      <c r="B5" s="214"/>
      <c r="C5" s="208">
        <v>25292</v>
      </c>
      <c r="D5" s="208"/>
      <c r="E5" s="208"/>
      <c r="F5" s="208"/>
      <c r="G5" s="208">
        <f>SUM(C5:F5)</f>
        <v>25292</v>
      </c>
      <c r="H5" s="200"/>
      <c r="I5" s="198"/>
      <c r="J5" s="198">
        <v>331</v>
      </c>
      <c r="K5" s="198"/>
      <c r="L5" s="198"/>
    </row>
    <row r="6" spans="1:12" x14ac:dyDescent="0.3">
      <c r="A6" s="210" t="s">
        <v>477</v>
      </c>
      <c r="B6" s="209"/>
      <c r="C6" s="208">
        <v>0</v>
      </c>
      <c r="D6" s="208"/>
      <c r="E6" s="208"/>
      <c r="F6" s="208"/>
      <c r="G6" s="208">
        <f>SUM(C6:F6)</f>
        <v>0</v>
      </c>
      <c r="H6" s="200"/>
      <c r="I6" s="198"/>
      <c r="J6" s="198">
        <v>19947</v>
      </c>
      <c r="K6" s="198"/>
      <c r="L6" s="198"/>
    </row>
    <row r="7" spans="1:12" hidden="1" x14ac:dyDescent="0.3">
      <c r="A7" s="208"/>
      <c r="B7" s="214"/>
      <c r="C7" s="208"/>
      <c r="D7" s="208"/>
      <c r="E7" s="208"/>
      <c r="F7" s="208"/>
      <c r="G7" s="208">
        <f>SUM(C7:F7)</f>
        <v>0</v>
      </c>
      <c r="H7" s="200"/>
      <c r="I7" s="198"/>
      <c r="J7" s="198"/>
      <c r="K7" s="198"/>
      <c r="L7" s="198"/>
    </row>
    <row r="8" spans="1:12" hidden="1" x14ac:dyDescent="0.3">
      <c r="A8" s="208"/>
      <c r="B8" s="214"/>
      <c r="C8" s="208"/>
      <c r="D8" s="208"/>
      <c r="E8" s="208"/>
      <c r="F8" s="208"/>
      <c r="G8" s="208">
        <f>SUM(C8:F8)</f>
        <v>0</v>
      </c>
      <c r="H8" s="200"/>
      <c r="I8" s="198"/>
      <c r="J8" s="198"/>
      <c r="K8" s="198"/>
      <c r="L8" s="198"/>
    </row>
    <row r="9" spans="1:12" x14ac:dyDescent="0.3">
      <c r="A9" s="207" t="s">
        <v>319</v>
      </c>
      <c r="B9" s="206" t="s">
        <v>318</v>
      </c>
      <c r="C9" s="205">
        <f>SUM(C5:C8)</f>
        <v>25292</v>
      </c>
      <c r="D9" s="205">
        <f>SUM(D5:D8)</f>
        <v>0</v>
      </c>
      <c r="E9" s="205">
        <f>SUM(E5:E8)</f>
        <v>0</v>
      </c>
      <c r="F9" s="205">
        <f>SUM(F5:F8)</f>
        <v>0</v>
      </c>
      <c r="G9" s="205">
        <f>SUM(G5:G8)</f>
        <v>25292</v>
      </c>
      <c r="H9" s="200"/>
      <c r="I9" s="198"/>
      <c r="J9" s="198">
        <v>3520</v>
      </c>
      <c r="K9" s="198"/>
      <c r="L9" s="198"/>
    </row>
    <row r="10" spans="1:12" hidden="1" x14ac:dyDescent="0.3">
      <c r="A10" s="207"/>
      <c r="B10" s="206"/>
      <c r="C10" s="205"/>
      <c r="D10" s="205"/>
      <c r="E10" s="205"/>
      <c r="F10" s="205"/>
      <c r="G10" s="205">
        <f t="shared" ref="G10:G20" si="0">SUM(C10:F10)</f>
        <v>0</v>
      </c>
      <c r="H10" s="200"/>
      <c r="I10" s="198"/>
      <c r="J10" s="198"/>
      <c r="K10" s="198"/>
      <c r="L10" s="198"/>
    </row>
    <row r="11" spans="1:12" hidden="1" x14ac:dyDescent="0.3">
      <c r="A11" s="207"/>
      <c r="B11" s="206"/>
      <c r="C11" s="205"/>
      <c r="D11" s="205"/>
      <c r="E11" s="205"/>
      <c r="F11" s="205"/>
      <c r="G11" s="205">
        <f t="shared" si="0"/>
        <v>0</v>
      </c>
      <c r="H11" s="200"/>
      <c r="I11" s="198"/>
      <c r="J11" s="198"/>
      <c r="K11" s="198"/>
      <c r="L11" s="198"/>
    </row>
    <row r="12" spans="1:12" hidden="1" x14ac:dyDescent="0.3">
      <c r="A12" s="207"/>
      <c r="B12" s="206"/>
      <c r="C12" s="205"/>
      <c r="D12" s="205"/>
      <c r="E12" s="205"/>
      <c r="F12" s="205"/>
      <c r="G12" s="205">
        <f t="shared" si="0"/>
        <v>0</v>
      </c>
      <c r="H12" s="200"/>
      <c r="I12" s="198"/>
      <c r="J12" s="198"/>
      <c r="K12" s="198"/>
      <c r="L12" s="198"/>
    </row>
    <row r="13" spans="1:12" hidden="1" x14ac:dyDescent="0.3">
      <c r="A13" s="207"/>
      <c r="B13" s="206"/>
      <c r="C13" s="205"/>
      <c r="D13" s="205"/>
      <c r="E13" s="205"/>
      <c r="F13" s="205"/>
      <c r="G13" s="205">
        <f t="shared" si="0"/>
        <v>0</v>
      </c>
      <c r="H13" s="200"/>
      <c r="I13" s="198"/>
      <c r="J13" s="198"/>
      <c r="K13" s="198"/>
      <c r="L13" s="198"/>
    </row>
    <row r="14" spans="1:12" x14ac:dyDescent="0.3">
      <c r="A14" s="207" t="s">
        <v>476</v>
      </c>
      <c r="B14" s="206" t="s">
        <v>316</v>
      </c>
      <c r="C14" s="205">
        <f>SUM(C10:C13)</f>
        <v>0</v>
      </c>
      <c r="D14" s="205">
        <f>SUM(D10:D13)</f>
        <v>0</v>
      </c>
      <c r="E14" s="205">
        <f>SUM(E10:E13)</f>
        <v>0</v>
      </c>
      <c r="F14" s="205">
        <f>SUM(F10:F13)</f>
        <v>0</v>
      </c>
      <c r="G14" s="205">
        <f t="shared" si="0"/>
        <v>0</v>
      </c>
      <c r="H14" s="200"/>
      <c r="I14" s="198"/>
      <c r="J14" s="198">
        <v>1494</v>
      </c>
      <c r="K14" s="198"/>
      <c r="L14" s="198"/>
    </row>
    <row r="15" spans="1:12" hidden="1" x14ac:dyDescent="0.3">
      <c r="A15" s="205"/>
      <c r="B15" s="205"/>
      <c r="C15" s="205"/>
      <c r="D15" s="205"/>
      <c r="E15" s="205"/>
      <c r="F15" s="205"/>
      <c r="G15" s="205">
        <f t="shared" si="0"/>
        <v>0</v>
      </c>
      <c r="H15" s="200"/>
      <c r="I15" s="198"/>
      <c r="J15" s="198"/>
      <c r="K15" s="198"/>
      <c r="L15" s="198"/>
    </row>
    <row r="16" spans="1:12" hidden="1" x14ac:dyDescent="0.3">
      <c r="A16" s="207"/>
      <c r="B16" s="206"/>
      <c r="C16" s="205"/>
      <c r="D16" s="205"/>
      <c r="E16" s="205"/>
      <c r="F16" s="205"/>
      <c r="G16" s="205">
        <f t="shared" si="0"/>
        <v>0</v>
      </c>
      <c r="H16" s="200"/>
      <c r="I16" s="198"/>
      <c r="J16" s="198"/>
      <c r="K16" s="198"/>
      <c r="L16" s="198"/>
    </row>
    <row r="17" spans="1:12" hidden="1" x14ac:dyDescent="0.3">
      <c r="A17" s="207"/>
      <c r="B17" s="206"/>
      <c r="C17" s="205"/>
      <c r="D17" s="205"/>
      <c r="E17" s="205"/>
      <c r="F17" s="205"/>
      <c r="G17" s="205">
        <f t="shared" si="0"/>
        <v>0</v>
      </c>
      <c r="H17" s="200"/>
      <c r="I17" s="198"/>
      <c r="J17" s="198"/>
      <c r="K17" s="198"/>
      <c r="L17" s="198"/>
    </row>
    <row r="18" spans="1:12" hidden="1" x14ac:dyDescent="0.3">
      <c r="A18" s="207"/>
      <c r="B18" s="206"/>
      <c r="C18" s="205"/>
      <c r="D18" s="205"/>
      <c r="E18" s="205"/>
      <c r="F18" s="205"/>
      <c r="G18" s="205">
        <f t="shared" si="0"/>
        <v>0</v>
      </c>
      <c r="H18" s="200"/>
      <c r="I18" s="198"/>
      <c r="J18" s="198"/>
      <c r="K18" s="198"/>
      <c r="L18" s="198"/>
    </row>
    <row r="19" spans="1:12" x14ac:dyDescent="0.3">
      <c r="A19" s="207" t="s">
        <v>315</v>
      </c>
      <c r="B19" s="206" t="s">
        <v>314</v>
      </c>
      <c r="C19" s="205">
        <v>1550</v>
      </c>
      <c r="D19" s="205">
        <f>SUM(D15:D18)</f>
        <v>0</v>
      </c>
      <c r="E19" s="205">
        <f>SUM(E15:E18)</f>
        <v>0</v>
      </c>
      <c r="F19" s="205">
        <f>SUM(F15:F18)</f>
        <v>0</v>
      </c>
      <c r="G19" s="205">
        <f t="shared" si="0"/>
        <v>1550</v>
      </c>
      <c r="H19" s="200"/>
      <c r="I19" s="198"/>
      <c r="J19" s="198">
        <f>SUM(J5:J14)</f>
        <v>25292</v>
      </c>
      <c r="K19" s="198"/>
      <c r="L19" s="198"/>
    </row>
    <row r="20" spans="1:12" x14ac:dyDescent="0.3">
      <c r="A20" s="210" t="s">
        <v>475</v>
      </c>
      <c r="B20" s="209"/>
      <c r="C20" s="208">
        <v>0</v>
      </c>
      <c r="D20" s="208">
        <v>200</v>
      </c>
      <c r="E20" s="208">
        <v>200</v>
      </c>
      <c r="F20" s="208">
        <v>200</v>
      </c>
      <c r="G20" s="208">
        <f t="shared" si="0"/>
        <v>600</v>
      </c>
      <c r="H20" s="200"/>
      <c r="I20" s="198"/>
      <c r="J20" s="198"/>
      <c r="K20" s="198"/>
      <c r="L20" s="198"/>
    </row>
    <row r="21" spans="1:12" x14ac:dyDescent="0.3">
      <c r="A21" s="207" t="s">
        <v>313</v>
      </c>
      <c r="B21" s="206" t="s">
        <v>312</v>
      </c>
      <c r="C21" s="205">
        <f>SUM(C20:C20)</f>
        <v>0</v>
      </c>
      <c r="D21" s="205">
        <f>SUM(D20:D20)</f>
        <v>200</v>
      </c>
      <c r="E21" s="205">
        <f>SUM(E20:E20)</f>
        <v>200</v>
      </c>
      <c r="F21" s="205">
        <f>SUM(F20:F20)</f>
        <v>200</v>
      </c>
      <c r="G21" s="205">
        <f>SUM(G20)</f>
        <v>600</v>
      </c>
      <c r="H21" s="200"/>
      <c r="I21" s="198"/>
      <c r="J21" s="198"/>
      <c r="K21" s="198"/>
      <c r="L21" s="198"/>
    </row>
    <row r="22" spans="1:12" hidden="1" x14ac:dyDescent="0.3">
      <c r="A22" s="207"/>
      <c r="B22" s="206"/>
      <c r="C22" s="205"/>
      <c r="D22" s="205"/>
      <c r="E22" s="205"/>
      <c r="F22" s="205"/>
      <c r="G22" s="205">
        <f t="shared" ref="G22:G28" si="1">SUM(C22:F22)</f>
        <v>0</v>
      </c>
      <c r="H22" s="200"/>
      <c r="I22" s="198"/>
      <c r="J22" s="198"/>
      <c r="K22" s="198"/>
      <c r="L22" s="198"/>
    </row>
    <row r="23" spans="1:12" hidden="1" x14ac:dyDescent="0.3">
      <c r="A23" s="207"/>
      <c r="B23" s="206"/>
      <c r="C23" s="205"/>
      <c r="D23" s="205"/>
      <c r="E23" s="205"/>
      <c r="F23" s="205"/>
      <c r="G23" s="205">
        <f t="shared" si="1"/>
        <v>0</v>
      </c>
      <c r="H23" s="200"/>
      <c r="I23" s="198"/>
      <c r="J23" s="198"/>
      <c r="K23" s="198"/>
      <c r="L23" s="198"/>
    </row>
    <row r="24" spans="1:12" x14ac:dyDescent="0.3">
      <c r="A24" s="207" t="s">
        <v>311</v>
      </c>
      <c r="B24" s="206" t="s">
        <v>310</v>
      </c>
      <c r="C24" s="205">
        <f>SUM(C22:C23)</f>
        <v>0</v>
      </c>
      <c r="D24" s="205">
        <f>SUM(D22:D23)</f>
        <v>0</v>
      </c>
      <c r="E24" s="205">
        <f>SUM(E22:E23)</f>
        <v>0</v>
      </c>
      <c r="F24" s="205">
        <f>SUM(F22:F23)</f>
        <v>0</v>
      </c>
      <c r="G24" s="205">
        <f t="shared" si="1"/>
        <v>0</v>
      </c>
      <c r="H24" s="200"/>
      <c r="I24" s="198"/>
      <c r="J24" s="198"/>
      <c r="K24" s="198"/>
      <c r="L24" s="198"/>
    </row>
    <row r="25" spans="1:12" hidden="1" x14ac:dyDescent="0.3">
      <c r="A25" s="207"/>
      <c r="B25" s="206"/>
      <c r="C25" s="205"/>
      <c r="D25" s="205"/>
      <c r="E25" s="205"/>
      <c r="F25" s="205"/>
      <c r="G25" s="205">
        <f t="shared" si="1"/>
        <v>0</v>
      </c>
      <c r="H25" s="200"/>
      <c r="I25" s="198"/>
      <c r="J25" s="198"/>
      <c r="K25" s="198"/>
      <c r="L25" s="198"/>
    </row>
    <row r="26" spans="1:12" hidden="1" x14ac:dyDescent="0.3">
      <c r="A26" s="207"/>
      <c r="B26" s="206"/>
      <c r="C26" s="205"/>
      <c r="D26" s="205"/>
      <c r="E26" s="205"/>
      <c r="F26" s="205"/>
      <c r="G26" s="205">
        <f t="shared" si="1"/>
        <v>0</v>
      </c>
      <c r="H26" s="200"/>
      <c r="I26" s="198"/>
      <c r="J26" s="198"/>
      <c r="K26" s="198"/>
      <c r="L26" s="198"/>
    </row>
    <row r="27" spans="1:12" ht="27.6" x14ac:dyDescent="0.3">
      <c r="A27" s="207" t="s">
        <v>309</v>
      </c>
      <c r="B27" s="206" t="s">
        <v>308</v>
      </c>
      <c r="C27" s="205">
        <f>SUM(C25:C26)</f>
        <v>0</v>
      </c>
      <c r="D27" s="205">
        <f>SUM(D25:D26)</f>
        <v>0</v>
      </c>
      <c r="E27" s="205">
        <f>SUM(E25:E26)</f>
        <v>0</v>
      </c>
      <c r="F27" s="205">
        <f>SUM(F25:F26)</f>
        <v>0</v>
      </c>
      <c r="G27" s="205">
        <f t="shared" si="1"/>
        <v>0</v>
      </c>
      <c r="H27" s="200"/>
      <c r="I27" s="198"/>
      <c r="J27" s="198"/>
      <c r="K27" s="198"/>
      <c r="L27" s="198"/>
    </row>
    <row r="28" spans="1:12" ht="27.6" x14ac:dyDescent="0.3">
      <c r="A28" s="207" t="s">
        <v>307</v>
      </c>
      <c r="B28" s="206" t="s">
        <v>306</v>
      </c>
      <c r="C28" s="205">
        <f>SUM(C9+C14+C19+C21)*0.27</f>
        <v>7247.34</v>
      </c>
      <c r="D28" s="205">
        <v>55</v>
      </c>
      <c r="E28" s="205">
        <v>55</v>
      </c>
      <c r="F28" s="205">
        <v>55</v>
      </c>
      <c r="G28" s="205">
        <f t="shared" si="1"/>
        <v>7412.34</v>
      </c>
      <c r="H28" s="200"/>
      <c r="I28" s="198"/>
      <c r="J28" s="198"/>
      <c r="K28" s="198"/>
      <c r="L28" s="198"/>
    </row>
    <row r="29" spans="1:12" ht="15.6" x14ac:dyDescent="0.3">
      <c r="A29" s="213" t="s">
        <v>305</v>
      </c>
      <c r="B29" s="212" t="s">
        <v>304</v>
      </c>
      <c r="C29" s="211">
        <f>SUM(C27,C24,C21,C19,C14,C9,C28)</f>
        <v>34089.339999999997</v>
      </c>
      <c r="D29" s="211">
        <f>SUM(D27,D24,D21,D19,D14,D9,D28)</f>
        <v>255</v>
      </c>
      <c r="E29" s="211">
        <f>SUM(E27,E24,E21,E19,E14,E9,E28)</f>
        <v>255</v>
      </c>
      <c r="F29" s="211">
        <f>SUM(F27,F24,F21,F19,F14,F9,F28)</f>
        <v>255</v>
      </c>
      <c r="G29" s="211">
        <f>SUM(G9+G14+G19+G21+G24+G27+G28)</f>
        <v>34854.339999999997</v>
      </c>
      <c r="H29" s="200"/>
      <c r="I29" s="198"/>
      <c r="J29" s="198"/>
      <c r="K29" s="198"/>
      <c r="L29" s="198"/>
    </row>
    <row r="30" spans="1:12" x14ac:dyDescent="0.3">
      <c r="A30" s="210" t="s">
        <v>474</v>
      </c>
      <c r="B30" s="206"/>
      <c r="C30" s="208">
        <v>0</v>
      </c>
      <c r="D30" s="208"/>
      <c r="E30" s="208"/>
      <c r="F30" s="208"/>
      <c r="G30" s="208">
        <f>SUM(C30:F30)</f>
        <v>0</v>
      </c>
      <c r="H30" s="200"/>
      <c r="I30" s="198"/>
      <c r="J30" s="198"/>
      <c r="K30" s="198"/>
      <c r="L30" s="198"/>
    </row>
    <row r="31" spans="1:12" x14ac:dyDescent="0.3">
      <c r="A31" s="210" t="s">
        <v>473</v>
      </c>
      <c r="B31" s="209"/>
      <c r="C31" s="208">
        <v>0</v>
      </c>
      <c r="D31" s="208"/>
      <c r="E31" s="208"/>
      <c r="F31" s="208"/>
      <c r="G31" s="208">
        <f>SUM(C31:F31)</f>
        <v>0</v>
      </c>
      <c r="H31" s="200"/>
      <c r="I31" s="198"/>
      <c r="J31" s="198"/>
      <c r="K31" s="198"/>
      <c r="L31" s="198"/>
    </row>
    <row r="32" spans="1:12" hidden="1" x14ac:dyDescent="0.3">
      <c r="A32" s="207"/>
      <c r="B32" s="206"/>
      <c r="C32" s="208"/>
      <c r="D32" s="208"/>
      <c r="E32" s="208"/>
      <c r="F32" s="208"/>
      <c r="G32" s="208">
        <f>SUM(C32:F32)</f>
        <v>0</v>
      </c>
      <c r="H32" s="200"/>
      <c r="I32" s="198"/>
      <c r="J32" s="198"/>
      <c r="K32" s="198"/>
      <c r="L32" s="198"/>
    </row>
    <row r="33" spans="1:12" hidden="1" x14ac:dyDescent="0.3">
      <c r="A33" s="207"/>
      <c r="B33" s="206"/>
      <c r="C33" s="208"/>
      <c r="D33" s="208"/>
      <c r="E33" s="208"/>
      <c r="F33" s="208"/>
      <c r="G33" s="208">
        <f>SUM(C33:F33)</f>
        <v>0</v>
      </c>
      <c r="H33" s="200"/>
      <c r="I33" s="198"/>
      <c r="J33" s="198"/>
      <c r="K33" s="198"/>
      <c r="L33" s="198"/>
    </row>
    <row r="34" spans="1:12" x14ac:dyDescent="0.3">
      <c r="A34" s="207" t="s">
        <v>303</v>
      </c>
      <c r="B34" s="206" t="s">
        <v>302</v>
      </c>
      <c r="C34" s="205">
        <v>0</v>
      </c>
      <c r="D34" s="205">
        <f>SUM(D30:D33)</f>
        <v>0</v>
      </c>
      <c r="E34" s="205">
        <f>SUM(E30:E33)</f>
        <v>0</v>
      </c>
      <c r="F34" s="205">
        <f>SUM(F30:F33)</f>
        <v>0</v>
      </c>
      <c r="G34" s="205">
        <f>SUM(G30:G33)</f>
        <v>0</v>
      </c>
      <c r="H34" s="200"/>
      <c r="I34" s="198"/>
      <c r="J34" s="198"/>
      <c r="K34" s="198"/>
      <c r="L34" s="198"/>
    </row>
    <row r="35" spans="1:12" hidden="1" x14ac:dyDescent="0.3">
      <c r="A35" s="207"/>
      <c r="B35" s="206"/>
      <c r="C35" s="205"/>
      <c r="D35" s="205"/>
      <c r="E35" s="205"/>
      <c r="F35" s="205"/>
      <c r="G35" s="205">
        <f t="shared" ref="G35:G45" si="2">SUM(C35:F35)</f>
        <v>0</v>
      </c>
      <c r="H35" s="200"/>
      <c r="I35" s="198"/>
      <c r="J35" s="198"/>
      <c r="K35" s="198"/>
      <c r="L35" s="198"/>
    </row>
    <row r="36" spans="1:12" hidden="1" x14ac:dyDescent="0.3">
      <c r="A36" s="207"/>
      <c r="B36" s="206"/>
      <c r="C36" s="205"/>
      <c r="D36" s="205"/>
      <c r="E36" s="205"/>
      <c r="F36" s="205"/>
      <c r="G36" s="205">
        <f t="shared" si="2"/>
        <v>0</v>
      </c>
      <c r="H36" s="200"/>
      <c r="I36" s="198"/>
      <c r="J36" s="198"/>
      <c r="K36" s="198"/>
      <c r="L36" s="198"/>
    </row>
    <row r="37" spans="1:12" hidden="1" x14ac:dyDescent="0.3">
      <c r="A37" s="207"/>
      <c r="B37" s="206"/>
      <c r="C37" s="205"/>
      <c r="D37" s="205"/>
      <c r="E37" s="205"/>
      <c r="F37" s="205"/>
      <c r="G37" s="205">
        <f t="shared" si="2"/>
        <v>0</v>
      </c>
      <c r="H37" s="200"/>
      <c r="I37" s="198"/>
      <c r="J37" s="198"/>
      <c r="K37" s="198"/>
      <c r="L37" s="198"/>
    </row>
    <row r="38" spans="1:12" hidden="1" x14ac:dyDescent="0.3">
      <c r="A38" s="207"/>
      <c r="B38" s="206"/>
      <c r="C38" s="205"/>
      <c r="D38" s="205"/>
      <c r="E38" s="205"/>
      <c r="F38" s="205"/>
      <c r="G38" s="205">
        <f t="shared" si="2"/>
        <v>0</v>
      </c>
      <c r="H38" s="200"/>
      <c r="I38" s="198"/>
      <c r="J38" s="198"/>
      <c r="K38" s="198"/>
      <c r="L38" s="198"/>
    </row>
    <row r="39" spans="1:12" x14ac:dyDescent="0.3">
      <c r="A39" s="207" t="s">
        <v>301</v>
      </c>
      <c r="B39" s="206" t="s">
        <v>300</v>
      </c>
      <c r="C39" s="205">
        <v>0</v>
      </c>
      <c r="D39" s="205">
        <v>3500</v>
      </c>
      <c r="E39" s="205">
        <f>SUM(E35:E38)</f>
        <v>0</v>
      </c>
      <c r="F39" s="205">
        <f>SUM(F35:F38)</f>
        <v>0</v>
      </c>
      <c r="G39" s="205">
        <f t="shared" si="2"/>
        <v>3500</v>
      </c>
      <c r="H39" s="200"/>
      <c r="I39" s="198"/>
      <c r="J39" s="198"/>
      <c r="K39" s="198"/>
      <c r="L39" s="198"/>
    </row>
    <row r="40" spans="1:12" hidden="1" x14ac:dyDescent="0.3">
      <c r="A40" s="207"/>
      <c r="B40" s="206"/>
      <c r="C40" s="205"/>
      <c r="D40" s="205"/>
      <c r="E40" s="205"/>
      <c r="F40" s="205"/>
      <c r="G40" s="205">
        <f t="shared" si="2"/>
        <v>0</v>
      </c>
      <c r="H40" s="200"/>
      <c r="I40" s="198"/>
      <c r="J40" s="198"/>
      <c r="K40" s="198"/>
      <c r="L40" s="198"/>
    </row>
    <row r="41" spans="1:12" hidden="1" x14ac:dyDescent="0.3">
      <c r="A41" s="207"/>
      <c r="B41" s="206"/>
      <c r="C41" s="205"/>
      <c r="D41" s="205"/>
      <c r="E41" s="205"/>
      <c r="F41" s="205"/>
      <c r="G41" s="205">
        <f t="shared" si="2"/>
        <v>0</v>
      </c>
      <c r="H41" s="200"/>
      <c r="I41" s="198"/>
      <c r="J41" s="198"/>
      <c r="K41" s="198"/>
      <c r="L41" s="198"/>
    </row>
    <row r="42" spans="1:12" hidden="1" x14ac:dyDescent="0.3">
      <c r="A42" s="207"/>
      <c r="B42" s="206"/>
      <c r="C42" s="205"/>
      <c r="D42" s="205"/>
      <c r="E42" s="205"/>
      <c r="F42" s="205"/>
      <c r="G42" s="205">
        <f t="shared" si="2"/>
        <v>0</v>
      </c>
      <c r="H42" s="200"/>
      <c r="I42" s="198"/>
      <c r="J42" s="198"/>
      <c r="K42" s="198"/>
      <c r="L42" s="198"/>
    </row>
    <row r="43" spans="1:12" hidden="1" x14ac:dyDescent="0.3">
      <c r="A43" s="207"/>
      <c r="B43" s="206"/>
      <c r="C43" s="205"/>
      <c r="D43" s="205"/>
      <c r="E43" s="205"/>
      <c r="F43" s="205"/>
      <c r="G43" s="205">
        <f t="shared" si="2"/>
        <v>0</v>
      </c>
      <c r="H43" s="200"/>
      <c r="I43" s="198"/>
      <c r="J43" s="198"/>
      <c r="K43" s="198"/>
      <c r="L43" s="198"/>
    </row>
    <row r="44" spans="1:12" x14ac:dyDescent="0.3">
      <c r="A44" s="207" t="s">
        <v>299</v>
      </c>
      <c r="B44" s="206" t="s">
        <v>298</v>
      </c>
      <c r="C44" s="205">
        <f>SUM(C40:C43)</f>
        <v>0</v>
      </c>
      <c r="D44" s="205">
        <f>SUM(D40:D43)</f>
        <v>0</v>
      </c>
      <c r="E44" s="205">
        <f>SUM(E40:E43)</f>
        <v>0</v>
      </c>
      <c r="F44" s="205">
        <f>SUM(F40:F43)</f>
        <v>0</v>
      </c>
      <c r="G44" s="205">
        <f t="shared" si="2"/>
        <v>0</v>
      </c>
      <c r="H44" s="200"/>
      <c r="I44" s="198"/>
      <c r="J44" s="198"/>
      <c r="K44" s="198"/>
      <c r="L44" s="198"/>
    </row>
    <row r="45" spans="1:12" ht="27.6" x14ac:dyDescent="0.3">
      <c r="A45" s="207" t="s">
        <v>297</v>
      </c>
      <c r="B45" s="206" t="s">
        <v>296</v>
      </c>
      <c r="C45" s="205">
        <f>SUM(C44,C39,C34)*0.27</f>
        <v>0</v>
      </c>
      <c r="D45" s="205"/>
      <c r="E45" s="205"/>
      <c r="F45" s="205"/>
      <c r="G45" s="205">
        <f t="shared" si="2"/>
        <v>0</v>
      </c>
      <c r="H45" s="200"/>
      <c r="I45" s="198"/>
      <c r="J45" s="198"/>
      <c r="K45" s="198"/>
      <c r="L45" s="198"/>
    </row>
    <row r="46" spans="1:12" ht="15.6" x14ac:dyDescent="0.3">
      <c r="A46" s="204" t="s">
        <v>295</v>
      </c>
      <c r="B46" s="203" t="s">
        <v>294</v>
      </c>
      <c r="C46" s="202">
        <f>SUM(C44,C39,C34,C45)</f>
        <v>0</v>
      </c>
      <c r="D46" s="202">
        <f>SUM(D44,D39,D34,D45)</f>
        <v>3500</v>
      </c>
      <c r="E46" s="202">
        <f>SUM(E44,E39,E34,E45)</f>
        <v>0</v>
      </c>
      <c r="F46" s="202">
        <f>SUM(F44,F39,F34,F45)</f>
        <v>0</v>
      </c>
      <c r="G46" s="202">
        <f>SUM(G44,G39,G34,G45)</f>
        <v>3500</v>
      </c>
      <c r="H46" s="200"/>
      <c r="I46" s="198"/>
      <c r="J46" s="198"/>
      <c r="K46" s="198"/>
      <c r="L46" s="198"/>
    </row>
    <row r="47" spans="1:12" x14ac:dyDescent="0.3">
      <c r="A47" s="201"/>
      <c r="B47" s="201"/>
      <c r="C47" s="201"/>
      <c r="D47" s="201"/>
      <c r="E47" s="201"/>
      <c r="F47" s="201"/>
      <c r="G47" s="201"/>
      <c r="H47" s="200"/>
      <c r="I47" s="198"/>
      <c r="J47" s="198"/>
      <c r="K47" s="198"/>
      <c r="L47" s="198"/>
    </row>
    <row r="48" spans="1:12" x14ac:dyDescent="0.3">
      <c r="A48" s="196"/>
      <c r="B48" s="196"/>
      <c r="C48" s="196"/>
      <c r="D48" s="196"/>
      <c r="E48" s="196"/>
      <c r="F48" s="196"/>
      <c r="G48" s="196"/>
      <c r="H48" s="200"/>
      <c r="I48" s="198"/>
      <c r="J48" s="198"/>
      <c r="K48" s="198"/>
      <c r="L48" s="198"/>
    </row>
    <row r="49" spans="1:12" x14ac:dyDescent="0.3">
      <c r="A49" s="196"/>
      <c r="B49" s="196"/>
      <c r="C49" s="196"/>
      <c r="D49" s="196"/>
      <c r="E49" s="196"/>
      <c r="F49" s="196"/>
      <c r="G49" s="196"/>
      <c r="H49" s="198"/>
      <c r="I49" s="198"/>
      <c r="J49" s="198"/>
      <c r="K49" s="198"/>
      <c r="L49" s="198"/>
    </row>
    <row r="50" spans="1:12" x14ac:dyDescent="0.3">
      <c r="A50" s="196"/>
      <c r="B50" s="196"/>
      <c r="C50" s="199"/>
      <c r="D50" s="199"/>
      <c r="E50" s="199"/>
      <c r="F50" s="199"/>
      <c r="G50" s="199"/>
      <c r="H50" s="198"/>
      <c r="I50" s="198"/>
      <c r="J50" s="198"/>
      <c r="K50" s="198"/>
      <c r="L50" s="198"/>
    </row>
    <row r="51" spans="1:12" x14ac:dyDescent="0.3">
      <c r="A51" s="196"/>
      <c r="B51" s="196"/>
      <c r="C51" s="196"/>
      <c r="D51" s="196"/>
      <c r="E51" s="196"/>
      <c r="F51" s="196"/>
      <c r="G51" s="196"/>
      <c r="H51" s="198"/>
      <c r="I51" s="198"/>
      <c r="J51" s="198"/>
      <c r="K51" s="198"/>
      <c r="L51" s="198"/>
    </row>
    <row r="52" spans="1:12" x14ac:dyDescent="0.3">
      <c r="A52" s="196"/>
      <c r="B52" s="195"/>
      <c r="C52" s="197"/>
      <c r="D52" s="197"/>
      <c r="E52" s="197"/>
      <c r="F52" s="197"/>
      <c r="G52" s="197"/>
    </row>
    <row r="53" spans="1:12" x14ac:dyDescent="0.3">
      <c r="A53" s="196"/>
      <c r="B53" s="195"/>
      <c r="C53" s="197"/>
      <c r="D53" s="197"/>
      <c r="E53" s="197"/>
      <c r="F53" s="197"/>
      <c r="G53" s="197"/>
    </row>
    <row r="54" spans="1:12" x14ac:dyDescent="0.3">
      <c r="A54" s="196"/>
      <c r="B54" s="195"/>
      <c r="C54" s="194"/>
      <c r="D54" s="194"/>
      <c r="E54" s="194"/>
      <c r="F54" s="194"/>
      <c r="G54" s="194"/>
    </row>
    <row r="56" spans="1:12" x14ac:dyDescent="0.3">
      <c r="C56" s="193"/>
      <c r="D56" s="193"/>
      <c r="E56" s="193"/>
      <c r="F56" s="193"/>
      <c r="G56" s="19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4.4" x14ac:dyDescent="0.3"/>
  <cols>
    <col min="1" max="1" width="43.6640625" customWidth="1"/>
    <col min="3" max="3" width="14.5546875" customWidth="1"/>
    <col min="4" max="4" width="10.44140625" customWidth="1"/>
    <col min="5" max="5" width="9.6640625" customWidth="1"/>
    <col min="6" max="6" width="11.33203125" customWidth="1"/>
    <col min="7" max="7" width="13.5546875" customWidth="1"/>
    <col min="9" max="9" width="9.88671875" bestFit="1" customWidth="1"/>
    <col min="257" max="257" width="43.6640625" customWidth="1"/>
    <col min="259" max="259" width="14.5546875" customWidth="1"/>
    <col min="260" max="260" width="10.44140625" customWidth="1"/>
    <col min="261" max="261" width="9.6640625" customWidth="1"/>
    <col min="262" max="262" width="11.33203125" customWidth="1"/>
    <col min="263" max="263" width="13.5546875" customWidth="1"/>
    <col min="513" max="513" width="43.6640625" customWidth="1"/>
    <col min="515" max="515" width="14.5546875" customWidth="1"/>
    <col min="516" max="516" width="10.44140625" customWidth="1"/>
    <col min="517" max="517" width="9.6640625" customWidth="1"/>
    <col min="518" max="518" width="11.33203125" customWidth="1"/>
    <col min="519" max="519" width="13.5546875" customWidth="1"/>
    <col min="769" max="769" width="43.6640625" customWidth="1"/>
    <col min="771" max="771" width="14.5546875" customWidth="1"/>
    <col min="772" max="772" width="10.44140625" customWidth="1"/>
    <col min="773" max="773" width="9.6640625" customWidth="1"/>
    <col min="774" max="774" width="11.33203125" customWidth="1"/>
    <col min="775" max="775" width="13.5546875" customWidth="1"/>
    <col min="1025" max="1025" width="43.6640625" customWidth="1"/>
    <col min="1027" max="1027" width="14.5546875" customWidth="1"/>
    <col min="1028" max="1028" width="10.44140625" customWidth="1"/>
    <col min="1029" max="1029" width="9.6640625" customWidth="1"/>
    <col min="1030" max="1030" width="11.33203125" customWidth="1"/>
    <col min="1031" max="1031" width="13.5546875" customWidth="1"/>
    <col min="1281" max="1281" width="43.6640625" customWidth="1"/>
    <col min="1283" max="1283" width="14.5546875" customWidth="1"/>
    <col min="1284" max="1284" width="10.44140625" customWidth="1"/>
    <col min="1285" max="1285" width="9.6640625" customWidth="1"/>
    <col min="1286" max="1286" width="11.33203125" customWidth="1"/>
    <col min="1287" max="1287" width="13.5546875" customWidth="1"/>
    <col min="1537" max="1537" width="43.6640625" customWidth="1"/>
    <col min="1539" max="1539" width="14.5546875" customWidth="1"/>
    <col min="1540" max="1540" width="10.44140625" customWidth="1"/>
    <col min="1541" max="1541" width="9.6640625" customWidth="1"/>
    <col min="1542" max="1542" width="11.33203125" customWidth="1"/>
    <col min="1543" max="1543" width="13.5546875" customWidth="1"/>
    <col min="1793" max="1793" width="43.6640625" customWidth="1"/>
    <col min="1795" max="1795" width="14.5546875" customWidth="1"/>
    <col min="1796" max="1796" width="10.44140625" customWidth="1"/>
    <col min="1797" max="1797" width="9.6640625" customWidth="1"/>
    <col min="1798" max="1798" width="11.33203125" customWidth="1"/>
    <col min="1799" max="1799" width="13.5546875" customWidth="1"/>
    <col min="2049" max="2049" width="43.6640625" customWidth="1"/>
    <col min="2051" max="2051" width="14.5546875" customWidth="1"/>
    <col min="2052" max="2052" width="10.44140625" customWidth="1"/>
    <col min="2053" max="2053" width="9.6640625" customWidth="1"/>
    <col min="2054" max="2054" width="11.33203125" customWidth="1"/>
    <col min="2055" max="2055" width="13.5546875" customWidth="1"/>
    <col min="2305" max="2305" width="43.6640625" customWidth="1"/>
    <col min="2307" max="2307" width="14.5546875" customWidth="1"/>
    <col min="2308" max="2308" width="10.44140625" customWidth="1"/>
    <col min="2309" max="2309" width="9.6640625" customWidth="1"/>
    <col min="2310" max="2310" width="11.33203125" customWidth="1"/>
    <col min="2311" max="2311" width="13.5546875" customWidth="1"/>
    <col min="2561" max="2561" width="43.6640625" customWidth="1"/>
    <col min="2563" max="2563" width="14.5546875" customWidth="1"/>
    <col min="2564" max="2564" width="10.44140625" customWidth="1"/>
    <col min="2565" max="2565" width="9.6640625" customWidth="1"/>
    <col min="2566" max="2566" width="11.33203125" customWidth="1"/>
    <col min="2567" max="2567" width="13.5546875" customWidth="1"/>
    <col min="2817" max="2817" width="43.6640625" customWidth="1"/>
    <col min="2819" max="2819" width="14.5546875" customWidth="1"/>
    <col min="2820" max="2820" width="10.44140625" customWidth="1"/>
    <col min="2821" max="2821" width="9.6640625" customWidth="1"/>
    <col min="2822" max="2822" width="11.33203125" customWidth="1"/>
    <col min="2823" max="2823" width="13.5546875" customWidth="1"/>
    <col min="3073" max="3073" width="43.6640625" customWidth="1"/>
    <col min="3075" max="3075" width="14.5546875" customWidth="1"/>
    <col min="3076" max="3076" width="10.44140625" customWidth="1"/>
    <col min="3077" max="3077" width="9.6640625" customWidth="1"/>
    <col min="3078" max="3078" width="11.33203125" customWidth="1"/>
    <col min="3079" max="3079" width="13.5546875" customWidth="1"/>
    <col min="3329" max="3329" width="43.6640625" customWidth="1"/>
    <col min="3331" max="3331" width="14.5546875" customWidth="1"/>
    <col min="3332" max="3332" width="10.44140625" customWidth="1"/>
    <col min="3333" max="3333" width="9.6640625" customWidth="1"/>
    <col min="3334" max="3334" width="11.33203125" customWidth="1"/>
    <col min="3335" max="3335" width="13.5546875" customWidth="1"/>
    <col min="3585" max="3585" width="43.6640625" customWidth="1"/>
    <col min="3587" max="3587" width="14.5546875" customWidth="1"/>
    <col min="3588" max="3588" width="10.44140625" customWidth="1"/>
    <col min="3589" max="3589" width="9.6640625" customWidth="1"/>
    <col min="3590" max="3590" width="11.33203125" customWidth="1"/>
    <col min="3591" max="3591" width="13.5546875" customWidth="1"/>
    <col min="3841" max="3841" width="43.6640625" customWidth="1"/>
    <col min="3843" max="3843" width="14.5546875" customWidth="1"/>
    <col min="3844" max="3844" width="10.44140625" customWidth="1"/>
    <col min="3845" max="3845" width="9.6640625" customWidth="1"/>
    <col min="3846" max="3846" width="11.33203125" customWidth="1"/>
    <col min="3847" max="3847" width="13.5546875" customWidth="1"/>
    <col min="4097" max="4097" width="43.6640625" customWidth="1"/>
    <col min="4099" max="4099" width="14.5546875" customWidth="1"/>
    <col min="4100" max="4100" width="10.44140625" customWidth="1"/>
    <col min="4101" max="4101" width="9.6640625" customWidth="1"/>
    <col min="4102" max="4102" width="11.33203125" customWidth="1"/>
    <col min="4103" max="4103" width="13.5546875" customWidth="1"/>
    <col min="4353" max="4353" width="43.6640625" customWidth="1"/>
    <col min="4355" max="4355" width="14.5546875" customWidth="1"/>
    <col min="4356" max="4356" width="10.44140625" customWidth="1"/>
    <col min="4357" max="4357" width="9.6640625" customWidth="1"/>
    <col min="4358" max="4358" width="11.33203125" customWidth="1"/>
    <col min="4359" max="4359" width="13.5546875" customWidth="1"/>
    <col min="4609" max="4609" width="43.6640625" customWidth="1"/>
    <col min="4611" max="4611" width="14.5546875" customWidth="1"/>
    <col min="4612" max="4612" width="10.44140625" customWidth="1"/>
    <col min="4613" max="4613" width="9.6640625" customWidth="1"/>
    <col min="4614" max="4614" width="11.33203125" customWidth="1"/>
    <col min="4615" max="4615" width="13.5546875" customWidth="1"/>
    <col min="4865" max="4865" width="43.6640625" customWidth="1"/>
    <col min="4867" max="4867" width="14.5546875" customWidth="1"/>
    <col min="4868" max="4868" width="10.44140625" customWidth="1"/>
    <col min="4869" max="4869" width="9.6640625" customWidth="1"/>
    <col min="4870" max="4870" width="11.33203125" customWidth="1"/>
    <col min="4871" max="4871" width="13.5546875" customWidth="1"/>
    <col min="5121" max="5121" width="43.6640625" customWidth="1"/>
    <col min="5123" max="5123" width="14.5546875" customWidth="1"/>
    <col min="5124" max="5124" width="10.44140625" customWidth="1"/>
    <col min="5125" max="5125" width="9.6640625" customWidth="1"/>
    <col min="5126" max="5126" width="11.33203125" customWidth="1"/>
    <col min="5127" max="5127" width="13.5546875" customWidth="1"/>
    <col min="5377" max="5377" width="43.6640625" customWidth="1"/>
    <col min="5379" max="5379" width="14.5546875" customWidth="1"/>
    <col min="5380" max="5380" width="10.44140625" customWidth="1"/>
    <col min="5381" max="5381" width="9.6640625" customWidth="1"/>
    <col min="5382" max="5382" width="11.33203125" customWidth="1"/>
    <col min="5383" max="5383" width="13.5546875" customWidth="1"/>
    <col min="5633" max="5633" width="43.6640625" customWidth="1"/>
    <col min="5635" max="5635" width="14.5546875" customWidth="1"/>
    <col min="5636" max="5636" width="10.44140625" customWidth="1"/>
    <col min="5637" max="5637" width="9.6640625" customWidth="1"/>
    <col min="5638" max="5638" width="11.33203125" customWidth="1"/>
    <col min="5639" max="5639" width="13.5546875" customWidth="1"/>
    <col min="5889" max="5889" width="43.6640625" customWidth="1"/>
    <col min="5891" max="5891" width="14.5546875" customWidth="1"/>
    <col min="5892" max="5892" width="10.44140625" customWidth="1"/>
    <col min="5893" max="5893" width="9.6640625" customWidth="1"/>
    <col min="5894" max="5894" width="11.33203125" customWidth="1"/>
    <col min="5895" max="5895" width="13.5546875" customWidth="1"/>
    <col min="6145" max="6145" width="43.6640625" customWidth="1"/>
    <col min="6147" max="6147" width="14.5546875" customWidth="1"/>
    <col min="6148" max="6148" width="10.44140625" customWidth="1"/>
    <col min="6149" max="6149" width="9.6640625" customWidth="1"/>
    <col min="6150" max="6150" width="11.33203125" customWidth="1"/>
    <col min="6151" max="6151" width="13.5546875" customWidth="1"/>
    <col min="6401" max="6401" width="43.6640625" customWidth="1"/>
    <col min="6403" max="6403" width="14.5546875" customWidth="1"/>
    <col min="6404" max="6404" width="10.44140625" customWidth="1"/>
    <col min="6405" max="6405" width="9.6640625" customWidth="1"/>
    <col min="6406" max="6406" width="11.33203125" customWidth="1"/>
    <col min="6407" max="6407" width="13.5546875" customWidth="1"/>
    <col min="6657" max="6657" width="43.6640625" customWidth="1"/>
    <col min="6659" max="6659" width="14.5546875" customWidth="1"/>
    <col min="6660" max="6660" width="10.44140625" customWidth="1"/>
    <col min="6661" max="6661" width="9.6640625" customWidth="1"/>
    <col min="6662" max="6662" width="11.33203125" customWidth="1"/>
    <col min="6663" max="6663" width="13.5546875" customWidth="1"/>
    <col min="6913" max="6913" width="43.6640625" customWidth="1"/>
    <col min="6915" max="6915" width="14.5546875" customWidth="1"/>
    <col min="6916" max="6916" width="10.44140625" customWidth="1"/>
    <col min="6917" max="6917" width="9.6640625" customWidth="1"/>
    <col min="6918" max="6918" width="11.33203125" customWidth="1"/>
    <col min="6919" max="6919" width="13.5546875" customWidth="1"/>
    <col min="7169" max="7169" width="43.6640625" customWidth="1"/>
    <col min="7171" max="7171" width="14.5546875" customWidth="1"/>
    <col min="7172" max="7172" width="10.44140625" customWidth="1"/>
    <col min="7173" max="7173" width="9.6640625" customWidth="1"/>
    <col min="7174" max="7174" width="11.33203125" customWidth="1"/>
    <col min="7175" max="7175" width="13.5546875" customWidth="1"/>
    <col min="7425" max="7425" width="43.6640625" customWidth="1"/>
    <col min="7427" max="7427" width="14.5546875" customWidth="1"/>
    <col min="7428" max="7428" width="10.44140625" customWidth="1"/>
    <col min="7429" max="7429" width="9.6640625" customWidth="1"/>
    <col min="7430" max="7430" width="11.33203125" customWidth="1"/>
    <col min="7431" max="7431" width="13.5546875" customWidth="1"/>
    <col min="7681" max="7681" width="43.6640625" customWidth="1"/>
    <col min="7683" max="7683" width="14.5546875" customWidth="1"/>
    <col min="7684" max="7684" width="10.44140625" customWidth="1"/>
    <col min="7685" max="7685" width="9.6640625" customWidth="1"/>
    <col min="7686" max="7686" width="11.33203125" customWidth="1"/>
    <col min="7687" max="7687" width="13.5546875" customWidth="1"/>
    <col min="7937" max="7937" width="43.6640625" customWidth="1"/>
    <col min="7939" max="7939" width="14.5546875" customWidth="1"/>
    <col min="7940" max="7940" width="10.44140625" customWidth="1"/>
    <col min="7941" max="7941" width="9.6640625" customWidth="1"/>
    <col min="7942" max="7942" width="11.33203125" customWidth="1"/>
    <col min="7943" max="7943" width="13.5546875" customWidth="1"/>
    <col min="8193" max="8193" width="43.6640625" customWidth="1"/>
    <col min="8195" max="8195" width="14.5546875" customWidth="1"/>
    <col min="8196" max="8196" width="10.44140625" customWidth="1"/>
    <col min="8197" max="8197" width="9.6640625" customWidth="1"/>
    <col min="8198" max="8198" width="11.33203125" customWidth="1"/>
    <col min="8199" max="8199" width="13.5546875" customWidth="1"/>
    <col min="8449" max="8449" width="43.6640625" customWidth="1"/>
    <col min="8451" max="8451" width="14.5546875" customWidth="1"/>
    <col min="8452" max="8452" width="10.44140625" customWidth="1"/>
    <col min="8453" max="8453" width="9.6640625" customWidth="1"/>
    <col min="8454" max="8454" width="11.33203125" customWidth="1"/>
    <col min="8455" max="8455" width="13.5546875" customWidth="1"/>
    <col min="8705" max="8705" width="43.6640625" customWidth="1"/>
    <col min="8707" max="8707" width="14.5546875" customWidth="1"/>
    <col min="8708" max="8708" width="10.44140625" customWidth="1"/>
    <col min="8709" max="8709" width="9.6640625" customWidth="1"/>
    <col min="8710" max="8710" width="11.33203125" customWidth="1"/>
    <col min="8711" max="8711" width="13.5546875" customWidth="1"/>
    <col min="8961" max="8961" width="43.6640625" customWidth="1"/>
    <col min="8963" max="8963" width="14.5546875" customWidth="1"/>
    <col min="8964" max="8964" width="10.44140625" customWidth="1"/>
    <col min="8965" max="8965" width="9.6640625" customWidth="1"/>
    <col min="8966" max="8966" width="11.33203125" customWidth="1"/>
    <col min="8967" max="8967" width="13.5546875" customWidth="1"/>
    <col min="9217" max="9217" width="43.6640625" customWidth="1"/>
    <col min="9219" max="9219" width="14.5546875" customWidth="1"/>
    <col min="9220" max="9220" width="10.44140625" customWidth="1"/>
    <col min="9221" max="9221" width="9.6640625" customWidth="1"/>
    <col min="9222" max="9222" width="11.33203125" customWidth="1"/>
    <col min="9223" max="9223" width="13.5546875" customWidth="1"/>
    <col min="9473" max="9473" width="43.6640625" customWidth="1"/>
    <col min="9475" max="9475" width="14.5546875" customWidth="1"/>
    <col min="9476" max="9476" width="10.44140625" customWidth="1"/>
    <col min="9477" max="9477" width="9.6640625" customWidth="1"/>
    <col min="9478" max="9478" width="11.33203125" customWidth="1"/>
    <col min="9479" max="9479" width="13.5546875" customWidth="1"/>
    <col min="9729" max="9729" width="43.6640625" customWidth="1"/>
    <col min="9731" max="9731" width="14.5546875" customWidth="1"/>
    <col min="9732" max="9732" width="10.44140625" customWidth="1"/>
    <col min="9733" max="9733" width="9.6640625" customWidth="1"/>
    <col min="9734" max="9734" width="11.33203125" customWidth="1"/>
    <col min="9735" max="9735" width="13.5546875" customWidth="1"/>
    <col min="9985" max="9985" width="43.6640625" customWidth="1"/>
    <col min="9987" max="9987" width="14.5546875" customWidth="1"/>
    <col min="9988" max="9988" width="10.44140625" customWidth="1"/>
    <col min="9989" max="9989" width="9.6640625" customWidth="1"/>
    <col min="9990" max="9990" width="11.33203125" customWidth="1"/>
    <col min="9991" max="9991" width="13.5546875" customWidth="1"/>
    <col min="10241" max="10241" width="43.6640625" customWidth="1"/>
    <col min="10243" max="10243" width="14.5546875" customWidth="1"/>
    <col min="10244" max="10244" width="10.44140625" customWidth="1"/>
    <col min="10245" max="10245" width="9.6640625" customWidth="1"/>
    <col min="10246" max="10246" width="11.33203125" customWidth="1"/>
    <col min="10247" max="10247" width="13.5546875" customWidth="1"/>
    <col min="10497" max="10497" width="43.6640625" customWidth="1"/>
    <col min="10499" max="10499" width="14.5546875" customWidth="1"/>
    <col min="10500" max="10500" width="10.44140625" customWidth="1"/>
    <col min="10501" max="10501" width="9.6640625" customWidth="1"/>
    <col min="10502" max="10502" width="11.33203125" customWidth="1"/>
    <col min="10503" max="10503" width="13.5546875" customWidth="1"/>
    <col min="10753" max="10753" width="43.6640625" customWidth="1"/>
    <col min="10755" max="10755" width="14.5546875" customWidth="1"/>
    <col min="10756" max="10756" width="10.44140625" customWidth="1"/>
    <col min="10757" max="10757" width="9.6640625" customWidth="1"/>
    <col min="10758" max="10758" width="11.33203125" customWidth="1"/>
    <col min="10759" max="10759" width="13.5546875" customWidth="1"/>
    <col min="11009" max="11009" width="43.6640625" customWidth="1"/>
    <col min="11011" max="11011" width="14.5546875" customWidth="1"/>
    <col min="11012" max="11012" width="10.44140625" customWidth="1"/>
    <col min="11013" max="11013" width="9.6640625" customWidth="1"/>
    <col min="11014" max="11014" width="11.33203125" customWidth="1"/>
    <col min="11015" max="11015" width="13.5546875" customWidth="1"/>
    <col min="11265" max="11265" width="43.6640625" customWidth="1"/>
    <col min="11267" max="11267" width="14.5546875" customWidth="1"/>
    <col min="11268" max="11268" width="10.44140625" customWidth="1"/>
    <col min="11269" max="11269" width="9.6640625" customWidth="1"/>
    <col min="11270" max="11270" width="11.33203125" customWidth="1"/>
    <col min="11271" max="11271" width="13.5546875" customWidth="1"/>
    <col min="11521" max="11521" width="43.6640625" customWidth="1"/>
    <col min="11523" max="11523" width="14.5546875" customWidth="1"/>
    <col min="11524" max="11524" width="10.44140625" customWidth="1"/>
    <col min="11525" max="11525" width="9.6640625" customWidth="1"/>
    <col min="11526" max="11526" width="11.33203125" customWidth="1"/>
    <col min="11527" max="11527" width="13.5546875" customWidth="1"/>
    <col min="11777" max="11777" width="43.6640625" customWidth="1"/>
    <col min="11779" max="11779" width="14.5546875" customWidth="1"/>
    <col min="11780" max="11780" width="10.44140625" customWidth="1"/>
    <col min="11781" max="11781" width="9.6640625" customWidth="1"/>
    <col min="11782" max="11782" width="11.33203125" customWidth="1"/>
    <col min="11783" max="11783" width="13.5546875" customWidth="1"/>
    <col min="12033" max="12033" width="43.6640625" customWidth="1"/>
    <col min="12035" max="12035" width="14.5546875" customWidth="1"/>
    <col min="12036" max="12036" width="10.44140625" customWidth="1"/>
    <col min="12037" max="12037" width="9.6640625" customWidth="1"/>
    <col min="12038" max="12038" width="11.33203125" customWidth="1"/>
    <col min="12039" max="12039" width="13.5546875" customWidth="1"/>
    <col min="12289" max="12289" width="43.6640625" customWidth="1"/>
    <col min="12291" max="12291" width="14.5546875" customWidth="1"/>
    <col min="12292" max="12292" width="10.44140625" customWidth="1"/>
    <col min="12293" max="12293" width="9.6640625" customWidth="1"/>
    <col min="12294" max="12294" width="11.33203125" customWidth="1"/>
    <col min="12295" max="12295" width="13.5546875" customWidth="1"/>
    <col min="12545" max="12545" width="43.6640625" customWidth="1"/>
    <col min="12547" max="12547" width="14.5546875" customWidth="1"/>
    <col min="12548" max="12548" width="10.44140625" customWidth="1"/>
    <col min="12549" max="12549" width="9.6640625" customWidth="1"/>
    <col min="12550" max="12550" width="11.33203125" customWidth="1"/>
    <col min="12551" max="12551" width="13.5546875" customWidth="1"/>
    <col min="12801" max="12801" width="43.6640625" customWidth="1"/>
    <col min="12803" max="12803" width="14.5546875" customWidth="1"/>
    <col min="12804" max="12804" width="10.44140625" customWidth="1"/>
    <col min="12805" max="12805" width="9.6640625" customWidth="1"/>
    <col min="12806" max="12806" width="11.33203125" customWidth="1"/>
    <col min="12807" max="12807" width="13.5546875" customWidth="1"/>
    <col min="13057" max="13057" width="43.6640625" customWidth="1"/>
    <col min="13059" max="13059" width="14.5546875" customWidth="1"/>
    <col min="13060" max="13060" width="10.44140625" customWidth="1"/>
    <col min="13061" max="13061" width="9.6640625" customWidth="1"/>
    <col min="13062" max="13062" width="11.33203125" customWidth="1"/>
    <col min="13063" max="13063" width="13.5546875" customWidth="1"/>
    <col min="13313" max="13313" width="43.6640625" customWidth="1"/>
    <col min="13315" max="13315" width="14.5546875" customWidth="1"/>
    <col min="13316" max="13316" width="10.44140625" customWidth="1"/>
    <col min="13317" max="13317" width="9.6640625" customWidth="1"/>
    <col min="13318" max="13318" width="11.33203125" customWidth="1"/>
    <col min="13319" max="13319" width="13.5546875" customWidth="1"/>
    <col min="13569" max="13569" width="43.6640625" customWidth="1"/>
    <col min="13571" max="13571" width="14.5546875" customWidth="1"/>
    <col min="13572" max="13572" width="10.44140625" customWidth="1"/>
    <col min="13573" max="13573" width="9.6640625" customWidth="1"/>
    <col min="13574" max="13574" width="11.33203125" customWidth="1"/>
    <col min="13575" max="13575" width="13.5546875" customWidth="1"/>
    <col min="13825" max="13825" width="43.6640625" customWidth="1"/>
    <col min="13827" max="13827" width="14.5546875" customWidth="1"/>
    <col min="13828" max="13828" width="10.44140625" customWidth="1"/>
    <col min="13829" max="13829" width="9.6640625" customWidth="1"/>
    <col min="13830" max="13830" width="11.33203125" customWidth="1"/>
    <col min="13831" max="13831" width="13.5546875" customWidth="1"/>
    <col min="14081" max="14081" width="43.6640625" customWidth="1"/>
    <col min="14083" max="14083" width="14.5546875" customWidth="1"/>
    <col min="14084" max="14084" width="10.44140625" customWidth="1"/>
    <col min="14085" max="14085" width="9.6640625" customWidth="1"/>
    <col min="14086" max="14086" width="11.33203125" customWidth="1"/>
    <col min="14087" max="14087" width="13.5546875" customWidth="1"/>
    <col min="14337" max="14337" width="43.6640625" customWidth="1"/>
    <col min="14339" max="14339" width="14.5546875" customWidth="1"/>
    <col min="14340" max="14340" width="10.44140625" customWidth="1"/>
    <col min="14341" max="14341" width="9.6640625" customWidth="1"/>
    <col min="14342" max="14342" width="11.33203125" customWidth="1"/>
    <col min="14343" max="14343" width="13.5546875" customWidth="1"/>
    <col min="14593" max="14593" width="43.6640625" customWidth="1"/>
    <col min="14595" max="14595" width="14.5546875" customWidth="1"/>
    <col min="14596" max="14596" width="10.44140625" customWidth="1"/>
    <col min="14597" max="14597" width="9.6640625" customWidth="1"/>
    <col min="14598" max="14598" width="11.33203125" customWidth="1"/>
    <col min="14599" max="14599" width="13.5546875" customWidth="1"/>
    <col min="14849" max="14849" width="43.6640625" customWidth="1"/>
    <col min="14851" max="14851" width="14.5546875" customWidth="1"/>
    <col min="14852" max="14852" width="10.44140625" customWidth="1"/>
    <col min="14853" max="14853" width="9.6640625" customWidth="1"/>
    <col min="14854" max="14854" width="11.33203125" customWidth="1"/>
    <col min="14855" max="14855" width="13.5546875" customWidth="1"/>
    <col min="15105" max="15105" width="43.6640625" customWidth="1"/>
    <col min="15107" max="15107" width="14.5546875" customWidth="1"/>
    <col min="15108" max="15108" width="10.44140625" customWidth="1"/>
    <col min="15109" max="15109" width="9.6640625" customWidth="1"/>
    <col min="15110" max="15110" width="11.33203125" customWidth="1"/>
    <col min="15111" max="15111" width="13.5546875" customWidth="1"/>
    <col min="15361" max="15361" width="43.6640625" customWidth="1"/>
    <col min="15363" max="15363" width="14.5546875" customWidth="1"/>
    <col min="15364" max="15364" width="10.44140625" customWidth="1"/>
    <col min="15365" max="15365" width="9.6640625" customWidth="1"/>
    <col min="15366" max="15366" width="11.33203125" customWidth="1"/>
    <col min="15367" max="15367" width="13.5546875" customWidth="1"/>
    <col min="15617" max="15617" width="43.6640625" customWidth="1"/>
    <col min="15619" max="15619" width="14.5546875" customWidth="1"/>
    <col min="15620" max="15620" width="10.44140625" customWidth="1"/>
    <col min="15621" max="15621" width="9.6640625" customWidth="1"/>
    <col min="15622" max="15622" width="11.33203125" customWidth="1"/>
    <col min="15623" max="15623" width="13.5546875" customWidth="1"/>
    <col min="15873" max="15873" width="43.6640625" customWidth="1"/>
    <col min="15875" max="15875" width="14.5546875" customWidth="1"/>
    <col min="15876" max="15876" width="10.44140625" customWidth="1"/>
    <col min="15877" max="15877" width="9.6640625" customWidth="1"/>
    <col min="15878" max="15878" width="11.33203125" customWidth="1"/>
    <col min="15879" max="15879" width="13.5546875" customWidth="1"/>
    <col min="16129" max="16129" width="43.6640625" customWidth="1"/>
    <col min="16131" max="16131" width="14.5546875" customWidth="1"/>
    <col min="16132" max="16132" width="10.44140625" customWidth="1"/>
    <col min="16133" max="16133" width="9.6640625" customWidth="1"/>
    <col min="16134" max="16134" width="11.33203125" customWidth="1"/>
    <col min="16135" max="16135" width="13.5546875" customWidth="1"/>
  </cols>
  <sheetData>
    <row r="1" spans="1:10" ht="34.5" customHeight="1" x14ac:dyDescent="0.3">
      <c r="A1" s="612" t="s">
        <v>679</v>
      </c>
      <c r="B1" s="653"/>
      <c r="C1" s="653"/>
      <c r="D1" s="653"/>
      <c r="E1" s="653"/>
      <c r="F1" s="653"/>
      <c r="G1" s="653"/>
      <c r="H1" s="215"/>
    </row>
    <row r="2" spans="1:10" ht="24" customHeight="1" x14ac:dyDescent="0.35">
      <c r="A2" s="612" t="s">
        <v>553</v>
      </c>
      <c r="B2" s="648"/>
      <c r="C2" s="648"/>
      <c r="D2" s="648"/>
      <c r="E2" s="648"/>
      <c r="F2" s="648"/>
      <c r="G2" s="648"/>
      <c r="H2" s="215"/>
    </row>
    <row r="3" spans="1:10" x14ac:dyDescent="0.3">
      <c r="A3" s="215"/>
      <c r="B3" s="215"/>
      <c r="C3" s="215"/>
      <c r="D3" s="215"/>
      <c r="E3" s="215"/>
      <c r="F3" s="215"/>
      <c r="G3" s="215"/>
      <c r="H3" s="215"/>
    </row>
    <row r="4" spans="1:10" ht="26.4" x14ac:dyDescent="0.3">
      <c r="A4" s="257" t="s">
        <v>197</v>
      </c>
      <c r="B4" s="258" t="s">
        <v>463</v>
      </c>
      <c r="C4" s="223" t="s">
        <v>482</v>
      </c>
      <c r="D4" s="223" t="s">
        <v>481</v>
      </c>
      <c r="E4" s="223" t="s">
        <v>480</v>
      </c>
      <c r="F4" s="223" t="s">
        <v>479</v>
      </c>
      <c r="G4" s="224" t="s">
        <v>478</v>
      </c>
      <c r="H4" s="215"/>
    </row>
    <row r="5" spans="1:10" x14ac:dyDescent="0.3">
      <c r="A5" s="259" t="s">
        <v>554</v>
      </c>
      <c r="B5" s="260"/>
      <c r="C5" s="261">
        <v>4200</v>
      </c>
      <c r="D5" s="261">
        <v>0</v>
      </c>
      <c r="E5" s="261">
        <v>0</v>
      </c>
      <c r="F5" s="261">
        <v>0</v>
      </c>
      <c r="G5" s="261">
        <f>SUM(C5:F5)</f>
        <v>4200</v>
      </c>
      <c r="H5" s="215"/>
      <c r="J5" s="262"/>
    </row>
    <row r="6" spans="1:10" x14ac:dyDescent="0.3">
      <c r="A6" s="260"/>
      <c r="B6" s="260"/>
      <c r="C6" s="261"/>
      <c r="D6" s="261"/>
      <c r="E6" s="261"/>
      <c r="F6" s="261"/>
      <c r="G6" s="261"/>
      <c r="H6" s="215"/>
    </row>
    <row r="7" spans="1:10" x14ac:dyDescent="0.3">
      <c r="A7" s="260"/>
      <c r="B7" s="260"/>
      <c r="C7" s="261"/>
      <c r="D7" s="261"/>
      <c r="E7" s="261"/>
      <c r="F7" s="261"/>
      <c r="G7" s="261"/>
      <c r="H7" s="215"/>
    </row>
    <row r="8" spans="1:10" x14ac:dyDescent="0.3">
      <c r="A8" s="260"/>
      <c r="B8" s="260"/>
      <c r="C8" s="261"/>
      <c r="D8" s="261"/>
      <c r="E8" s="261"/>
      <c r="F8" s="261"/>
      <c r="G8" s="261"/>
      <c r="H8" s="215"/>
    </row>
    <row r="9" spans="1:10" ht="24.75" customHeight="1" x14ac:dyDescent="0.3">
      <c r="A9" s="263" t="s">
        <v>555</v>
      </c>
      <c r="B9" s="264" t="s">
        <v>324</v>
      </c>
      <c r="C9" s="265">
        <f>SUM(C5:C8)</f>
        <v>4200</v>
      </c>
      <c r="D9" s="265">
        <f>SUM(D5:D8)</f>
        <v>0</v>
      </c>
      <c r="E9" s="265">
        <f>SUM(E5:E8)</f>
        <v>0</v>
      </c>
      <c r="F9" s="265">
        <f>SUM(F5:F8)</f>
        <v>0</v>
      </c>
      <c r="G9" s="265">
        <f>SUM(G5:G8)</f>
        <v>4200</v>
      </c>
      <c r="H9" s="215"/>
    </row>
    <row r="10" spans="1:10" x14ac:dyDescent="0.3">
      <c r="A10" s="266" t="s">
        <v>671</v>
      </c>
      <c r="B10" s="267"/>
      <c r="C10" s="268">
        <v>34825</v>
      </c>
      <c r="D10" s="261">
        <v>0</v>
      </c>
      <c r="E10" s="261">
        <v>0</v>
      </c>
      <c r="F10" s="261">
        <v>0</v>
      </c>
      <c r="G10" s="261">
        <f t="shared" ref="G10:G21" si="0">SUM(C10:F10)</f>
        <v>34825</v>
      </c>
      <c r="H10" s="215"/>
    </row>
    <row r="11" spans="1:10" x14ac:dyDescent="0.3">
      <c r="A11" s="266" t="s">
        <v>556</v>
      </c>
      <c r="B11" s="267"/>
      <c r="C11" s="268">
        <v>0</v>
      </c>
      <c r="D11" s="261">
        <v>0</v>
      </c>
      <c r="E11" s="261">
        <v>0</v>
      </c>
      <c r="F11" s="261">
        <v>0</v>
      </c>
      <c r="G11" s="261">
        <f t="shared" si="0"/>
        <v>0</v>
      </c>
      <c r="H11" s="215"/>
    </row>
    <row r="12" spans="1:10" x14ac:dyDescent="0.3">
      <c r="A12" s="266" t="s">
        <v>672</v>
      </c>
      <c r="B12" s="267"/>
      <c r="C12" s="268">
        <v>1200</v>
      </c>
      <c r="D12" s="261">
        <v>0</v>
      </c>
      <c r="E12" s="261">
        <v>0</v>
      </c>
      <c r="F12" s="261">
        <v>0</v>
      </c>
      <c r="G12" s="261">
        <f t="shared" si="0"/>
        <v>1200</v>
      </c>
      <c r="H12" s="215"/>
    </row>
    <row r="13" spans="1:10" x14ac:dyDescent="0.3">
      <c r="A13" s="266" t="s">
        <v>557</v>
      </c>
      <c r="B13" s="267"/>
      <c r="C13" s="268">
        <v>3227</v>
      </c>
      <c r="D13" s="261">
        <v>0</v>
      </c>
      <c r="E13" s="261">
        <v>0</v>
      </c>
      <c r="F13" s="261">
        <v>0</v>
      </c>
      <c r="G13" s="261">
        <f t="shared" si="0"/>
        <v>3227</v>
      </c>
      <c r="H13" s="215"/>
      <c r="I13" s="380"/>
    </row>
    <row r="14" spans="1:10" x14ac:dyDescent="0.3">
      <c r="A14" s="266" t="s">
        <v>558</v>
      </c>
      <c r="B14" s="267"/>
      <c r="C14" s="268">
        <v>1000</v>
      </c>
      <c r="D14" s="261">
        <v>0</v>
      </c>
      <c r="E14" s="261">
        <v>0</v>
      </c>
      <c r="F14" s="261">
        <v>0</v>
      </c>
      <c r="G14" s="261">
        <f t="shared" si="0"/>
        <v>1000</v>
      </c>
      <c r="H14" s="215"/>
      <c r="I14" s="262"/>
    </row>
    <row r="15" spans="1:10" x14ac:dyDescent="0.3">
      <c r="A15" s="266" t="s">
        <v>559</v>
      </c>
      <c r="B15" s="267"/>
      <c r="C15" s="268">
        <v>150</v>
      </c>
      <c r="D15" s="261">
        <v>0</v>
      </c>
      <c r="E15" s="261">
        <v>0</v>
      </c>
      <c r="F15" s="261">
        <v>0</v>
      </c>
      <c r="G15" s="261">
        <f t="shared" si="0"/>
        <v>150</v>
      </c>
      <c r="H15" s="215"/>
      <c r="I15" s="380"/>
    </row>
    <row r="16" spans="1:10" x14ac:dyDescent="0.3">
      <c r="A16" s="266" t="s">
        <v>560</v>
      </c>
      <c r="B16" s="267"/>
      <c r="C16" s="268">
        <v>2000</v>
      </c>
      <c r="D16" s="261">
        <v>0</v>
      </c>
      <c r="E16" s="261">
        <v>0</v>
      </c>
      <c r="F16" s="261">
        <v>0</v>
      </c>
      <c r="G16" s="261">
        <f t="shared" si="0"/>
        <v>2000</v>
      </c>
      <c r="H16" s="215"/>
      <c r="I16" s="262"/>
    </row>
    <row r="17" spans="1:11" x14ac:dyDescent="0.3">
      <c r="A17" s="266" t="s">
        <v>561</v>
      </c>
      <c r="B17" s="267"/>
      <c r="C17" s="268">
        <v>0</v>
      </c>
      <c r="D17" s="261">
        <v>0</v>
      </c>
      <c r="E17" s="261">
        <v>0</v>
      </c>
      <c r="F17" s="261">
        <v>0</v>
      </c>
      <c r="G17" s="261">
        <f t="shared" si="0"/>
        <v>0</v>
      </c>
      <c r="H17" s="215"/>
    </row>
    <row r="18" spans="1:11" x14ac:dyDescent="0.3">
      <c r="A18" s="266" t="s">
        <v>673</v>
      </c>
      <c r="B18" s="267"/>
      <c r="C18" s="268">
        <v>1825</v>
      </c>
      <c r="D18" s="261">
        <v>0</v>
      </c>
      <c r="E18" s="261">
        <v>0</v>
      </c>
      <c r="F18" s="261">
        <v>0</v>
      </c>
      <c r="G18" s="261">
        <f t="shared" si="0"/>
        <v>1825</v>
      </c>
      <c r="H18" s="215"/>
    </row>
    <row r="19" spans="1:11" x14ac:dyDescent="0.3">
      <c r="A19" s="266" t="s">
        <v>674</v>
      </c>
      <c r="B19" s="267"/>
      <c r="C19" s="268">
        <v>23467</v>
      </c>
      <c r="D19" s="261"/>
      <c r="E19" s="261"/>
      <c r="F19" s="261"/>
      <c r="G19" s="261">
        <v>23467</v>
      </c>
      <c r="H19" s="215"/>
    </row>
    <row r="20" spans="1:11" x14ac:dyDescent="0.3">
      <c r="A20" s="266" t="s">
        <v>562</v>
      </c>
      <c r="B20" s="269"/>
      <c r="C20" s="270">
        <v>0</v>
      </c>
      <c r="D20" s="261">
        <v>0</v>
      </c>
      <c r="E20" s="261">
        <v>0</v>
      </c>
      <c r="F20" s="261">
        <v>0</v>
      </c>
      <c r="G20" s="261">
        <f t="shared" si="0"/>
        <v>0</v>
      </c>
      <c r="H20" s="215"/>
    </row>
    <row r="21" spans="1:11" x14ac:dyDescent="0.3">
      <c r="A21" s="266" t="s">
        <v>563</v>
      </c>
      <c r="B21" s="269"/>
      <c r="C21" s="270">
        <v>0</v>
      </c>
      <c r="D21" s="261">
        <v>0</v>
      </c>
      <c r="E21" s="261">
        <v>0</v>
      </c>
      <c r="F21" s="261">
        <v>0</v>
      </c>
      <c r="G21" s="261">
        <f t="shared" si="0"/>
        <v>0</v>
      </c>
      <c r="H21" s="215"/>
      <c r="I21" s="380"/>
    </row>
    <row r="22" spans="1:11" ht="20.25" customHeight="1" x14ac:dyDescent="0.3">
      <c r="A22" s="263" t="s">
        <v>564</v>
      </c>
      <c r="B22" s="264" t="s">
        <v>324</v>
      </c>
      <c r="C22" s="265">
        <f>SUM(C10:C21)</f>
        <v>67694</v>
      </c>
      <c r="D22" s="265">
        <f>SUM(D10:D21)</f>
        <v>0</v>
      </c>
      <c r="E22" s="265">
        <f>SUM(E10:E21)</f>
        <v>0</v>
      </c>
      <c r="F22" s="265">
        <f>SUM(F10:F21)</f>
        <v>0</v>
      </c>
      <c r="G22" s="265">
        <f>SUM(G10:G21)</f>
        <v>67694</v>
      </c>
      <c r="H22" s="215"/>
      <c r="K22" s="262"/>
    </row>
    <row r="23" spans="1:11" ht="23.25" customHeight="1" x14ac:dyDescent="0.3">
      <c r="A23" s="271" t="s">
        <v>565</v>
      </c>
      <c r="B23" s="272"/>
      <c r="C23" s="273">
        <f>SUM(C22,C9)</f>
        <v>71894</v>
      </c>
      <c r="D23" s="273">
        <f>SUM(D22,D9)</f>
        <v>0</v>
      </c>
      <c r="E23" s="273">
        <f>SUM(E22,E9)</f>
        <v>0</v>
      </c>
      <c r="F23" s="273">
        <f>SUM(F22,F9)</f>
        <v>0</v>
      </c>
      <c r="G23" s="273">
        <f>SUM(G22,G9)</f>
        <v>71894</v>
      </c>
      <c r="H23" s="215"/>
      <c r="I23" s="262"/>
    </row>
    <row r="24" spans="1:11" x14ac:dyDescent="0.3">
      <c r="A24" s="215"/>
      <c r="B24" s="215"/>
      <c r="C24" s="215"/>
      <c r="D24" s="215"/>
      <c r="E24" s="215"/>
      <c r="F24" s="215"/>
      <c r="G24" s="215"/>
      <c r="H24" s="215"/>
    </row>
    <row r="25" spans="1:11" x14ac:dyDescent="0.3">
      <c r="A25" s="215"/>
      <c r="B25" s="215"/>
      <c r="C25" s="215"/>
      <c r="D25" s="215"/>
      <c r="E25" s="215"/>
      <c r="F25" s="215"/>
      <c r="G25" s="215"/>
      <c r="H25" s="215"/>
    </row>
    <row r="26" spans="1:11" x14ac:dyDescent="0.3">
      <c r="A26" s="215"/>
      <c r="B26" s="215"/>
      <c r="C26" s="215"/>
      <c r="D26" s="215"/>
      <c r="E26" s="215"/>
      <c r="F26" s="215"/>
      <c r="G26" s="215"/>
      <c r="H26" s="215"/>
    </row>
    <row r="27" spans="1:11" x14ac:dyDescent="0.3">
      <c r="A27" s="215"/>
      <c r="B27" s="215"/>
      <c r="C27" s="215"/>
      <c r="D27" s="215"/>
      <c r="E27" s="215"/>
      <c r="F27" s="215"/>
      <c r="G27" s="215"/>
      <c r="H27" s="215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4.4" x14ac:dyDescent="0.3"/>
  <cols>
    <col min="1" max="1" width="64" customWidth="1"/>
    <col min="3" max="3" width="11.33203125" customWidth="1"/>
    <col min="4" max="4" width="12.5546875" customWidth="1"/>
    <col min="5" max="5" width="13" customWidth="1"/>
    <col min="6" max="6" width="14.44140625" customWidth="1"/>
    <col min="7" max="7" width="15.5546875" customWidth="1"/>
    <col min="8" max="8" width="14.109375" customWidth="1"/>
    <col min="9" max="9" width="14" customWidth="1"/>
    <col min="10" max="10" width="17.88671875" customWidth="1"/>
    <col min="257" max="257" width="64" customWidth="1"/>
    <col min="259" max="259" width="11.33203125" customWidth="1"/>
    <col min="260" max="260" width="12.5546875" customWidth="1"/>
    <col min="261" max="261" width="13" customWidth="1"/>
    <col min="262" max="262" width="14.44140625" customWidth="1"/>
    <col min="263" max="263" width="15.5546875" customWidth="1"/>
    <col min="264" max="264" width="14.109375" customWidth="1"/>
    <col min="265" max="265" width="14" customWidth="1"/>
    <col min="266" max="266" width="17.88671875" customWidth="1"/>
    <col min="513" max="513" width="64" customWidth="1"/>
    <col min="515" max="515" width="11.33203125" customWidth="1"/>
    <col min="516" max="516" width="12.5546875" customWidth="1"/>
    <col min="517" max="517" width="13" customWidth="1"/>
    <col min="518" max="518" width="14.44140625" customWidth="1"/>
    <col min="519" max="519" width="15.5546875" customWidth="1"/>
    <col min="520" max="520" width="14.109375" customWidth="1"/>
    <col min="521" max="521" width="14" customWidth="1"/>
    <col min="522" max="522" width="17.88671875" customWidth="1"/>
    <col min="769" max="769" width="64" customWidth="1"/>
    <col min="771" max="771" width="11.33203125" customWidth="1"/>
    <col min="772" max="772" width="12.5546875" customWidth="1"/>
    <col min="773" max="773" width="13" customWidth="1"/>
    <col min="774" max="774" width="14.44140625" customWidth="1"/>
    <col min="775" max="775" width="15.5546875" customWidth="1"/>
    <col min="776" max="776" width="14.109375" customWidth="1"/>
    <col min="777" max="777" width="14" customWidth="1"/>
    <col min="778" max="778" width="17.88671875" customWidth="1"/>
    <col min="1025" max="1025" width="64" customWidth="1"/>
    <col min="1027" max="1027" width="11.33203125" customWidth="1"/>
    <col min="1028" max="1028" width="12.5546875" customWidth="1"/>
    <col min="1029" max="1029" width="13" customWidth="1"/>
    <col min="1030" max="1030" width="14.44140625" customWidth="1"/>
    <col min="1031" max="1031" width="15.5546875" customWidth="1"/>
    <col min="1032" max="1032" width="14.109375" customWidth="1"/>
    <col min="1033" max="1033" width="14" customWidth="1"/>
    <col min="1034" max="1034" width="17.88671875" customWidth="1"/>
    <col min="1281" max="1281" width="64" customWidth="1"/>
    <col min="1283" max="1283" width="11.33203125" customWidth="1"/>
    <col min="1284" max="1284" width="12.5546875" customWidth="1"/>
    <col min="1285" max="1285" width="13" customWidth="1"/>
    <col min="1286" max="1286" width="14.44140625" customWidth="1"/>
    <col min="1287" max="1287" width="15.5546875" customWidth="1"/>
    <col min="1288" max="1288" width="14.109375" customWidth="1"/>
    <col min="1289" max="1289" width="14" customWidth="1"/>
    <col min="1290" max="1290" width="17.88671875" customWidth="1"/>
    <col min="1537" max="1537" width="64" customWidth="1"/>
    <col min="1539" max="1539" width="11.33203125" customWidth="1"/>
    <col min="1540" max="1540" width="12.5546875" customWidth="1"/>
    <col min="1541" max="1541" width="13" customWidth="1"/>
    <col min="1542" max="1542" width="14.44140625" customWidth="1"/>
    <col min="1543" max="1543" width="15.5546875" customWidth="1"/>
    <col min="1544" max="1544" width="14.109375" customWidth="1"/>
    <col min="1545" max="1545" width="14" customWidth="1"/>
    <col min="1546" max="1546" width="17.88671875" customWidth="1"/>
    <col min="1793" max="1793" width="64" customWidth="1"/>
    <col min="1795" max="1795" width="11.33203125" customWidth="1"/>
    <col min="1796" max="1796" width="12.5546875" customWidth="1"/>
    <col min="1797" max="1797" width="13" customWidth="1"/>
    <col min="1798" max="1798" width="14.44140625" customWidth="1"/>
    <col min="1799" max="1799" width="15.5546875" customWidth="1"/>
    <col min="1800" max="1800" width="14.109375" customWidth="1"/>
    <col min="1801" max="1801" width="14" customWidth="1"/>
    <col min="1802" max="1802" width="17.88671875" customWidth="1"/>
    <col min="2049" max="2049" width="64" customWidth="1"/>
    <col min="2051" max="2051" width="11.33203125" customWidth="1"/>
    <col min="2052" max="2052" width="12.5546875" customWidth="1"/>
    <col min="2053" max="2053" width="13" customWidth="1"/>
    <col min="2054" max="2054" width="14.44140625" customWidth="1"/>
    <col min="2055" max="2055" width="15.5546875" customWidth="1"/>
    <col min="2056" max="2056" width="14.109375" customWidth="1"/>
    <col min="2057" max="2057" width="14" customWidth="1"/>
    <col min="2058" max="2058" width="17.88671875" customWidth="1"/>
    <col min="2305" max="2305" width="64" customWidth="1"/>
    <col min="2307" max="2307" width="11.33203125" customWidth="1"/>
    <col min="2308" max="2308" width="12.5546875" customWidth="1"/>
    <col min="2309" max="2309" width="13" customWidth="1"/>
    <col min="2310" max="2310" width="14.44140625" customWidth="1"/>
    <col min="2311" max="2311" width="15.5546875" customWidth="1"/>
    <col min="2312" max="2312" width="14.109375" customWidth="1"/>
    <col min="2313" max="2313" width="14" customWidth="1"/>
    <col min="2314" max="2314" width="17.88671875" customWidth="1"/>
    <col min="2561" max="2561" width="64" customWidth="1"/>
    <col min="2563" max="2563" width="11.33203125" customWidth="1"/>
    <col min="2564" max="2564" width="12.5546875" customWidth="1"/>
    <col min="2565" max="2565" width="13" customWidth="1"/>
    <col min="2566" max="2566" width="14.44140625" customWidth="1"/>
    <col min="2567" max="2567" width="15.5546875" customWidth="1"/>
    <col min="2568" max="2568" width="14.109375" customWidth="1"/>
    <col min="2569" max="2569" width="14" customWidth="1"/>
    <col min="2570" max="2570" width="17.88671875" customWidth="1"/>
    <col min="2817" max="2817" width="64" customWidth="1"/>
    <col min="2819" max="2819" width="11.33203125" customWidth="1"/>
    <col min="2820" max="2820" width="12.5546875" customWidth="1"/>
    <col min="2821" max="2821" width="13" customWidth="1"/>
    <col min="2822" max="2822" width="14.44140625" customWidth="1"/>
    <col min="2823" max="2823" width="15.5546875" customWidth="1"/>
    <col min="2824" max="2824" width="14.109375" customWidth="1"/>
    <col min="2825" max="2825" width="14" customWidth="1"/>
    <col min="2826" max="2826" width="17.88671875" customWidth="1"/>
    <col min="3073" max="3073" width="64" customWidth="1"/>
    <col min="3075" max="3075" width="11.33203125" customWidth="1"/>
    <col min="3076" max="3076" width="12.5546875" customWidth="1"/>
    <col min="3077" max="3077" width="13" customWidth="1"/>
    <col min="3078" max="3078" width="14.44140625" customWidth="1"/>
    <col min="3079" max="3079" width="15.5546875" customWidth="1"/>
    <col min="3080" max="3080" width="14.109375" customWidth="1"/>
    <col min="3081" max="3081" width="14" customWidth="1"/>
    <col min="3082" max="3082" width="17.88671875" customWidth="1"/>
    <col min="3329" max="3329" width="64" customWidth="1"/>
    <col min="3331" max="3331" width="11.33203125" customWidth="1"/>
    <col min="3332" max="3332" width="12.5546875" customWidth="1"/>
    <col min="3333" max="3333" width="13" customWidth="1"/>
    <col min="3334" max="3334" width="14.44140625" customWidth="1"/>
    <col min="3335" max="3335" width="15.5546875" customWidth="1"/>
    <col min="3336" max="3336" width="14.109375" customWidth="1"/>
    <col min="3337" max="3337" width="14" customWidth="1"/>
    <col min="3338" max="3338" width="17.88671875" customWidth="1"/>
    <col min="3585" max="3585" width="64" customWidth="1"/>
    <col min="3587" max="3587" width="11.33203125" customWidth="1"/>
    <col min="3588" max="3588" width="12.5546875" customWidth="1"/>
    <col min="3589" max="3589" width="13" customWidth="1"/>
    <col min="3590" max="3590" width="14.44140625" customWidth="1"/>
    <col min="3591" max="3591" width="15.5546875" customWidth="1"/>
    <col min="3592" max="3592" width="14.109375" customWidth="1"/>
    <col min="3593" max="3593" width="14" customWidth="1"/>
    <col min="3594" max="3594" width="17.88671875" customWidth="1"/>
    <col min="3841" max="3841" width="64" customWidth="1"/>
    <col min="3843" max="3843" width="11.33203125" customWidth="1"/>
    <col min="3844" max="3844" width="12.5546875" customWidth="1"/>
    <col min="3845" max="3845" width="13" customWidth="1"/>
    <col min="3846" max="3846" width="14.44140625" customWidth="1"/>
    <col min="3847" max="3847" width="15.5546875" customWidth="1"/>
    <col min="3848" max="3848" width="14.109375" customWidth="1"/>
    <col min="3849" max="3849" width="14" customWidth="1"/>
    <col min="3850" max="3850" width="17.88671875" customWidth="1"/>
    <col min="4097" max="4097" width="64" customWidth="1"/>
    <col min="4099" max="4099" width="11.33203125" customWidth="1"/>
    <col min="4100" max="4100" width="12.5546875" customWidth="1"/>
    <col min="4101" max="4101" width="13" customWidth="1"/>
    <col min="4102" max="4102" width="14.44140625" customWidth="1"/>
    <col min="4103" max="4103" width="15.5546875" customWidth="1"/>
    <col min="4104" max="4104" width="14.109375" customWidth="1"/>
    <col min="4105" max="4105" width="14" customWidth="1"/>
    <col min="4106" max="4106" width="17.88671875" customWidth="1"/>
    <col min="4353" max="4353" width="64" customWidth="1"/>
    <col min="4355" max="4355" width="11.33203125" customWidth="1"/>
    <col min="4356" max="4356" width="12.5546875" customWidth="1"/>
    <col min="4357" max="4357" width="13" customWidth="1"/>
    <col min="4358" max="4358" width="14.44140625" customWidth="1"/>
    <col min="4359" max="4359" width="15.5546875" customWidth="1"/>
    <col min="4360" max="4360" width="14.109375" customWidth="1"/>
    <col min="4361" max="4361" width="14" customWidth="1"/>
    <col min="4362" max="4362" width="17.88671875" customWidth="1"/>
    <col min="4609" max="4609" width="64" customWidth="1"/>
    <col min="4611" max="4611" width="11.33203125" customWidth="1"/>
    <col min="4612" max="4612" width="12.5546875" customWidth="1"/>
    <col min="4613" max="4613" width="13" customWidth="1"/>
    <col min="4614" max="4614" width="14.44140625" customWidth="1"/>
    <col min="4615" max="4615" width="15.5546875" customWidth="1"/>
    <col min="4616" max="4616" width="14.109375" customWidth="1"/>
    <col min="4617" max="4617" width="14" customWidth="1"/>
    <col min="4618" max="4618" width="17.88671875" customWidth="1"/>
    <col min="4865" max="4865" width="64" customWidth="1"/>
    <col min="4867" max="4867" width="11.33203125" customWidth="1"/>
    <col min="4868" max="4868" width="12.5546875" customWidth="1"/>
    <col min="4869" max="4869" width="13" customWidth="1"/>
    <col min="4870" max="4870" width="14.44140625" customWidth="1"/>
    <col min="4871" max="4871" width="15.5546875" customWidth="1"/>
    <col min="4872" max="4872" width="14.109375" customWidth="1"/>
    <col min="4873" max="4873" width="14" customWidth="1"/>
    <col min="4874" max="4874" width="17.88671875" customWidth="1"/>
    <col min="5121" max="5121" width="64" customWidth="1"/>
    <col min="5123" max="5123" width="11.33203125" customWidth="1"/>
    <col min="5124" max="5124" width="12.5546875" customWidth="1"/>
    <col min="5125" max="5125" width="13" customWidth="1"/>
    <col min="5126" max="5126" width="14.44140625" customWidth="1"/>
    <col min="5127" max="5127" width="15.5546875" customWidth="1"/>
    <col min="5128" max="5128" width="14.109375" customWidth="1"/>
    <col min="5129" max="5129" width="14" customWidth="1"/>
    <col min="5130" max="5130" width="17.88671875" customWidth="1"/>
    <col min="5377" max="5377" width="64" customWidth="1"/>
    <col min="5379" max="5379" width="11.33203125" customWidth="1"/>
    <col min="5380" max="5380" width="12.5546875" customWidth="1"/>
    <col min="5381" max="5381" width="13" customWidth="1"/>
    <col min="5382" max="5382" width="14.44140625" customWidth="1"/>
    <col min="5383" max="5383" width="15.5546875" customWidth="1"/>
    <col min="5384" max="5384" width="14.109375" customWidth="1"/>
    <col min="5385" max="5385" width="14" customWidth="1"/>
    <col min="5386" max="5386" width="17.88671875" customWidth="1"/>
    <col min="5633" max="5633" width="64" customWidth="1"/>
    <col min="5635" max="5635" width="11.33203125" customWidth="1"/>
    <col min="5636" max="5636" width="12.5546875" customWidth="1"/>
    <col min="5637" max="5637" width="13" customWidth="1"/>
    <col min="5638" max="5638" width="14.44140625" customWidth="1"/>
    <col min="5639" max="5639" width="15.5546875" customWidth="1"/>
    <col min="5640" max="5640" width="14.109375" customWidth="1"/>
    <col min="5641" max="5641" width="14" customWidth="1"/>
    <col min="5642" max="5642" width="17.88671875" customWidth="1"/>
    <col min="5889" max="5889" width="64" customWidth="1"/>
    <col min="5891" max="5891" width="11.33203125" customWidth="1"/>
    <col min="5892" max="5892" width="12.5546875" customWidth="1"/>
    <col min="5893" max="5893" width="13" customWidth="1"/>
    <col min="5894" max="5894" width="14.44140625" customWidth="1"/>
    <col min="5895" max="5895" width="15.5546875" customWidth="1"/>
    <col min="5896" max="5896" width="14.109375" customWidth="1"/>
    <col min="5897" max="5897" width="14" customWidth="1"/>
    <col min="5898" max="5898" width="17.88671875" customWidth="1"/>
    <col min="6145" max="6145" width="64" customWidth="1"/>
    <col min="6147" max="6147" width="11.33203125" customWidth="1"/>
    <col min="6148" max="6148" width="12.5546875" customWidth="1"/>
    <col min="6149" max="6149" width="13" customWidth="1"/>
    <col min="6150" max="6150" width="14.44140625" customWidth="1"/>
    <col min="6151" max="6151" width="15.5546875" customWidth="1"/>
    <col min="6152" max="6152" width="14.109375" customWidth="1"/>
    <col min="6153" max="6153" width="14" customWidth="1"/>
    <col min="6154" max="6154" width="17.88671875" customWidth="1"/>
    <col min="6401" max="6401" width="64" customWidth="1"/>
    <col min="6403" max="6403" width="11.33203125" customWidth="1"/>
    <col min="6404" max="6404" width="12.5546875" customWidth="1"/>
    <col min="6405" max="6405" width="13" customWidth="1"/>
    <col min="6406" max="6406" width="14.44140625" customWidth="1"/>
    <col min="6407" max="6407" width="15.5546875" customWidth="1"/>
    <col min="6408" max="6408" width="14.109375" customWidth="1"/>
    <col min="6409" max="6409" width="14" customWidth="1"/>
    <col min="6410" max="6410" width="17.88671875" customWidth="1"/>
    <col min="6657" max="6657" width="64" customWidth="1"/>
    <col min="6659" max="6659" width="11.33203125" customWidth="1"/>
    <col min="6660" max="6660" width="12.5546875" customWidth="1"/>
    <col min="6661" max="6661" width="13" customWidth="1"/>
    <col min="6662" max="6662" width="14.44140625" customWidth="1"/>
    <col min="6663" max="6663" width="15.5546875" customWidth="1"/>
    <col min="6664" max="6664" width="14.109375" customWidth="1"/>
    <col min="6665" max="6665" width="14" customWidth="1"/>
    <col min="6666" max="6666" width="17.88671875" customWidth="1"/>
    <col min="6913" max="6913" width="64" customWidth="1"/>
    <col min="6915" max="6915" width="11.33203125" customWidth="1"/>
    <col min="6916" max="6916" width="12.5546875" customWidth="1"/>
    <col min="6917" max="6917" width="13" customWidth="1"/>
    <col min="6918" max="6918" width="14.44140625" customWidth="1"/>
    <col min="6919" max="6919" width="15.5546875" customWidth="1"/>
    <col min="6920" max="6920" width="14.109375" customWidth="1"/>
    <col min="6921" max="6921" width="14" customWidth="1"/>
    <col min="6922" max="6922" width="17.88671875" customWidth="1"/>
    <col min="7169" max="7169" width="64" customWidth="1"/>
    <col min="7171" max="7171" width="11.33203125" customWidth="1"/>
    <col min="7172" max="7172" width="12.5546875" customWidth="1"/>
    <col min="7173" max="7173" width="13" customWidth="1"/>
    <col min="7174" max="7174" width="14.44140625" customWidth="1"/>
    <col min="7175" max="7175" width="15.5546875" customWidth="1"/>
    <col min="7176" max="7176" width="14.109375" customWidth="1"/>
    <col min="7177" max="7177" width="14" customWidth="1"/>
    <col min="7178" max="7178" width="17.88671875" customWidth="1"/>
    <col min="7425" max="7425" width="64" customWidth="1"/>
    <col min="7427" max="7427" width="11.33203125" customWidth="1"/>
    <col min="7428" max="7428" width="12.5546875" customWidth="1"/>
    <col min="7429" max="7429" width="13" customWidth="1"/>
    <col min="7430" max="7430" width="14.44140625" customWidth="1"/>
    <col min="7431" max="7431" width="15.5546875" customWidth="1"/>
    <col min="7432" max="7432" width="14.109375" customWidth="1"/>
    <col min="7433" max="7433" width="14" customWidth="1"/>
    <col min="7434" max="7434" width="17.88671875" customWidth="1"/>
    <col min="7681" max="7681" width="64" customWidth="1"/>
    <col min="7683" max="7683" width="11.33203125" customWidth="1"/>
    <col min="7684" max="7684" width="12.5546875" customWidth="1"/>
    <col min="7685" max="7685" width="13" customWidth="1"/>
    <col min="7686" max="7686" width="14.44140625" customWidth="1"/>
    <col min="7687" max="7687" width="15.5546875" customWidth="1"/>
    <col min="7688" max="7688" width="14.109375" customWidth="1"/>
    <col min="7689" max="7689" width="14" customWidth="1"/>
    <col min="7690" max="7690" width="17.88671875" customWidth="1"/>
    <col min="7937" max="7937" width="64" customWidth="1"/>
    <col min="7939" max="7939" width="11.33203125" customWidth="1"/>
    <col min="7940" max="7940" width="12.5546875" customWidth="1"/>
    <col min="7941" max="7941" width="13" customWidth="1"/>
    <col min="7942" max="7942" width="14.44140625" customWidth="1"/>
    <col min="7943" max="7943" width="15.5546875" customWidth="1"/>
    <col min="7944" max="7944" width="14.109375" customWidth="1"/>
    <col min="7945" max="7945" width="14" customWidth="1"/>
    <col min="7946" max="7946" width="17.88671875" customWidth="1"/>
    <col min="8193" max="8193" width="64" customWidth="1"/>
    <col min="8195" max="8195" width="11.33203125" customWidth="1"/>
    <col min="8196" max="8196" width="12.5546875" customWidth="1"/>
    <col min="8197" max="8197" width="13" customWidth="1"/>
    <col min="8198" max="8198" width="14.44140625" customWidth="1"/>
    <col min="8199" max="8199" width="15.5546875" customWidth="1"/>
    <col min="8200" max="8200" width="14.109375" customWidth="1"/>
    <col min="8201" max="8201" width="14" customWidth="1"/>
    <col min="8202" max="8202" width="17.88671875" customWidth="1"/>
    <col min="8449" max="8449" width="64" customWidth="1"/>
    <col min="8451" max="8451" width="11.33203125" customWidth="1"/>
    <col min="8452" max="8452" width="12.5546875" customWidth="1"/>
    <col min="8453" max="8453" width="13" customWidth="1"/>
    <col min="8454" max="8454" width="14.44140625" customWidth="1"/>
    <col min="8455" max="8455" width="15.5546875" customWidth="1"/>
    <col min="8456" max="8456" width="14.109375" customWidth="1"/>
    <col min="8457" max="8457" width="14" customWidth="1"/>
    <col min="8458" max="8458" width="17.88671875" customWidth="1"/>
    <col min="8705" max="8705" width="64" customWidth="1"/>
    <col min="8707" max="8707" width="11.33203125" customWidth="1"/>
    <col min="8708" max="8708" width="12.5546875" customWidth="1"/>
    <col min="8709" max="8709" width="13" customWidth="1"/>
    <col min="8710" max="8710" width="14.44140625" customWidth="1"/>
    <col min="8711" max="8711" width="15.5546875" customWidth="1"/>
    <col min="8712" max="8712" width="14.109375" customWidth="1"/>
    <col min="8713" max="8713" width="14" customWidth="1"/>
    <col min="8714" max="8714" width="17.88671875" customWidth="1"/>
    <col min="8961" max="8961" width="64" customWidth="1"/>
    <col min="8963" max="8963" width="11.33203125" customWidth="1"/>
    <col min="8964" max="8964" width="12.5546875" customWidth="1"/>
    <col min="8965" max="8965" width="13" customWidth="1"/>
    <col min="8966" max="8966" width="14.44140625" customWidth="1"/>
    <col min="8967" max="8967" width="15.5546875" customWidth="1"/>
    <col min="8968" max="8968" width="14.109375" customWidth="1"/>
    <col min="8969" max="8969" width="14" customWidth="1"/>
    <col min="8970" max="8970" width="17.88671875" customWidth="1"/>
    <col min="9217" max="9217" width="64" customWidth="1"/>
    <col min="9219" max="9219" width="11.33203125" customWidth="1"/>
    <col min="9220" max="9220" width="12.5546875" customWidth="1"/>
    <col min="9221" max="9221" width="13" customWidth="1"/>
    <col min="9222" max="9222" width="14.44140625" customWidth="1"/>
    <col min="9223" max="9223" width="15.5546875" customWidth="1"/>
    <col min="9224" max="9224" width="14.109375" customWidth="1"/>
    <col min="9225" max="9225" width="14" customWidth="1"/>
    <col min="9226" max="9226" width="17.88671875" customWidth="1"/>
    <col min="9473" max="9473" width="64" customWidth="1"/>
    <col min="9475" max="9475" width="11.33203125" customWidth="1"/>
    <col min="9476" max="9476" width="12.5546875" customWidth="1"/>
    <col min="9477" max="9477" width="13" customWidth="1"/>
    <col min="9478" max="9478" width="14.44140625" customWidth="1"/>
    <col min="9479" max="9479" width="15.5546875" customWidth="1"/>
    <col min="9480" max="9480" width="14.109375" customWidth="1"/>
    <col min="9481" max="9481" width="14" customWidth="1"/>
    <col min="9482" max="9482" width="17.88671875" customWidth="1"/>
    <col min="9729" max="9729" width="64" customWidth="1"/>
    <col min="9731" max="9731" width="11.33203125" customWidth="1"/>
    <col min="9732" max="9732" width="12.5546875" customWidth="1"/>
    <col min="9733" max="9733" width="13" customWidth="1"/>
    <col min="9734" max="9734" width="14.44140625" customWidth="1"/>
    <col min="9735" max="9735" width="15.5546875" customWidth="1"/>
    <col min="9736" max="9736" width="14.109375" customWidth="1"/>
    <col min="9737" max="9737" width="14" customWidth="1"/>
    <col min="9738" max="9738" width="17.88671875" customWidth="1"/>
    <col min="9985" max="9985" width="64" customWidth="1"/>
    <col min="9987" max="9987" width="11.33203125" customWidth="1"/>
    <col min="9988" max="9988" width="12.5546875" customWidth="1"/>
    <col min="9989" max="9989" width="13" customWidth="1"/>
    <col min="9990" max="9990" width="14.44140625" customWidth="1"/>
    <col min="9991" max="9991" width="15.5546875" customWidth="1"/>
    <col min="9992" max="9992" width="14.109375" customWidth="1"/>
    <col min="9993" max="9993" width="14" customWidth="1"/>
    <col min="9994" max="9994" width="17.88671875" customWidth="1"/>
    <col min="10241" max="10241" width="64" customWidth="1"/>
    <col min="10243" max="10243" width="11.33203125" customWidth="1"/>
    <col min="10244" max="10244" width="12.5546875" customWidth="1"/>
    <col min="10245" max="10245" width="13" customWidth="1"/>
    <col min="10246" max="10246" width="14.44140625" customWidth="1"/>
    <col min="10247" max="10247" width="15.5546875" customWidth="1"/>
    <col min="10248" max="10248" width="14.109375" customWidth="1"/>
    <col min="10249" max="10249" width="14" customWidth="1"/>
    <col min="10250" max="10250" width="17.88671875" customWidth="1"/>
    <col min="10497" max="10497" width="64" customWidth="1"/>
    <col min="10499" max="10499" width="11.33203125" customWidth="1"/>
    <col min="10500" max="10500" width="12.5546875" customWidth="1"/>
    <col min="10501" max="10501" width="13" customWidth="1"/>
    <col min="10502" max="10502" width="14.44140625" customWidth="1"/>
    <col min="10503" max="10503" width="15.5546875" customWidth="1"/>
    <col min="10504" max="10504" width="14.109375" customWidth="1"/>
    <col min="10505" max="10505" width="14" customWidth="1"/>
    <col min="10506" max="10506" width="17.88671875" customWidth="1"/>
    <col min="10753" max="10753" width="64" customWidth="1"/>
    <col min="10755" max="10755" width="11.33203125" customWidth="1"/>
    <col min="10756" max="10756" width="12.5546875" customWidth="1"/>
    <col min="10757" max="10757" width="13" customWidth="1"/>
    <col min="10758" max="10758" width="14.44140625" customWidth="1"/>
    <col min="10759" max="10759" width="15.5546875" customWidth="1"/>
    <col min="10760" max="10760" width="14.109375" customWidth="1"/>
    <col min="10761" max="10761" width="14" customWidth="1"/>
    <col min="10762" max="10762" width="17.88671875" customWidth="1"/>
    <col min="11009" max="11009" width="64" customWidth="1"/>
    <col min="11011" max="11011" width="11.33203125" customWidth="1"/>
    <col min="11012" max="11012" width="12.5546875" customWidth="1"/>
    <col min="11013" max="11013" width="13" customWidth="1"/>
    <col min="11014" max="11014" width="14.44140625" customWidth="1"/>
    <col min="11015" max="11015" width="15.5546875" customWidth="1"/>
    <col min="11016" max="11016" width="14.109375" customWidth="1"/>
    <col min="11017" max="11017" width="14" customWidth="1"/>
    <col min="11018" max="11018" width="17.88671875" customWidth="1"/>
    <col min="11265" max="11265" width="64" customWidth="1"/>
    <col min="11267" max="11267" width="11.33203125" customWidth="1"/>
    <col min="11268" max="11268" width="12.5546875" customWidth="1"/>
    <col min="11269" max="11269" width="13" customWidth="1"/>
    <col min="11270" max="11270" width="14.44140625" customWidth="1"/>
    <col min="11271" max="11271" width="15.5546875" customWidth="1"/>
    <col min="11272" max="11272" width="14.109375" customWidth="1"/>
    <col min="11273" max="11273" width="14" customWidth="1"/>
    <col min="11274" max="11274" width="17.88671875" customWidth="1"/>
    <col min="11521" max="11521" width="64" customWidth="1"/>
    <col min="11523" max="11523" width="11.33203125" customWidth="1"/>
    <col min="11524" max="11524" width="12.5546875" customWidth="1"/>
    <col min="11525" max="11525" width="13" customWidth="1"/>
    <col min="11526" max="11526" width="14.44140625" customWidth="1"/>
    <col min="11527" max="11527" width="15.5546875" customWidth="1"/>
    <col min="11528" max="11528" width="14.109375" customWidth="1"/>
    <col min="11529" max="11529" width="14" customWidth="1"/>
    <col min="11530" max="11530" width="17.88671875" customWidth="1"/>
    <col min="11777" max="11777" width="64" customWidth="1"/>
    <col min="11779" max="11779" width="11.33203125" customWidth="1"/>
    <col min="11780" max="11780" width="12.5546875" customWidth="1"/>
    <col min="11781" max="11781" width="13" customWidth="1"/>
    <col min="11782" max="11782" width="14.44140625" customWidth="1"/>
    <col min="11783" max="11783" width="15.5546875" customWidth="1"/>
    <col min="11784" max="11784" width="14.109375" customWidth="1"/>
    <col min="11785" max="11785" width="14" customWidth="1"/>
    <col min="11786" max="11786" width="17.88671875" customWidth="1"/>
    <col min="12033" max="12033" width="64" customWidth="1"/>
    <col min="12035" max="12035" width="11.33203125" customWidth="1"/>
    <col min="12036" max="12036" width="12.5546875" customWidth="1"/>
    <col min="12037" max="12037" width="13" customWidth="1"/>
    <col min="12038" max="12038" width="14.44140625" customWidth="1"/>
    <col min="12039" max="12039" width="15.5546875" customWidth="1"/>
    <col min="12040" max="12040" width="14.109375" customWidth="1"/>
    <col min="12041" max="12041" width="14" customWidth="1"/>
    <col min="12042" max="12042" width="17.88671875" customWidth="1"/>
    <col min="12289" max="12289" width="64" customWidth="1"/>
    <col min="12291" max="12291" width="11.33203125" customWidth="1"/>
    <col min="12292" max="12292" width="12.5546875" customWidth="1"/>
    <col min="12293" max="12293" width="13" customWidth="1"/>
    <col min="12294" max="12294" width="14.44140625" customWidth="1"/>
    <col min="12295" max="12295" width="15.5546875" customWidth="1"/>
    <col min="12296" max="12296" width="14.109375" customWidth="1"/>
    <col min="12297" max="12297" width="14" customWidth="1"/>
    <col min="12298" max="12298" width="17.88671875" customWidth="1"/>
    <col min="12545" max="12545" width="64" customWidth="1"/>
    <col min="12547" max="12547" width="11.33203125" customWidth="1"/>
    <col min="12548" max="12548" width="12.5546875" customWidth="1"/>
    <col min="12549" max="12549" width="13" customWidth="1"/>
    <col min="12550" max="12550" width="14.44140625" customWidth="1"/>
    <col min="12551" max="12551" width="15.5546875" customWidth="1"/>
    <col min="12552" max="12552" width="14.109375" customWidth="1"/>
    <col min="12553" max="12553" width="14" customWidth="1"/>
    <col min="12554" max="12554" width="17.88671875" customWidth="1"/>
    <col min="12801" max="12801" width="64" customWidth="1"/>
    <col min="12803" max="12803" width="11.33203125" customWidth="1"/>
    <col min="12804" max="12804" width="12.5546875" customWidth="1"/>
    <col min="12805" max="12805" width="13" customWidth="1"/>
    <col min="12806" max="12806" width="14.44140625" customWidth="1"/>
    <col min="12807" max="12807" width="15.5546875" customWidth="1"/>
    <col min="12808" max="12808" width="14.109375" customWidth="1"/>
    <col min="12809" max="12809" width="14" customWidth="1"/>
    <col min="12810" max="12810" width="17.88671875" customWidth="1"/>
    <col min="13057" max="13057" width="64" customWidth="1"/>
    <col min="13059" max="13059" width="11.33203125" customWidth="1"/>
    <col min="13060" max="13060" width="12.5546875" customWidth="1"/>
    <col min="13061" max="13061" width="13" customWidth="1"/>
    <col min="13062" max="13062" width="14.44140625" customWidth="1"/>
    <col min="13063" max="13063" width="15.5546875" customWidth="1"/>
    <col min="13064" max="13064" width="14.109375" customWidth="1"/>
    <col min="13065" max="13065" width="14" customWidth="1"/>
    <col min="13066" max="13066" width="17.88671875" customWidth="1"/>
    <col min="13313" max="13313" width="64" customWidth="1"/>
    <col min="13315" max="13315" width="11.33203125" customWidth="1"/>
    <col min="13316" max="13316" width="12.5546875" customWidth="1"/>
    <col min="13317" max="13317" width="13" customWidth="1"/>
    <col min="13318" max="13318" width="14.44140625" customWidth="1"/>
    <col min="13319" max="13319" width="15.5546875" customWidth="1"/>
    <col min="13320" max="13320" width="14.109375" customWidth="1"/>
    <col min="13321" max="13321" width="14" customWidth="1"/>
    <col min="13322" max="13322" width="17.88671875" customWidth="1"/>
    <col min="13569" max="13569" width="64" customWidth="1"/>
    <col min="13571" max="13571" width="11.33203125" customWidth="1"/>
    <col min="13572" max="13572" width="12.5546875" customWidth="1"/>
    <col min="13573" max="13573" width="13" customWidth="1"/>
    <col min="13574" max="13574" width="14.44140625" customWidth="1"/>
    <col min="13575" max="13575" width="15.5546875" customWidth="1"/>
    <col min="13576" max="13576" width="14.109375" customWidth="1"/>
    <col min="13577" max="13577" width="14" customWidth="1"/>
    <col min="13578" max="13578" width="17.88671875" customWidth="1"/>
    <col min="13825" max="13825" width="64" customWidth="1"/>
    <col min="13827" max="13827" width="11.33203125" customWidth="1"/>
    <col min="13828" max="13828" width="12.5546875" customWidth="1"/>
    <col min="13829" max="13829" width="13" customWidth="1"/>
    <col min="13830" max="13830" width="14.44140625" customWidth="1"/>
    <col min="13831" max="13831" width="15.5546875" customWidth="1"/>
    <col min="13832" max="13832" width="14.109375" customWidth="1"/>
    <col min="13833" max="13833" width="14" customWidth="1"/>
    <col min="13834" max="13834" width="17.88671875" customWidth="1"/>
    <col min="14081" max="14081" width="64" customWidth="1"/>
    <col min="14083" max="14083" width="11.33203125" customWidth="1"/>
    <col min="14084" max="14084" width="12.5546875" customWidth="1"/>
    <col min="14085" max="14085" width="13" customWidth="1"/>
    <col min="14086" max="14086" width="14.44140625" customWidth="1"/>
    <col min="14087" max="14087" width="15.5546875" customWidth="1"/>
    <col min="14088" max="14088" width="14.109375" customWidth="1"/>
    <col min="14089" max="14089" width="14" customWidth="1"/>
    <col min="14090" max="14090" width="17.88671875" customWidth="1"/>
    <col min="14337" max="14337" width="64" customWidth="1"/>
    <col min="14339" max="14339" width="11.33203125" customWidth="1"/>
    <col min="14340" max="14340" width="12.5546875" customWidth="1"/>
    <col min="14341" max="14341" width="13" customWidth="1"/>
    <col min="14342" max="14342" width="14.44140625" customWidth="1"/>
    <col min="14343" max="14343" width="15.5546875" customWidth="1"/>
    <col min="14344" max="14344" width="14.109375" customWidth="1"/>
    <col min="14345" max="14345" width="14" customWidth="1"/>
    <col min="14346" max="14346" width="17.88671875" customWidth="1"/>
    <col min="14593" max="14593" width="64" customWidth="1"/>
    <col min="14595" max="14595" width="11.33203125" customWidth="1"/>
    <col min="14596" max="14596" width="12.5546875" customWidth="1"/>
    <col min="14597" max="14597" width="13" customWidth="1"/>
    <col min="14598" max="14598" width="14.44140625" customWidth="1"/>
    <col min="14599" max="14599" width="15.5546875" customWidth="1"/>
    <col min="14600" max="14600" width="14.109375" customWidth="1"/>
    <col min="14601" max="14601" width="14" customWidth="1"/>
    <col min="14602" max="14602" width="17.88671875" customWidth="1"/>
    <col min="14849" max="14849" width="64" customWidth="1"/>
    <col min="14851" max="14851" width="11.33203125" customWidth="1"/>
    <col min="14852" max="14852" width="12.5546875" customWidth="1"/>
    <col min="14853" max="14853" width="13" customWidth="1"/>
    <col min="14854" max="14854" width="14.44140625" customWidth="1"/>
    <col min="14855" max="14855" width="15.5546875" customWidth="1"/>
    <col min="14856" max="14856" width="14.109375" customWidth="1"/>
    <col min="14857" max="14857" width="14" customWidth="1"/>
    <col min="14858" max="14858" width="17.88671875" customWidth="1"/>
    <col min="15105" max="15105" width="64" customWidth="1"/>
    <col min="15107" max="15107" width="11.33203125" customWidth="1"/>
    <col min="15108" max="15108" width="12.5546875" customWidth="1"/>
    <col min="15109" max="15109" width="13" customWidth="1"/>
    <col min="15110" max="15110" width="14.44140625" customWidth="1"/>
    <col min="15111" max="15111" width="15.5546875" customWidth="1"/>
    <col min="15112" max="15112" width="14.109375" customWidth="1"/>
    <col min="15113" max="15113" width="14" customWidth="1"/>
    <col min="15114" max="15114" width="17.88671875" customWidth="1"/>
    <col min="15361" max="15361" width="64" customWidth="1"/>
    <col min="15363" max="15363" width="11.33203125" customWidth="1"/>
    <col min="15364" max="15364" width="12.5546875" customWidth="1"/>
    <col min="15365" max="15365" width="13" customWidth="1"/>
    <col min="15366" max="15366" width="14.44140625" customWidth="1"/>
    <col min="15367" max="15367" width="15.5546875" customWidth="1"/>
    <col min="15368" max="15368" width="14.109375" customWidth="1"/>
    <col min="15369" max="15369" width="14" customWidth="1"/>
    <col min="15370" max="15370" width="17.88671875" customWidth="1"/>
    <col min="15617" max="15617" width="64" customWidth="1"/>
    <col min="15619" max="15619" width="11.33203125" customWidth="1"/>
    <col min="15620" max="15620" width="12.5546875" customWidth="1"/>
    <col min="15621" max="15621" width="13" customWidth="1"/>
    <col min="15622" max="15622" width="14.44140625" customWidth="1"/>
    <col min="15623" max="15623" width="15.5546875" customWidth="1"/>
    <col min="15624" max="15624" width="14.109375" customWidth="1"/>
    <col min="15625" max="15625" width="14" customWidth="1"/>
    <col min="15626" max="15626" width="17.88671875" customWidth="1"/>
    <col min="15873" max="15873" width="64" customWidth="1"/>
    <col min="15875" max="15875" width="11.33203125" customWidth="1"/>
    <col min="15876" max="15876" width="12.5546875" customWidth="1"/>
    <col min="15877" max="15877" width="13" customWidth="1"/>
    <col min="15878" max="15878" width="14.44140625" customWidth="1"/>
    <col min="15879" max="15879" width="15.5546875" customWidth="1"/>
    <col min="15880" max="15880" width="14.109375" customWidth="1"/>
    <col min="15881" max="15881" width="14" customWidth="1"/>
    <col min="15882" max="15882" width="17.88671875" customWidth="1"/>
    <col min="16129" max="16129" width="64" customWidth="1"/>
    <col min="16131" max="16131" width="11.33203125" customWidth="1"/>
    <col min="16132" max="16132" width="12.5546875" customWidth="1"/>
    <col min="16133" max="16133" width="13" customWidth="1"/>
    <col min="16134" max="16134" width="14.44140625" customWidth="1"/>
    <col min="16135" max="16135" width="15.5546875" customWidth="1"/>
    <col min="16136" max="16136" width="14.109375" customWidth="1"/>
    <col min="16137" max="16137" width="14" customWidth="1"/>
    <col min="16138" max="16138" width="17.88671875" customWidth="1"/>
  </cols>
  <sheetData>
    <row r="1" spans="1:10" ht="26.25" customHeight="1" x14ac:dyDescent="0.3">
      <c r="A1" s="658" t="s">
        <v>679</v>
      </c>
      <c r="B1" s="659"/>
      <c r="C1" s="659"/>
      <c r="D1" s="659"/>
      <c r="E1" s="659"/>
      <c r="F1" s="659"/>
      <c r="G1" s="659"/>
      <c r="H1" s="659"/>
      <c r="I1" s="659"/>
      <c r="J1" s="659"/>
    </row>
    <row r="2" spans="1:10" ht="45" customHeight="1" x14ac:dyDescent="0.3">
      <c r="A2" s="658" t="s">
        <v>635</v>
      </c>
      <c r="B2" s="660"/>
      <c r="C2" s="660"/>
      <c r="D2" s="660"/>
      <c r="E2" s="660"/>
      <c r="F2" s="660"/>
      <c r="G2" s="660"/>
      <c r="H2" s="660"/>
      <c r="I2" s="660"/>
      <c r="J2" s="660"/>
    </row>
    <row r="3" spans="1:10" ht="26.25" customHeight="1" x14ac:dyDescent="0.35">
      <c r="A3" s="661" t="s">
        <v>677</v>
      </c>
      <c r="B3" s="662"/>
      <c r="C3" s="662"/>
      <c r="D3" s="662"/>
      <c r="E3" s="662"/>
      <c r="F3" s="624"/>
      <c r="G3" s="624"/>
      <c r="H3" s="624"/>
      <c r="I3" s="624"/>
      <c r="J3" s="624"/>
    </row>
    <row r="4" spans="1:10" ht="33.75" customHeight="1" x14ac:dyDescent="0.3">
      <c r="A4" s="350" t="s">
        <v>567</v>
      </c>
      <c r="B4" s="351"/>
      <c r="C4" s="351"/>
      <c r="D4" s="351"/>
      <c r="E4" s="351"/>
      <c r="F4" s="351"/>
      <c r="G4" s="351"/>
      <c r="H4" s="351"/>
      <c r="I4" s="351"/>
      <c r="J4" s="351"/>
    </row>
    <row r="5" spans="1:10" ht="96" customHeight="1" x14ac:dyDescent="0.3">
      <c r="A5" s="352" t="s">
        <v>197</v>
      </c>
      <c r="B5" s="288" t="s">
        <v>463</v>
      </c>
      <c r="C5" s="353" t="s">
        <v>636</v>
      </c>
      <c r="D5" s="353" t="s">
        <v>637</v>
      </c>
      <c r="E5" s="353" t="s">
        <v>638</v>
      </c>
      <c r="F5" s="353" t="s">
        <v>639</v>
      </c>
      <c r="G5" s="353" t="s">
        <v>640</v>
      </c>
      <c r="H5" s="353" t="s">
        <v>641</v>
      </c>
      <c r="I5" s="353" t="s">
        <v>642</v>
      </c>
      <c r="J5" s="353" t="s">
        <v>643</v>
      </c>
    </row>
    <row r="6" spans="1:10" x14ac:dyDescent="0.3">
      <c r="A6" s="292"/>
      <c r="B6" s="292"/>
      <c r="C6" s="292"/>
      <c r="D6" s="292"/>
      <c r="E6" s="292"/>
      <c r="F6" s="354"/>
      <c r="G6" s="355"/>
      <c r="H6" s="292"/>
      <c r="I6" s="292"/>
      <c r="J6" s="292"/>
    </row>
    <row r="7" spans="1:10" x14ac:dyDescent="0.3">
      <c r="A7" s="292"/>
      <c r="B7" s="292"/>
      <c r="C7" s="292"/>
      <c r="D7" s="292"/>
      <c r="E7" s="292"/>
      <c r="F7" s="292"/>
      <c r="G7" s="292"/>
      <c r="H7" s="292"/>
      <c r="I7" s="292"/>
      <c r="J7" s="292"/>
    </row>
    <row r="8" spans="1:10" x14ac:dyDescent="0.3">
      <c r="A8" s="291" t="s">
        <v>319</v>
      </c>
      <c r="B8" s="356" t="s">
        <v>318</v>
      </c>
      <c r="C8" s="287">
        <f>SUM(C7:C7)</f>
        <v>0</v>
      </c>
      <c r="D8" s="287">
        <f>SUM(D7:D7)</f>
        <v>0</v>
      </c>
      <c r="E8" s="287">
        <f>SUM(E7:E7)</f>
        <v>0</v>
      </c>
      <c r="F8" s="292"/>
      <c r="G8" s="292"/>
      <c r="H8" s="292"/>
      <c r="I8" s="292"/>
      <c r="J8" s="292"/>
    </row>
    <row r="9" spans="1:10" x14ac:dyDescent="0.3">
      <c r="A9" s="291"/>
      <c r="B9" s="356"/>
      <c r="C9" s="292"/>
      <c r="D9" s="292"/>
      <c r="E9" s="292"/>
      <c r="F9" s="292"/>
      <c r="G9" s="292"/>
      <c r="H9" s="292"/>
      <c r="I9" s="292"/>
      <c r="J9" s="292"/>
    </row>
    <row r="10" spans="1:10" x14ac:dyDescent="0.3">
      <c r="A10" s="291"/>
      <c r="B10" s="356"/>
      <c r="C10" s="292"/>
      <c r="D10" s="292"/>
      <c r="E10" s="292"/>
      <c r="F10" s="292"/>
      <c r="G10" s="292"/>
      <c r="H10" s="292"/>
      <c r="I10" s="292"/>
      <c r="J10" s="292"/>
    </row>
    <row r="11" spans="1:10" x14ac:dyDescent="0.3">
      <c r="A11" s="291" t="s">
        <v>476</v>
      </c>
      <c r="B11" s="356" t="s">
        <v>316</v>
      </c>
      <c r="C11" s="287">
        <f>SUM(C9:C10)</f>
        <v>0</v>
      </c>
      <c r="D11" s="287">
        <f>SUM(D9:D10)</f>
        <v>0</v>
      </c>
      <c r="E11" s="287">
        <f>SUM(E9:E10)</f>
        <v>0</v>
      </c>
      <c r="F11" s="292"/>
      <c r="G11" s="292"/>
      <c r="H11" s="292"/>
      <c r="I11" s="292"/>
      <c r="J11" s="292"/>
    </row>
    <row r="12" spans="1:10" x14ac:dyDescent="0.3">
      <c r="A12" s="291"/>
      <c r="B12" s="356"/>
      <c r="C12" s="292"/>
      <c r="D12" s="292"/>
      <c r="E12" s="292"/>
      <c r="F12" s="292"/>
      <c r="G12" s="292"/>
      <c r="H12" s="292"/>
      <c r="I12" s="292"/>
      <c r="J12" s="292"/>
    </row>
    <row r="13" spans="1:10" x14ac:dyDescent="0.3">
      <c r="A13" s="291"/>
      <c r="B13" s="356"/>
      <c r="C13" s="292"/>
      <c r="D13" s="292"/>
      <c r="E13" s="292"/>
      <c r="F13" s="292"/>
      <c r="G13" s="292"/>
      <c r="H13" s="292"/>
      <c r="I13" s="292"/>
      <c r="J13" s="292"/>
    </row>
    <row r="14" spans="1:10" x14ac:dyDescent="0.3">
      <c r="A14" s="291" t="s">
        <v>315</v>
      </c>
      <c r="B14" s="356" t="s">
        <v>314</v>
      </c>
      <c r="C14" s="287">
        <f>SUM(C12:C13)</f>
        <v>0</v>
      </c>
      <c r="D14" s="287">
        <f>SUM(D12:D13)</f>
        <v>0</v>
      </c>
      <c r="E14" s="287">
        <f>SUM(E12:E13)</f>
        <v>0</v>
      </c>
      <c r="F14" s="292"/>
      <c r="G14" s="292"/>
      <c r="H14" s="292"/>
      <c r="I14" s="292"/>
      <c r="J14" s="292"/>
    </row>
    <row r="15" spans="1:10" x14ac:dyDescent="0.3">
      <c r="A15" s="291"/>
      <c r="B15" s="356"/>
      <c r="C15" s="292"/>
      <c r="D15" s="292"/>
      <c r="E15" s="292"/>
      <c r="F15" s="292"/>
      <c r="G15" s="292"/>
      <c r="H15" s="292"/>
      <c r="I15" s="292"/>
      <c r="J15" s="292"/>
    </row>
    <row r="16" spans="1:10" x14ac:dyDescent="0.3">
      <c r="A16" s="291"/>
      <c r="B16" s="356"/>
      <c r="C16" s="292"/>
      <c r="D16" s="292"/>
      <c r="E16" s="292"/>
      <c r="F16" s="292"/>
      <c r="G16" s="292"/>
      <c r="H16" s="292"/>
      <c r="I16" s="292"/>
      <c r="J16" s="292"/>
    </row>
    <row r="17" spans="1:10" x14ac:dyDescent="0.3">
      <c r="A17" s="291" t="s">
        <v>313</v>
      </c>
      <c r="B17" s="356" t="s">
        <v>312</v>
      </c>
      <c r="C17" s="287">
        <f>SUM(C15:C16)</f>
        <v>0</v>
      </c>
      <c r="D17" s="287">
        <f>SUM(D15:D16)</f>
        <v>0</v>
      </c>
      <c r="E17" s="287">
        <f>SUM(E15:E16)</f>
        <v>0</v>
      </c>
      <c r="F17" s="292"/>
      <c r="G17" s="292"/>
      <c r="H17" s="292"/>
      <c r="I17" s="292"/>
      <c r="J17" s="292"/>
    </row>
    <row r="18" spans="1:10" x14ac:dyDescent="0.3">
      <c r="A18" s="291"/>
      <c r="B18" s="356"/>
      <c r="C18" s="292"/>
      <c r="D18" s="292"/>
      <c r="E18" s="292"/>
      <c r="F18" s="292"/>
      <c r="G18" s="292"/>
      <c r="H18" s="292"/>
      <c r="I18" s="292"/>
      <c r="J18" s="292"/>
    </row>
    <row r="19" spans="1:10" x14ac:dyDescent="0.3">
      <c r="A19" s="291"/>
      <c r="B19" s="356"/>
      <c r="C19" s="292"/>
      <c r="D19" s="292"/>
      <c r="E19" s="292"/>
      <c r="F19" s="292"/>
      <c r="G19" s="292"/>
      <c r="H19" s="292"/>
      <c r="I19" s="292"/>
      <c r="J19" s="292"/>
    </row>
    <row r="20" spans="1:10" x14ac:dyDescent="0.3">
      <c r="A20" s="291" t="s">
        <v>311</v>
      </c>
      <c r="B20" s="356" t="s">
        <v>310</v>
      </c>
      <c r="C20" s="287">
        <f>SUM(C18:C19)</f>
        <v>0</v>
      </c>
      <c r="D20" s="287">
        <f>SUM(D18:D19)</f>
        <v>0</v>
      </c>
      <c r="E20" s="287">
        <f>SUM(E18:E19)</f>
        <v>0</v>
      </c>
      <c r="F20" s="292"/>
      <c r="G20" s="292"/>
      <c r="H20" s="292"/>
      <c r="I20" s="292"/>
      <c r="J20" s="292"/>
    </row>
    <row r="21" spans="1:10" x14ac:dyDescent="0.3">
      <c r="A21" s="291"/>
      <c r="B21" s="356"/>
      <c r="C21" s="292"/>
      <c r="D21" s="292"/>
      <c r="E21" s="292"/>
      <c r="F21" s="292"/>
      <c r="G21" s="292"/>
      <c r="H21" s="292"/>
      <c r="I21" s="292"/>
      <c r="J21" s="292"/>
    </row>
    <row r="22" spans="1:10" x14ac:dyDescent="0.3">
      <c r="A22" s="291"/>
      <c r="B22" s="356"/>
      <c r="C22" s="292"/>
      <c r="D22" s="292"/>
      <c r="E22" s="292"/>
      <c r="F22" s="292"/>
      <c r="G22" s="292"/>
      <c r="H22" s="292"/>
      <c r="I22" s="292"/>
      <c r="J22" s="292"/>
    </row>
    <row r="23" spans="1:10" x14ac:dyDescent="0.3">
      <c r="A23" s="291" t="s">
        <v>309</v>
      </c>
      <c r="B23" s="356" t="s">
        <v>308</v>
      </c>
      <c r="C23" s="287">
        <f>SUM(C21:C22)</f>
        <v>0</v>
      </c>
      <c r="D23" s="287">
        <f>SUM(D21:D22)</f>
        <v>0</v>
      </c>
      <c r="E23" s="287">
        <f>SUM(E21:E22)</f>
        <v>0</v>
      </c>
      <c r="F23" s="292"/>
      <c r="G23" s="292"/>
      <c r="H23" s="292"/>
      <c r="I23" s="292"/>
      <c r="J23" s="292"/>
    </row>
    <row r="24" spans="1:10" x14ac:dyDescent="0.3">
      <c r="A24" s="291" t="s">
        <v>307</v>
      </c>
      <c r="B24" s="356" t="s">
        <v>306</v>
      </c>
      <c r="C24" s="287"/>
      <c r="D24" s="292"/>
      <c r="E24" s="292"/>
      <c r="F24" s="292"/>
      <c r="G24" s="292"/>
      <c r="H24" s="292"/>
      <c r="I24" s="292"/>
      <c r="J24" s="292"/>
    </row>
    <row r="25" spans="1:10" ht="15" x14ac:dyDescent="0.3">
      <c r="A25" s="357" t="s">
        <v>305</v>
      </c>
      <c r="B25" s="358" t="s">
        <v>304</v>
      </c>
      <c r="C25" s="359">
        <f>SUM(C23,C20,C17,C14,C11,C8,C24)</f>
        <v>0</v>
      </c>
      <c r="D25" s="359">
        <f>SUM(D23,D20,D17,D14,D11,D8,D24)</f>
        <v>0</v>
      </c>
      <c r="E25" s="359">
        <f>SUM(E23,E20,E17,E14,E11,E8,E24)</f>
        <v>0</v>
      </c>
      <c r="F25" s="359"/>
      <c r="G25" s="359"/>
      <c r="H25" s="359"/>
      <c r="I25" s="359"/>
      <c r="J25" s="359"/>
    </row>
    <row r="26" spans="1:10" ht="15" x14ac:dyDescent="0.3">
      <c r="A26" s="360"/>
      <c r="B26" s="361"/>
      <c r="C26" s="292"/>
      <c r="D26" s="292"/>
      <c r="E26" s="292"/>
      <c r="F26" s="292"/>
      <c r="G26" s="292"/>
      <c r="H26" s="292"/>
      <c r="I26" s="292"/>
      <c r="J26" s="292"/>
    </row>
    <row r="27" spans="1:10" ht="15" x14ac:dyDescent="0.3">
      <c r="A27" s="360"/>
      <c r="B27" s="361"/>
      <c r="C27" s="292"/>
      <c r="D27" s="292"/>
      <c r="E27" s="292"/>
      <c r="F27" s="292"/>
      <c r="G27" s="292"/>
      <c r="H27" s="292"/>
      <c r="I27" s="292"/>
      <c r="J27" s="292"/>
    </row>
    <row r="28" spans="1:10" x14ac:dyDescent="0.3">
      <c r="A28" s="291" t="s">
        <v>303</v>
      </c>
      <c r="B28" s="356" t="s">
        <v>302</v>
      </c>
      <c r="C28" s="287">
        <f>SUM(C26:C27)</f>
        <v>0</v>
      </c>
      <c r="D28" s="287">
        <f>SUM(D26:D27)</f>
        <v>0</v>
      </c>
      <c r="E28" s="287">
        <f>SUM(E26:E27)</f>
        <v>0</v>
      </c>
      <c r="F28" s="292"/>
      <c r="G28" s="292"/>
      <c r="H28" s="292"/>
      <c r="I28" s="292"/>
      <c r="J28" s="292"/>
    </row>
    <row r="29" spans="1:10" x14ac:dyDescent="0.3">
      <c r="A29" s="291"/>
      <c r="B29" s="356"/>
      <c r="C29" s="292"/>
      <c r="D29" s="292"/>
      <c r="E29" s="292"/>
      <c r="F29" s="292"/>
      <c r="G29" s="292"/>
      <c r="H29" s="292"/>
      <c r="I29" s="292"/>
      <c r="J29" s="292"/>
    </row>
    <row r="30" spans="1:10" x14ac:dyDescent="0.3">
      <c r="A30" s="291"/>
      <c r="B30" s="356"/>
      <c r="C30" s="292"/>
      <c r="D30" s="292"/>
      <c r="E30" s="292"/>
      <c r="F30" s="292"/>
      <c r="G30" s="292"/>
      <c r="H30" s="292"/>
      <c r="I30" s="292"/>
      <c r="J30" s="292"/>
    </row>
    <row r="31" spans="1:10" x14ac:dyDescent="0.3">
      <c r="A31" s="291" t="s">
        <v>301</v>
      </c>
      <c r="B31" s="356" t="s">
        <v>300</v>
      </c>
      <c r="C31" s="287">
        <f>SUM(C29:C30)</f>
        <v>0</v>
      </c>
      <c r="D31" s="287">
        <f>SUM(D29:D30)</f>
        <v>0</v>
      </c>
      <c r="E31" s="287">
        <f>SUM(E29:E30)</f>
        <v>0</v>
      </c>
      <c r="F31" s="292"/>
      <c r="G31" s="292"/>
      <c r="H31" s="292"/>
      <c r="I31" s="292"/>
      <c r="J31" s="292"/>
    </row>
    <row r="32" spans="1:10" x14ac:dyDescent="0.3">
      <c r="A32" s="291"/>
      <c r="B32" s="356"/>
      <c r="C32" s="292"/>
      <c r="D32" s="292"/>
      <c r="E32" s="292"/>
      <c r="F32" s="292"/>
      <c r="G32" s="292"/>
      <c r="H32" s="292"/>
      <c r="I32" s="292"/>
      <c r="J32" s="292"/>
    </row>
    <row r="33" spans="1:10" x14ac:dyDescent="0.3">
      <c r="A33" s="291"/>
      <c r="B33" s="356"/>
      <c r="C33" s="292"/>
      <c r="D33" s="292"/>
      <c r="E33" s="292"/>
      <c r="F33" s="292"/>
      <c r="G33" s="292"/>
      <c r="H33" s="292"/>
      <c r="I33" s="292"/>
      <c r="J33" s="292"/>
    </row>
    <row r="34" spans="1:10" x14ac:dyDescent="0.3">
      <c r="A34" s="291" t="s">
        <v>299</v>
      </c>
      <c r="B34" s="356" t="s">
        <v>298</v>
      </c>
      <c r="C34" s="287">
        <f>SUM(C32:C33)</f>
        <v>0</v>
      </c>
      <c r="D34" s="287">
        <f>SUM(D32:D33)</f>
        <v>0</v>
      </c>
      <c r="E34" s="287">
        <f>SUM(E32:E33)</f>
        <v>0</v>
      </c>
      <c r="F34" s="292"/>
      <c r="G34" s="292"/>
      <c r="H34" s="292"/>
      <c r="I34" s="292"/>
      <c r="J34" s="292"/>
    </row>
    <row r="35" spans="1:10" x14ac:dyDescent="0.3">
      <c r="A35" s="291" t="s">
        <v>297</v>
      </c>
      <c r="B35" s="356" t="s">
        <v>296</v>
      </c>
      <c r="C35" s="292"/>
      <c r="D35" s="292"/>
      <c r="E35" s="292"/>
      <c r="F35" s="292"/>
      <c r="G35" s="292"/>
      <c r="H35" s="292"/>
      <c r="I35" s="292"/>
      <c r="J35" s="292"/>
    </row>
    <row r="36" spans="1:10" ht="15" x14ac:dyDescent="0.3">
      <c r="A36" s="357" t="s">
        <v>295</v>
      </c>
      <c r="B36" s="358" t="s">
        <v>294</v>
      </c>
      <c r="C36" s="359">
        <f>SUM(C34,C31,C28,C35)</f>
        <v>0</v>
      </c>
      <c r="D36" s="359">
        <f>SUM(D34,D31,D28,D35)</f>
        <v>0</v>
      </c>
      <c r="E36" s="359">
        <f>SUM(E34,E31,E28,E35)</f>
        <v>0</v>
      </c>
      <c r="F36" s="299"/>
      <c r="G36" s="299"/>
      <c r="H36" s="299"/>
      <c r="I36" s="299"/>
      <c r="J36" s="299"/>
    </row>
    <row r="37" spans="1:10" ht="60.6" x14ac:dyDescent="0.3">
      <c r="A37" s="362" t="s">
        <v>644</v>
      </c>
      <c r="B37" s="363"/>
      <c r="C37" s="363"/>
      <c r="D37" s="363"/>
      <c r="E37" s="363"/>
      <c r="F37" s="363"/>
      <c r="G37" s="363"/>
      <c r="H37" s="363"/>
      <c r="I37" s="363"/>
      <c r="J37" s="363"/>
    </row>
    <row r="38" spans="1:10" x14ac:dyDescent="0.3">
      <c r="A38" s="353" t="s">
        <v>645</v>
      </c>
      <c r="B38" s="292"/>
      <c r="C38" s="292"/>
      <c r="D38" s="292"/>
      <c r="E38" s="292"/>
      <c r="F38" s="292"/>
      <c r="G38" s="292"/>
      <c r="H38" s="292"/>
      <c r="I38" s="292"/>
      <c r="J38" s="292"/>
    </row>
    <row r="39" spans="1:10" x14ac:dyDescent="0.3">
      <c r="A39" s="353" t="s">
        <v>645</v>
      </c>
      <c r="B39" s="292"/>
      <c r="C39" s="292"/>
      <c r="D39" s="292"/>
      <c r="E39" s="292"/>
      <c r="F39" s="292"/>
      <c r="G39" s="292"/>
      <c r="H39" s="292"/>
      <c r="I39" s="292"/>
      <c r="J39" s="292"/>
    </row>
    <row r="40" spans="1:10" x14ac:dyDescent="0.3">
      <c r="A40" s="353" t="s">
        <v>645</v>
      </c>
      <c r="B40" s="292"/>
      <c r="C40" s="292"/>
      <c r="D40" s="292"/>
      <c r="E40" s="292"/>
      <c r="F40" s="292"/>
      <c r="G40" s="292"/>
      <c r="H40" s="292"/>
      <c r="I40" s="292"/>
      <c r="J40" s="292"/>
    </row>
    <row r="41" spans="1:10" x14ac:dyDescent="0.3">
      <c r="A41" s="364"/>
      <c r="B41" s="364"/>
      <c r="C41" s="364"/>
      <c r="D41" s="364"/>
      <c r="E41" s="364"/>
      <c r="F41" s="364"/>
      <c r="G41" s="364"/>
      <c r="H41" s="364"/>
      <c r="I41" s="364"/>
      <c r="J41" s="364"/>
    </row>
    <row r="42" spans="1:10" x14ac:dyDescent="0.3">
      <c r="A42" s="364"/>
      <c r="B42" s="364"/>
      <c r="C42" s="364"/>
      <c r="D42" s="364"/>
      <c r="E42" s="364"/>
      <c r="F42" s="364"/>
      <c r="G42" s="364"/>
      <c r="H42" s="364"/>
      <c r="I42" s="364"/>
      <c r="J42" s="364"/>
    </row>
    <row r="43" spans="1:10" x14ac:dyDescent="0.3">
      <c r="A43" s="365" t="s">
        <v>646</v>
      </c>
      <c r="B43" s="351"/>
      <c r="C43" s="351"/>
      <c r="D43" s="351"/>
      <c r="E43" s="351"/>
      <c r="F43" s="351"/>
      <c r="G43" s="351"/>
      <c r="H43" s="351"/>
      <c r="I43" s="351"/>
      <c r="J43" s="351"/>
    </row>
    <row r="44" spans="1:10" x14ac:dyDescent="0.3">
      <c r="A44" s="366"/>
      <c r="B44" s="351"/>
      <c r="C44" s="351"/>
      <c r="D44" s="351"/>
      <c r="E44" s="351"/>
      <c r="F44" s="351"/>
      <c r="G44" s="351"/>
      <c r="H44" s="351"/>
      <c r="I44" s="351"/>
      <c r="J44" s="351"/>
    </row>
    <row r="45" spans="1:10" ht="26.4" x14ac:dyDescent="0.3">
      <c r="A45" s="367" t="s">
        <v>647</v>
      </c>
      <c r="B45" s="351"/>
      <c r="C45" s="351"/>
      <c r="D45" s="351"/>
      <c r="E45" s="351"/>
      <c r="F45" s="351"/>
      <c r="G45" s="351"/>
      <c r="H45" s="351"/>
      <c r="I45" s="351"/>
      <c r="J45" s="351"/>
    </row>
    <row r="46" spans="1:10" ht="52.8" x14ac:dyDescent="0.3">
      <c r="A46" s="367" t="s">
        <v>648</v>
      </c>
      <c r="B46" s="351"/>
      <c r="C46" s="351"/>
      <c r="D46" s="351"/>
      <c r="E46" s="351"/>
      <c r="F46" s="351"/>
      <c r="G46" s="351"/>
      <c r="H46" s="351"/>
      <c r="I46" s="351"/>
      <c r="J46" s="351"/>
    </row>
    <row r="47" spans="1:10" ht="39.6" x14ac:dyDescent="0.3">
      <c r="A47" s="367" t="s">
        <v>649</v>
      </c>
      <c r="B47" s="351"/>
      <c r="C47" s="351"/>
      <c r="D47" s="351"/>
      <c r="E47" s="351"/>
      <c r="F47" s="351"/>
      <c r="G47" s="351"/>
      <c r="H47" s="351"/>
      <c r="I47" s="351"/>
      <c r="J47" s="351"/>
    </row>
    <row r="48" spans="1:10" ht="39.6" x14ac:dyDescent="0.3">
      <c r="A48" s="367" t="s">
        <v>650</v>
      </c>
      <c r="B48" s="351"/>
      <c r="C48" s="351"/>
      <c r="D48" s="351"/>
      <c r="E48" s="351"/>
      <c r="F48" s="351"/>
      <c r="G48" s="351"/>
      <c r="H48" s="351"/>
      <c r="I48" s="351"/>
      <c r="J48" s="351"/>
    </row>
    <row r="49" spans="1:10" ht="52.8" x14ac:dyDescent="0.3">
      <c r="A49" s="367" t="s">
        <v>651</v>
      </c>
      <c r="B49" s="351"/>
      <c r="C49" s="351"/>
      <c r="D49" s="351"/>
      <c r="E49" s="351"/>
      <c r="F49" s="351"/>
      <c r="G49" s="351"/>
      <c r="H49" s="351"/>
      <c r="I49" s="351"/>
      <c r="J49" s="351"/>
    </row>
    <row r="50" spans="1:10" ht="26.4" x14ac:dyDescent="0.3">
      <c r="A50" s="367" t="s">
        <v>652</v>
      </c>
      <c r="B50" s="351"/>
      <c r="C50" s="351"/>
      <c r="D50" s="351"/>
      <c r="E50" s="351"/>
      <c r="F50" s="351"/>
      <c r="G50" s="351"/>
      <c r="H50" s="351"/>
      <c r="I50" s="351"/>
      <c r="J50" s="351"/>
    </row>
    <row r="51" spans="1:10" ht="39.6" x14ac:dyDescent="0.3">
      <c r="A51" s="367" t="s">
        <v>653</v>
      </c>
      <c r="B51" s="351"/>
      <c r="C51" s="351"/>
      <c r="D51" s="351"/>
      <c r="E51" s="351"/>
      <c r="F51" s="351"/>
      <c r="G51" s="351"/>
      <c r="H51" s="351"/>
      <c r="I51" s="351"/>
      <c r="J51" s="351"/>
    </row>
    <row r="52" spans="1:10" ht="66" x14ac:dyDescent="0.3">
      <c r="A52" s="368" t="s">
        <v>654</v>
      </c>
      <c r="B52" s="351"/>
      <c r="C52" s="351"/>
      <c r="D52" s="351"/>
      <c r="E52" s="351"/>
      <c r="F52" s="351"/>
      <c r="G52" s="351"/>
      <c r="H52" s="351"/>
      <c r="I52" s="351"/>
      <c r="J52" s="351"/>
    </row>
    <row r="53" spans="1:10" x14ac:dyDescent="0.3">
      <c r="A53" s="351"/>
      <c r="B53" s="351"/>
      <c r="C53" s="351"/>
      <c r="D53" s="351"/>
      <c r="E53" s="351"/>
      <c r="F53" s="351"/>
      <c r="G53" s="351"/>
      <c r="H53" s="351"/>
      <c r="I53" s="351"/>
      <c r="J53" s="351"/>
    </row>
    <row r="54" spans="1:10" x14ac:dyDescent="0.3">
      <c r="A54" s="351"/>
      <c r="B54" s="351"/>
      <c r="C54" s="351"/>
      <c r="D54" s="351"/>
      <c r="E54" s="351"/>
      <c r="F54" s="351"/>
      <c r="G54" s="351"/>
      <c r="H54" s="351"/>
      <c r="I54" s="351"/>
      <c r="J54" s="351"/>
    </row>
    <row r="55" spans="1:10" x14ac:dyDescent="0.3">
      <c r="A55" s="351"/>
      <c r="B55" s="351"/>
      <c r="C55" s="351"/>
      <c r="D55" s="351"/>
      <c r="E55" s="351"/>
      <c r="F55" s="351"/>
      <c r="G55" s="351"/>
      <c r="H55" s="351"/>
      <c r="I55" s="351"/>
      <c r="J55" s="351"/>
    </row>
    <row r="56" spans="1:10" x14ac:dyDescent="0.3">
      <c r="A56" s="351"/>
      <c r="B56" s="351"/>
      <c r="C56" s="351"/>
      <c r="D56" s="351"/>
      <c r="E56" s="351"/>
      <c r="F56" s="351"/>
      <c r="G56" s="351"/>
      <c r="H56" s="351"/>
      <c r="I56" s="351"/>
      <c r="J56" s="351"/>
    </row>
    <row r="57" spans="1:10" x14ac:dyDescent="0.3">
      <c r="A57" s="351"/>
      <c r="B57" s="351"/>
      <c r="C57" s="351"/>
      <c r="D57" s="351"/>
      <c r="E57" s="351"/>
      <c r="F57" s="351"/>
      <c r="G57" s="351"/>
      <c r="H57" s="351"/>
      <c r="I57" s="351"/>
      <c r="J57" s="351"/>
    </row>
    <row r="58" spans="1:10" x14ac:dyDescent="0.3">
      <c r="A58" s="351"/>
      <c r="B58" s="351"/>
      <c r="C58" s="351"/>
      <c r="D58" s="351"/>
      <c r="E58" s="351"/>
      <c r="F58" s="351"/>
      <c r="G58" s="351"/>
      <c r="H58" s="351"/>
      <c r="I58" s="351"/>
      <c r="J58" s="351"/>
    </row>
    <row r="59" spans="1:10" x14ac:dyDescent="0.3">
      <c r="A59" s="351"/>
      <c r="B59" s="351"/>
      <c r="C59" s="351"/>
      <c r="D59" s="351"/>
      <c r="E59" s="351"/>
      <c r="F59" s="351"/>
      <c r="G59" s="351"/>
      <c r="H59" s="351"/>
      <c r="I59" s="351"/>
      <c r="J59" s="351"/>
    </row>
    <row r="60" spans="1:10" x14ac:dyDescent="0.3">
      <c r="A60" s="351"/>
      <c r="B60" s="351"/>
      <c r="C60" s="351"/>
      <c r="D60" s="351"/>
      <c r="E60" s="351"/>
      <c r="F60" s="351"/>
      <c r="G60" s="351"/>
      <c r="H60" s="351"/>
      <c r="I60" s="351"/>
      <c r="J60" s="351"/>
    </row>
    <row r="61" spans="1:10" x14ac:dyDescent="0.3">
      <c r="A61" s="351"/>
      <c r="B61" s="351"/>
      <c r="C61" s="351"/>
      <c r="D61" s="351"/>
      <c r="E61" s="351"/>
      <c r="F61" s="351"/>
      <c r="G61" s="351"/>
      <c r="H61" s="351"/>
      <c r="I61" s="351"/>
      <c r="J61" s="351"/>
    </row>
    <row r="62" spans="1:10" x14ac:dyDescent="0.3">
      <c r="A62" s="351"/>
      <c r="B62" s="351"/>
      <c r="C62" s="351"/>
      <c r="D62" s="351"/>
      <c r="E62" s="351"/>
      <c r="F62" s="351"/>
      <c r="G62" s="351"/>
      <c r="H62" s="351"/>
      <c r="I62" s="351"/>
      <c r="J62" s="351"/>
    </row>
    <row r="63" spans="1:10" x14ac:dyDescent="0.3">
      <c r="A63" s="351"/>
      <c r="B63" s="351"/>
      <c r="C63" s="351"/>
      <c r="D63" s="351"/>
      <c r="E63" s="351"/>
      <c r="F63" s="351"/>
      <c r="G63" s="351"/>
      <c r="H63" s="351"/>
      <c r="I63" s="351"/>
      <c r="J63" s="351"/>
    </row>
    <row r="64" spans="1:10" x14ac:dyDescent="0.3">
      <c r="A64" s="369"/>
      <c r="B64" s="369"/>
      <c r="C64" s="369"/>
      <c r="D64" s="369"/>
      <c r="E64" s="369"/>
      <c r="F64" s="369"/>
      <c r="G64" s="369"/>
      <c r="H64" s="369"/>
      <c r="I64" s="369"/>
      <c r="J64" s="369"/>
    </row>
    <row r="65" spans="1:10" x14ac:dyDescent="0.3">
      <c r="A65" s="369"/>
      <c r="B65" s="369"/>
      <c r="C65" s="369"/>
      <c r="D65" s="369"/>
      <c r="E65" s="369"/>
      <c r="F65" s="369"/>
      <c r="G65" s="369"/>
      <c r="H65" s="369"/>
      <c r="I65" s="369"/>
      <c r="J65" s="369"/>
    </row>
    <row r="66" spans="1:10" x14ac:dyDescent="0.3">
      <c r="A66" s="369"/>
      <c r="B66" s="369"/>
      <c r="C66" s="369"/>
      <c r="D66" s="369"/>
      <c r="E66" s="369"/>
      <c r="F66" s="369"/>
      <c r="G66" s="369"/>
      <c r="H66" s="369"/>
      <c r="I66" s="369"/>
      <c r="J66" s="369"/>
    </row>
    <row r="67" spans="1:10" x14ac:dyDescent="0.3">
      <c r="A67" s="369"/>
      <c r="B67" s="369"/>
      <c r="C67" s="369"/>
      <c r="D67" s="369"/>
      <c r="E67" s="369"/>
      <c r="F67" s="369"/>
      <c r="G67" s="369"/>
      <c r="H67" s="369"/>
      <c r="I67" s="369"/>
      <c r="J67" s="369"/>
    </row>
    <row r="68" spans="1:10" x14ac:dyDescent="0.3">
      <c r="A68" s="369"/>
      <c r="B68" s="369"/>
      <c r="C68" s="369"/>
      <c r="D68" s="369"/>
      <c r="E68" s="369"/>
      <c r="F68" s="369"/>
      <c r="G68" s="369"/>
      <c r="H68" s="369"/>
      <c r="I68" s="369"/>
      <c r="J68" s="369"/>
    </row>
    <row r="69" spans="1:10" x14ac:dyDescent="0.3">
      <c r="A69" s="369"/>
      <c r="B69" s="369"/>
      <c r="C69" s="369"/>
      <c r="D69" s="369"/>
      <c r="E69" s="369"/>
      <c r="F69" s="369"/>
      <c r="G69" s="369"/>
      <c r="H69" s="369"/>
      <c r="I69" s="369"/>
      <c r="J69" s="369"/>
    </row>
    <row r="70" spans="1:10" x14ac:dyDescent="0.3">
      <c r="A70" s="369"/>
      <c r="B70" s="369"/>
      <c r="C70" s="369"/>
      <c r="D70" s="369"/>
      <c r="E70" s="369"/>
      <c r="F70" s="369"/>
      <c r="G70" s="369"/>
      <c r="H70" s="369"/>
      <c r="I70" s="369"/>
      <c r="J70" s="369"/>
    </row>
    <row r="71" spans="1:10" x14ac:dyDescent="0.3">
      <c r="A71" s="369"/>
      <c r="B71" s="369"/>
      <c r="C71" s="369"/>
      <c r="D71" s="369"/>
      <c r="E71" s="369"/>
      <c r="F71" s="369"/>
      <c r="G71" s="369"/>
      <c r="H71" s="369"/>
      <c r="I71" s="369"/>
      <c r="J71" s="369"/>
    </row>
    <row r="72" spans="1:10" x14ac:dyDescent="0.3">
      <c r="A72" s="369"/>
      <c r="B72" s="369"/>
      <c r="C72" s="369"/>
      <c r="D72" s="369"/>
      <c r="E72" s="369"/>
      <c r="F72" s="369"/>
      <c r="G72" s="369"/>
      <c r="H72" s="369"/>
      <c r="I72" s="369"/>
      <c r="J72" s="369"/>
    </row>
    <row r="73" spans="1:10" x14ac:dyDescent="0.3">
      <c r="A73" s="369"/>
      <c r="B73" s="369"/>
      <c r="C73" s="369"/>
      <c r="D73" s="369"/>
      <c r="E73" s="369"/>
      <c r="F73" s="369"/>
      <c r="G73" s="369"/>
      <c r="H73" s="369"/>
      <c r="I73" s="369"/>
      <c r="J73" s="369"/>
    </row>
    <row r="74" spans="1:10" x14ac:dyDescent="0.3">
      <c r="A74" s="369"/>
      <c r="B74" s="369"/>
      <c r="C74" s="369"/>
      <c r="D74" s="369"/>
      <c r="E74" s="369"/>
      <c r="F74" s="369"/>
      <c r="G74" s="369"/>
      <c r="H74" s="369"/>
      <c r="I74" s="369"/>
      <c r="J74" s="369"/>
    </row>
    <row r="75" spans="1:10" x14ac:dyDescent="0.3">
      <c r="A75" s="369"/>
      <c r="B75" s="369"/>
      <c r="C75" s="369"/>
      <c r="D75" s="369"/>
      <c r="E75" s="369"/>
      <c r="F75" s="369"/>
      <c r="G75" s="369"/>
      <c r="H75" s="369"/>
      <c r="I75" s="369"/>
      <c r="J75" s="369"/>
    </row>
    <row r="76" spans="1:10" x14ac:dyDescent="0.3">
      <c r="A76" s="369"/>
      <c r="B76" s="369"/>
      <c r="C76" s="369"/>
      <c r="D76" s="369"/>
      <c r="E76" s="369"/>
      <c r="F76" s="369"/>
      <c r="G76" s="369"/>
      <c r="H76" s="369"/>
      <c r="I76" s="369"/>
      <c r="J76" s="369"/>
    </row>
    <row r="77" spans="1:10" x14ac:dyDescent="0.3">
      <c r="A77" s="369"/>
      <c r="B77" s="369"/>
      <c r="C77" s="369"/>
      <c r="D77" s="369"/>
      <c r="E77" s="369"/>
      <c r="F77" s="369"/>
      <c r="G77" s="369"/>
      <c r="H77" s="369"/>
      <c r="I77" s="369"/>
      <c r="J77" s="369"/>
    </row>
    <row r="78" spans="1:10" x14ac:dyDescent="0.3">
      <c r="A78" s="369"/>
      <c r="B78" s="369"/>
      <c r="C78" s="369"/>
      <c r="D78" s="369"/>
      <c r="E78" s="369"/>
      <c r="F78" s="369"/>
      <c r="G78" s="369"/>
      <c r="H78" s="369"/>
      <c r="I78" s="369"/>
      <c r="J78" s="369"/>
    </row>
    <row r="79" spans="1:10" x14ac:dyDescent="0.3">
      <c r="A79" s="369"/>
      <c r="B79" s="369"/>
      <c r="C79" s="369"/>
      <c r="D79" s="369"/>
      <c r="E79" s="369"/>
      <c r="F79" s="369"/>
      <c r="G79" s="369"/>
      <c r="H79" s="369"/>
      <c r="I79" s="369"/>
      <c r="J79" s="369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4.4" x14ac:dyDescent="0.3"/>
  <cols>
    <col min="1" max="1" width="46.6640625" customWidth="1"/>
    <col min="3" max="3" width="17.33203125" customWidth="1"/>
    <col min="4" max="4" width="17" customWidth="1"/>
    <col min="5" max="5" width="25.88671875" customWidth="1"/>
    <col min="6" max="6" width="19.33203125" customWidth="1"/>
    <col min="7" max="7" width="16.109375" customWidth="1"/>
    <col min="257" max="257" width="46.6640625" customWidth="1"/>
    <col min="259" max="259" width="17.33203125" customWidth="1"/>
    <col min="260" max="260" width="17" customWidth="1"/>
    <col min="261" max="261" width="25.88671875" customWidth="1"/>
    <col min="262" max="262" width="19.33203125" customWidth="1"/>
    <col min="263" max="263" width="16.109375" customWidth="1"/>
    <col min="513" max="513" width="46.6640625" customWidth="1"/>
    <col min="515" max="515" width="17.33203125" customWidth="1"/>
    <col min="516" max="516" width="17" customWidth="1"/>
    <col min="517" max="517" width="25.88671875" customWidth="1"/>
    <col min="518" max="518" width="19.33203125" customWidth="1"/>
    <col min="519" max="519" width="16.109375" customWidth="1"/>
    <col min="769" max="769" width="46.6640625" customWidth="1"/>
    <col min="771" max="771" width="17.33203125" customWidth="1"/>
    <col min="772" max="772" width="17" customWidth="1"/>
    <col min="773" max="773" width="25.88671875" customWidth="1"/>
    <col min="774" max="774" width="19.33203125" customWidth="1"/>
    <col min="775" max="775" width="16.109375" customWidth="1"/>
    <col min="1025" max="1025" width="46.6640625" customWidth="1"/>
    <col min="1027" max="1027" width="17.33203125" customWidth="1"/>
    <col min="1028" max="1028" width="17" customWidth="1"/>
    <col min="1029" max="1029" width="25.88671875" customWidth="1"/>
    <col min="1030" max="1030" width="19.33203125" customWidth="1"/>
    <col min="1031" max="1031" width="16.109375" customWidth="1"/>
    <col min="1281" max="1281" width="46.6640625" customWidth="1"/>
    <col min="1283" max="1283" width="17.33203125" customWidth="1"/>
    <col min="1284" max="1284" width="17" customWidth="1"/>
    <col min="1285" max="1285" width="25.88671875" customWidth="1"/>
    <col min="1286" max="1286" width="19.33203125" customWidth="1"/>
    <col min="1287" max="1287" width="16.109375" customWidth="1"/>
    <col min="1537" max="1537" width="46.6640625" customWidth="1"/>
    <col min="1539" max="1539" width="17.33203125" customWidth="1"/>
    <col min="1540" max="1540" width="17" customWidth="1"/>
    <col min="1541" max="1541" width="25.88671875" customWidth="1"/>
    <col min="1542" max="1542" width="19.33203125" customWidth="1"/>
    <col min="1543" max="1543" width="16.109375" customWidth="1"/>
    <col min="1793" max="1793" width="46.6640625" customWidth="1"/>
    <col min="1795" max="1795" width="17.33203125" customWidth="1"/>
    <col min="1796" max="1796" width="17" customWidth="1"/>
    <col min="1797" max="1797" width="25.88671875" customWidth="1"/>
    <col min="1798" max="1798" width="19.33203125" customWidth="1"/>
    <col min="1799" max="1799" width="16.109375" customWidth="1"/>
    <col min="2049" max="2049" width="46.6640625" customWidth="1"/>
    <col min="2051" max="2051" width="17.33203125" customWidth="1"/>
    <col min="2052" max="2052" width="17" customWidth="1"/>
    <col min="2053" max="2053" width="25.88671875" customWidth="1"/>
    <col min="2054" max="2054" width="19.33203125" customWidth="1"/>
    <col min="2055" max="2055" width="16.109375" customWidth="1"/>
    <col min="2305" max="2305" width="46.6640625" customWidth="1"/>
    <col min="2307" max="2307" width="17.33203125" customWidth="1"/>
    <col min="2308" max="2308" width="17" customWidth="1"/>
    <col min="2309" max="2309" width="25.88671875" customWidth="1"/>
    <col min="2310" max="2310" width="19.33203125" customWidth="1"/>
    <col min="2311" max="2311" width="16.109375" customWidth="1"/>
    <col min="2561" max="2561" width="46.6640625" customWidth="1"/>
    <col min="2563" max="2563" width="17.33203125" customWidth="1"/>
    <col min="2564" max="2564" width="17" customWidth="1"/>
    <col min="2565" max="2565" width="25.88671875" customWidth="1"/>
    <col min="2566" max="2566" width="19.33203125" customWidth="1"/>
    <col min="2567" max="2567" width="16.109375" customWidth="1"/>
    <col min="2817" max="2817" width="46.6640625" customWidth="1"/>
    <col min="2819" max="2819" width="17.33203125" customWidth="1"/>
    <col min="2820" max="2820" width="17" customWidth="1"/>
    <col min="2821" max="2821" width="25.88671875" customWidth="1"/>
    <col min="2822" max="2822" width="19.33203125" customWidth="1"/>
    <col min="2823" max="2823" width="16.109375" customWidth="1"/>
    <col min="3073" max="3073" width="46.6640625" customWidth="1"/>
    <col min="3075" max="3075" width="17.33203125" customWidth="1"/>
    <col min="3076" max="3076" width="17" customWidth="1"/>
    <col min="3077" max="3077" width="25.88671875" customWidth="1"/>
    <col min="3078" max="3078" width="19.33203125" customWidth="1"/>
    <col min="3079" max="3079" width="16.109375" customWidth="1"/>
    <col min="3329" max="3329" width="46.6640625" customWidth="1"/>
    <col min="3331" max="3331" width="17.33203125" customWidth="1"/>
    <col min="3332" max="3332" width="17" customWidth="1"/>
    <col min="3333" max="3333" width="25.88671875" customWidth="1"/>
    <col min="3334" max="3334" width="19.33203125" customWidth="1"/>
    <col min="3335" max="3335" width="16.109375" customWidth="1"/>
    <col min="3585" max="3585" width="46.6640625" customWidth="1"/>
    <col min="3587" max="3587" width="17.33203125" customWidth="1"/>
    <col min="3588" max="3588" width="17" customWidth="1"/>
    <col min="3589" max="3589" width="25.88671875" customWidth="1"/>
    <col min="3590" max="3590" width="19.33203125" customWidth="1"/>
    <col min="3591" max="3591" width="16.109375" customWidth="1"/>
    <col min="3841" max="3841" width="46.6640625" customWidth="1"/>
    <col min="3843" max="3843" width="17.33203125" customWidth="1"/>
    <col min="3844" max="3844" width="17" customWidth="1"/>
    <col min="3845" max="3845" width="25.88671875" customWidth="1"/>
    <col min="3846" max="3846" width="19.33203125" customWidth="1"/>
    <col min="3847" max="3847" width="16.109375" customWidth="1"/>
    <col min="4097" max="4097" width="46.6640625" customWidth="1"/>
    <col min="4099" max="4099" width="17.33203125" customWidth="1"/>
    <col min="4100" max="4100" width="17" customWidth="1"/>
    <col min="4101" max="4101" width="25.88671875" customWidth="1"/>
    <col min="4102" max="4102" width="19.33203125" customWidth="1"/>
    <col min="4103" max="4103" width="16.109375" customWidth="1"/>
    <col min="4353" max="4353" width="46.6640625" customWidth="1"/>
    <col min="4355" max="4355" width="17.33203125" customWidth="1"/>
    <col min="4356" max="4356" width="17" customWidth="1"/>
    <col min="4357" max="4357" width="25.88671875" customWidth="1"/>
    <col min="4358" max="4358" width="19.33203125" customWidth="1"/>
    <col min="4359" max="4359" width="16.109375" customWidth="1"/>
    <col min="4609" max="4609" width="46.6640625" customWidth="1"/>
    <col min="4611" max="4611" width="17.33203125" customWidth="1"/>
    <col min="4612" max="4612" width="17" customWidth="1"/>
    <col min="4613" max="4613" width="25.88671875" customWidth="1"/>
    <col min="4614" max="4614" width="19.33203125" customWidth="1"/>
    <col min="4615" max="4615" width="16.109375" customWidth="1"/>
    <col min="4865" max="4865" width="46.6640625" customWidth="1"/>
    <col min="4867" max="4867" width="17.33203125" customWidth="1"/>
    <col min="4868" max="4868" width="17" customWidth="1"/>
    <col min="4869" max="4869" width="25.88671875" customWidth="1"/>
    <col min="4870" max="4870" width="19.33203125" customWidth="1"/>
    <col min="4871" max="4871" width="16.109375" customWidth="1"/>
    <col min="5121" max="5121" width="46.6640625" customWidth="1"/>
    <col min="5123" max="5123" width="17.33203125" customWidth="1"/>
    <col min="5124" max="5124" width="17" customWidth="1"/>
    <col min="5125" max="5125" width="25.88671875" customWidth="1"/>
    <col min="5126" max="5126" width="19.33203125" customWidth="1"/>
    <col min="5127" max="5127" width="16.109375" customWidth="1"/>
    <col min="5377" max="5377" width="46.6640625" customWidth="1"/>
    <col min="5379" max="5379" width="17.33203125" customWidth="1"/>
    <col min="5380" max="5380" width="17" customWidth="1"/>
    <col min="5381" max="5381" width="25.88671875" customWidth="1"/>
    <col min="5382" max="5382" width="19.33203125" customWidth="1"/>
    <col min="5383" max="5383" width="16.109375" customWidth="1"/>
    <col min="5633" max="5633" width="46.6640625" customWidth="1"/>
    <col min="5635" max="5635" width="17.33203125" customWidth="1"/>
    <col min="5636" max="5636" width="17" customWidth="1"/>
    <col min="5637" max="5637" width="25.88671875" customWidth="1"/>
    <col min="5638" max="5638" width="19.33203125" customWidth="1"/>
    <col min="5639" max="5639" width="16.109375" customWidth="1"/>
    <col min="5889" max="5889" width="46.6640625" customWidth="1"/>
    <col min="5891" max="5891" width="17.33203125" customWidth="1"/>
    <col min="5892" max="5892" width="17" customWidth="1"/>
    <col min="5893" max="5893" width="25.88671875" customWidth="1"/>
    <col min="5894" max="5894" width="19.33203125" customWidth="1"/>
    <col min="5895" max="5895" width="16.109375" customWidth="1"/>
    <col min="6145" max="6145" width="46.6640625" customWidth="1"/>
    <col min="6147" max="6147" width="17.33203125" customWidth="1"/>
    <col min="6148" max="6148" width="17" customWidth="1"/>
    <col min="6149" max="6149" width="25.88671875" customWidth="1"/>
    <col min="6150" max="6150" width="19.33203125" customWidth="1"/>
    <col min="6151" max="6151" width="16.109375" customWidth="1"/>
    <col min="6401" max="6401" width="46.6640625" customWidth="1"/>
    <col min="6403" max="6403" width="17.33203125" customWidth="1"/>
    <col min="6404" max="6404" width="17" customWidth="1"/>
    <col min="6405" max="6405" width="25.88671875" customWidth="1"/>
    <col min="6406" max="6406" width="19.33203125" customWidth="1"/>
    <col min="6407" max="6407" width="16.109375" customWidth="1"/>
    <col min="6657" max="6657" width="46.6640625" customWidth="1"/>
    <col min="6659" max="6659" width="17.33203125" customWidth="1"/>
    <col min="6660" max="6660" width="17" customWidth="1"/>
    <col min="6661" max="6661" width="25.88671875" customWidth="1"/>
    <col min="6662" max="6662" width="19.33203125" customWidth="1"/>
    <col min="6663" max="6663" width="16.109375" customWidth="1"/>
    <col min="6913" max="6913" width="46.6640625" customWidth="1"/>
    <col min="6915" max="6915" width="17.33203125" customWidth="1"/>
    <col min="6916" max="6916" width="17" customWidth="1"/>
    <col min="6917" max="6917" width="25.88671875" customWidth="1"/>
    <col min="6918" max="6918" width="19.33203125" customWidth="1"/>
    <col min="6919" max="6919" width="16.109375" customWidth="1"/>
    <col min="7169" max="7169" width="46.6640625" customWidth="1"/>
    <col min="7171" max="7171" width="17.33203125" customWidth="1"/>
    <col min="7172" max="7172" width="17" customWidth="1"/>
    <col min="7173" max="7173" width="25.88671875" customWidth="1"/>
    <col min="7174" max="7174" width="19.33203125" customWidth="1"/>
    <col min="7175" max="7175" width="16.109375" customWidth="1"/>
    <col min="7425" max="7425" width="46.6640625" customWidth="1"/>
    <col min="7427" max="7427" width="17.33203125" customWidth="1"/>
    <col min="7428" max="7428" width="17" customWidth="1"/>
    <col min="7429" max="7429" width="25.88671875" customWidth="1"/>
    <col min="7430" max="7430" width="19.33203125" customWidth="1"/>
    <col min="7431" max="7431" width="16.109375" customWidth="1"/>
    <col min="7681" max="7681" width="46.6640625" customWidth="1"/>
    <col min="7683" max="7683" width="17.33203125" customWidth="1"/>
    <col min="7684" max="7684" width="17" customWidth="1"/>
    <col min="7685" max="7685" width="25.88671875" customWidth="1"/>
    <col min="7686" max="7686" width="19.33203125" customWidth="1"/>
    <col min="7687" max="7687" width="16.109375" customWidth="1"/>
    <col min="7937" max="7937" width="46.6640625" customWidth="1"/>
    <col min="7939" max="7939" width="17.33203125" customWidth="1"/>
    <col min="7940" max="7940" width="17" customWidth="1"/>
    <col min="7941" max="7941" width="25.88671875" customWidth="1"/>
    <col min="7942" max="7942" width="19.33203125" customWidth="1"/>
    <col min="7943" max="7943" width="16.109375" customWidth="1"/>
    <col min="8193" max="8193" width="46.6640625" customWidth="1"/>
    <col min="8195" max="8195" width="17.33203125" customWidth="1"/>
    <col min="8196" max="8196" width="17" customWidth="1"/>
    <col min="8197" max="8197" width="25.88671875" customWidth="1"/>
    <col min="8198" max="8198" width="19.33203125" customWidth="1"/>
    <col min="8199" max="8199" width="16.109375" customWidth="1"/>
    <col min="8449" max="8449" width="46.6640625" customWidth="1"/>
    <col min="8451" max="8451" width="17.33203125" customWidth="1"/>
    <col min="8452" max="8452" width="17" customWidth="1"/>
    <col min="8453" max="8453" width="25.88671875" customWidth="1"/>
    <col min="8454" max="8454" width="19.33203125" customWidth="1"/>
    <col min="8455" max="8455" width="16.109375" customWidth="1"/>
    <col min="8705" max="8705" width="46.6640625" customWidth="1"/>
    <col min="8707" max="8707" width="17.33203125" customWidth="1"/>
    <col min="8708" max="8708" width="17" customWidth="1"/>
    <col min="8709" max="8709" width="25.88671875" customWidth="1"/>
    <col min="8710" max="8710" width="19.33203125" customWidth="1"/>
    <col min="8711" max="8711" width="16.109375" customWidth="1"/>
    <col min="8961" max="8961" width="46.6640625" customWidth="1"/>
    <col min="8963" max="8963" width="17.33203125" customWidth="1"/>
    <col min="8964" max="8964" width="17" customWidth="1"/>
    <col min="8965" max="8965" width="25.88671875" customWidth="1"/>
    <col min="8966" max="8966" width="19.33203125" customWidth="1"/>
    <col min="8967" max="8967" width="16.109375" customWidth="1"/>
    <col min="9217" max="9217" width="46.6640625" customWidth="1"/>
    <col min="9219" max="9219" width="17.33203125" customWidth="1"/>
    <col min="9220" max="9220" width="17" customWidth="1"/>
    <col min="9221" max="9221" width="25.88671875" customWidth="1"/>
    <col min="9222" max="9222" width="19.33203125" customWidth="1"/>
    <col min="9223" max="9223" width="16.109375" customWidth="1"/>
    <col min="9473" max="9473" width="46.6640625" customWidth="1"/>
    <col min="9475" max="9475" width="17.33203125" customWidth="1"/>
    <col min="9476" max="9476" width="17" customWidth="1"/>
    <col min="9477" max="9477" width="25.88671875" customWidth="1"/>
    <col min="9478" max="9478" width="19.33203125" customWidth="1"/>
    <col min="9479" max="9479" width="16.109375" customWidth="1"/>
    <col min="9729" max="9729" width="46.6640625" customWidth="1"/>
    <col min="9731" max="9731" width="17.33203125" customWidth="1"/>
    <col min="9732" max="9732" width="17" customWidth="1"/>
    <col min="9733" max="9733" width="25.88671875" customWidth="1"/>
    <col min="9734" max="9734" width="19.33203125" customWidth="1"/>
    <col min="9735" max="9735" width="16.109375" customWidth="1"/>
    <col min="9985" max="9985" width="46.6640625" customWidth="1"/>
    <col min="9987" max="9987" width="17.33203125" customWidth="1"/>
    <col min="9988" max="9988" width="17" customWidth="1"/>
    <col min="9989" max="9989" width="25.88671875" customWidth="1"/>
    <col min="9990" max="9990" width="19.33203125" customWidth="1"/>
    <col min="9991" max="9991" width="16.109375" customWidth="1"/>
    <col min="10241" max="10241" width="46.6640625" customWidth="1"/>
    <col min="10243" max="10243" width="17.33203125" customWidth="1"/>
    <col min="10244" max="10244" width="17" customWidth="1"/>
    <col min="10245" max="10245" width="25.88671875" customWidth="1"/>
    <col min="10246" max="10246" width="19.33203125" customWidth="1"/>
    <col min="10247" max="10247" width="16.109375" customWidth="1"/>
    <col min="10497" max="10497" width="46.6640625" customWidth="1"/>
    <col min="10499" max="10499" width="17.33203125" customWidth="1"/>
    <col min="10500" max="10500" width="17" customWidth="1"/>
    <col min="10501" max="10501" width="25.88671875" customWidth="1"/>
    <col min="10502" max="10502" width="19.33203125" customWidth="1"/>
    <col min="10503" max="10503" width="16.109375" customWidth="1"/>
    <col min="10753" max="10753" width="46.6640625" customWidth="1"/>
    <col min="10755" max="10755" width="17.33203125" customWidth="1"/>
    <col min="10756" max="10756" width="17" customWidth="1"/>
    <col min="10757" max="10757" width="25.88671875" customWidth="1"/>
    <col min="10758" max="10758" width="19.33203125" customWidth="1"/>
    <col min="10759" max="10759" width="16.109375" customWidth="1"/>
    <col min="11009" max="11009" width="46.6640625" customWidth="1"/>
    <col min="11011" max="11011" width="17.33203125" customWidth="1"/>
    <col min="11012" max="11012" width="17" customWidth="1"/>
    <col min="11013" max="11013" width="25.88671875" customWidth="1"/>
    <col min="11014" max="11014" width="19.33203125" customWidth="1"/>
    <col min="11015" max="11015" width="16.109375" customWidth="1"/>
    <col min="11265" max="11265" width="46.6640625" customWidth="1"/>
    <col min="11267" max="11267" width="17.33203125" customWidth="1"/>
    <col min="11268" max="11268" width="17" customWidth="1"/>
    <col min="11269" max="11269" width="25.88671875" customWidth="1"/>
    <col min="11270" max="11270" width="19.33203125" customWidth="1"/>
    <col min="11271" max="11271" width="16.109375" customWidth="1"/>
    <col min="11521" max="11521" width="46.6640625" customWidth="1"/>
    <col min="11523" max="11523" width="17.33203125" customWidth="1"/>
    <col min="11524" max="11524" width="17" customWidth="1"/>
    <col min="11525" max="11525" width="25.88671875" customWidth="1"/>
    <col min="11526" max="11526" width="19.33203125" customWidth="1"/>
    <col min="11527" max="11527" width="16.109375" customWidth="1"/>
    <col min="11777" max="11777" width="46.6640625" customWidth="1"/>
    <col min="11779" max="11779" width="17.33203125" customWidth="1"/>
    <col min="11780" max="11780" width="17" customWidth="1"/>
    <col min="11781" max="11781" width="25.88671875" customWidth="1"/>
    <col min="11782" max="11782" width="19.33203125" customWidth="1"/>
    <col min="11783" max="11783" width="16.109375" customWidth="1"/>
    <col min="12033" max="12033" width="46.6640625" customWidth="1"/>
    <col min="12035" max="12035" width="17.33203125" customWidth="1"/>
    <col min="12036" max="12036" width="17" customWidth="1"/>
    <col min="12037" max="12037" width="25.88671875" customWidth="1"/>
    <col min="12038" max="12038" width="19.33203125" customWidth="1"/>
    <col min="12039" max="12039" width="16.109375" customWidth="1"/>
    <col min="12289" max="12289" width="46.6640625" customWidth="1"/>
    <col min="12291" max="12291" width="17.33203125" customWidth="1"/>
    <col min="12292" max="12292" width="17" customWidth="1"/>
    <col min="12293" max="12293" width="25.88671875" customWidth="1"/>
    <col min="12294" max="12294" width="19.33203125" customWidth="1"/>
    <col min="12295" max="12295" width="16.109375" customWidth="1"/>
    <col min="12545" max="12545" width="46.6640625" customWidth="1"/>
    <col min="12547" max="12547" width="17.33203125" customWidth="1"/>
    <col min="12548" max="12548" width="17" customWidth="1"/>
    <col min="12549" max="12549" width="25.88671875" customWidth="1"/>
    <col min="12550" max="12550" width="19.33203125" customWidth="1"/>
    <col min="12551" max="12551" width="16.109375" customWidth="1"/>
    <col min="12801" max="12801" width="46.6640625" customWidth="1"/>
    <col min="12803" max="12803" width="17.33203125" customWidth="1"/>
    <col min="12804" max="12804" width="17" customWidth="1"/>
    <col min="12805" max="12805" width="25.88671875" customWidth="1"/>
    <col min="12806" max="12806" width="19.33203125" customWidth="1"/>
    <col min="12807" max="12807" width="16.109375" customWidth="1"/>
    <col min="13057" max="13057" width="46.6640625" customWidth="1"/>
    <col min="13059" max="13059" width="17.33203125" customWidth="1"/>
    <col min="13060" max="13060" width="17" customWidth="1"/>
    <col min="13061" max="13061" width="25.88671875" customWidth="1"/>
    <col min="13062" max="13062" width="19.33203125" customWidth="1"/>
    <col min="13063" max="13063" width="16.109375" customWidth="1"/>
    <col min="13313" max="13313" width="46.6640625" customWidth="1"/>
    <col min="13315" max="13315" width="17.33203125" customWidth="1"/>
    <col min="13316" max="13316" width="17" customWidth="1"/>
    <col min="13317" max="13317" width="25.88671875" customWidth="1"/>
    <col min="13318" max="13318" width="19.33203125" customWidth="1"/>
    <col min="13319" max="13319" width="16.109375" customWidth="1"/>
    <col min="13569" max="13569" width="46.6640625" customWidth="1"/>
    <col min="13571" max="13571" width="17.33203125" customWidth="1"/>
    <col min="13572" max="13572" width="17" customWidth="1"/>
    <col min="13573" max="13573" width="25.88671875" customWidth="1"/>
    <col min="13574" max="13574" width="19.33203125" customWidth="1"/>
    <col min="13575" max="13575" width="16.109375" customWidth="1"/>
    <col min="13825" max="13825" width="46.6640625" customWidth="1"/>
    <col min="13827" max="13827" width="17.33203125" customWidth="1"/>
    <col min="13828" max="13828" width="17" customWidth="1"/>
    <col min="13829" max="13829" width="25.88671875" customWidth="1"/>
    <col min="13830" max="13830" width="19.33203125" customWidth="1"/>
    <col min="13831" max="13831" width="16.109375" customWidth="1"/>
    <col min="14081" max="14081" width="46.6640625" customWidth="1"/>
    <col min="14083" max="14083" width="17.33203125" customWidth="1"/>
    <col min="14084" max="14084" width="17" customWidth="1"/>
    <col min="14085" max="14085" width="25.88671875" customWidth="1"/>
    <col min="14086" max="14086" width="19.33203125" customWidth="1"/>
    <col min="14087" max="14087" width="16.109375" customWidth="1"/>
    <col min="14337" max="14337" width="46.6640625" customWidth="1"/>
    <col min="14339" max="14339" width="17.33203125" customWidth="1"/>
    <col min="14340" max="14340" width="17" customWidth="1"/>
    <col min="14341" max="14341" width="25.88671875" customWidth="1"/>
    <col min="14342" max="14342" width="19.33203125" customWidth="1"/>
    <col min="14343" max="14343" width="16.109375" customWidth="1"/>
    <col min="14593" max="14593" width="46.6640625" customWidth="1"/>
    <col min="14595" max="14595" width="17.33203125" customWidth="1"/>
    <col min="14596" max="14596" width="17" customWidth="1"/>
    <col min="14597" max="14597" width="25.88671875" customWidth="1"/>
    <col min="14598" max="14598" width="19.33203125" customWidth="1"/>
    <col min="14599" max="14599" width="16.109375" customWidth="1"/>
    <col min="14849" max="14849" width="46.6640625" customWidth="1"/>
    <col min="14851" max="14851" width="17.33203125" customWidth="1"/>
    <col min="14852" max="14852" width="17" customWidth="1"/>
    <col min="14853" max="14853" width="25.88671875" customWidth="1"/>
    <col min="14854" max="14854" width="19.33203125" customWidth="1"/>
    <col min="14855" max="14855" width="16.109375" customWidth="1"/>
    <col min="15105" max="15105" width="46.6640625" customWidth="1"/>
    <col min="15107" max="15107" width="17.33203125" customWidth="1"/>
    <col min="15108" max="15108" width="17" customWidth="1"/>
    <col min="15109" max="15109" width="25.88671875" customWidth="1"/>
    <col min="15110" max="15110" width="19.33203125" customWidth="1"/>
    <col min="15111" max="15111" width="16.109375" customWidth="1"/>
    <col min="15361" max="15361" width="46.6640625" customWidth="1"/>
    <col min="15363" max="15363" width="17.33203125" customWidth="1"/>
    <col min="15364" max="15364" width="17" customWidth="1"/>
    <col min="15365" max="15365" width="25.88671875" customWidth="1"/>
    <col min="15366" max="15366" width="19.33203125" customWidth="1"/>
    <col min="15367" max="15367" width="16.109375" customWidth="1"/>
    <col min="15617" max="15617" width="46.6640625" customWidth="1"/>
    <col min="15619" max="15619" width="17.33203125" customWidth="1"/>
    <col min="15620" max="15620" width="17" customWidth="1"/>
    <col min="15621" max="15621" width="25.88671875" customWidth="1"/>
    <col min="15622" max="15622" width="19.33203125" customWidth="1"/>
    <col min="15623" max="15623" width="16.109375" customWidth="1"/>
    <col min="15873" max="15873" width="46.6640625" customWidth="1"/>
    <col min="15875" max="15875" width="17.33203125" customWidth="1"/>
    <col min="15876" max="15876" width="17" customWidth="1"/>
    <col min="15877" max="15877" width="25.88671875" customWidth="1"/>
    <col min="15878" max="15878" width="19.33203125" customWidth="1"/>
    <col min="15879" max="15879" width="16.109375" customWidth="1"/>
    <col min="16129" max="16129" width="46.6640625" customWidth="1"/>
    <col min="16131" max="16131" width="17.33203125" customWidth="1"/>
    <col min="16132" max="16132" width="17" customWidth="1"/>
    <col min="16133" max="16133" width="25.88671875" customWidth="1"/>
    <col min="16134" max="16134" width="19.33203125" customWidth="1"/>
    <col min="16135" max="16135" width="16.109375" customWidth="1"/>
  </cols>
  <sheetData>
    <row r="1" spans="1:9" ht="30" customHeight="1" x14ac:dyDescent="0.3">
      <c r="A1" s="612" t="s">
        <v>679</v>
      </c>
      <c r="B1" s="663"/>
      <c r="C1" s="663"/>
      <c r="D1" s="663"/>
      <c r="E1" s="663"/>
      <c r="F1" s="663"/>
      <c r="G1" s="663"/>
      <c r="H1" s="188"/>
      <c r="I1" s="188"/>
    </row>
    <row r="2" spans="1:9" ht="72" customHeight="1" x14ac:dyDescent="0.3">
      <c r="A2" s="658" t="s">
        <v>655</v>
      </c>
      <c r="B2" s="658"/>
      <c r="C2" s="658"/>
      <c r="D2" s="658"/>
      <c r="E2" s="658"/>
      <c r="F2" s="658"/>
      <c r="G2" s="658"/>
    </row>
    <row r="3" spans="1:9" ht="26.25" customHeight="1" x14ac:dyDescent="0.35">
      <c r="A3" s="661" t="s">
        <v>677</v>
      </c>
      <c r="B3" s="662"/>
      <c r="C3" s="662"/>
      <c r="D3" s="662"/>
      <c r="E3" s="662"/>
      <c r="F3" s="370"/>
      <c r="G3" s="370"/>
    </row>
    <row r="4" spans="1:9" ht="34.5" customHeight="1" x14ac:dyDescent="0.3">
      <c r="A4" s="350" t="s">
        <v>567</v>
      </c>
      <c r="B4" s="351"/>
      <c r="C4" s="351"/>
      <c r="D4" s="351"/>
      <c r="E4" s="351"/>
      <c r="F4" s="351"/>
      <c r="G4" s="351"/>
    </row>
    <row r="5" spans="1:9" ht="53.4" x14ac:dyDescent="0.3">
      <c r="A5" s="352" t="s">
        <v>197</v>
      </c>
      <c r="B5" s="288" t="s">
        <v>463</v>
      </c>
      <c r="C5" s="353" t="s">
        <v>641</v>
      </c>
      <c r="D5" s="353" t="s">
        <v>642</v>
      </c>
      <c r="E5" s="353" t="s">
        <v>656</v>
      </c>
      <c r="F5" s="371"/>
      <c r="G5" s="372"/>
    </row>
    <row r="6" spans="1:9" x14ac:dyDescent="0.3">
      <c r="A6" s="296" t="s">
        <v>608</v>
      </c>
      <c r="B6" s="291" t="s">
        <v>61</v>
      </c>
      <c r="C6" s="292"/>
      <c r="D6" s="292"/>
      <c r="E6" s="355"/>
      <c r="F6" s="373"/>
      <c r="G6" s="364"/>
    </row>
    <row r="7" spans="1:9" x14ac:dyDescent="0.3">
      <c r="A7" s="293" t="s">
        <v>593</v>
      </c>
      <c r="B7" s="293" t="s">
        <v>61</v>
      </c>
      <c r="C7" s="292"/>
      <c r="D7" s="292"/>
      <c r="E7" s="292"/>
      <c r="F7" s="373"/>
      <c r="G7" s="364"/>
    </row>
    <row r="8" spans="1:9" ht="26.4" x14ac:dyDescent="0.3">
      <c r="A8" s="290" t="s">
        <v>60</v>
      </c>
      <c r="B8" s="291" t="s">
        <v>59</v>
      </c>
      <c r="C8" s="292"/>
      <c r="D8" s="292"/>
      <c r="E8" s="292"/>
      <c r="F8" s="373"/>
      <c r="G8" s="364"/>
    </row>
    <row r="9" spans="1:9" x14ac:dyDescent="0.3">
      <c r="A9" s="296" t="s">
        <v>609</v>
      </c>
      <c r="B9" s="291" t="s">
        <v>57</v>
      </c>
      <c r="C9" s="292"/>
      <c r="D9" s="292"/>
      <c r="E9" s="292"/>
      <c r="F9" s="373"/>
      <c r="G9" s="364"/>
    </row>
    <row r="10" spans="1:9" x14ac:dyDescent="0.3">
      <c r="A10" s="293" t="s">
        <v>593</v>
      </c>
      <c r="B10" s="293" t="s">
        <v>57</v>
      </c>
      <c r="C10" s="292"/>
      <c r="D10" s="292"/>
      <c r="E10" s="292"/>
      <c r="F10" s="373"/>
      <c r="G10" s="364"/>
    </row>
    <row r="11" spans="1:9" x14ac:dyDescent="0.3">
      <c r="A11" s="294" t="s">
        <v>56</v>
      </c>
      <c r="B11" s="295" t="s">
        <v>55</v>
      </c>
      <c r="C11" s="292"/>
      <c r="D11" s="292"/>
      <c r="E11" s="292"/>
      <c r="F11" s="373"/>
      <c r="G11" s="364"/>
    </row>
    <row r="12" spans="1:9" ht="26.4" x14ac:dyDescent="0.3">
      <c r="A12" s="290" t="s">
        <v>610</v>
      </c>
      <c r="B12" s="291" t="s">
        <v>53</v>
      </c>
      <c r="C12" s="292"/>
      <c r="D12" s="292"/>
      <c r="E12" s="292"/>
      <c r="F12" s="373"/>
      <c r="G12" s="364"/>
    </row>
    <row r="13" spans="1:9" x14ac:dyDescent="0.3">
      <c r="A13" s="293" t="s">
        <v>598</v>
      </c>
      <c r="B13" s="293" t="s">
        <v>53</v>
      </c>
      <c r="C13" s="292"/>
      <c r="D13" s="292"/>
      <c r="E13" s="292"/>
      <c r="F13" s="373"/>
      <c r="G13" s="364"/>
    </row>
    <row r="14" spans="1:9" x14ac:dyDescent="0.3">
      <c r="A14" s="296" t="s">
        <v>611</v>
      </c>
      <c r="B14" s="291" t="s">
        <v>51</v>
      </c>
      <c r="C14" s="292"/>
      <c r="D14" s="292"/>
      <c r="E14" s="292"/>
      <c r="F14" s="373"/>
      <c r="G14" s="364"/>
    </row>
    <row r="15" spans="1:9" ht="26.4" x14ac:dyDescent="0.3">
      <c r="A15" s="291" t="s">
        <v>612</v>
      </c>
      <c r="B15" s="291" t="s">
        <v>49</v>
      </c>
      <c r="C15" s="292"/>
      <c r="D15" s="292"/>
      <c r="E15" s="292"/>
      <c r="F15" s="373"/>
      <c r="G15" s="364"/>
    </row>
    <row r="16" spans="1:9" x14ac:dyDescent="0.3">
      <c r="A16" s="293" t="s">
        <v>599</v>
      </c>
      <c r="B16" s="293" t="s">
        <v>49</v>
      </c>
      <c r="C16" s="292"/>
      <c r="D16" s="292"/>
      <c r="E16" s="292"/>
      <c r="F16" s="373"/>
      <c r="G16" s="364"/>
    </row>
    <row r="17" spans="1:7" x14ac:dyDescent="0.3">
      <c r="A17" s="296" t="s">
        <v>613</v>
      </c>
      <c r="B17" s="291" t="s">
        <v>47</v>
      </c>
      <c r="C17" s="292"/>
      <c r="D17" s="292"/>
      <c r="E17" s="292"/>
      <c r="F17" s="373"/>
      <c r="G17" s="364"/>
    </row>
    <row r="18" spans="1:7" x14ac:dyDescent="0.3">
      <c r="A18" s="297" t="s">
        <v>46</v>
      </c>
      <c r="B18" s="295" t="s">
        <v>45</v>
      </c>
      <c r="C18" s="292"/>
      <c r="D18" s="292"/>
      <c r="E18" s="292"/>
      <c r="F18" s="373"/>
      <c r="G18" s="364"/>
    </row>
    <row r="19" spans="1:7" ht="26.4" x14ac:dyDescent="0.3">
      <c r="A19" s="290" t="s">
        <v>18</v>
      </c>
      <c r="B19" s="291" t="s">
        <v>17</v>
      </c>
      <c r="C19" s="292"/>
      <c r="D19" s="292"/>
      <c r="E19" s="292"/>
      <c r="F19" s="373"/>
      <c r="G19" s="364"/>
    </row>
    <row r="20" spans="1:7" ht="26.4" x14ac:dyDescent="0.3">
      <c r="A20" s="291" t="s">
        <v>16</v>
      </c>
      <c r="B20" s="291" t="s">
        <v>15</v>
      </c>
      <c r="C20" s="292"/>
      <c r="D20" s="292"/>
      <c r="E20" s="292"/>
      <c r="F20" s="373"/>
      <c r="G20" s="364"/>
    </row>
    <row r="21" spans="1:7" x14ac:dyDescent="0.3">
      <c r="A21" s="296" t="s">
        <v>14</v>
      </c>
      <c r="B21" s="291" t="s">
        <v>13</v>
      </c>
      <c r="C21" s="292"/>
      <c r="D21" s="292"/>
      <c r="E21" s="292"/>
      <c r="F21" s="373"/>
      <c r="G21" s="364"/>
    </row>
    <row r="22" spans="1:7" x14ac:dyDescent="0.3">
      <c r="A22" s="296" t="s">
        <v>617</v>
      </c>
      <c r="B22" s="291" t="s">
        <v>11</v>
      </c>
      <c r="C22" s="292"/>
      <c r="D22" s="292"/>
      <c r="E22" s="292"/>
      <c r="F22" s="373"/>
      <c r="G22" s="364"/>
    </row>
    <row r="23" spans="1:7" x14ac:dyDescent="0.3">
      <c r="A23" s="293" t="s">
        <v>605</v>
      </c>
      <c r="B23" s="293" t="s">
        <v>11</v>
      </c>
      <c r="C23" s="292"/>
      <c r="D23" s="292"/>
      <c r="E23" s="292"/>
      <c r="F23" s="373"/>
      <c r="G23" s="364"/>
    </row>
    <row r="24" spans="1:7" x14ac:dyDescent="0.3">
      <c r="A24" s="293" t="s">
        <v>606</v>
      </c>
      <c r="B24" s="293" t="s">
        <v>11</v>
      </c>
      <c r="C24" s="292"/>
      <c r="D24" s="292"/>
      <c r="E24" s="292"/>
      <c r="F24" s="373"/>
      <c r="G24" s="364"/>
    </row>
    <row r="25" spans="1:7" x14ac:dyDescent="0.3">
      <c r="A25" s="295" t="s">
        <v>607</v>
      </c>
      <c r="B25" s="295" t="s">
        <v>11</v>
      </c>
      <c r="C25" s="292"/>
      <c r="D25" s="292"/>
      <c r="E25" s="292"/>
      <c r="F25" s="373"/>
      <c r="G25" s="364"/>
    </row>
    <row r="26" spans="1:7" x14ac:dyDescent="0.3">
      <c r="A26" s="374" t="s">
        <v>8</v>
      </c>
      <c r="B26" s="283" t="s">
        <v>7</v>
      </c>
      <c r="C26" s="292"/>
      <c r="D26" s="292"/>
      <c r="E26" s="292"/>
      <c r="F26" s="373"/>
      <c r="G26" s="364"/>
    </row>
    <row r="27" spans="1:7" x14ac:dyDescent="0.3">
      <c r="A27" s="375"/>
      <c r="B27" s="376"/>
      <c r="C27" s="351"/>
      <c r="D27" s="351"/>
      <c r="E27" s="351"/>
      <c r="F27" s="351"/>
      <c r="G27" s="351"/>
    </row>
    <row r="28" spans="1:7" ht="27" x14ac:dyDescent="0.3">
      <c r="A28" s="352" t="s">
        <v>197</v>
      </c>
      <c r="B28" s="288" t="s">
        <v>463</v>
      </c>
      <c r="C28" s="377" t="s">
        <v>657</v>
      </c>
      <c r="D28" s="377" t="s">
        <v>658</v>
      </c>
      <c r="E28" s="377" t="s">
        <v>659</v>
      </c>
      <c r="F28" s="377" t="s">
        <v>660</v>
      </c>
      <c r="G28" s="377" t="s">
        <v>661</v>
      </c>
    </row>
    <row r="29" spans="1:7" ht="45.6" x14ac:dyDescent="0.3">
      <c r="A29" s="378" t="s">
        <v>662</v>
      </c>
      <c r="B29" s="283"/>
      <c r="C29" s="292"/>
      <c r="D29" s="292"/>
      <c r="E29" s="292"/>
      <c r="F29" s="292"/>
      <c r="G29" s="292"/>
    </row>
    <row r="30" spans="1:7" ht="30.6" x14ac:dyDescent="0.3">
      <c r="A30" s="379" t="s">
        <v>663</v>
      </c>
      <c r="B30" s="283"/>
      <c r="C30" s="292"/>
      <c r="D30" s="292"/>
      <c r="E30" s="292"/>
      <c r="F30" s="292"/>
      <c r="G30" s="292"/>
    </row>
    <row r="31" spans="1:7" ht="60.6" x14ac:dyDescent="0.3">
      <c r="A31" s="379" t="s">
        <v>664</v>
      </c>
      <c r="B31" s="283"/>
      <c r="C31" s="292"/>
      <c r="D31" s="292"/>
      <c r="E31" s="292"/>
      <c r="F31" s="292"/>
      <c r="G31" s="292"/>
    </row>
    <row r="32" spans="1:7" ht="30.6" x14ac:dyDescent="0.3">
      <c r="A32" s="379" t="s">
        <v>665</v>
      </c>
      <c r="B32" s="283"/>
      <c r="C32" s="292"/>
      <c r="D32" s="292"/>
      <c r="E32" s="292"/>
      <c r="F32" s="292"/>
      <c r="G32" s="292"/>
    </row>
    <row r="33" spans="1:7" ht="45.6" x14ac:dyDescent="0.3">
      <c r="A33" s="379" t="s">
        <v>666</v>
      </c>
      <c r="B33" s="283"/>
      <c r="C33" s="292"/>
      <c r="D33" s="292"/>
      <c r="E33" s="292"/>
      <c r="F33" s="292"/>
      <c r="G33" s="292"/>
    </row>
    <row r="34" spans="1:7" ht="15.6" x14ac:dyDescent="0.3">
      <c r="A34" s="379" t="s">
        <v>667</v>
      </c>
      <c r="B34" s="283"/>
      <c r="C34" s="292"/>
      <c r="D34" s="292"/>
      <c r="E34" s="292"/>
      <c r="F34" s="292"/>
      <c r="G34" s="292"/>
    </row>
    <row r="35" spans="1:7" ht="30.6" x14ac:dyDescent="0.3">
      <c r="A35" s="379" t="s">
        <v>668</v>
      </c>
      <c r="B35" s="283"/>
      <c r="C35" s="292"/>
      <c r="D35" s="292"/>
      <c r="E35" s="292"/>
      <c r="F35" s="292"/>
      <c r="G35" s="292"/>
    </row>
    <row r="36" spans="1:7" x14ac:dyDescent="0.3">
      <c r="A36" s="374" t="s">
        <v>621</v>
      </c>
      <c r="B36" s="283"/>
      <c r="C36" s="292"/>
      <c r="D36" s="292"/>
      <c r="E36" s="292"/>
      <c r="F36" s="292"/>
      <c r="G36" s="292"/>
    </row>
    <row r="37" spans="1:7" x14ac:dyDescent="0.3">
      <c r="A37" s="375"/>
      <c r="B37" s="376"/>
      <c r="C37" s="351"/>
      <c r="D37" s="351"/>
      <c r="E37" s="351"/>
      <c r="F37" s="351"/>
      <c r="G37" s="351"/>
    </row>
    <row r="38" spans="1:7" x14ac:dyDescent="0.3">
      <c r="A38" s="375"/>
      <c r="B38" s="376"/>
      <c r="C38" s="351"/>
      <c r="D38" s="351"/>
      <c r="E38" s="351"/>
      <c r="F38" s="351"/>
      <c r="G38" s="351"/>
    </row>
    <row r="39" spans="1:7" x14ac:dyDescent="0.3">
      <c r="A39" s="664" t="s">
        <v>669</v>
      </c>
      <c r="B39" s="664"/>
      <c r="C39" s="664"/>
      <c r="D39" s="664"/>
      <c r="E39" s="664"/>
      <c r="F39" s="665"/>
      <c r="G39" s="665"/>
    </row>
    <row r="40" spans="1:7" x14ac:dyDescent="0.3">
      <c r="A40" s="664"/>
      <c r="B40" s="664"/>
      <c r="C40" s="664"/>
      <c r="D40" s="664"/>
      <c r="E40" s="664"/>
      <c r="F40" s="665"/>
      <c r="G40" s="665"/>
    </row>
    <row r="41" spans="1:7" x14ac:dyDescent="0.3">
      <c r="A41" s="664"/>
      <c r="B41" s="664"/>
      <c r="C41" s="664"/>
      <c r="D41" s="664"/>
      <c r="E41" s="664"/>
      <c r="F41" s="665"/>
      <c r="G41" s="665"/>
    </row>
    <row r="42" spans="1:7" x14ac:dyDescent="0.3">
      <c r="A42" s="375"/>
      <c r="B42" s="376"/>
      <c r="C42" s="351"/>
      <c r="D42" s="351"/>
      <c r="E42" s="351"/>
      <c r="F42" s="351"/>
      <c r="G42" s="351"/>
    </row>
    <row r="43" spans="1:7" x14ac:dyDescent="0.3">
      <c r="A43" s="351"/>
      <c r="B43" s="351"/>
      <c r="C43" s="351"/>
      <c r="D43" s="351"/>
      <c r="E43" s="351"/>
      <c r="F43" s="351"/>
      <c r="G43" s="351"/>
    </row>
    <row r="44" spans="1:7" x14ac:dyDescent="0.3">
      <c r="A44" s="351"/>
      <c r="B44" s="351"/>
      <c r="C44" s="351"/>
      <c r="D44" s="351"/>
      <c r="E44" s="351"/>
      <c r="F44" s="351"/>
      <c r="G44" s="351"/>
    </row>
    <row r="45" spans="1:7" x14ac:dyDescent="0.3">
      <c r="A45" s="351"/>
      <c r="B45" s="351"/>
      <c r="C45" s="351"/>
      <c r="D45" s="351"/>
      <c r="E45" s="351"/>
      <c r="F45" s="351"/>
      <c r="G45" s="351"/>
    </row>
    <row r="46" spans="1:7" x14ac:dyDescent="0.3">
      <c r="A46" s="369"/>
      <c r="B46" s="369"/>
      <c r="C46" s="369"/>
      <c r="D46" s="369"/>
      <c r="E46" s="369"/>
      <c r="F46" s="369"/>
      <c r="G46" s="369"/>
    </row>
    <row r="47" spans="1:7" x14ac:dyDescent="0.3">
      <c r="A47" s="369"/>
      <c r="B47" s="369"/>
      <c r="C47" s="369"/>
      <c r="D47" s="369"/>
      <c r="E47" s="369"/>
      <c r="F47" s="369"/>
      <c r="G47" s="369"/>
    </row>
    <row r="48" spans="1:7" x14ac:dyDescent="0.3">
      <c r="A48" s="369"/>
      <c r="B48" s="369"/>
      <c r="C48" s="369"/>
      <c r="D48" s="369"/>
      <c r="E48" s="369"/>
      <c r="F48" s="369"/>
      <c r="G48" s="369"/>
    </row>
    <row r="49" spans="1:7" x14ac:dyDescent="0.3">
      <c r="A49" s="369"/>
      <c r="B49" s="369"/>
      <c r="C49" s="369"/>
      <c r="D49" s="369"/>
      <c r="E49" s="369"/>
      <c r="F49" s="369"/>
      <c r="G49" s="369"/>
    </row>
    <row r="50" spans="1:7" x14ac:dyDescent="0.3">
      <c r="A50" s="369"/>
      <c r="B50" s="369"/>
      <c r="C50" s="369"/>
      <c r="D50" s="369"/>
      <c r="E50" s="369"/>
      <c r="F50" s="369"/>
      <c r="G50" s="369"/>
    </row>
    <row r="51" spans="1:7" x14ac:dyDescent="0.3">
      <c r="A51" s="369"/>
      <c r="B51" s="369"/>
      <c r="C51" s="369"/>
      <c r="D51" s="369"/>
      <c r="E51" s="369"/>
      <c r="F51" s="369"/>
      <c r="G51" s="369"/>
    </row>
    <row r="52" spans="1:7" x14ac:dyDescent="0.3">
      <c r="A52" s="369"/>
      <c r="B52" s="369"/>
      <c r="C52" s="369"/>
      <c r="D52" s="369"/>
      <c r="E52" s="369"/>
      <c r="F52" s="369"/>
      <c r="G52" s="369"/>
    </row>
    <row r="53" spans="1:7" x14ac:dyDescent="0.3">
      <c r="A53" s="369"/>
      <c r="B53" s="369"/>
      <c r="C53" s="369"/>
      <c r="D53" s="369"/>
      <c r="E53" s="369"/>
      <c r="F53" s="369"/>
      <c r="G53" s="369"/>
    </row>
    <row r="54" spans="1:7" x14ac:dyDescent="0.3">
      <c r="A54" s="369"/>
      <c r="B54" s="369"/>
      <c r="C54" s="369"/>
      <c r="D54" s="369"/>
      <c r="E54" s="369"/>
      <c r="F54" s="369"/>
      <c r="G54" s="369"/>
    </row>
    <row r="55" spans="1:7" x14ac:dyDescent="0.3">
      <c r="A55" s="369"/>
      <c r="B55" s="369"/>
      <c r="C55" s="369"/>
      <c r="D55" s="369"/>
      <c r="E55" s="369"/>
      <c r="F55" s="369"/>
      <c r="G55" s="369"/>
    </row>
    <row r="56" spans="1:7" x14ac:dyDescent="0.3">
      <c r="A56" s="369"/>
      <c r="B56" s="369"/>
      <c r="C56" s="369"/>
      <c r="D56" s="369"/>
      <c r="E56" s="369"/>
      <c r="F56" s="369"/>
      <c r="G56" s="369"/>
    </row>
    <row r="57" spans="1:7" x14ac:dyDescent="0.3">
      <c r="A57" s="369"/>
      <c r="B57" s="369"/>
      <c r="C57" s="369"/>
      <c r="D57" s="369"/>
      <c r="E57" s="369"/>
      <c r="F57" s="369"/>
      <c r="G57" s="369"/>
    </row>
    <row r="58" spans="1:7" x14ac:dyDescent="0.3">
      <c r="A58" s="369"/>
      <c r="B58" s="369"/>
      <c r="C58" s="369"/>
      <c r="D58" s="369"/>
      <c r="E58" s="369"/>
      <c r="F58" s="369"/>
      <c r="G58" s="369"/>
    </row>
    <row r="59" spans="1:7" x14ac:dyDescent="0.3">
      <c r="A59" s="369"/>
      <c r="B59" s="369"/>
      <c r="C59" s="369"/>
      <c r="D59" s="369"/>
      <c r="E59" s="369"/>
      <c r="F59" s="369"/>
      <c r="G59" s="369"/>
    </row>
    <row r="60" spans="1:7" x14ac:dyDescent="0.3">
      <c r="A60" s="369"/>
      <c r="B60" s="369"/>
      <c r="C60" s="369"/>
      <c r="D60" s="369"/>
      <c r="E60" s="369"/>
      <c r="F60" s="369"/>
      <c r="G60" s="369"/>
    </row>
    <row r="61" spans="1:7" x14ac:dyDescent="0.3">
      <c r="A61" s="369"/>
      <c r="B61" s="369"/>
      <c r="C61" s="369"/>
      <c r="D61" s="369"/>
      <c r="E61" s="369"/>
      <c r="F61" s="369"/>
      <c r="G61" s="369"/>
    </row>
    <row r="62" spans="1:7" x14ac:dyDescent="0.3">
      <c r="A62" s="369"/>
      <c r="B62" s="369"/>
      <c r="C62" s="369"/>
      <c r="D62" s="369"/>
      <c r="E62" s="369"/>
      <c r="F62" s="369"/>
      <c r="G62" s="369"/>
    </row>
    <row r="63" spans="1:7" x14ac:dyDescent="0.3">
      <c r="A63" s="369"/>
      <c r="B63" s="369"/>
      <c r="C63" s="369"/>
      <c r="D63" s="369"/>
      <c r="E63" s="369"/>
      <c r="F63" s="369"/>
      <c r="G63" s="369"/>
    </row>
    <row r="64" spans="1:7" x14ac:dyDescent="0.3">
      <c r="A64" s="369"/>
      <c r="B64" s="369"/>
      <c r="C64" s="369"/>
      <c r="D64" s="369"/>
      <c r="E64" s="369"/>
      <c r="F64" s="369"/>
      <c r="G64" s="369"/>
    </row>
    <row r="65" spans="1:7" x14ac:dyDescent="0.3">
      <c r="A65" s="369"/>
      <c r="B65" s="369"/>
      <c r="C65" s="369"/>
      <c r="D65" s="369"/>
      <c r="E65" s="369"/>
      <c r="F65" s="369"/>
      <c r="G65" s="369"/>
    </row>
    <row r="66" spans="1:7" x14ac:dyDescent="0.3">
      <c r="A66" s="369"/>
      <c r="B66" s="369"/>
      <c r="C66" s="369"/>
      <c r="D66" s="369"/>
      <c r="E66" s="369"/>
      <c r="F66" s="369"/>
      <c r="G66" s="369"/>
    </row>
    <row r="67" spans="1:7" x14ac:dyDescent="0.3">
      <c r="A67" s="369"/>
      <c r="B67" s="369"/>
      <c r="C67" s="369"/>
      <c r="D67" s="369"/>
      <c r="E67" s="369"/>
      <c r="F67" s="369"/>
      <c r="G67" s="369"/>
    </row>
    <row r="68" spans="1:7" x14ac:dyDescent="0.3">
      <c r="A68" s="369"/>
      <c r="B68" s="369"/>
      <c r="C68" s="369"/>
      <c r="D68" s="369"/>
      <c r="E68" s="369"/>
      <c r="F68" s="369"/>
      <c r="G68" s="369"/>
    </row>
    <row r="69" spans="1:7" x14ac:dyDescent="0.3">
      <c r="A69" s="369"/>
      <c r="B69" s="369"/>
      <c r="C69" s="369"/>
      <c r="D69" s="369"/>
      <c r="E69" s="369"/>
      <c r="F69" s="369"/>
      <c r="G69" s="369"/>
    </row>
    <row r="70" spans="1:7" x14ac:dyDescent="0.3">
      <c r="A70" s="369"/>
      <c r="B70" s="369"/>
      <c r="C70" s="369"/>
      <c r="D70" s="369"/>
      <c r="E70" s="369"/>
      <c r="F70" s="369"/>
      <c r="G70" s="369"/>
    </row>
    <row r="71" spans="1:7" x14ac:dyDescent="0.3">
      <c r="A71" s="369"/>
      <c r="B71" s="369"/>
      <c r="C71" s="369"/>
      <c r="D71" s="369"/>
      <c r="E71" s="369"/>
      <c r="F71" s="369"/>
      <c r="G71" s="369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4.4" x14ac:dyDescent="0.3"/>
  <cols>
    <col min="1" max="1" width="82.88671875" customWidth="1"/>
    <col min="2" max="2" width="14.6640625" customWidth="1"/>
    <col min="257" max="257" width="82.88671875" customWidth="1"/>
    <col min="258" max="258" width="14.6640625" customWidth="1"/>
    <col min="513" max="513" width="82.88671875" customWidth="1"/>
    <col min="514" max="514" width="14.6640625" customWidth="1"/>
    <col min="769" max="769" width="82.88671875" customWidth="1"/>
    <col min="770" max="770" width="14.6640625" customWidth="1"/>
    <col min="1025" max="1025" width="82.88671875" customWidth="1"/>
    <col min="1026" max="1026" width="14.6640625" customWidth="1"/>
    <col min="1281" max="1281" width="82.88671875" customWidth="1"/>
    <col min="1282" max="1282" width="14.6640625" customWidth="1"/>
    <col min="1537" max="1537" width="82.88671875" customWidth="1"/>
    <col min="1538" max="1538" width="14.6640625" customWidth="1"/>
    <col min="1793" max="1793" width="82.88671875" customWidth="1"/>
    <col min="1794" max="1794" width="14.6640625" customWidth="1"/>
    <col min="2049" max="2049" width="82.88671875" customWidth="1"/>
    <col min="2050" max="2050" width="14.6640625" customWidth="1"/>
    <col min="2305" max="2305" width="82.88671875" customWidth="1"/>
    <col min="2306" max="2306" width="14.6640625" customWidth="1"/>
    <col min="2561" max="2561" width="82.88671875" customWidth="1"/>
    <col min="2562" max="2562" width="14.6640625" customWidth="1"/>
    <col min="2817" max="2817" width="82.88671875" customWidth="1"/>
    <col min="2818" max="2818" width="14.6640625" customWidth="1"/>
    <col min="3073" max="3073" width="82.88671875" customWidth="1"/>
    <col min="3074" max="3074" width="14.6640625" customWidth="1"/>
    <col min="3329" max="3329" width="82.88671875" customWidth="1"/>
    <col min="3330" max="3330" width="14.6640625" customWidth="1"/>
    <col min="3585" max="3585" width="82.88671875" customWidth="1"/>
    <col min="3586" max="3586" width="14.6640625" customWidth="1"/>
    <col min="3841" max="3841" width="82.88671875" customWidth="1"/>
    <col min="3842" max="3842" width="14.6640625" customWidth="1"/>
    <col min="4097" max="4097" width="82.88671875" customWidth="1"/>
    <col min="4098" max="4098" width="14.6640625" customWidth="1"/>
    <col min="4353" max="4353" width="82.88671875" customWidth="1"/>
    <col min="4354" max="4354" width="14.6640625" customWidth="1"/>
    <col min="4609" max="4609" width="82.88671875" customWidth="1"/>
    <col min="4610" max="4610" width="14.6640625" customWidth="1"/>
    <col min="4865" max="4865" width="82.88671875" customWidth="1"/>
    <col min="4866" max="4866" width="14.6640625" customWidth="1"/>
    <col min="5121" max="5121" width="82.88671875" customWidth="1"/>
    <col min="5122" max="5122" width="14.6640625" customWidth="1"/>
    <col min="5377" max="5377" width="82.88671875" customWidth="1"/>
    <col min="5378" max="5378" width="14.6640625" customWidth="1"/>
    <col min="5633" max="5633" width="82.88671875" customWidth="1"/>
    <col min="5634" max="5634" width="14.6640625" customWidth="1"/>
    <col min="5889" max="5889" width="82.88671875" customWidth="1"/>
    <col min="5890" max="5890" width="14.6640625" customWidth="1"/>
    <col min="6145" max="6145" width="82.88671875" customWidth="1"/>
    <col min="6146" max="6146" width="14.6640625" customWidth="1"/>
    <col min="6401" max="6401" width="82.88671875" customWidth="1"/>
    <col min="6402" max="6402" width="14.6640625" customWidth="1"/>
    <col min="6657" max="6657" width="82.88671875" customWidth="1"/>
    <col min="6658" max="6658" width="14.6640625" customWidth="1"/>
    <col min="6913" max="6913" width="82.88671875" customWidth="1"/>
    <col min="6914" max="6914" width="14.6640625" customWidth="1"/>
    <col min="7169" max="7169" width="82.88671875" customWidth="1"/>
    <col min="7170" max="7170" width="14.6640625" customWidth="1"/>
    <col min="7425" max="7425" width="82.88671875" customWidth="1"/>
    <col min="7426" max="7426" width="14.6640625" customWidth="1"/>
    <col min="7681" max="7681" width="82.88671875" customWidth="1"/>
    <col min="7682" max="7682" width="14.6640625" customWidth="1"/>
    <col min="7937" max="7937" width="82.88671875" customWidth="1"/>
    <col min="7938" max="7938" width="14.6640625" customWidth="1"/>
    <col min="8193" max="8193" width="82.88671875" customWidth="1"/>
    <col min="8194" max="8194" width="14.6640625" customWidth="1"/>
    <col min="8449" max="8449" width="82.88671875" customWidth="1"/>
    <col min="8450" max="8450" width="14.6640625" customWidth="1"/>
    <col min="8705" max="8705" width="82.88671875" customWidth="1"/>
    <col min="8706" max="8706" width="14.6640625" customWidth="1"/>
    <col min="8961" max="8961" width="82.88671875" customWidth="1"/>
    <col min="8962" max="8962" width="14.6640625" customWidth="1"/>
    <col min="9217" max="9217" width="82.88671875" customWidth="1"/>
    <col min="9218" max="9218" width="14.6640625" customWidth="1"/>
    <col min="9473" max="9473" width="82.88671875" customWidth="1"/>
    <col min="9474" max="9474" width="14.6640625" customWidth="1"/>
    <col min="9729" max="9729" width="82.88671875" customWidth="1"/>
    <col min="9730" max="9730" width="14.6640625" customWidth="1"/>
    <col min="9985" max="9985" width="82.88671875" customWidth="1"/>
    <col min="9986" max="9986" width="14.6640625" customWidth="1"/>
    <col min="10241" max="10241" width="82.88671875" customWidth="1"/>
    <col min="10242" max="10242" width="14.6640625" customWidth="1"/>
    <col min="10497" max="10497" width="82.88671875" customWidth="1"/>
    <col min="10498" max="10498" width="14.6640625" customWidth="1"/>
    <col min="10753" max="10753" width="82.88671875" customWidth="1"/>
    <col min="10754" max="10754" width="14.6640625" customWidth="1"/>
    <col min="11009" max="11009" width="82.88671875" customWidth="1"/>
    <col min="11010" max="11010" width="14.6640625" customWidth="1"/>
    <col min="11265" max="11265" width="82.88671875" customWidth="1"/>
    <col min="11266" max="11266" width="14.6640625" customWidth="1"/>
    <col min="11521" max="11521" width="82.88671875" customWidth="1"/>
    <col min="11522" max="11522" width="14.6640625" customWidth="1"/>
    <col min="11777" max="11777" width="82.88671875" customWidth="1"/>
    <col min="11778" max="11778" width="14.6640625" customWidth="1"/>
    <col min="12033" max="12033" width="82.88671875" customWidth="1"/>
    <col min="12034" max="12034" width="14.6640625" customWidth="1"/>
    <col min="12289" max="12289" width="82.88671875" customWidth="1"/>
    <col min="12290" max="12290" width="14.6640625" customWidth="1"/>
    <col min="12545" max="12545" width="82.88671875" customWidth="1"/>
    <col min="12546" max="12546" width="14.6640625" customWidth="1"/>
    <col min="12801" max="12801" width="82.88671875" customWidth="1"/>
    <col min="12802" max="12802" width="14.6640625" customWidth="1"/>
    <col min="13057" max="13057" width="82.88671875" customWidth="1"/>
    <col min="13058" max="13058" width="14.6640625" customWidth="1"/>
    <col min="13313" max="13313" width="82.88671875" customWidth="1"/>
    <col min="13314" max="13314" width="14.6640625" customWidth="1"/>
    <col min="13569" max="13569" width="82.88671875" customWidth="1"/>
    <col min="13570" max="13570" width="14.6640625" customWidth="1"/>
    <col min="13825" max="13825" width="82.88671875" customWidth="1"/>
    <col min="13826" max="13826" width="14.6640625" customWidth="1"/>
    <col min="14081" max="14081" width="82.88671875" customWidth="1"/>
    <col min="14082" max="14082" width="14.6640625" customWidth="1"/>
    <col min="14337" max="14337" width="82.88671875" customWidth="1"/>
    <col min="14338" max="14338" width="14.6640625" customWidth="1"/>
    <col min="14593" max="14593" width="82.88671875" customWidth="1"/>
    <col min="14594" max="14594" width="14.6640625" customWidth="1"/>
    <col min="14849" max="14849" width="82.88671875" customWidth="1"/>
    <col min="14850" max="14850" width="14.6640625" customWidth="1"/>
    <col min="15105" max="15105" width="82.88671875" customWidth="1"/>
    <col min="15106" max="15106" width="14.6640625" customWidth="1"/>
    <col min="15361" max="15361" width="82.88671875" customWidth="1"/>
    <col min="15362" max="15362" width="14.6640625" customWidth="1"/>
    <col min="15617" max="15617" width="82.88671875" customWidth="1"/>
    <col min="15618" max="15618" width="14.6640625" customWidth="1"/>
    <col min="15873" max="15873" width="82.88671875" customWidth="1"/>
    <col min="15874" max="15874" width="14.6640625" customWidth="1"/>
    <col min="16129" max="16129" width="82.88671875" customWidth="1"/>
    <col min="16130" max="16130" width="14.6640625" customWidth="1"/>
  </cols>
  <sheetData>
    <row r="1" spans="1:7" ht="40.5" customHeight="1" x14ac:dyDescent="0.3">
      <c r="A1" s="612" t="s">
        <v>679</v>
      </c>
      <c r="B1" s="666"/>
      <c r="C1" s="274"/>
      <c r="D1" s="274"/>
      <c r="E1" s="274"/>
      <c r="F1" s="274"/>
      <c r="G1" s="274"/>
    </row>
    <row r="2" spans="1:7" ht="71.25" customHeight="1" x14ac:dyDescent="0.3">
      <c r="A2" s="612" t="s">
        <v>566</v>
      </c>
      <c r="B2" s="612"/>
    </row>
    <row r="3" spans="1:7" ht="17.399999999999999" x14ac:dyDescent="0.3">
      <c r="A3" s="275"/>
      <c r="B3" s="275"/>
    </row>
    <row r="4" spans="1:7" x14ac:dyDescent="0.3">
      <c r="A4" s="276" t="s">
        <v>567</v>
      </c>
      <c r="B4" s="215"/>
    </row>
    <row r="5" spans="1:7" ht="17.399999999999999" x14ac:dyDescent="0.3">
      <c r="A5" s="277" t="s">
        <v>568</v>
      </c>
      <c r="B5" s="278" t="s">
        <v>569</v>
      </c>
    </row>
    <row r="6" spans="1:7" x14ac:dyDescent="0.3">
      <c r="A6" s="260" t="s">
        <v>570</v>
      </c>
      <c r="B6" s="260"/>
    </row>
    <row r="7" spans="1:7" x14ac:dyDescent="0.3">
      <c r="A7" s="279" t="s">
        <v>571</v>
      </c>
      <c r="B7" s="260"/>
    </row>
    <row r="8" spans="1:7" x14ac:dyDescent="0.3">
      <c r="A8" s="260" t="s">
        <v>572</v>
      </c>
      <c r="B8" s="260">
        <v>1200</v>
      </c>
    </row>
    <row r="9" spans="1:7" x14ac:dyDescent="0.3">
      <c r="A9" s="260" t="s">
        <v>573</v>
      </c>
      <c r="B9" s="260"/>
    </row>
    <row r="10" spans="1:7" x14ac:dyDescent="0.3">
      <c r="A10" s="260" t="s">
        <v>574</v>
      </c>
      <c r="B10" s="260"/>
    </row>
    <row r="11" spans="1:7" x14ac:dyDescent="0.3">
      <c r="A11" s="260" t="s">
        <v>575</v>
      </c>
      <c r="B11" s="260">
        <v>0</v>
      </c>
    </row>
    <row r="12" spans="1:7" x14ac:dyDescent="0.3">
      <c r="A12" s="260" t="s">
        <v>576</v>
      </c>
      <c r="B12" s="260"/>
    </row>
    <row r="13" spans="1:7" x14ac:dyDescent="0.3">
      <c r="A13" s="260" t="s">
        <v>577</v>
      </c>
      <c r="B13" s="260"/>
    </row>
    <row r="14" spans="1:7" x14ac:dyDescent="0.3">
      <c r="A14" s="280" t="s">
        <v>578</v>
      </c>
      <c r="B14" s="280">
        <f>SUM(B6:B13)</f>
        <v>1200</v>
      </c>
    </row>
    <row r="15" spans="1:7" ht="27.6" x14ac:dyDescent="0.3">
      <c r="A15" s="281" t="s">
        <v>579</v>
      </c>
      <c r="B15" s="260"/>
    </row>
    <row r="16" spans="1:7" ht="27.6" x14ac:dyDescent="0.3">
      <c r="A16" s="281" t="s">
        <v>580</v>
      </c>
      <c r="B16" s="260">
        <v>1200</v>
      </c>
    </row>
    <row r="17" spans="1:2" x14ac:dyDescent="0.3">
      <c r="A17" s="282" t="s">
        <v>581</v>
      </c>
      <c r="B17" s="260"/>
    </row>
    <row r="18" spans="1:2" x14ac:dyDescent="0.3">
      <c r="A18" s="282" t="s">
        <v>582</v>
      </c>
      <c r="B18" s="260"/>
    </row>
    <row r="19" spans="1:2" x14ac:dyDescent="0.3">
      <c r="A19" s="260" t="s">
        <v>583</v>
      </c>
      <c r="B19" s="260"/>
    </row>
    <row r="20" spans="1:2" x14ac:dyDescent="0.3">
      <c r="A20" s="283" t="s">
        <v>584</v>
      </c>
      <c r="B20" s="278">
        <f>SUM(B15:B19)</f>
        <v>1200</v>
      </c>
    </row>
    <row r="21" spans="1:2" ht="15" x14ac:dyDescent="0.3">
      <c r="A21" s="284" t="s">
        <v>585</v>
      </c>
      <c r="B21" s="285"/>
    </row>
    <row r="22" spans="1:2" ht="15.6" x14ac:dyDescent="0.3">
      <c r="A22" s="286" t="s">
        <v>586</v>
      </c>
      <c r="B22" s="286">
        <f>SUM(B20:B21)</f>
        <v>1200</v>
      </c>
    </row>
    <row r="23" spans="1:2" x14ac:dyDescent="0.3">
      <c r="A23" s="215"/>
      <c r="B23" s="215"/>
    </row>
    <row r="24" spans="1:2" x14ac:dyDescent="0.3">
      <c r="A24" s="215"/>
      <c r="B24" s="215"/>
    </row>
    <row r="25" spans="1:2" ht="17.399999999999999" x14ac:dyDescent="0.3">
      <c r="A25" s="277" t="s">
        <v>587</v>
      </c>
      <c r="B25" s="278" t="s">
        <v>569</v>
      </c>
    </row>
    <row r="26" spans="1:2" x14ac:dyDescent="0.3">
      <c r="A26" s="260" t="s">
        <v>570</v>
      </c>
      <c r="B26" s="260"/>
    </row>
    <row r="27" spans="1:2" x14ac:dyDescent="0.3">
      <c r="A27" s="279" t="s">
        <v>571</v>
      </c>
      <c r="B27" s="260"/>
    </row>
    <row r="28" spans="1:2" x14ac:dyDescent="0.3">
      <c r="A28" s="260" t="s">
        <v>572</v>
      </c>
      <c r="B28" s="260"/>
    </row>
    <row r="29" spans="1:2" x14ac:dyDescent="0.3">
      <c r="A29" s="260" t="s">
        <v>573</v>
      </c>
      <c r="B29" s="260"/>
    </row>
    <row r="30" spans="1:2" x14ac:dyDescent="0.3">
      <c r="A30" s="260" t="s">
        <v>574</v>
      </c>
      <c r="B30" s="260"/>
    </row>
    <row r="31" spans="1:2" x14ac:dyDescent="0.3">
      <c r="A31" s="260" t="s">
        <v>575</v>
      </c>
      <c r="B31" s="260"/>
    </row>
    <row r="32" spans="1:2" x14ac:dyDescent="0.3">
      <c r="A32" s="260" t="s">
        <v>576</v>
      </c>
      <c r="B32" s="260"/>
    </row>
    <row r="33" spans="1:2" x14ac:dyDescent="0.3">
      <c r="A33" s="260" t="s">
        <v>577</v>
      </c>
      <c r="B33" s="260"/>
    </row>
    <row r="34" spans="1:2" x14ac:dyDescent="0.3">
      <c r="A34" s="280" t="s">
        <v>578</v>
      </c>
      <c r="B34" s="280">
        <f>SUM(B26:B33)</f>
        <v>0</v>
      </c>
    </row>
    <row r="35" spans="1:2" ht="27.6" x14ac:dyDescent="0.3">
      <c r="A35" s="281" t="s">
        <v>579</v>
      </c>
      <c r="B35" s="260"/>
    </row>
    <row r="36" spans="1:2" ht="27.6" x14ac:dyDescent="0.3">
      <c r="A36" s="281" t="s">
        <v>580</v>
      </c>
      <c r="B36" s="260"/>
    </row>
    <row r="37" spans="1:2" x14ac:dyDescent="0.3">
      <c r="A37" s="282" t="s">
        <v>581</v>
      </c>
      <c r="B37" s="260"/>
    </row>
    <row r="38" spans="1:2" x14ac:dyDescent="0.3">
      <c r="A38" s="282" t="s">
        <v>582</v>
      </c>
      <c r="B38" s="260"/>
    </row>
    <row r="39" spans="1:2" x14ac:dyDescent="0.3">
      <c r="A39" s="260" t="s">
        <v>583</v>
      </c>
      <c r="B39" s="260"/>
    </row>
    <row r="40" spans="1:2" x14ac:dyDescent="0.3">
      <c r="A40" s="283" t="s">
        <v>584</v>
      </c>
      <c r="B40" s="278">
        <f>SUM(B35:B39)</f>
        <v>0</v>
      </c>
    </row>
    <row r="41" spans="1:2" ht="15" x14ac:dyDescent="0.3">
      <c r="A41" s="284" t="s">
        <v>585</v>
      </c>
      <c r="B41" s="285"/>
    </row>
    <row r="42" spans="1:2" ht="15.6" x14ac:dyDescent="0.3">
      <c r="A42" s="286" t="s">
        <v>586</v>
      </c>
      <c r="B42" s="286">
        <f>SUM(B40:B41)</f>
        <v>0</v>
      </c>
    </row>
    <row r="43" spans="1:2" x14ac:dyDescent="0.3">
      <c r="A43" s="215"/>
      <c r="B43" s="215"/>
    </row>
    <row r="44" spans="1:2" x14ac:dyDescent="0.3">
      <c r="A44" s="215"/>
      <c r="B44" s="215"/>
    </row>
    <row r="45" spans="1:2" x14ac:dyDescent="0.3">
      <c r="A45" s="215"/>
      <c r="B45" s="215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4.4" x14ac:dyDescent="0.3"/>
  <cols>
    <col min="1" max="1" width="60.44140625" customWidth="1"/>
    <col min="3" max="3" width="18.88671875" customWidth="1"/>
    <col min="4" max="4" width="22.44140625" customWidth="1"/>
    <col min="257" max="257" width="60.44140625" customWidth="1"/>
    <col min="259" max="259" width="18.88671875" customWidth="1"/>
    <col min="260" max="260" width="22.44140625" customWidth="1"/>
    <col min="513" max="513" width="60.44140625" customWidth="1"/>
    <col min="515" max="515" width="18.88671875" customWidth="1"/>
    <col min="516" max="516" width="22.44140625" customWidth="1"/>
    <col min="769" max="769" width="60.44140625" customWidth="1"/>
    <col min="771" max="771" width="18.88671875" customWidth="1"/>
    <col min="772" max="772" width="22.44140625" customWidth="1"/>
    <col min="1025" max="1025" width="60.44140625" customWidth="1"/>
    <col min="1027" max="1027" width="18.88671875" customWidth="1"/>
    <col min="1028" max="1028" width="22.44140625" customWidth="1"/>
    <col min="1281" max="1281" width="60.44140625" customWidth="1"/>
    <col min="1283" max="1283" width="18.88671875" customWidth="1"/>
    <col min="1284" max="1284" width="22.44140625" customWidth="1"/>
    <col min="1537" max="1537" width="60.44140625" customWidth="1"/>
    <col min="1539" max="1539" width="18.88671875" customWidth="1"/>
    <col min="1540" max="1540" width="22.44140625" customWidth="1"/>
    <col min="1793" max="1793" width="60.44140625" customWidth="1"/>
    <col min="1795" max="1795" width="18.88671875" customWidth="1"/>
    <col min="1796" max="1796" width="22.44140625" customWidth="1"/>
    <col min="2049" max="2049" width="60.44140625" customWidth="1"/>
    <col min="2051" max="2051" width="18.88671875" customWidth="1"/>
    <col min="2052" max="2052" width="22.44140625" customWidth="1"/>
    <col min="2305" max="2305" width="60.44140625" customWidth="1"/>
    <col min="2307" max="2307" width="18.88671875" customWidth="1"/>
    <col min="2308" max="2308" width="22.44140625" customWidth="1"/>
    <col min="2561" max="2561" width="60.44140625" customWidth="1"/>
    <col min="2563" max="2563" width="18.88671875" customWidth="1"/>
    <col min="2564" max="2564" width="22.44140625" customWidth="1"/>
    <col min="2817" max="2817" width="60.44140625" customWidth="1"/>
    <col min="2819" max="2819" width="18.88671875" customWidth="1"/>
    <col min="2820" max="2820" width="22.44140625" customWidth="1"/>
    <col min="3073" max="3073" width="60.44140625" customWidth="1"/>
    <col min="3075" max="3075" width="18.88671875" customWidth="1"/>
    <col min="3076" max="3076" width="22.44140625" customWidth="1"/>
    <col min="3329" max="3329" width="60.44140625" customWidth="1"/>
    <col min="3331" max="3331" width="18.88671875" customWidth="1"/>
    <col min="3332" max="3332" width="22.44140625" customWidth="1"/>
    <col min="3585" max="3585" width="60.44140625" customWidth="1"/>
    <col min="3587" max="3587" width="18.88671875" customWidth="1"/>
    <col min="3588" max="3588" width="22.44140625" customWidth="1"/>
    <col min="3841" max="3841" width="60.44140625" customWidth="1"/>
    <col min="3843" max="3843" width="18.88671875" customWidth="1"/>
    <col min="3844" max="3844" width="22.44140625" customWidth="1"/>
    <col min="4097" max="4097" width="60.44140625" customWidth="1"/>
    <col min="4099" max="4099" width="18.88671875" customWidth="1"/>
    <col min="4100" max="4100" width="22.44140625" customWidth="1"/>
    <col min="4353" max="4353" width="60.44140625" customWidth="1"/>
    <col min="4355" max="4355" width="18.88671875" customWidth="1"/>
    <col min="4356" max="4356" width="22.44140625" customWidth="1"/>
    <col min="4609" max="4609" width="60.44140625" customWidth="1"/>
    <col min="4611" max="4611" width="18.88671875" customWidth="1"/>
    <col min="4612" max="4612" width="22.44140625" customWidth="1"/>
    <col min="4865" max="4865" width="60.44140625" customWidth="1"/>
    <col min="4867" max="4867" width="18.88671875" customWidth="1"/>
    <col min="4868" max="4868" width="22.44140625" customWidth="1"/>
    <col min="5121" max="5121" width="60.44140625" customWidth="1"/>
    <col min="5123" max="5123" width="18.88671875" customWidth="1"/>
    <col min="5124" max="5124" width="22.44140625" customWidth="1"/>
    <col min="5377" max="5377" width="60.44140625" customWidth="1"/>
    <col min="5379" max="5379" width="18.88671875" customWidth="1"/>
    <col min="5380" max="5380" width="22.44140625" customWidth="1"/>
    <col min="5633" max="5633" width="60.44140625" customWidth="1"/>
    <col min="5635" max="5635" width="18.88671875" customWidth="1"/>
    <col min="5636" max="5636" width="22.44140625" customWidth="1"/>
    <col min="5889" max="5889" width="60.44140625" customWidth="1"/>
    <col min="5891" max="5891" width="18.88671875" customWidth="1"/>
    <col min="5892" max="5892" width="22.44140625" customWidth="1"/>
    <col min="6145" max="6145" width="60.44140625" customWidth="1"/>
    <col min="6147" max="6147" width="18.88671875" customWidth="1"/>
    <col min="6148" max="6148" width="22.44140625" customWidth="1"/>
    <col min="6401" max="6401" width="60.44140625" customWidth="1"/>
    <col min="6403" max="6403" width="18.88671875" customWidth="1"/>
    <col min="6404" max="6404" width="22.44140625" customWidth="1"/>
    <col min="6657" max="6657" width="60.44140625" customWidth="1"/>
    <col min="6659" max="6659" width="18.88671875" customWidth="1"/>
    <col min="6660" max="6660" width="22.44140625" customWidth="1"/>
    <col min="6913" max="6913" width="60.44140625" customWidth="1"/>
    <col min="6915" max="6915" width="18.88671875" customWidth="1"/>
    <col min="6916" max="6916" width="22.44140625" customWidth="1"/>
    <col min="7169" max="7169" width="60.44140625" customWidth="1"/>
    <col min="7171" max="7171" width="18.88671875" customWidth="1"/>
    <col min="7172" max="7172" width="22.44140625" customWidth="1"/>
    <col min="7425" max="7425" width="60.44140625" customWidth="1"/>
    <col min="7427" max="7427" width="18.88671875" customWidth="1"/>
    <col min="7428" max="7428" width="22.44140625" customWidth="1"/>
    <col min="7681" max="7681" width="60.44140625" customWidth="1"/>
    <col min="7683" max="7683" width="18.88671875" customWidth="1"/>
    <col min="7684" max="7684" width="22.44140625" customWidth="1"/>
    <col min="7937" max="7937" width="60.44140625" customWidth="1"/>
    <col min="7939" max="7939" width="18.88671875" customWidth="1"/>
    <col min="7940" max="7940" width="22.44140625" customWidth="1"/>
    <col min="8193" max="8193" width="60.44140625" customWidth="1"/>
    <col min="8195" max="8195" width="18.88671875" customWidth="1"/>
    <col min="8196" max="8196" width="22.44140625" customWidth="1"/>
    <col min="8449" max="8449" width="60.44140625" customWidth="1"/>
    <col min="8451" max="8451" width="18.88671875" customWidth="1"/>
    <col min="8452" max="8452" width="22.44140625" customWidth="1"/>
    <col min="8705" max="8705" width="60.44140625" customWidth="1"/>
    <col min="8707" max="8707" width="18.88671875" customWidth="1"/>
    <col min="8708" max="8708" width="22.44140625" customWidth="1"/>
    <col min="8961" max="8961" width="60.44140625" customWidth="1"/>
    <col min="8963" max="8963" width="18.88671875" customWidth="1"/>
    <col min="8964" max="8964" width="22.44140625" customWidth="1"/>
    <col min="9217" max="9217" width="60.44140625" customWidth="1"/>
    <col min="9219" max="9219" width="18.88671875" customWidth="1"/>
    <col min="9220" max="9220" width="22.44140625" customWidth="1"/>
    <col min="9473" max="9473" width="60.44140625" customWidth="1"/>
    <col min="9475" max="9475" width="18.88671875" customWidth="1"/>
    <col min="9476" max="9476" width="22.44140625" customWidth="1"/>
    <col min="9729" max="9729" width="60.44140625" customWidth="1"/>
    <col min="9731" max="9731" width="18.88671875" customWidth="1"/>
    <col min="9732" max="9732" width="22.44140625" customWidth="1"/>
    <col min="9985" max="9985" width="60.44140625" customWidth="1"/>
    <col min="9987" max="9987" width="18.88671875" customWidth="1"/>
    <col min="9988" max="9988" width="22.44140625" customWidth="1"/>
    <col min="10241" max="10241" width="60.44140625" customWidth="1"/>
    <col min="10243" max="10243" width="18.88671875" customWidth="1"/>
    <col min="10244" max="10244" width="22.44140625" customWidth="1"/>
    <col min="10497" max="10497" width="60.44140625" customWidth="1"/>
    <col min="10499" max="10499" width="18.88671875" customWidth="1"/>
    <col min="10500" max="10500" width="22.44140625" customWidth="1"/>
    <col min="10753" max="10753" width="60.44140625" customWidth="1"/>
    <col min="10755" max="10755" width="18.88671875" customWidth="1"/>
    <col min="10756" max="10756" width="22.44140625" customWidth="1"/>
    <col min="11009" max="11009" width="60.44140625" customWidth="1"/>
    <col min="11011" max="11011" width="18.88671875" customWidth="1"/>
    <col min="11012" max="11012" width="22.44140625" customWidth="1"/>
    <col min="11265" max="11265" width="60.44140625" customWidth="1"/>
    <col min="11267" max="11267" width="18.88671875" customWidth="1"/>
    <col min="11268" max="11268" width="22.44140625" customWidth="1"/>
    <col min="11521" max="11521" width="60.44140625" customWidth="1"/>
    <col min="11523" max="11523" width="18.88671875" customWidth="1"/>
    <col min="11524" max="11524" width="22.44140625" customWidth="1"/>
    <col min="11777" max="11777" width="60.44140625" customWidth="1"/>
    <col min="11779" max="11779" width="18.88671875" customWidth="1"/>
    <col min="11780" max="11780" width="22.44140625" customWidth="1"/>
    <col min="12033" max="12033" width="60.44140625" customWidth="1"/>
    <col min="12035" max="12035" width="18.88671875" customWidth="1"/>
    <col min="12036" max="12036" width="22.44140625" customWidth="1"/>
    <col min="12289" max="12289" width="60.44140625" customWidth="1"/>
    <col min="12291" max="12291" width="18.88671875" customWidth="1"/>
    <col min="12292" max="12292" width="22.44140625" customWidth="1"/>
    <col min="12545" max="12545" width="60.44140625" customWidth="1"/>
    <col min="12547" max="12547" width="18.88671875" customWidth="1"/>
    <col min="12548" max="12548" width="22.44140625" customWidth="1"/>
    <col min="12801" max="12801" width="60.44140625" customWidth="1"/>
    <col min="12803" max="12803" width="18.88671875" customWidth="1"/>
    <col min="12804" max="12804" width="22.44140625" customWidth="1"/>
    <col min="13057" max="13057" width="60.44140625" customWidth="1"/>
    <col min="13059" max="13059" width="18.88671875" customWidth="1"/>
    <col min="13060" max="13060" width="22.44140625" customWidth="1"/>
    <col min="13313" max="13313" width="60.44140625" customWidth="1"/>
    <col min="13315" max="13315" width="18.88671875" customWidth="1"/>
    <col min="13316" max="13316" width="22.44140625" customWidth="1"/>
    <col min="13569" max="13569" width="60.44140625" customWidth="1"/>
    <col min="13571" max="13571" width="18.88671875" customWidth="1"/>
    <col min="13572" max="13572" width="22.44140625" customWidth="1"/>
    <col min="13825" max="13825" width="60.44140625" customWidth="1"/>
    <col min="13827" max="13827" width="18.88671875" customWidth="1"/>
    <col min="13828" max="13828" width="22.44140625" customWidth="1"/>
    <col min="14081" max="14081" width="60.44140625" customWidth="1"/>
    <col min="14083" max="14083" width="18.88671875" customWidth="1"/>
    <col min="14084" max="14084" width="22.44140625" customWidth="1"/>
    <col min="14337" max="14337" width="60.44140625" customWidth="1"/>
    <col min="14339" max="14339" width="18.88671875" customWidth="1"/>
    <col min="14340" max="14340" width="22.44140625" customWidth="1"/>
    <col min="14593" max="14593" width="60.44140625" customWidth="1"/>
    <col min="14595" max="14595" width="18.88671875" customWidth="1"/>
    <col min="14596" max="14596" width="22.44140625" customWidth="1"/>
    <col min="14849" max="14849" width="60.44140625" customWidth="1"/>
    <col min="14851" max="14851" width="18.88671875" customWidth="1"/>
    <col min="14852" max="14852" width="22.44140625" customWidth="1"/>
    <col min="15105" max="15105" width="60.44140625" customWidth="1"/>
    <col min="15107" max="15107" width="18.88671875" customWidth="1"/>
    <col min="15108" max="15108" width="22.44140625" customWidth="1"/>
    <col min="15361" max="15361" width="60.44140625" customWidth="1"/>
    <col min="15363" max="15363" width="18.88671875" customWidth="1"/>
    <col min="15364" max="15364" width="22.44140625" customWidth="1"/>
    <col min="15617" max="15617" width="60.44140625" customWidth="1"/>
    <col min="15619" max="15619" width="18.88671875" customWidth="1"/>
    <col min="15620" max="15620" width="22.44140625" customWidth="1"/>
    <col min="15873" max="15873" width="60.44140625" customWidth="1"/>
    <col min="15875" max="15875" width="18.88671875" customWidth="1"/>
    <col min="15876" max="15876" width="22.44140625" customWidth="1"/>
    <col min="16129" max="16129" width="60.44140625" customWidth="1"/>
    <col min="16131" max="16131" width="18.88671875" customWidth="1"/>
    <col min="16132" max="16132" width="22.44140625" customWidth="1"/>
  </cols>
  <sheetData>
    <row r="1" spans="1:4" ht="29.25" customHeight="1" x14ac:dyDescent="0.3">
      <c r="A1" s="612" t="s">
        <v>679</v>
      </c>
      <c r="B1" s="624"/>
      <c r="C1" s="624"/>
      <c r="D1" s="624"/>
    </row>
    <row r="2" spans="1:4" ht="59.25" customHeight="1" x14ac:dyDescent="0.3">
      <c r="A2" s="612" t="s">
        <v>588</v>
      </c>
      <c r="B2" s="663"/>
      <c r="C2" s="663"/>
      <c r="D2" s="666"/>
    </row>
    <row r="3" spans="1:4" ht="22.5" customHeight="1" x14ac:dyDescent="0.3">
      <c r="A3" s="667" t="s">
        <v>589</v>
      </c>
      <c r="B3" s="668"/>
      <c r="C3" s="668"/>
      <c r="D3" s="668"/>
    </row>
    <row r="4" spans="1:4" x14ac:dyDescent="0.3">
      <c r="A4" s="276" t="s">
        <v>567</v>
      </c>
      <c r="B4" s="215"/>
      <c r="C4" s="215"/>
      <c r="D4" s="215"/>
    </row>
    <row r="5" spans="1:4" ht="28.2" x14ac:dyDescent="0.3">
      <c r="A5" s="287" t="s">
        <v>518</v>
      </c>
      <c r="B5" s="288" t="s">
        <v>463</v>
      </c>
      <c r="C5" s="289" t="s">
        <v>590</v>
      </c>
      <c r="D5" s="289" t="s">
        <v>591</v>
      </c>
    </row>
    <row r="6" spans="1:4" x14ac:dyDescent="0.3">
      <c r="A6" s="290" t="s">
        <v>592</v>
      </c>
      <c r="B6" s="291" t="s">
        <v>270</v>
      </c>
      <c r="C6" s="292"/>
      <c r="D6" s="292"/>
    </row>
    <row r="7" spans="1:4" x14ac:dyDescent="0.3">
      <c r="A7" s="293" t="s">
        <v>593</v>
      </c>
      <c r="B7" s="293" t="s">
        <v>270</v>
      </c>
      <c r="C7" s="292"/>
      <c r="D7" s="292"/>
    </row>
    <row r="8" spans="1:4" x14ac:dyDescent="0.3">
      <c r="A8" s="293" t="s">
        <v>594</v>
      </c>
      <c r="B8" s="293" t="s">
        <v>270</v>
      </c>
      <c r="C8" s="292"/>
      <c r="D8" s="292"/>
    </row>
    <row r="9" spans="1:4" x14ac:dyDescent="0.3">
      <c r="A9" s="290" t="s">
        <v>269</v>
      </c>
      <c r="B9" s="291" t="s">
        <v>268</v>
      </c>
      <c r="C9" s="292"/>
      <c r="D9" s="292"/>
    </row>
    <row r="10" spans="1:4" x14ac:dyDescent="0.3">
      <c r="A10" s="290" t="s">
        <v>595</v>
      </c>
      <c r="B10" s="291" t="s">
        <v>266</v>
      </c>
      <c r="C10" s="292"/>
      <c r="D10" s="292"/>
    </row>
    <row r="11" spans="1:4" x14ac:dyDescent="0.3">
      <c r="A11" s="293" t="s">
        <v>593</v>
      </c>
      <c r="B11" s="293" t="s">
        <v>266</v>
      </c>
      <c r="C11" s="292"/>
      <c r="D11" s="292"/>
    </row>
    <row r="12" spans="1:4" x14ac:dyDescent="0.3">
      <c r="A12" s="293" t="s">
        <v>594</v>
      </c>
      <c r="B12" s="293" t="s">
        <v>596</v>
      </c>
      <c r="C12" s="292"/>
      <c r="D12" s="292"/>
    </row>
    <row r="13" spans="1:4" x14ac:dyDescent="0.3">
      <c r="A13" s="294" t="s">
        <v>265</v>
      </c>
      <c r="B13" s="295" t="s">
        <v>264</v>
      </c>
      <c r="C13" s="292"/>
      <c r="D13" s="292"/>
    </row>
    <row r="14" spans="1:4" x14ac:dyDescent="0.3">
      <c r="A14" s="296" t="s">
        <v>597</v>
      </c>
      <c r="B14" s="291" t="s">
        <v>262</v>
      </c>
      <c r="C14" s="292"/>
      <c r="D14" s="292"/>
    </row>
    <row r="15" spans="1:4" x14ac:dyDescent="0.3">
      <c r="A15" s="293" t="s">
        <v>598</v>
      </c>
      <c r="B15" s="293" t="s">
        <v>262</v>
      </c>
      <c r="C15" s="292"/>
      <c r="D15" s="292"/>
    </row>
    <row r="16" spans="1:4" x14ac:dyDescent="0.3">
      <c r="A16" s="293" t="s">
        <v>599</v>
      </c>
      <c r="B16" s="293" t="s">
        <v>262</v>
      </c>
      <c r="C16" s="292"/>
      <c r="D16" s="292"/>
    </row>
    <row r="17" spans="1:4" x14ac:dyDescent="0.3">
      <c r="A17" s="296" t="s">
        <v>600</v>
      </c>
      <c r="B17" s="291" t="s">
        <v>260</v>
      </c>
      <c r="C17" s="292"/>
      <c r="D17" s="292"/>
    </row>
    <row r="18" spans="1:4" x14ac:dyDescent="0.3">
      <c r="A18" s="293" t="s">
        <v>594</v>
      </c>
      <c r="B18" s="293" t="s">
        <v>260</v>
      </c>
      <c r="C18" s="292"/>
      <c r="D18" s="292"/>
    </row>
    <row r="19" spans="1:4" x14ac:dyDescent="0.3">
      <c r="A19" s="291" t="s">
        <v>261</v>
      </c>
      <c r="B19" s="291" t="s">
        <v>258</v>
      </c>
      <c r="C19" s="292"/>
      <c r="D19" s="292"/>
    </row>
    <row r="20" spans="1:4" x14ac:dyDescent="0.3">
      <c r="A20" s="291" t="s">
        <v>601</v>
      </c>
      <c r="B20" s="291" t="s">
        <v>256</v>
      </c>
      <c r="C20" s="292"/>
      <c r="D20" s="292"/>
    </row>
    <row r="21" spans="1:4" x14ac:dyDescent="0.3">
      <c r="A21" s="293" t="s">
        <v>599</v>
      </c>
      <c r="B21" s="293" t="s">
        <v>256</v>
      </c>
      <c r="C21" s="292"/>
      <c r="D21" s="292"/>
    </row>
    <row r="22" spans="1:4" x14ac:dyDescent="0.3">
      <c r="A22" s="293" t="s">
        <v>594</v>
      </c>
      <c r="B22" s="293" t="s">
        <v>256</v>
      </c>
      <c r="C22" s="292"/>
      <c r="D22" s="292"/>
    </row>
    <row r="23" spans="1:4" x14ac:dyDescent="0.3">
      <c r="A23" s="297" t="s">
        <v>251</v>
      </c>
      <c r="B23" s="295" t="s">
        <v>250</v>
      </c>
      <c r="C23" s="292"/>
      <c r="D23" s="292"/>
    </row>
    <row r="24" spans="1:4" x14ac:dyDescent="0.3">
      <c r="A24" s="296" t="s">
        <v>249</v>
      </c>
      <c r="B24" s="291" t="s">
        <v>248</v>
      </c>
      <c r="C24" s="292"/>
      <c r="D24" s="292"/>
    </row>
    <row r="25" spans="1:4" x14ac:dyDescent="0.3">
      <c r="A25" s="296" t="s">
        <v>247</v>
      </c>
      <c r="B25" s="291" t="s">
        <v>246</v>
      </c>
      <c r="C25" s="292"/>
      <c r="D25" s="292"/>
    </row>
    <row r="26" spans="1:4" x14ac:dyDescent="0.3">
      <c r="A26" s="296" t="s">
        <v>602</v>
      </c>
      <c r="B26" s="291" t="s">
        <v>242</v>
      </c>
      <c r="C26" s="292"/>
      <c r="D26" s="292"/>
    </row>
    <row r="27" spans="1:4" x14ac:dyDescent="0.3">
      <c r="A27" s="296" t="s">
        <v>241</v>
      </c>
      <c r="B27" s="291" t="s">
        <v>240</v>
      </c>
      <c r="C27" s="292"/>
      <c r="D27" s="292"/>
    </row>
    <row r="28" spans="1:4" x14ac:dyDescent="0.3">
      <c r="A28" s="296" t="s">
        <v>239</v>
      </c>
      <c r="B28" s="291" t="s">
        <v>238</v>
      </c>
      <c r="C28" s="292"/>
      <c r="D28" s="292"/>
    </row>
    <row r="29" spans="1:4" x14ac:dyDescent="0.3">
      <c r="A29" s="298" t="s">
        <v>231</v>
      </c>
      <c r="B29" s="263" t="s">
        <v>230</v>
      </c>
      <c r="C29" s="299"/>
      <c r="D29" s="299"/>
    </row>
    <row r="30" spans="1:4" x14ac:dyDescent="0.3">
      <c r="A30" s="296" t="s">
        <v>229</v>
      </c>
      <c r="B30" s="291" t="s">
        <v>228</v>
      </c>
      <c r="C30" s="292"/>
      <c r="D30" s="292"/>
    </row>
    <row r="31" spans="1:4" x14ac:dyDescent="0.3">
      <c r="A31" s="290" t="s">
        <v>227</v>
      </c>
      <c r="B31" s="291" t="s">
        <v>226</v>
      </c>
      <c r="C31" s="292"/>
      <c r="D31" s="292"/>
    </row>
    <row r="32" spans="1:4" x14ac:dyDescent="0.3">
      <c r="A32" s="296" t="s">
        <v>603</v>
      </c>
      <c r="B32" s="291" t="s">
        <v>224</v>
      </c>
      <c r="C32" s="292"/>
      <c r="D32" s="292"/>
    </row>
    <row r="33" spans="1:4" x14ac:dyDescent="0.3">
      <c r="A33" s="293" t="s">
        <v>594</v>
      </c>
      <c r="B33" s="293" t="s">
        <v>224</v>
      </c>
      <c r="C33" s="292"/>
      <c r="D33" s="292"/>
    </row>
    <row r="34" spans="1:4" x14ac:dyDescent="0.3">
      <c r="A34" s="296" t="s">
        <v>604</v>
      </c>
      <c r="B34" s="291" t="s">
        <v>222</v>
      </c>
      <c r="C34" s="292"/>
      <c r="D34" s="292"/>
    </row>
    <row r="35" spans="1:4" x14ac:dyDescent="0.3">
      <c r="A35" s="293" t="s">
        <v>605</v>
      </c>
      <c r="B35" s="293" t="s">
        <v>222</v>
      </c>
      <c r="C35" s="292"/>
      <c r="D35" s="292"/>
    </row>
    <row r="36" spans="1:4" x14ac:dyDescent="0.3">
      <c r="A36" s="293" t="s">
        <v>606</v>
      </c>
      <c r="B36" s="293" t="s">
        <v>222</v>
      </c>
      <c r="C36" s="292"/>
      <c r="D36" s="292"/>
    </row>
    <row r="37" spans="1:4" x14ac:dyDescent="0.3">
      <c r="A37" s="293" t="s">
        <v>607</v>
      </c>
      <c r="B37" s="293" t="s">
        <v>222</v>
      </c>
      <c r="C37" s="292"/>
      <c r="D37" s="292"/>
    </row>
    <row r="38" spans="1:4" x14ac:dyDescent="0.3">
      <c r="A38" s="293" t="s">
        <v>594</v>
      </c>
      <c r="B38" s="293" t="s">
        <v>222</v>
      </c>
      <c r="C38" s="292"/>
      <c r="D38" s="292"/>
    </row>
    <row r="39" spans="1:4" x14ac:dyDescent="0.3">
      <c r="A39" s="298" t="s">
        <v>219</v>
      </c>
      <c r="B39" s="263" t="s">
        <v>218</v>
      </c>
      <c r="C39" s="299"/>
      <c r="D39" s="299"/>
    </row>
    <row r="40" spans="1:4" x14ac:dyDescent="0.3">
      <c r="A40" s="215"/>
      <c r="B40" s="215"/>
      <c r="C40" s="215"/>
      <c r="D40" s="215"/>
    </row>
    <row r="41" spans="1:4" x14ac:dyDescent="0.3">
      <c r="A41" s="215"/>
      <c r="B41" s="215"/>
      <c r="C41" s="215"/>
      <c r="D41" s="215"/>
    </row>
    <row r="42" spans="1:4" ht="28.2" x14ac:dyDescent="0.3">
      <c r="A42" s="287" t="s">
        <v>518</v>
      </c>
      <c r="B42" s="288" t="s">
        <v>463</v>
      </c>
      <c r="C42" s="289" t="s">
        <v>590</v>
      </c>
      <c r="D42" s="289" t="s">
        <v>591</v>
      </c>
    </row>
    <row r="43" spans="1:4" x14ac:dyDescent="0.3">
      <c r="A43" s="296" t="s">
        <v>608</v>
      </c>
      <c r="B43" s="291" t="s">
        <v>61</v>
      </c>
      <c r="C43" s="292"/>
      <c r="D43" s="292"/>
    </row>
    <row r="44" spans="1:4" x14ac:dyDescent="0.3">
      <c r="A44" s="293" t="s">
        <v>593</v>
      </c>
      <c r="B44" s="293" t="s">
        <v>61</v>
      </c>
      <c r="C44" s="292"/>
      <c r="D44" s="292"/>
    </row>
    <row r="45" spans="1:4" x14ac:dyDescent="0.3">
      <c r="A45" s="290" t="s">
        <v>60</v>
      </c>
      <c r="B45" s="291" t="s">
        <v>59</v>
      </c>
      <c r="C45" s="292"/>
      <c r="D45" s="292"/>
    </row>
    <row r="46" spans="1:4" x14ac:dyDescent="0.3">
      <c r="A46" s="296" t="s">
        <v>609</v>
      </c>
      <c r="B46" s="291" t="s">
        <v>57</v>
      </c>
      <c r="C46" s="292"/>
      <c r="D46" s="292"/>
    </row>
    <row r="47" spans="1:4" x14ac:dyDescent="0.3">
      <c r="A47" s="293" t="s">
        <v>593</v>
      </c>
      <c r="B47" s="293" t="s">
        <v>57</v>
      </c>
      <c r="C47" s="292"/>
      <c r="D47" s="292"/>
    </row>
    <row r="48" spans="1:4" x14ac:dyDescent="0.3">
      <c r="A48" s="294" t="s">
        <v>56</v>
      </c>
      <c r="B48" s="295" t="s">
        <v>55</v>
      </c>
      <c r="C48" s="292"/>
      <c r="D48" s="292"/>
    </row>
    <row r="49" spans="1:4" x14ac:dyDescent="0.3">
      <c r="A49" s="290" t="s">
        <v>610</v>
      </c>
      <c r="B49" s="291" t="s">
        <v>53</v>
      </c>
      <c r="C49" s="292"/>
      <c r="D49" s="292"/>
    </row>
    <row r="50" spans="1:4" x14ac:dyDescent="0.3">
      <c r="A50" s="293" t="s">
        <v>598</v>
      </c>
      <c r="B50" s="293" t="s">
        <v>53</v>
      </c>
      <c r="C50" s="292"/>
      <c r="D50" s="292"/>
    </row>
    <row r="51" spans="1:4" x14ac:dyDescent="0.3">
      <c r="A51" s="296" t="s">
        <v>611</v>
      </c>
      <c r="B51" s="291" t="s">
        <v>51</v>
      </c>
      <c r="C51" s="292"/>
      <c r="D51" s="292"/>
    </row>
    <row r="52" spans="1:4" x14ac:dyDescent="0.3">
      <c r="A52" s="291" t="s">
        <v>612</v>
      </c>
      <c r="B52" s="291" t="s">
        <v>49</v>
      </c>
      <c r="C52" s="292"/>
      <c r="D52" s="292"/>
    </row>
    <row r="53" spans="1:4" x14ac:dyDescent="0.3">
      <c r="A53" s="293" t="s">
        <v>599</v>
      </c>
      <c r="B53" s="293" t="s">
        <v>49</v>
      </c>
      <c r="C53" s="292"/>
      <c r="D53" s="292"/>
    </row>
    <row r="54" spans="1:4" x14ac:dyDescent="0.3">
      <c r="A54" s="296" t="s">
        <v>613</v>
      </c>
      <c r="B54" s="291" t="s">
        <v>47</v>
      </c>
      <c r="C54" s="292"/>
      <c r="D54" s="292"/>
    </row>
    <row r="55" spans="1:4" x14ac:dyDescent="0.3">
      <c r="A55" s="297" t="s">
        <v>46</v>
      </c>
      <c r="B55" s="295" t="s">
        <v>45</v>
      </c>
      <c r="C55" s="292"/>
      <c r="D55" s="292"/>
    </row>
    <row r="56" spans="1:4" x14ac:dyDescent="0.3">
      <c r="A56" s="297" t="s">
        <v>36</v>
      </c>
      <c r="B56" s="295" t="s">
        <v>35</v>
      </c>
      <c r="C56" s="292"/>
      <c r="D56" s="292"/>
    </row>
    <row r="57" spans="1:4" x14ac:dyDescent="0.3">
      <c r="A57" s="297" t="s">
        <v>34</v>
      </c>
      <c r="B57" s="295" t="s">
        <v>33</v>
      </c>
      <c r="C57" s="292"/>
      <c r="D57" s="292"/>
    </row>
    <row r="58" spans="1:4" x14ac:dyDescent="0.3">
      <c r="A58" s="297" t="s">
        <v>614</v>
      </c>
      <c r="B58" s="295" t="s">
        <v>29</v>
      </c>
      <c r="C58" s="292"/>
      <c r="D58" s="292"/>
    </row>
    <row r="59" spans="1:4" x14ac:dyDescent="0.3">
      <c r="A59" s="294" t="s">
        <v>615</v>
      </c>
      <c r="B59" s="295" t="s">
        <v>27</v>
      </c>
      <c r="C59" s="292"/>
      <c r="D59" s="292"/>
    </row>
    <row r="60" spans="1:4" x14ac:dyDescent="0.3">
      <c r="A60" s="295" t="s">
        <v>616</v>
      </c>
      <c r="B60" s="295" t="s">
        <v>27</v>
      </c>
      <c r="C60" s="292"/>
      <c r="D60" s="292"/>
    </row>
    <row r="61" spans="1:4" x14ac:dyDescent="0.3">
      <c r="A61" s="300" t="s">
        <v>20</v>
      </c>
      <c r="B61" s="263" t="s">
        <v>19</v>
      </c>
      <c r="C61" s="299"/>
      <c r="D61" s="299"/>
    </row>
    <row r="62" spans="1:4" x14ac:dyDescent="0.3">
      <c r="A62" s="290" t="s">
        <v>18</v>
      </c>
      <c r="B62" s="291" t="s">
        <v>17</v>
      </c>
      <c r="C62" s="292"/>
      <c r="D62" s="292"/>
    </row>
    <row r="63" spans="1:4" x14ac:dyDescent="0.3">
      <c r="A63" s="291" t="s">
        <v>16</v>
      </c>
      <c r="B63" s="291" t="s">
        <v>15</v>
      </c>
      <c r="C63" s="292"/>
      <c r="D63" s="292"/>
    </row>
    <row r="64" spans="1:4" x14ac:dyDescent="0.3">
      <c r="A64" s="296" t="s">
        <v>14</v>
      </c>
      <c r="B64" s="291" t="s">
        <v>13</v>
      </c>
      <c r="C64" s="292"/>
      <c r="D64" s="292"/>
    </row>
    <row r="65" spans="1:4" x14ac:dyDescent="0.3">
      <c r="A65" s="296" t="s">
        <v>617</v>
      </c>
      <c r="B65" s="291" t="s">
        <v>11</v>
      </c>
      <c r="C65" s="292"/>
      <c r="D65" s="292"/>
    </row>
    <row r="66" spans="1:4" x14ac:dyDescent="0.3">
      <c r="A66" s="293" t="s">
        <v>605</v>
      </c>
      <c r="B66" s="293" t="s">
        <v>11</v>
      </c>
      <c r="C66" s="292"/>
      <c r="D66" s="292"/>
    </row>
    <row r="67" spans="1:4" x14ac:dyDescent="0.3">
      <c r="A67" s="293" t="s">
        <v>606</v>
      </c>
      <c r="B67" s="293" t="s">
        <v>11</v>
      </c>
      <c r="C67" s="292"/>
      <c r="D67" s="292"/>
    </row>
    <row r="68" spans="1:4" x14ac:dyDescent="0.3">
      <c r="A68" s="295" t="s">
        <v>607</v>
      </c>
      <c r="B68" s="295" t="s">
        <v>11</v>
      </c>
      <c r="C68" s="292"/>
      <c r="D68" s="292"/>
    </row>
    <row r="69" spans="1:4" x14ac:dyDescent="0.3">
      <c r="A69" s="298" t="s">
        <v>8</v>
      </c>
      <c r="B69" s="263" t="s">
        <v>7</v>
      </c>
      <c r="C69" s="299"/>
      <c r="D69" s="299"/>
    </row>
    <row r="70" spans="1:4" x14ac:dyDescent="0.3">
      <c r="A70" s="215"/>
      <c r="B70" s="215"/>
      <c r="C70" s="215"/>
      <c r="D70" s="215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4.4" x14ac:dyDescent="0.3"/>
  <cols>
    <col min="1" max="1" width="63.5546875" customWidth="1"/>
    <col min="3" max="3" width="12" customWidth="1"/>
    <col min="4" max="4" width="12.88671875" customWidth="1"/>
    <col min="5" max="5" width="12.5546875" customWidth="1"/>
    <col min="6" max="6" width="14" customWidth="1"/>
    <col min="257" max="257" width="63.5546875" customWidth="1"/>
    <col min="259" max="259" width="12" customWidth="1"/>
    <col min="260" max="260" width="12.88671875" customWidth="1"/>
    <col min="261" max="261" width="12.5546875" customWidth="1"/>
    <col min="262" max="262" width="14" customWidth="1"/>
    <col min="513" max="513" width="63.5546875" customWidth="1"/>
    <col min="515" max="515" width="12" customWidth="1"/>
    <col min="516" max="516" width="12.88671875" customWidth="1"/>
    <col min="517" max="517" width="12.5546875" customWidth="1"/>
    <col min="518" max="518" width="14" customWidth="1"/>
    <col min="769" max="769" width="63.5546875" customWidth="1"/>
    <col min="771" max="771" width="12" customWidth="1"/>
    <col min="772" max="772" width="12.88671875" customWidth="1"/>
    <col min="773" max="773" width="12.5546875" customWidth="1"/>
    <col min="774" max="774" width="14" customWidth="1"/>
    <col min="1025" max="1025" width="63.5546875" customWidth="1"/>
    <col min="1027" max="1027" width="12" customWidth="1"/>
    <col min="1028" max="1028" width="12.88671875" customWidth="1"/>
    <col min="1029" max="1029" width="12.5546875" customWidth="1"/>
    <col min="1030" max="1030" width="14" customWidth="1"/>
    <col min="1281" max="1281" width="63.5546875" customWidth="1"/>
    <col min="1283" max="1283" width="12" customWidth="1"/>
    <col min="1284" max="1284" width="12.88671875" customWidth="1"/>
    <col min="1285" max="1285" width="12.5546875" customWidth="1"/>
    <col min="1286" max="1286" width="14" customWidth="1"/>
    <col min="1537" max="1537" width="63.5546875" customWidth="1"/>
    <col min="1539" max="1539" width="12" customWidth="1"/>
    <col min="1540" max="1540" width="12.88671875" customWidth="1"/>
    <col min="1541" max="1541" width="12.5546875" customWidth="1"/>
    <col min="1542" max="1542" width="14" customWidth="1"/>
    <col min="1793" max="1793" width="63.5546875" customWidth="1"/>
    <col min="1795" max="1795" width="12" customWidth="1"/>
    <col min="1796" max="1796" width="12.88671875" customWidth="1"/>
    <col min="1797" max="1797" width="12.5546875" customWidth="1"/>
    <col min="1798" max="1798" width="14" customWidth="1"/>
    <col min="2049" max="2049" width="63.5546875" customWidth="1"/>
    <col min="2051" max="2051" width="12" customWidth="1"/>
    <col min="2052" max="2052" width="12.88671875" customWidth="1"/>
    <col min="2053" max="2053" width="12.5546875" customWidth="1"/>
    <col min="2054" max="2054" width="14" customWidth="1"/>
    <col min="2305" max="2305" width="63.5546875" customWidth="1"/>
    <col min="2307" max="2307" width="12" customWidth="1"/>
    <col min="2308" max="2308" width="12.88671875" customWidth="1"/>
    <col min="2309" max="2309" width="12.5546875" customWidth="1"/>
    <col min="2310" max="2310" width="14" customWidth="1"/>
    <col min="2561" max="2561" width="63.5546875" customWidth="1"/>
    <col min="2563" max="2563" width="12" customWidth="1"/>
    <col min="2564" max="2564" width="12.88671875" customWidth="1"/>
    <col min="2565" max="2565" width="12.5546875" customWidth="1"/>
    <col min="2566" max="2566" width="14" customWidth="1"/>
    <col min="2817" max="2817" width="63.5546875" customWidth="1"/>
    <col min="2819" max="2819" width="12" customWidth="1"/>
    <col min="2820" max="2820" width="12.88671875" customWidth="1"/>
    <col min="2821" max="2821" width="12.5546875" customWidth="1"/>
    <col min="2822" max="2822" width="14" customWidth="1"/>
    <col min="3073" max="3073" width="63.5546875" customWidth="1"/>
    <col min="3075" max="3075" width="12" customWidth="1"/>
    <col min="3076" max="3076" width="12.88671875" customWidth="1"/>
    <col min="3077" max="3077" width="12.5546875" customWidth="1"/>
    <col min="3078" max="3078" width="14" customWidth="1"/>
    <col min="3329" max="3329" width="63.5546875" customWidth="1"/>
    <col min="3331" max="3331" width="12" customWidth="1"/>
    <col min="3332" max="3332" width="12.88671875" customWidth="1"/>
    <col min="3333" max="3333" width="12.5546875" customWidth="1"/>
    <col min="3334" max="3334" width="14" customWidth="1"/>
    <col min="3585" max="3585" width="63.5546875" customWidth="1"/>
    <col min="3587" max="3587" width="12" customWidth="1"/>
    <col min="3588" max="3588" width="12.88671875" customWidth="1"/>
    <col min="3589" max="3589" width="12.5546875" customWidth="1"/>
    <col min="3590" max="3590" width="14" customWidth="1"/>
    <col min="3841" max="3841" width="63.5546875" customWidth="1"/>
    <col min="3843" max="3843" width="12" customWidth="1"/>
    <col min="3844" max="3844" width="12.88671875" customWidth="1"/>
    <col min="3845" max="3845" width="12.5546875" customWidth="1"/>
    <col min="3846" max="3846" width="14" customWidth="1"/>
    <col min="4097" max="4097" width="63.5546875" customWidth="1"/>
    <col min="4099" max="4099" width="12" customWidth="1"/>
    <col min="4100" max="4100" width="12.88671875" customWidth="1"/>
    <col min="4101" max="4101" width="12.5546875" customWidth="1"/>
    <col min="4102" max="4102" width="14" customWidth="1"/>
    <col min="4353" max="4353" width="63.5546875" customWidth="1"/>
    <col min="4355" max="4355" width="12" customWidth="1"/>
    <col min="4356" max="4356" width="12.88671875" customWidth="1"/>
    <col min="4357" max="4357" width="12.5546875" customWidth="1"/>
    <col min="4358" max="4358" width="14" customWidth="1"/>
    <col min="4609" max="4609" width="63.5546875" customWidth="1"/>
    <col min="4611" max="4611" width="12" customWidth="1"/>
    <col min="4612" max="4612" width="12.88671875" customWidth="1"/>
    <col min="4613" max="4613" width="12.5546875" customWidth="1"/>
    <col min="4614" max="4614" width="14" customWidth="1"/>
    <col min="4865" max="4865" width="63.5546875" customWidth="1"/>
    <col min="4867" max="4867" width="12" customWidth="1"/>
    <col min="4868" max="4868" width="12.88671875" customWidth="1"/>
    <col min="4869" max="4869" width="12.5546875" customWidth="1"/>
    <col min="4870" max="4870" width="14" customWidth="1"/>
    <col min="5121" max="5121" width="63.5546875" customWidth="1"/>
    <col min="5123" max="5123" width="12" customWidth="1"/>
    <col min="5124" max="5124" width="12.88671875" customWidth="1"/>
    <col min="5125" max="5125" width="12.5546875" customWidth="1"/>
    <col min="5126" max="5126" width="14" customWidth="1"/>
    <col min="5377" max="5377" width="63.5546875" customWidth="1"/>
    <col min="5379" max="5379" width="12" customWidth="1"/>
    <col min="5380" max="5380" width="12.88671875" customWidth="1"/>
    <col min="5381" max="5381" width="12.5546875" customWidth="1"/>
    <col min="5382" max="5382" width="14" customWidth="1"/>
    <col min="5633" max="5633" width="63.5546875" customWidth="1"/>
    <col min="5635" max="5635" width="12" customWidth="1"/>
    <col min="5636" max="5636" width="12.88671875" customWidth="1"/>
    <col min="5637" max="5637" width="12.5546875" customWidth="1"/>
    <col min="5638" max="5638" width="14" customWidth="1"/>
    <col min="5889" max="5889" width="63.5546875" customWidth="1"/>
    <col min="5891" max="5891" width="12" customWidth="1"/>
    <col min="5892" max="5892" width="12.88671875" customWidth="1"/>
    <col min="5893" max="5893" width="12.5546875" customWidth="1"/>
    <col min="5894" max="5894" width="14" customWidth="1"/>
    <col min="6145" max="6145" width="63.5546875" customWidth="1"/>
    <col min="6147" max="6147" width="12" customWidth="1"/>
    <col min="6148" max="6148" width="12.88671875" customWidth="1"/>
    <col min="6149" max="6149" width="12.5546875" customWidth="1"/>
    <col min="6150" max="6150" width="14" customWidth="1"/>
    <col min="6401" max="6401" width="63.5546875" customWidth="1"/>
    <col min="6403" max="6403" width="12" customWidth="1"/>
    <col min="6404" max="6404" width="12.88671875" customWidth="1"/>
    <col min="6405" max="6405" width="12.5546875" customWidth="1"/>
    <col min="6406" max="6406" width="14" customWidth="1"/>
    <col min="6657" max="6657" width="63.5546875" customWidth="1"/>
    <col min="6659" max="6659" width="12" customWidth="1"/>
    <col min="6660" max="6660" width="12.88671875" customWidth="1"/>
    <col min="6661" max="6661" width="12.5546875" customWidth="1"/>
    <col min="6662" max="6662" width="14" customWidth="1"/>
    <col min="6913" max="6913" width="63.5546875" customWidth="1"/>
    <col min="6915" max="6915" width="12" customWidth="1"/>
    <col min="6916" max="6916" width="12.88671875" customWidth="1"/>
    <col min="6917" max="6917" width="12.5546875" customWidth="1"/>
    <col min="6918" max="6918" width="14" customWidth="1"/>
    <col min="7169" max="7169" width="63.5546875" customWidth="1"/>
    <col min="7171" max="7171" width="12" customWidth="1"/>
    <col min="7172" max="7172" width="12.88671875" customWidth="1"/>
    <col min="7173" max="7173" width="12.5546875" customWidth="1"/>
    <col min="7174" max="7174" width="14" customWidth="1"/>
    <col min="7425" max="7425" width="63.5546875" customWidth="1"/>
    <col min="7427" max="7427" width="12" customWidth="1"/>
    <col min="7428" max="7428" width="12.88671875" customWidth="1"/>
    <col min="7429" max="7429" width="12.5546875" customWidth="1"/>
    <col min="7430" max="7430" width="14" customWidth="1"/>
    <col min="7681" max="7681" width="63.5546875" customWidth="1"/>
    <col min="7683" max="7683" width="12" customWidth="1"/>
    <col min="7684" max="7684" width="12.88671875" customWidth="1"/>
    <col min="7685" max="7685" width="12.5546875" customWidth="1"/>
    <col min="7686" max="7686" width="14" customWidth="1"/>
    <col min="7937" max="7937" width="63.5546875" customWidth="1"/>
    <col min="7939" max="7939" width="12" customWidth="1"/>
    <col min="7940" max="7940" width="12.88671875" customWidth="1"/>
    <col min="7941" max="7941" width="12.5546875" customWidth="1"/>
    <col min="7942" max="7942" width="14" customWidth="1"/>
    <col min="8193" max="8193" width="63.5546875" customWidth="1"/>
    <col min="8195" max="8195" width="12" customWidth="1"/>
    <col min="8196" max="8196" width="12.88671875" customWidth="1"/>
    <col min="8197" max="8197" width="12.5546875" customWidth="1"/>
    <col min="8198" max="8198" width="14" customWidth="1"/>
    <col min="8449" max="8449" width="63.5546875" customWidth="1"/>
    <col min="8451" max="8451" width="12" customWidth="1"/>
    <col min="8452" max="8452" width="12.88671875" customWidth="1"/>
    <col min="8453" max="8453" width="12.5546875" customWidth="1"/>
    <col min="8454" max="8454" width="14" customWidth="1"/>
    <col min="8705" max="8705" width="63.5546875" customWidth="1"/>
    <col min="8707" max="8707" width="12" customWidth="1"/>
    <col min="8708" max="8708" width="12.88671875" customWidth="1"/>
    <col min="8709" max="8709" width="12.5546875" customWidth="1"/>
    <col min="8710" max="8710" width="14" customWidth="1"/>
    <col min="8961" max="8961" width="63.5546875" customWidth="1"/>
    <col min="8963" max="8963" width="12" customWidth="1"/>
    <col min="8964" max="8964" width="12.88671875" customWidth="1"/>
    <col min="8965" max="8965" width="12.5546875" customWidth="1"/>
    <col min="8966" max="8966" width="14" customWidth="1"/>
    <col min="9217" max="9217" width="63.5546875" customWidth="1"/>
    <col min="9219" max="9219" width="12" customWidth="1"/>
    <col min="9220" max="9220" width="12.88671875" customWidth="1"/>
    <col min="9221" max="9221" width="12.5546875" customWidth="1"/>
    <col min="9222" max="9222" width="14" customWidth="1"/>
    <col min="9473" max="9473" width="63.5546875" customWidth="1"/>
    <col min="9475" max="9475" width="12" customWidth="1"/>
    <col min="9476" max="9476" width="12.88671875" customWidth="1"/>
    <col min="9477" max="9477" width="12.5546875" customWidth="1"/>
    <col min="9478" max="9478" width="14" customWidth="1"/>
    <col min="9729" max="9729" width="63.5546875" customWidth="1"/>
    <col min="9731" max="9731" width="12" customWidth="1"/>
    <col min="9732" max="9732" width="12.88671875" customWidth="1"/>
    <col min="9733" max="9733" width="12.5546875" customWidth="1"/>
    <col min="9734" max="9734" width="14" customWidth="1"/>
    <col min="9985" max="9985" width="63.5546875" customWidth="1"/>
    <col min="9987" max="9987" width="12" customWidth="1"/>
    <col min="9988" max="9988" width="12.88671875" customWidth="1"/>
    <col min="9989" max="9989" width="12.5546875" customWidth="1"/>
    <col min="9990" max="9990" width="14" customWidth="1"/>
    <col min="10241" max="10241" width="63.5546875" customWidth="1"/>
    <col min="10243" max="10243" width="12" customWidth="1"/>
    <col min="10244" max="10244" width="12.88671875" customWidth="1"/>
    <col min="10245" max="10245" width="12.5546875" customWidth="1"/>
    <col min="10246" max="10246" width="14" customWidth="1"/>
    <col min="10497" max="10497" width="63.5546875" customWidth="1"/>
    <col min="10499" max="10499" width="12" customWidth="1"/>
    <col min="10500" max="10500" width="12.88671875" customWidth="1"/>
    <col min="10501" max="10501" width="12.5546875" customWidth="1"/>
    <col min="10502" max="10502" width="14" customWidth="1"/>
    <col min="10753" max="10753" width="63.5546875" customWidth="1"/>
    <col min="10755" max="10755" width="12" customWidth="1"/>
    <col min="10756" max="10756" width="12.88671875" customWidth="1"/>
    <col min="10757" max="10757" width="12.5546875" customWidth="1"/>
    <col min="10758" max="10758" width="14" customWidth="1"/>
    <col min="11009" max="11009" width="63.5546875" customWidth="1"/>
    <col min="11011" max="11011" width="12" customWidth="1"/>
    <col min="11012" max="11012" width="12.88671875" customWidth="1"/>
    <col min="11013" max="11013" width="12.5546875" customWidth="1"/>
    <col min="11014" max="11014" width="14" customWidth="1"/>
    <col min="11265" max="11265" width="63.5546875" customWidth="1"/>
    <col min="11267" max="11267" width="12" customWidth="1"/>
    <col min="11268" max="11268" width="12.88671875" customWidth="1"/>
    <col min="11269" max="11269" width="12.5546875" customWidth="1"/>
    <col min="11270" max="11270" width="14" customWidth="1"/>
    <col min="11521" max="11521" width="63.5546875" customWidth="1"/>
    <col min="11523" max="11523" width="12" customWidth="1"/>
    <col min="11524" max="11524" width="12.88671875" customWidth="1"/>
    <col min="11525" max="11525" width="12.5546875" customWidth="1"/>
    <col min="11526" max="11526" width="14" customWidth="1"/>
    <col min="11777" max="11777" width="63.5546875" customWidth="1"/>
    <col min="11779" max="11779" width="12" customWidth="1"/>
    <col min="11780" max="11780" width="12.88671875" customWidth="1"/>
    <col min="11781" max="11781" width="12.5546875" customWidth="1"/>
    <col min="11782" max="11782" width="14" customWidth="1"/>
    <col min="12033" max="12033" width="63.5546875" customWidth="1"/>
    <col min="12035" max="12035" width="12" customWidth="1"/>
    <col min="12036" max="12036" width="12.88671875" customWidth="1"/>
    <col min="12037" max="12037" width="12.5546875" customWidth="1"/>
    <col min="12038" max="12038" width="14" customWidth="1"/>
    <col min="12289" max="12289" width="63.5546875" customWidth="1"/>
    <col min="12291" max="12291" width="12" customWidth="1"/>
    <col min="12292" max="12292" width="12.88671875" customWidth="1"/>
    <col min="12293" max="12293" width="12.5546875" customWidth="1"/>
    <col min="12294" max="12294" width="14" customWidth="1"/>
    <col min="12545" max="12545" width="63.5546875" customWidth="1"/>
    <col min="12547" max="12547" width="12" customWidth="1"/>
    <col min="12548" max="12548" width="12.88671875" customWidth="1"/>
    <col min="12549" max="12549" width="12.5546875" customWidth="1"/>
    <col min="12550" max="12550" width="14" customWidth="1"/>
    <col min="12801" max="12801" width="63.5546875" customWidth="1"/>
    <col min="12803" max="12803" width="12" customWidth="1"/>
    <col min="12804" max="12804" width="12.88671875" customWidth="1"/>
    <col min="12805" max="12805" width="12.5546875" customWidth="1"/>
    <col min="12806" max="12806" width="14" customWidth="1"/>
    <col min="13057" max="13057" width="63.5546875" customWidth="1"/>
    <col min="13059" max="13059" width="12" customWidth="1"/>
    <col min="13060" max="13060" width="12.88671875" customWidth="1"/>
    <col min="13061" max="13061" width="12.5546875" customWidth="1"/>
    <col min="13062" max="13062" width="14" customWidth="1"/>
    <col min="13313" max="13313" width="63.5546875" customWidth="1"/>
    <col min="13315" max="13315" width="12" customWidth="1"/>
    <col min="13316" max="13316" width="12.88671875" customWidth="1"/>
    <col min="13317" max="13317" width="12.5546875" customWidth="1"/>
    <col min="13318" max="13318" width="14" customWidth="1"/>
    <col min="13569" max="13569" width="63.5546875" customWidth="1"/>
    <col min="13571" max="13571" width="12" customWidth="1"/>
    <col min="13572" max="13572" width="12.88671875" customWidth="1"/>
    <col min="13573" max="13573" width="12.5546875" customWidth="1"/>
    <col min="13574" max="13574" width="14" customWidth="1"/>
    <col min="13825" max="13825" width="63.5546875" customWidth="1"/>
    <col min="13827" max="13827" width="12" customWidth="1"/>
    <col min="13828" max="13828" width="12.88671875" customWidth="1"/>
    <col min="13829" max="13829" width="12.5546875" customWidth="1"/>
    <col min="13830" max="13830" width="14" customWidth="1"/>
    <col min="14081" max="14081" width="63.5546875" customWidth="1"/>
    <col min="14083" max="14083" width="12" customWidth="1"/>
    <col min="14084" max="14084" width="12.88671875" customWidth="1"/>
    <col min="14085" max="14085" width="12.5546875" customWidth="1"/>
    <col min="14086" max="14086" width="14" customWidth="1"/>
    <col min="14337" max="14337" width="63.5546875" customWidth="1"/>
    <col min="14339" max="14339" width="12" customWidth="1"/>
    <col min="14340" max="14340" width="12.88671875" customWidth="1"/>
    <col min="14341" max="14341" width="12.5546875" customWidth="1"/>
    <col min="14342" max="14342" width="14" customWidth="1"/>
    <col min="14593" max="14593" width="63.5546875" customWidth="1"/>
    <col min="14595" max="14595" width="12" customWidth="1"/>
    <col min="14596" max="14596" width="12.88671875" customWidth="1"/>
    <col min="14597" max="14597" width="12.5546875" customWidth="1"/>
    <col min="14598" max="14598" width="14" customWidth="1"/>
    <col min="14849" max="14849" width="63.5546875" customWidth="1"/>
    <col min="14851" max="14851" width="12" customWidth="1"/>
    <col min="14852" max="14852" width="12.88671875" customWidth="1"/>
    <col min="14853" max="14853" width="12.5546875" customWidth="1"/>
    <col min="14854" max="14854" width="14" customWidth="1"/>
    <col min="15105" max="15105" width="63.5546875" customWidth="1"/>
    <col min="15107" max="15107" width="12" customWidth="1"/>
    <col min="15108" max="15108" width="12.88671875" customWidth="1"/>
    <col min="15109" max="15109" width="12.5546875" customWidth="1"/>
    <col min="15110" max="15110" width="14" customWidth="1"/>
    <col min="15361" max="15361" width="63.5546875" customWidth="1"/>
    <col min="15363" max="15363" width="12" customWidth="1"/>
    <col min="15364" max="15364" width="12.88671875" customWidth="1"/>
    <col min="15365" max="15365" width="12.5546875" customWidth="1"/>
    <col min="15366" max="15366" width="14" customWidth="1"/>
    <col min="15617" max="15617" width="63.5546875" customWidth="1"/>
    <col min="15619" max="15619" width="12" customWidth="1"/>
    <col min="15620" max="15620" width="12.88671875" customWidth="1"/>
    <col min="15621" max="15621" width="12.5546875" customWidth="1"/>
    <col min="15622" max="15622" width="14" customWidth="1"/>
    <col min="15873" max="15873" width="63.5546875" customWidth="1"/>
    <col min="15875" max="15875" width="12" customWidth="1"/>
    <col min="15876" max="15876" width="12.88671875" customWidth="1"/>
    <col min="15877" max="15877" width="12.5546875" customWidth="1"/>
    <col min="15878" max="15878" width="14" customWidth="1"/>
    <col min="16129" max="16129" width="63.5546875" customWidth="1"/>
    <col min="16131" max="16131" width="12" customWidth="1"/>
    <col min="16132" max="16132" width="12.88671875" customWidth="1"/>
    <col min="16133" max="16133" width="12.5546875" customWidth="1"/>
    <col min="16134" max="16134" width="14" customWidth="1"/>
  </cols>
  <sheetData>
    <row r="1" spans="1:6" ht="30.75" customHeight="1" x14ac:dyDescent="0.3">
      <c r="A1" s="612" t="s">
        <v>679</v>
      </c>
      <c r="B1" s="624"/>
      <c r="C1" s="624"/>
      <c r="D1" s="624"/>
      <c r="E1" s="624"/>
      <c r="F1" s="624"/>
    </row>
    <row r="2" spans="1:6" ht="24.75" customHeight="1" x14ac:dyDescent="0.3">
      <c r="A2" s="669" t="s">
        <v>618</v>
      </c>
      <c r="B2" s="663"/>
      <c r="C2" s="663"/>
      <c r="D2" s="663"/>
      <c r="E2" s="663"/>
      <c r="F2" s="663"/>
    </row>
    <row r="3" spans="1:6" ht="17.399999999999999" x14ac:dyDescent="0.3">
      <c r="A3" s="301"/>
      <c r="B3" s="302"/>
      <c r="C3" s="302"/>
      <c r="D3" s="302"/>
      <c r="E3" s="302"/>
      <c r="F3" s="302"/>
    </row>
    <row r="4" spans="1:6" x14ac:dyDescent="0.3">
      <c r="A4" s="276" t="s">
        <v>567</v>
      </c>
      <c r="B4" s="215"/>
      <c r="C4" s="215"/>
      <c r="D4" s="215"/>
      <c r="E4" s="215"/>
      <c r="F4" s="215"/>
    </row>
    <row r="5" spans="1:6" ht="26.4" x14ac:dyDescent="0.3">
      <c r="A5" s="278" t="s">
        <v>518</v>
      </c>
      <c r="B5" s="258" t="s">
        <v>463</v>
      </c>
      <c r="C5" s="303" t="s">
        <v>481</v>
      </c>
      <c r="D5" s="303" t="s">
        <v>480</v>
      </c>
      <c r="E5" s="303" t="s">
        <v>479</v>
      </c>
      <c r="F5" s="304" t="s">
        <v>478</v>
      </c>
    </row>
    <row r="6" spans="1:6" x14ac:dyDescent="0.3">
      <c r="A6" s="305" t="s">
        <v>619</v>
      </c>
      <c r="B6" s="306" t="s">
        <v>244</v>
      </c>
      <c r="C6" s="261">
        <v>52633</v>
      </c>
      <c r="D6" s="261">
        <v>93333</v>
      </c>
      <c r="E6" s="261">
        <v>9520</v>
      </c>
      <c r="F6" s="261">
        <f>SUM(C6:E6)</f>
        <v>155486</v>
      </c>
    </row>
    <row r="7" spans="1:6" x14ac:dyDescent="0.3">
      <c r="A7" s="305" t="s">
        <v>620</v>
      </c>
      <c r="B7" s="306" t="s">
        <v>244</v>
      </c>
      <c r="C7" s="261">
        <v>0</v>
      </c>
      <c r="D7" s="261">
        <v>0</v>
      </c>
      <c r="E7" s="261">
        <v>0</v>
      </c>
      <c r="F7" s="261">
        <f>SUM(C7:E7)</f>
        <v>0</v>
      </c>
    </row>
    <row r="8" spans="1:6" ht="21.75" customHeight="1" x14ac:dyDescent="0.3">
      <c r="A8" s="278" t="s">
        <v>621</v>
      </c>
      <c r="B8" s="278"/>
      <c r="C8" s="307">
        <f>SUM(C6:C7)</f>
        <v>52633</v>
      </c>
      <c r="D8" s="307">
        <f>SUM(D6:D7)</f>
        <v>93333</v>
      </c>
      <c r="E8" s="307">
        <f>SUM(E6:E7)</f>
        <v>9520</v>
      </c>
      <c r="F8" s="307">
        <f>SUM(F6:F7)</f>
        <v>155486</v>
      </c>
    </row>
    <row r="9" spans="1:6" x14ac:dyDescent="0.3">
      <c r="A9" s="215"/>
      <c r="B9" s="215"/>
      <c r="C9" s="215"/>
      <c r="D9" s="215"/>
      <c r="E9" s="215"/>
      <c r="F9" s="215"/>
    </row>
    <row r="10" spans="1:6" x14ac:dyDescent="0.3">
      <c r="A10" s="215"/>
      <c r="B10" s="215"/>
      <c r="C10" s="308"/>
      <c r="D10" s="308"/>
      <c r="E10" s="215"/>
      <c r="F10" s="215"/>
    </row>
    <row r="11" spans="1:6" x14ac:dyDescent="0.3">
      <c r="F11" s="262"/>
    </row>
    <row r="12" spans="1:6" x14ac:dyDescent="0.3">
      <c r="C12" s="262"/>
      <c r="D12" s="262"/>
      <c r="E12" s="262"/>
      <c r="F12" s="262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4.4" x14ac:dyDescent="0.3"/>
  <cols>
    <col min="1" max="1" width="59.109375" customWidth="1"/>
    <col min="3" max="3" width="20.109375" customWidth="1"/>
    <col min="257" max="257" width="59.109375" customWidth="1"/>
    <col min="259" max="259" width="20.109375" customWidth="1"/>
    <col min="513" max="513" width="59.109375" customWidth="1"/>
    <col min="515" max="515" width="20.109375" customWidth="1"/>
    <col min="769" max="769" width="59.109375" customWidth="1"/>
    <col min="771" max="771" width="20.109375" customWidth="1"/>
    <col min="1025" max="1025" width="59.109375" customWidth="1"/>
    <col min="1027" max="1027" width="20.109375" customWidth="1"/>
    <col min="1281" max="1281" width="59.109375" customWidth="1"/>
    <col min="1283" max="1283" width="20.109375" customWidth="1"/>
    <col min="1537" max="1537" width="59.109375" customWidth="1"/>
    <col min="1539" max="1539" width="20.109375" customWidth="1"/>
    <col min="1793" max="1793" width="59.109375" customWidth="1"/>
    <col min="1795" max="1795" width="20.109375" customWidth="1"/>
    <col min="2049" max="2049" width="59.109375" customWidth="1"/>
    <col min="2051" max="2051" width="20.109375" customWidth="1"/>
    <col min="2305" max="2305" width="59.109375" customWidth="1"/>
    <col min="2307" max="2307" width="20.109375" customWidth="1"/>
    <col min="2561" max="2561" width="59.109375" customWidth="1"/>
    <col min="2563" max="2563" width="20.109375" customWidth="1"/>
    <col min="2817" max="2817" width="59.109375" customWidth="1"/>
    <col min="2819" max="2819" width="20.109375" customWidth="1"/>
    <col min="3073" max="3073" width="59.109375" customWidth="1"/>
    <col min="3075" max="3075" width="20.109375" customWidth="1"/>
    <col min="3329" max="3329" width="59.109375" customWidth="1"/>
    <col min="3331" max="3331" width="20.109375" customWidth="1"/>
    <col min="3585" max="3585" width="59.109375" customWidth="1"/>
    <col min="3587" max="3587" width="20.109375" customWidth="1"/>
    <col min="3841" max="3841" width="59.109375" customWidth="1"/>
    <col min="3843" max="3843" width="20.109375" customWidth="1"/>
    <col min="4097" max="4097" width="59.109375" customWidth="1"/>
    <col min="4099" max="4099" width="20.109375" customWidth="1"/>
    <col min="4353" max="4353" width="59.109375" customWidth="1"/>
    <col min="4355" max="4355" width="20.109375" customWidth="1"/>
    <col min="4609" max="4609" width="59.109375" customWidth="1"/>
    <col min="4611" max="4611" width="20.109375" customWidth="1"/>
    <col min="4865" max="4865" width="59.109375" customWidth="1"/>
    <col min="4867" max="4867" width="20.109375" customWidth="1"/>
    <col min="5121" max="5121" width="59.109375" customWidth="1"/>
    <col min="5123" max="5123" width="20.109375" customWidth="1"/>
    <col min="5377" max="5377" width="59.109375" customWidth="1"/>
    <col min="5379" max="5379" width="20.109375" customWidth="1"/>
    <col min="5633" max="5633" width="59.109375" customWidth="1"/>
    <col min="5635" max="5635" width="20.109375" customWidth="1"/>
    <col min="5889" max="5889" width="59.109375" customWidth="1"/>
    <col min="5891" max="5891" width="20.109375" customWidth="1"/>
    <col min="6145" max="6145" width="59.109375" customWidth="1"/>
    <col min="6147" max="6147" width="20.109375" customWidth="1"/>
    <col min="6401" max="6401" width="59.109375" customWidth="1"/>
    <col min="6403" max="6403" width="20.109375" customWidth="1"/>
    <col min="6657" max="6657" width="59.109375" customWidth="1"/>
    <col min="6659" max="6659" width="20.109375" customWidth="1"/>
    <col min="6913" max="6913" width="59.109375" customWidth="1"/>
    <col min="6915" max="6915" width="20.109375" customWidth="1"/>
    <col min="7169" max="7169" width="59.109375" customWidth="1"/>
    <col min="7171" max="7171" width="20.109375" customWidth="1"/>
    <col min="7425" max="7425" width="59.109375" customWidth="1"/>
    <col min="7427" max="7427" width="20.109375" customWidth="1"/>
    <col min="7681" max="7681" width="59.109375" customWidth="1"/>
    <col min="7683" max="7683" width="20.109375" customWidth="1"/>
    <col min="7937" max="7937" width="59.109375" customWidth="1"/>
    <col min="7939" max="7939" width="20.109375" customWidth="1"/>
    <col min="8193" max="8193" width="59.109375" customWidth="1"/>
    <col min="8195" max="8195" width="20.109375" customWidth="1"/>
    <col min="8449" max="8449" width="59.109375" customWidth="1"/>
    <col min="8451" max="8451" width="20.109375" customWidth="1"/>
    <col min="8705" max="8705" width="59.109375" customWidth="1"/>
    <col min="8707" max="8707" width="20.109375" customWidth="1"/>
    <col min="8961" max="8961" width="59.109375" customWidth="1"/>
    <col min="8963" max="8963" width="20.109375" customWidth="1"/>
    <col min="9217" max="9217" width="59.109375" customWidth="1"/>
    <col min="9219" max="9219" width="20.109375" customWidth="1"/>
    <col min="9473" max="9473" width="59.109375" customWidth="1"/>
    <col min="9475" max="9475" width="20.109375" customWidth="1"/>
    <col min="9729" max="9729" width="59.109375" customWidth="1"/>
    <col min="9731" max="9731" width="20.109375" customWidth="1"/>
    <col min="9985" max="9985" width="59.109375" customWidth="1"/>
    <col min="9987" max="9987" width="20.109375" customWidth="1"/>
    <col min="10241" max="10241" width="59.109375" customWidth="1"/>
    <col min="10243" max="10243" width="20.109375" customWidth="1"/>
    <col min="10497" max="10497" width="59.109375" customWidth="1"/>
    <col min="10499" max="10499" width="20.109375" customWidth="1"/>
    <col min="10753" max="10753" width="59.109375" customWidth="1"/>
    <col min="10755" max="10755" width="20.109375" customWidth="1"/>
    <col min="11009" max="11009" width="59.109375" customWidth="1"/>
    <col min="11011" max="11011" width="20.109375" customWidth="1"/>
    <col min="11265" max="11265" width="59.109375" customWidth="1"/>
    <col min="11267" max="11267" width="20.109375" customWidth="1"/>
    <col min="11521" max="11521" width="59.109375" customWidth="1"/>
    <col min="11523" max="11523" width="20.109375" customWidth="1"/>
    <col min="11777" max="11777" width="59.109375" customWidth="1"/>
    <col min="11779" max="11779" width="20.109375" customWidth="1"/>
    <col min="12033" max="12033" width="59.109375" customWidth="1"/>
    <col min="12035" max="12035" width="20.109375" customWidth="1"/>
    <col min="12289" max="12289" width="59.109375" customWidth="1"/>
    <col min="12291" max="12291" width="20.109375" customWidth="1"/>
    <col min="12545" max="12545" width="59.109375" customWidth="1"/>
    <col min="12547" max="12547" width="20.109375" customWidth="1"/>
    <col min="12801" max="12801" width="59.109375" customWidth="1"/>
    <col min="12803" max="12803" width="20.109375" customWidth="1"/>
    <col min="13057" max="13057" width="59.109375" customWidth="1"/>
    <col min="13059" max="13059" width="20.109375" customWidth="1"/>
    <col min="13313" max="13313" width="59.109375" customWidth="1"/>
    <col min="13315" max="13315" width="20.109375" customWidth="1"/>
    <col min="13569" max="13569" width="59.109375" customWidth="1"/>
    <col min="13571" max="13571" width="20.109375" customWidth="1"/>
    <col min="13825" max="13825" width="59.109375" customWidth="1"/>
    <col min="13827" max="13827" width="20.109375" customWidth="1"/>
    <col min="14081" max="14081" width="59.109375" customWidth="1"/>
    <col min="14083" max="14083" width="20.109375" customWidth="1"/>
    <col min="14337" max="14337" width="59.109375" customWidth="1"/>
    <col min="14339" max="14339" width="20.109375" customWidth="1"/>
    <col min="14593" max="14593" width="59.109375" customWidth="1"/>
    <col min="14595" max="14595" width="20.109375" customWidth="1"/>
    <col min="14849" max="14849" width="59.109375" customWidth="1"/>
    <col min="14851" max="14851" width="20.109375" customWidth="1"/>
    <col min="15105" max="15105" width="59.109375" customWidth="1"/>
    <col min="15107" max="15107" width="20.109375" customWidth="1"/>
    <col min="15361" max="15361" width="59.109375" customWidth="1"/>
    <col min="15363" max="15363" width="20.109375" customWidth="1"/>
    <col min="15617" max="15617" width="59.109375" customWidth="1"/>
    <col min="15619" max="15619" width="20.109375" customWidth="1"/>
    <col min="15873" max="15873" width="59.109375" customWidth="1"/>
    <col min="15875" max="15875" width="20.109375" customWidth="1"/>
    <col min="16129" max="16129" width="59.109375" customWidth="1"/>
    <col min="16131" max="16131" width="20.109375" customWidth="1"/>
  </cols>
  <sheetData>
    <row r="1" spans="1:3" ht="45" customHeight="1" x14ac:dyDescent="0.3">
      <c r="A1" s="612" t="s">
        <v>679</v>
      </c>
      <c r="B1" s="623"/>
      <c r="C1" s="623"/>
    </row>
    <row r="2" spans="1:3" ht="22.5" customHeight="1" x14ac:dyDescent="0.3">
      <c r="A2" s="612" t="s">
        <v>630</v>
      </c>
      <c r="B2" s="623"/>
      <c r="C2" s="623"/>
    </row>
    <row r="3" spans="1:3" ht="15" customHeight="1" x14ac:dyDescent="0.3">
      <c r="A3" s="187"/>
    </row>
    <row r="5" spans="1:3" ht="26.4" x14ac:dyDescent="0.3">
      <c r="A5" s="334" t="s">
        <v>197</v>
      </c>
      <c r="B5" s="335" t="s">
        <v>623</v>
      </c>
      <c r="C5" s="303" t="s">
        <v>482</v>
      </c>
    </row>
    <row r="6" spans="1:3" x14ac:dyDescent="0.3">
      <c r="A6" s="336" t="s">
        <v>160</v>
      </c>
      <c r="B6" s="337" t="s">
        <v>159</v>
      </c>
      <c r="C6" s="338"/>
    </row>
    <row r="7" spans="1:3" x14ac:dyDescent="0.3">
      <c r="A7" s="336" t="s">
        <v>158</v>
      </c>
      <c r="B7" s="337" t="s">
        <v>157</v>
      </c>
      <c r="C7" s="338"/>
    </row>
    <row r="8" spans="1:3" x14ac:dyDescent="0.3">
      <c r="A8" s="339" t="s">
        <v>631</v>
      </c>
      <c r="B8" s="340" t="s">
        <v>155</v>
      </c>
      <c r="C8" s="341">
        <v>13000</v>
      </c>
    </row>
    <row r="9" spans="1:3" x14ac:dyDescent="0.3">
      <c r="A9" s="339" t="s">
        <v>632</v>
      </c>
      <c r="B9" s="340" t="s">
        <v>155</v>
      </c>
      <c r="C9" s="341">
        <v>3000</v>
      </c>
    </row>
    <row r="10" spans="1:3" x14ac:dyDescent="0.3">
      <c r="A10" s="342" t="s">
        <v>156</v>
      </c>
      <c r="B10" s="343" t="s">
        <v>155</v>
      </c>
      <c r="C10" s="344">
        <f>SUM(C8:C9)</f>
        <v>16000</v>
      </c>
    </row>
    <row r="11" spans="1:3" x14ac:dyDescent="0.3">
      <c r="A11" s="345" t="s">
        <v>633</v>
      </c>
      <c r="B11" s="337" t="s">
        <v>153</v>
      </c>
      <c r="C11" s="338">
        <v>28000</v>
      </c>
    </row>
    <row r="12" spans="1:3" x14ac:dyDescent="0.3">
      <c r="A12" s="336" t="s">
        <v>152</v>
      </c>
      <c r="B12" s="337" t="s">
        <v>151</v>
      </c>
      <c r="C12" s="338"/>
    </row>
    <row r="13" spans="1:3" x14ac:dyDescent="0.3">
      <c r="A13" s="336" t="s">
        <v>150</v>
      </c>
      <c r="B13" s="337" t="s">
        <v>149</v>
      </c>
      <c r="C13" s="338"/>
    </row>
    <row r="14" spans="1:3" x14ac:dyDescent="0.3">
      <c r="A14" s="336" t="s">
        <v>148</v>
      </c>
      <c r="B14" s="337" t="s">
        <v>147</v>
      </c>
      <c r="C14" s="338">
        <v>6000</v>
      </c>
    </row>
    <row r="15" spans="1:3" x14ac:dyDescent="0.3">
      <c r="A15" s="345" t="s">
        <v>146</v>
      </c>
      <c r="B15" s="337" t="s">
        <v>145</v>
      </c>
      <c r="C15" s="338">
        <v>5150</v>
      </c>
    </row>
    <row r="16" spans="1:3" x14ac:dyDescent="0.3">
      <c r="A16" s="342" t="s">
        <v>144</v>
      </c>
      <c r="B16" s="343" t="s">
        <v>143</v>
      </c>
      <c r="C16" s="344">
        <f>SUM(C11:C15)</f>
        <v>39150</v>
      </c>
    </row>
    <row r="17" spans="1:3" ht="26.4" x14ac:dyDescent="0.3">
      <c r="A17" s="346" t="s">
        <v>634</v>
      </c>
      <c r="B17" s="343" t="s">
        <v>141</v>
      </c>
      <c r="C17" s="344">
        <v>1900</v>
      </c>
    </row>
    <row r="18" spans="1:3" ht="21.75" customHeight="1" x14ac:dyDescent="0.3">
      <c r="A18" s="347" t="s">
        <v>140</v>
      </c>
      <c r="B18" s="348" t="s">
        <v>139</v>
      </c>
      <c r="C18" s="349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BC229"/>
  <sheetViews>
    <sheetView zoomScaleNormal="100" workbookViewId="0">
      <pane xSplit="2" ySplit="9" topLeftCell="C159" activePane="bottomRight" state="frozen"/>
      <selection pane="topRight" activeCell="C1" sqref="C1"/>
      <selection pane="bottomLeft" activeCell="A10" sqref="A10"/>
      <selection pane="bottomRight" activeCell="A126" sqref="A126:BB214"/>
    </sheetView>
  </sheetViews>
  <sheetFormatPr defaultRowHeight="13.2" x14ac:dyDescent="0.3"/>
  <cols>
    <col min="1" max="1" width="76.6640625" style="107" customWidth="1"/>
    <col min="2" max="2" width="8.88671875" style="4" bestFit="1" customWidth="1"/>
    <col min="3" max="3" width="14.6640625" style="106" bestFit="1" customWidth="1"/>
    <col min="4" max="4" width="10" style="106" customWidth="1"/>
    <col min="5" max="5" width="12.44140625" style="106" bestFit="1" customWidth="1"/>
    <col min="6" max="6" width="14.6640625" style="107" bestFit="1" customWidth="1"/>
    <col min="7" max="7" width="13.44140625" style="106" bestFit="1" customWidth="1"/>
    <col min="8" max="8" width="10.33203125" style="106" customWidth="1"/>
    <col min="9" max="9" width="10.5546875" style="106" customWidth="1"/>
    <col min="10" max="10" width="14.6640625" style="107" bestFit="1" customWidth="1"/>
    <col min="11" max="13" width="10.6640625" style="106" hidden="1" customWidth="1"/>
    <col min="14" max="14" width="16.6640625" style="107" hidden="1" customWidth="1"/>
    <col min="15" max="17" width="10.6640625" style="106" hidden="1" customWidth="1"/>
    <col min="18" max="18" width="16.6640625" style="107" hidden="1" customWidth="1"/>
    <col min="19" max="21" width="10.6640625" style="106" hidden="1" customWidth="1"/>
    <col min="22" max="22" width="16.6640625" style="107" hidden="1" customWidth="1"/>
    <col min="23" max="25" width="10.6640625" style="106" hidden="1" customWidth="1"/>
    <col min="26" max="26" width="16.6640625" style="107" hidden="1" customWidth="1"/>
    <col min="27" max="29" width="10.6640625" style="106" hidden="1" customWidth="1"/>
    <col min="30" max="30" width="16.6640625" style="107" hidden="1" customWidth="1"/>
    <col min="31" max="33" width="10.6640625" style="106" hidden="1" customWidth="1"/>
    <col min="34" max="34" width="16.6640625" style="107" hidden="1" customWidth="1"/>
    <col min="35" max="37" width="10.6640625" style="106" hidden="1" customWidth="1"/>
    <col min="38" max="38" width="16.6640625" style="107" hidden="1" customWidth="1"/>
    <col min="39" max="41" width="10.6640625" style="106" hidden="1" customWidth="1"/>
    <col min="42" max="42" width="16.6640625" style="107" hidden="1" customWidth="1"/>
    <col min="43" max="45" width="10.6640625" style="106" hidden="1" customWidth="1"/>
    <col min="46" max="46" width="16.6640625" style="107" hidden="1" customWidth="1"/>
    <col min="47" max="49" width="10.6640625" style="106" hidden="1" customWidth="1"/>
    <col min="50" max="50" width="16.6640625" style="107" hidden="1" customWidth="1"/>
    <col min="51" max="51" width="16.33203125" style="104" hidden="1" customWidth="1"/>
    <col min="52" max="52" width="13.5546875" style="104" customWidth="1"/>
    <col min="53" max="54" width="9.109375" style="104"/>
    <col min="55" max="55" width="13.88671875" style="104" customWidth="1"/>
    <col min="56" max="251" width="9.109375" style="104"/>
    <col min="252" max="252" width="39.44140625" style="104" customWidth="1"/>
    <col min="253" max="253" width="8.88671875" style="104" bestFit="1" customWidth="1"/>
    <col min="254" max="254" width="9.88671875" style="104" bestFit="1" customWidth="1"/>
    <col min="255" max="262" width="8.6640625" style="104" customWidth="1"/>
    <col min="263" max="507" width="9.109375" style="104"/>
    <col min="508" max="508" width="39.44140625" style="104" customWidth="1"/>
    <col min="509" max="509" width="8.88671875" style="104" bestFit="1" customWidth="1"/>
    <col min="510" max="510" width="9.88671875" style="104" bestFit="1" customWidth="1"/>
    <col min="511" max="518" width="8.6640625" style="104" customWidth="1"/>
    <col min="519" max="763" width="9.109375" style="104"/>
    <col min="764" max="764" width="39.44140625" style="104" customWidth="1"/>
    <col min="765" max="765" width="8.88671875" style="104" bestFit="1" customWidth="1"/>
    <col min="766" max="766" width="9.88671875" style="104" bestFit="1" customWidth="1"/>
    <col min="767" max="774" width="8.6640625" style="104" customWidth="1"/>
    <col min="775" max="1019" width="9.109375" style="104"/>
    <col min="1020" max="1020" width="39.44140625" style="104" customWidth="1"/>
    <col min="1021" max="1021" width="8.88671875" style="104" bestFit="1" customWidth="1"/>
    <col min="1022" max="1022" width="9.88671875" style="104" bestFit="1" customWidth="1"/>
    <col min="1023" max="1030" width="8.6640625" style="104" customWidth="1"/>
    <col min="1031" max="1275" width="9.109375" style="104"/>
    <col min="1276" max="1276" width="39.44140625" style="104" customWidth="1"/>
    <col min="1277" max="1277" width="8.88671875" style="104" bestFit="1" customWidth="1"/>
    <col min="1278" max="1278" width="9.88671875" style="104" bestFit="1" customWidth="1"/>
    <col min="1279" max="1286" width="8.6640625" style="104" customWidth="1"/>
    <col min="1287" max="1531" width="9.109375" style="104"/>
    <col min="1532" max="1532" width="39.44140625" style="104" customWidth="1"/>
    <col min="1533" max="1533" width="8.88671875" style="104" bestFit="1" customWidth="1"/>
    <col min="1534" max="1534" width="9.88671875" style="104" bestFit="1" customWidth="1"/>
    <col min="1535" max="1542" width="8.6640625" style="104" customWidth="1"/>
    <col min="1543" max="1787" width="9.109375" style="104"/>
    <col min="1788" max="1788" width="39.44140625" style="104" customWidth="1"/>
    <col min="1789" max="1789" width="8.88671875" style="104" bestFit="1" customWidth="1"/>
    <col min="1790" max="1790" width="9.88671875" style="104" bestFit="1" customWidth="1"/>
    <col min="1791" max="1798" width="8.6640625" style="104" customWidth="1"/>
    <col min="1799" max="2043" width="9.109375" style="104"/>
    <col min="2044" max="2044" width="39.44140625" style="104" customWidth="1"/>
    <col min="2045" max="2045" width="8.88671875" style="104" bestFit="1" customWidth="1"/>
    <col min="2046" max="2046" width="9.88671875" style="104" bestFit="1" customWidth="1"/>
    <col min="2047" max="2054" width="8.6640625" style="104" customWidth="1"/>
    <col min="2055" max="2299" width="9.109375" style="104"/>
    <col min="2300" max="2300" width="39.44140625" style="104" customWidth="1"/>
    <col min="2301" max="2301" width="8.88671875" style="104" bestFit="1" customWidth="1"/>
    <col min="2302" max="2302" width="9.88671875" style="104" bestFit="1" customWidth="1"/>
    <col min="2303" max="2310" width="8.6640625" style="104" customWidth="1"/>
    <col min="2311" max="2555" width="9.109375" style="104"/>
    <col min="2556" max="2556" width="39.44140625" style="104" customWidth="1"/>
    <col min="2557" max="2557" width="8.88671875" style="104" bestFit="1" customWidth="1"/>
    <col min="2558" max="2558" width="9.88671875" style="104" bestFit="1" customWidth="1"/>
    <col min="2559" max="2566" width="8.6640625" style="104" customWidth="1"/>
    <col min="2567" max="2811" width="9.109375" style="104"/>
    <col min="2812" max="2812" width="39.44140625" style="104" customWidth="1"/>
    <col min="2813" max="2813" width="8.88671875" style="104" bestFit="1" customWidth="1"/>
    <col min="2814" max="2814" width="9.88671875" style="104" bestFit="1" customWidth="1"/>
    <col min="2815" max="2822" width="8.6640625" style="104" customWidth="1"/>
    <col min="2823" max="3067" width="9.109375" style="104"/>
    <col min="3068" max="3068" width="39.44140625" style="104" customWidth="1"/>
    <col min="3069" max="3069" width="8.88671875" style="104" bestFit="1" customWidth="1"/>
    <col min="3070" max="3070" width="9.88671875" style="104" bestFit="1" customWidth="1"/>
    <col min="3071" max="3078" width="8.6640625" style="104" customWidth="1"/>
    <col min="3079" max="3323" width="9.109375" style="104"/>
    <col min="3324" max="3324" width="39.44140625" style="104" customWidth="1"/>
    <col min="3325" max="3325" width="8.88671875" style="104" bestFit="1" customWidth="1"/>
    <col min="3326" max="3326" width="9.88671875" style="104" bestFit="1" customWidth="1"/>
    <col min="3327" max="3334" width="8.6640625" style="104" customWidth="1"/>
    <col min="3335" max="3579" width="9.109375" style="104"/>
    <col min="3580" max="3580" width="39.44140625" style="104" customWidth="1"/>
    <col min="3581" max="3581" width="8.88671875" style="104" bestFit="1" customWidth="1"/>
    <col min="3582" max="3582" width="9.88671875" style="104" bestFit="1" customWidth="1"/>
    <col min="3583" max="3590" width="8.6640625" style="104" customWidth="1"/>
    <col min="3591" max="3835" width="9.109375" style="104"/>
    <col min="3836" max="3836" width="39.44140625" style="104" customWidth="1"/>
    <col min="3837" max="3837" width="8.88671875" style="104" bestFit="1" customWidth="1"/>
    <col min="3838" max="3838" width="9.88671875" style="104" bestFit="1" customWidth="1"/>
    <col min="3839" max="3846" width="8.6640625" style="104" customWidth="1"/>
    <col min="3847" max="4091" width="9.109375" style="104"/>
    <col min="4092" max="4092" width="39.44140625" style="104" customWidth="1"/>
    <col min="4093" max="4093" width="8.88671875" style="104" bestFit="1" customWidth="1"/>
    <col min="4094" max="4094" width="9.88671875" style="104" bestFit="1" customWidth="1"/>
    <col min="4095" max="4102" width="8.6640625" style="104" customWidth="1"/>
    <col min="4103" max="4347" width="9.109375" style="104"/>
    <col min="4348" max="4348" width="39.44140625" style="104" customWidth="1"/>
    <col min="4349" max="4349" width="8.88671875" style="104" bestFit="1" customWidth="1"/>
    <col min="4350" max="4350" width="9.88671875" style="104" bestFit="1" customWidth="1"/>
    <col min="4351" max="4358" width="8.6640625" style="104" customWidth="1"/>
    <col min="4359" max="4603" width="9.109375" style="104"/>
    <col min="4604" max="4604" width="39.44140625" style="104" customWidth="1"/>
    <col min="4605" max="4605" width="8.88671875" style="104" bestFit="1" customWidth="1"/>
    <col min="4606" max="4606" width="9.88671875" style="104" bestFit="1" customWidth="1"/>
    <col min="4607" max="4614" width="8.6640625" style="104" customWidth="1"/>
    <col min="4615" max="4859" width="9.109375" style="104"/>
    <col min="4860" max="4860" width="39.44140625" style="104" customWidth="1"/>
    <col min="4861" max="4861" width="8.88671875" style="104" bestFit="1" customWidth="1"/>
    <col min="4862" max="4862" width="9.88671875" style="104" bestFit="1" customWidth="1"/>
    <col min="4863" max="4870" width="8.6640625" style="104" customWidth="1"/>
    <col min="4871" max="5115" width="9.109375" style="104"/>
    <col min="5116" max="5116" width="39.44140625" style="104" customWidth="1"/>
    <col min="5117" max="5117" width="8.88671875" style="104" bestFit="1" customWidth="1"/>
    <col min="5118" max="5118" width="9.88671875" style="104" bestFit="1" customWidth="1"/>
    <col min="5119" max="5126" width="8.6640625" style="104" customWidth="1"/>
    <col min="5127" max="5371" width="9.109375" style="104"/>
    <col min="5372" max="5372" width="39.44140625" style="104" customWidth="1"/>
    <col min="5373" max="5373" width="8.88671875" style="104" bestFit="1" customWidth="1"/>
    <col min="5374" max="5374" width="9.88671875" style="104" bestFit="1" customWidth="1"/>
    <col min="5375" max="5382" width="8.6640625" style="104" customWidth="1"/>
    <col min="5383" max="5627" width="9.109375" style="104"/>
    <col min="5628" max="5628" width="39.44140625" style="104" customWidth="1"/>
    <col min="5629" max="5629" width="8.88671875" style="104" bestFit="1" customWidth="1"/>
    <col min="5630" max="5630" width="9.88671875" style="104" bestFit="1" customWidth="1"/>
    <col min="5631" max="5638" width="8.6640625" style="104" customWidth="1"/>
    <col min="5639" max="5883" width="9.109375" style="104"/>
    <col min="5884" max="5884" width="39.44140625" style="104" customWidth="1"/>
    <col min="5885" max="5885" width="8.88671875" style="104" bestFit="1" customWidth="1"/>
    <col min="5886" max="5886" width="9.88671875" style="104" bestFit="1" customWidth="1"/>
    <col min="5887" max="5894" width="8.6640625" style="104" customWidth="1"/>
    <col min="5895" max="6139" width="9.109375" style="104"/>
    <col min="6140" max="6140" width="39.44140625" style="104" customWidth="1"/>
    <col min="6141" max="6141" width="8.88671875" style="104" bestFit="1" customWidth="1"/>
    <col min="6142" max="6142" width="9.88671875" style="104" bestFit="1" customWidth="1"/>
    <col min="6143" max="6150" width="8.6640625" style="104" customWidth="1"/>
    <col min="6151" max="6395" width="9.109375" style="104"/>
    <col min="6396" max="6396" width="39.44140625" style="104" customWidth="1"/>
    <col min="6397" max="6397" width="8.88671875" style="104" bestFit="1" customWidth="1"/>
    <col min="6398" max="6398" width="9.88671875" style="104" bestFit="1" customWidth="1"/>
    <col min="6399" max="6406" width="8.6640625" style="104" customWidth="1"/>
    <col min="6407" max="6651" width="9.109375" style="104"/>
    <col min="6652" max="6652" width="39.44140625" style="104" customWidth="1"/>
    <col min="6653" max="6653" width="8.88671875" style="104" bestFit="1" customWidth="1"/>
    <col min="6654" max="6654" width="9.88671875" style="104" bestFit="1" customWidth="1"/>
    <col min="6655" max="6662" width="8.6640625" style="104" customWidth="1"/>
    <col min="6663" max="6907" width="9.109375" style="104"/>
    <col min="6908" max="6908" width="39.44140625" style="104" customWidth="1"/>
    <col min="6909" max="6909" width="8.88671875" style="104" bestFit="1" customWidth="1"/>
    <col min="6910" max="6910" width="9.88671875" style="104" bestFit="1" customWidth="1"/>
    <col min="6911" max="6918" width="8.6640625" style="104" customWidth="1"/>
    <col min="6919" max="7163" width="9.109375" style="104"/>
    <col min="7164" max="7164" width="39.44140625" style="104" customWidth="1"/>
    <col min="7165" max="7165" width="8.88671875" style="104" bestFit="1" customWidth="1"/>
    <col min="7166" max="7166" width="9.88671875" style="104" bestFit="1" customWidth="1"/>
    <col min="7167" max="7174" width="8.6640625" style="104" customWidth="1"/>
    <col min="7175" max="7419" width="9.109375" style="104"/>
    <col min="7420" max="7420" width="39.44140625" style="104" customWidth="1"/>
    <col min="7421" max="7421" width="8.88671875" style="104" bestFit="1" customWidth="1"/>
    <col min="7422" max="7422" width="9.88671875" style="104" bestFit="1" customWidth="1"/>
    <col min="7423" max="7430" width="8.6640625" style="104" customWidth="1"/>
    <col min="7431" max="7675" width="9.109375" style="104"/>
    <col min="7676" max="7676" width="39.44140625" style="104" customWidth="1"/>
    <col min="7677" max="7677" width="8.88671875" style="104" bestFit="1" customWidth="1"/>
    <col min="7678" max="7678" width="9.88671875" style="104" bestFit="1" customWidth="1"/>
    <col min="7679" max="7686" width="8.6640625" style="104" customWidth="1"/>
    <col min="7687" max="7931" width="9.109375" style="104"/>
    <col min="7932" max="7932" width="39.44140625" style="104" customWidth="1"/>
    <col min="7933" max="7933" width="8.88671875" style="104" bestFit="1" customWidth="1"/>
    <col min="7934" max="7934" width="9.88671875" style="104" bestFit="1" customWidth="1"/>
    <col min="7935" max="7942" width="8.6640625" style="104" customWidth="1"/>
    <col min="7943" max="8187" width="9.109375" style="104"/>
    <col min="8188" max="8188" width="39.44140625" style="104" customWidth="1"/>
    <col min="8189" max="8189" width="8.88671875" style="104" bestFit="1" customWidth="1"/>
    <col min="8190" max="8190" width="9.88671875" style="104" bestFit="1" customWidth="1"/>
    <col min="8191" max="8198" width="8.6640625" style="104" customWidth="1"/>
    <col min="8199" max="8443" width="9.109375" style="104"/>
    <col min="8444" max="8444" width="39.44140625" style="104" customWidth="1"/>
    <col min="8445" max="8445" width="8.88671875" style="104" bestFit="1" customWidth="1"/>
    <col min="8446" max="8446" width="9.88671875" style="104" bestFit="1" customWidth="1"/>
    <col min="8447" max="8454" width="8.6640625" style="104" customWidth="1"/>
    <col min="8455" max="8699" width="9.109375" style="104"/>
    <col min="8700" max="8700" width="39.44140625" style="104" customWidth="1"/>
    <col min="8701" max="8701" width="8.88671875" style="104" bestFit="1" customWidth="1"/>
    <col min="8702" max="8702" width="9.88671875" style="104" bestFit="1" customWidth="1"/>
    <col min="8703" max="8710" width="8.6640625" style="104" customWidth="1"/>
    <col min="8711" max="8955" width="9.109375" style="104"/>
    <col min="8956" max="8956" width="39.44140625" style="104" customWidth="1"/>
    <col min="8957" max="8957" width="8.88671875" style="104" bestFit="1" customWidth="1"/>
    <col min="8958" max="8958" width="9.88671875" style="104" bestFit="1" customWidth="1"/>
    <col min="8959" max="8966" width="8.6640625" style="104" customWidth="1"/>
    <col min="8967" max="9211" width="9.109375" style="104"/>
    <col min="9212" max="9212" width="39.44140625" style="104" customWidth="1"/>
    <col min="9213" max="9213" width="8.88671875" style="104" bestFit="1" customWidth="1"/>
    <col min="9214" max="9214" width="9.88671875" style="104" bestFit="1" customWidth="1"/>
    <col min="9215" max="9222" width="8.6640625" style="104" customWidth="1"/>
    <col min="9223" max="9467" width="9.109375" style="104"/>
    <col min="9468" max="9468" width="39.44140625" style="104" customWidth="1"/>
    <col min="9469" max="9469" width="8.88671875" style="104" bestFit="1" customWidth="1"/>
    <col min="9470" max="9470" width="9.88671875" style="104" bestFit="1" customWidth="1"/>
    <col min="9471" max="9478" width="8.6640625" style="104" customWidth="1"/>
    <col min="9479" max="9723" width="9.109375" style="104"/>
    <col min="9724" max="9724" width="39.44140625" style="104" customWidth="1"/>
    <col min="9725" max="9725" width="8.88671875" style="104" bestFit="1" customWidth="1"/>
    <col min="9726" max="9726" width="9.88671875" style="104" bestFit="1" customWidth="1"/>
    <col min="9727" max="9734" width="8.6640625" style="104" customWidth="1"/>
    <col min="9735" max="9979" width="9.109375" style="104"/>
    <col min="9980" max="9980" width="39.44140625" style="104" customWidth="1"/>
    <col min="9981" max="9981" width="8.88671875" style="104" bestFit="1" customWidth="1"/>
    <col min="9982" max="9982" width="9.88671875" style="104" bestFit="1" customWidth="1"/>
    <col min="9983" max="9990" width="8.6640625" style="104" customWidth="1"/>
    <col min="9991" max="10235" width="9.109375" style="104"/>
    <col min="10236" max="10236" width="39.44140625" style="104" customWidth="1"/>
    <col min="10237" max="10237" width="8.88671875" style="104" bestFit="1" customWidth="1"/>
    <col min="10238" max="10238" width="9.88671875" style="104" bestFit="1" customWidth="1"/>
    <col min="10239" max="10246" width="8.6640625" style="104" customWidth="1"/>
    <col min="10247" max="10491" width="9.109375" style="104"/>
    <col min="10492" max="10492" width="39.44140625" style="104" customWidth="1"/>
    <col min="10493" max="10493" width="8.88671875" style="104" bestFit="1" customWidth="1"/>
    <col min="10494" max="10494" width="9.88671875" style="104" bestFit="1" customWidth="1"/>
    <col min="10495" max="10502" width="8.6640625" style="104" customWidth="1"/>
    <col min="10503" max="10747" width="9.109375" style="104"/>
    <col min="10748" max="10748" width="39.44140625" style="104" customWidth="1"/>
    <col min="10749" max="10749" width="8.88671875" style="104" bestFit="1" customWidth="1"/>
    <col min="10750" max="10750" width="9.88671875" style="104" bestFit="1" customWidth="1"/>
    <col min="10751" max="10758" width="8.6640625" style="104" customWidth="1"/>
    <col min="10759" max="11003" width="9.109375" style="104"/>
    <col min="11004" max="11004" width="39.44140625" style="104" customWidth="1"/>
    <col min="11005" max="11005" width="8.88671875" style="104" bestFit="1" customWidth="1"/>
    <col min="11006" max="11006" width="9.88671875" style="104" bestFit="1" customWidth="1"/>
    <col min="11007" max="11014" width="8.6640625" style="104" customWidth="1"/>
    <col min="11015" max="11259" width="9.109375" style="104"/>
    <col min="11260" max="11260" width="39.44140625" style="104" customWidth="1"/>
    <col min="11261" max="11261" width="8.88671875" style="104" bestFit="1" customWidth="1"/>
    <col min="11262" max="11262" width="9.88671875" style="104" bestFit="1" customWidth="1"/>
    <col min="11263" max="11270" width="8.6640625" style="104" customWidth="1"/>
    <col min="11271" max="11515" width="9.109375" style="104"/>
    <col min="11516" max="11516" width="39.44140625" style="104" customWidth="1"/>
    <col min="11517" max="11517" width="8.88671875" style="104" bestFit="1" customWidth="1"/>
    <col min="11518" max="11518" width="9.88671875" style="104" bestFit="1" customWidth="1"/>
    <col min="11519" max="11526" width="8.6640625" style="104" customWidth="1"/>
    <col min="11527" max="11771" width="9.109375" style="104"/>
    <col min="11772" max="11772" width="39.44140625" style="104" customWidth="1"/>
    <col min="11773" max="11773" width="8.88671875" style="104" bestFit="1" customWidth="1"/>
    <col min="11774" max="11774" width="9.88671875" style="104" bestFit="1" customWidth="1"/>
    <col min="11775" max="11782" width="8.6640625" style="104" customWidth="1"/>
    <col min="11783" max="12027" width="9.109375" style="104"/>
    <col min="12028" max="12028" width="39.44140625" style="104" customWidth="1"/>
    <col min="12029" max="12029" width="8.88671875" style="104" bestFit="1" customWidth="1"/>
    <col min="12030" max="12030" width="9.88671875" style="104" bestFit="1" customWidth="1"/>
    <col min="12031" max="12038" width="8.6640625" style="104" customWidth="1"/>
    <col min="12039" max="12283" width="9.109375" style="104"/>
    <col min="12284" max="12284" width="39.44140625" style="104" customWidth="1"/>
    <col min="12285" max="12285" width="8.88671875" style="104" bestFit="1" customWidth="1"/>
    <col min="12286" max="12286" width="9.88671875" style="104" bestFit="1" customWidth="1"/>
    <col min="12287" max="12294" width="8.6640625" style="104" customWidth="1"/>
    <col min="12295" max="12539" width="9.109375" style="104"/>
    <col min="12540" max="12540" width="39.44140625" style="104" customWidth="1"/>
    <col min="12541" max="12541" width="8.88671875" style="104" bestFit="1" customWidth="1"/>
    <col min="12542" max="12542" width="9.88671875" style="104" bestFit="1" customWidth="1"/>
    <col min="12543" max="12550" width="8.6640625" style="104" customWidth="1"/>
    <col min="12551" max="12795" width="9.109375" style="104"/>
    <col min="12796" max="12796" width="39.44140625" style="104" customWidth="1"/>
    <col min="12797" max="12797" width="8.88671875" style="104" bestFit="1" customWidth="1"/>
    <col min="12798" max="12798" width="9.88671875" style="104" bestFit="1" customWidth="1"/>
    <col min="12799" max="12806" width="8.6640625" style="104" customWidth="1"/>
    <col min="12807" max="13051" width="9.109375" style="104"/>
    <col min="13052" max="13052" width="39.44140625" style="104" customWidth="1"/>
    <col min="13053" max="13053" width="8.88671875" style="104" bestFit="1" customWidth="1"/>
    <col min="13054" max="13054" width="9.88671875" style="104" bestFit="1" customWidth="1"/>
    <col min="13055" max="13062" width="8.6640625" style="104" customWidth="1"/>
    <col min="13063" max="13307" width="9.109375" style="104"/>
    <col min="13308" max="13308" width="39.44140625" style="104" customWidth="1"/>
    <col min="13309" max="13309" width="8.88671875" style="104" bestFit="1" customWidth="1"/>
    <col min="13310" max="13310" width="9.88671875" style="104" bestFit="1" customWidth="1"/>
    <col min="13311" max="13318" width="8.6640625" style="104" customWidth="1"/>
    <col min="13319" max="13563" width="9.109375" style="104"/>
    <col min="13564" max="13564" width="39.44140625" style="104" customWidth="1"/>
    <col min="13565" max="13565" width="8.88671875" style="104" bestFit="1" customWidth="1"/>
    <col min="13566" max="13566" width="9.88671875" style="104" bestFit="1" customWidth="1"/>
    <col min="13567" max="13574" width="8.6640625" style="104" customWidth="1"/>
    <col min="13575" max="13819" width="9.109375" style="104"/>
    <col min="13820" max="13820" width="39.44140625" style="104" customWidth="1"/>
    <col min="13821" max="13821" width="8.88671875" style="104" bestFit="1" customWidth="1"/>
    <col min="13822" max="13822" width="9.88671875" style="104" bestFit="1" customWidth="1"/>
    <col min="13823" max="13830" width="8.6640625" style="104" customWidth="1"/>
    <col min="13831" max="14075" width="9.109375" style="104"/>
    <col min="14076" max="14076" width="39.44140625" style="104" customWidth="1"/>
    <col min="14077" max="14077" width="8.88671875" style="104" bestFit="1" customWidth="1"/>
    <col min="14078" max="14078" width="9.88671875" style="104" bestFit="1" customWidth="1"/>
    <col min="14079" max="14086" width="8.6640625" style="104" customWidth="1"/>
    <col min="14087" max="14331" width="9.109375" style="104"/>
    <col min="14332" max="14332" width="39.44140625" style="104" customWidth="1"/>
    <col min="14333" max="14333" width="8.88671875" style="104" bestFit="1" customWidth="1"/>
    <col min="14334" max="14334" width="9.88671875" style="104" bestFit="1" customWidth="1"/>
    <col min="14335" max="14342" width="8.6640625" style="104" customWidth="1"/>
    <col min="14343" max="14587" width="9.109375" style="104"/>
    <col min="14588" max="14588" width="39.44140625" style="104" customWidth="1"/>
    <col min="14589" max="14589" width="8.88671875" style="104" bestFit="1" customWidth="1"/>
    <col min="14590" max="14590" width="9.88671875" style="104" bestFit="1" customWidth="1"/>
    <col min="14591" max="14598" width="8.6640625" style="104" customWidth="1"/>
    <col min="14599" max="14843" width="9.109375" style="104"/>
    <col min="14844" max="14844" width="39.44140625" style="104" customWidth="1"/>
    <col min="14845" max="14845" width="8.88671875" style="104" bestFit="1" customWidth="1"/>
    <col min="14846" max="14846" width="9.88671875" style="104" bestFit="1" customWidth="1"/>
    <col min="14847" max="14854" width="8.6640625" style="104" customWidth="1"/>
    <col min="14855" max="15099" width="9.109375" style="104"/>
    <col min="15100" max="15100" width="39.44140625" style="104" customWidth="1"/>
    <col min="15101" max="15101" width="8.88671875" style="104" bestFit="1" customWidth="1"/>
    <col min="15102" max="15102" width="9.88671875" style="104" bestFit="1" customWidth="1"/>
    <col min="15103" max="15110" width="8.6640625" style="104" customWidth="1"/>
    <col min="15111" max="15355" width="9.109375" style="104"/>
    <col min="15356" max="15356" width="39.44140625" style="104" customWidth="1"/>
    <col min="15357" max="15357" width="8.88671875" style="104" bestFit="1" customWidth="1"/>
    <col min="15358" max="15358" width="9.88671875" style="104" bestFit="1" customWidth="1"/>
    <col min="15359" max="15366" width="8.6640625" style="104" customWidth="1"/>
    <col min="15367" max="15611" width="9.109375" style="104"/>
    <col min="15612" max="15612" width="39.44140625" style="104" customWidth="1"/>
    <col min="15613" max="15613" width="8.88671875" style="104" bestFit="1" customWidth="1"/>
    <col min="15614" max="15614" width="9.88671875" style="104" bestFit="1" customWidth="1"/>
    <col min="15615" max="15622" width="8.6640625" style="104" customWidth="1"/>
    <col min="15623" max="15867" width="9.109375" style="104"/>
    <col min="15868" max="15868" width="39.44140625" style="104" customWidth="1"/>
    <col min="15869" max="15869" width="8.88671875" style="104" bestFit="1" customWidth="1"/>
    <col min="15870" max="15870" width="9.88671875" style="104" bestFit="1" customWidth="1"/>
    <col min="15871" max="15878" width="8.6640625" style="104" customWidth="1"/>
    <col min="15879" max="16123" width="9.109375" style="104"/>
    <col min="16124" max="16124" width="39.44140625" style="104" customWidth="1"/>
    <col min="16125" max="16125" width="8.88671875" style="104" bestFit="1" customWidth="1"/>
    <col min="16126" max="16126" width="9.88671875" style="104" bestFit="1" customWidth="1"/>
    <col min="16127" max="16134" width="8.6640625" style="104" customWidth="1"/>
    <col min="16135" max="16384" width="9.109375" style="104"/>
  </cols>
  <sheetData>
    <row r="1" spans="1:55" ht="14.4" x14ac:dyDescent="0.3">
      <c r="A1" s="622" t="s">
        <v>758</v>
      </c>
      <c r="B1" s="622"/>
      <c r="C1" s="622"/>
      <c r="D1" s="622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9"/>
      <c r="P1" s="399"/>
      <c r="Q1" s="399"/>
      <c r="R1" s="400"/>
      <c r="S1" s="399"/>
      <c r="T1" s="399"/>
      <c r="U1" s="399"/>
      <c r="V1" s="400"/>
      <c r="W1" s="399"/>
      <c r="X1" s="399"/>
      <c r="Y1" s="399"/>
      <c r="Z1" s="400"/>
      <c r="AA1" s="399"/>
      <c r="AB1" s="399"/>
      <c r="AC1" s="399"/>
      <c r="AD1" s="400"/>
      <c r="AE1" s="399"/>
      <c r="AF1" s="399"/>
      <c r="AG1" s="399"/>
      <c r="AH1" s="400"/>
      <c r="AI1" s="399"/>
      <c r="AJ1" s="399"/>
      <c r="AK1" s="399"/>
      <c r="AL1" s="400"/>
      <c r="AM1" s="399"/>
      <c r="AN1" s="399"/>
      <c r="AO1" s="399"/>
      <c r="AP1" s="400"/>
      <c r="AQ1" s="399"/>
      <c r="AR1" s="399"/>
      <c r="AS1" s="399"/>
      <c r="AT1" s="400"/>
      <c r="AU1" s="399"/>
      <c r="AV1" s="399"/>
      <c r="AW1" s="399"/>
      <c r="AX1" s="400"/>
    </row>
    <row r="2" spans="1:55" x14ac:dyDescent="0.3">
      <c r="A2" s="102" t="s">
        <v>759</v>
      </c>
      <c r="B2" s="64"/>
      <c r="C2" s="102"/>
      <c r="D2" s="102"/>
      <c r="G2" s="102"/>
      <c r="H2" s="102"/>
      <c r="K2" s="102"/>
      <c r="L2" s="102"/>
      <c r="O2" s="102"/>
      <c r="P2" s="102"/>
      <c r="S2" s="102"/>
      <c r="T2" s="102"/>
      <c r="W2" s="102"/>
      <c r="X2" s="102"/>
      <c r="AA2" s="102"/>
      <c r="AB2" s="102"/>
      <c r="AE2" s="102"/>
      <c r="AF2" s="102"/>
      <c r="AI2" s="102"/>
      <c r="AJ2" s="102"/>
      <c r="AM2" s="102"/>
      <c r="AN2" s="102"/>
      <c r="AQ2" s="102"/>
      <c r="AR2" s="102"/>
      <c r="AU2" s="102"/>
      <c r="AV2" s="102"/>
    </row>
    <row r="3" spans="1:55" ht="17.399999999999999" x14ac:dyDescent="0.3">
      <c r="A3" s="612" t="s">
        <v>685</v>
      </c>
      <c r="B3" s="612"/>
      <c r="C3" s="612"/>
      <c r="D3" s="612"/>
      <c r="E3" s="612"/>
      <c r="F3" s="612"/>
      <c r="G3" s="612"/>
      <c r="H3" s="623"/>
      <c r="I3" s="623"/>
      <c r="J3" s="623"/>
      <c r="K3" s="623"/>
      <c r="L3" s="623"/>
      <c r="M3" s="623"/>
      <c r="N3" s="62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</row>
    <row r="4" spans="1:55" ht="17.399999999999999" x14ac:dyDescent="0.3">
      <c r="A4" s="612" t="s">
        <v>687</v>
      </c>
      <c r="B4" s="612"/>
      <c r="C4" s="612"/>
      <c r="D4" s="612"/>
      <c r="E4" s="612"/>
      <c r="F4" s="612"/>
      <c r="G4" s="612"/>
      <c r="H4" s="624"/>
      <c r="I4" s="624"/>
      <c r="J4" s="624"/>
      <c r="K4" s="624"/>
      <c r="L4" s="624"/>
      <c r="M4" s="624"/>
      <c r="N4" s="624"/>
      <c r="O4" s="108"/>
      <c r="P4" s="108"/>
      <c r="Q4" s="108"/>
      <c r="R4" s="109"/>
      <c r="S4" s="108"/>
    </row>
    <row r="5" spans="1:55" ht="15.6" x14ac:dyDescent="0.3">
      <c r="A5" s="110" t="s">
        <v>688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</row>
    <row r="6" spans="1:55" ht="17.399999999999999" x14ac:dyDescent="0.3">
      <c r="A6" s="112" t="s">
        <v>686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5" ht="14.4" thickBot="1" x14ac:dyDescent="0.35">
      <c r="A7" s="113" t="s">
        <v>470</v>
      </c>
      <c r="B7" s="64"/>
      <c r="C7" s="102"/>
      <c r="D7" s="102"/>
      <c r="E7" s="102"/>
      <c r="F7" s="103"/>
      <c r="G7" s="102"/>
      <c r="H7" s="102"/>
      <c r="I7" s="102"/>
      <c r="J7" s="103"/>
      <c r="K7" s="102"/>
      <c r="L7" s="102"/>
      <c r="M7" s="102"/>
      <c r="N7" s="103"/>
      <c r="O7" s="102"/>
      <c r="P7" s="102"/>
      <c r="Q7" s="102"/>
      <c r="R7" s="103"/>
      <c r="S7" s="102"/>
      <c r="T7" s="102"/>
      <c r="U7" s="102"/>
      <c r="V7" s="103"/>
      <c r="W7" s="102"/>
      <c r="X7" s="102"/>
      <c r="Y7" s="102"/>
      <c r="Z7" s="103"/>
      <c r="AA7" s="102"/>
      <c r="AB7" s="102"/>
      <c r="AC7" s="102"/>
      <c r="AD7" s="103"/>
      <c r="AE7" s="102"/>
      <c r="AF7" s="102"/>
      <c r="AG7" s="102"/>
      <c r="AH7" s="103"/>
      <c r="AI7" s="102"/>
      <c r="AJ7" s="102"/>
      <c r="AK7" s="102"/>
      <c r="AL7" s="103"/>
      <c r="AM7" s="102"/>
      <c r="AN7" s="102"/>
      <c r="AO7" s="102"/>
      <c r="AP7" s="103"/>
      <c r="AQ7" s="102"/>
      <c r="AR7" s="102"/>
      <c r="AS7" s="102"/>
      <c r="AT7" s="103"/>
      <c r="AU7" s="102"/>
      <c r="AV7" s="102"/>
      <c r="AW7" s="102"/>
      <c r="AX7" s="103"/>
    </row>
    <row r="8" spans="1:55" s="116" customFormat="1" ht="15" customHeight="1" x14ac:dyDescent="0.25">
      <c r="A8" s="114"/>
      <c r="B8" s="115"/>
      <c r="C8" s="616" t="s">
        <v>209</v>
      </c>
      <c r="D8" s="617"/>
      <c r="E8" s="618"/>
      <c r="F8" s="52"/>
      <c r="G8" s="616" t="s">
        <v>208</v>
      </c>
      <c r="H8" s="617"/>
      <c r="I8" s="618"/>
      <c r="J8" s="393">
        <v>43677</v>
      </c>
      <c r="K8" s="607" t="s">
        <v>207</v>
      </c>
      <c r="L8" s="608"/>
      <c r="M8" s="609"/>
      <c r="N8" s="52"/>
      <c r="O8" s="616" t="s">
        <v>206</v>
      </c>
      <c r="P8" s="617"/>
      <c r="Q8" s="618"/>
      <c r="R8" s="52"/>
      <c r="S8" s="616" t="s">
        <v>206</v>
      </c>
      <c r="T8" s="617"/>
      <c r="U8" s="618"/>
      <c r="V8" s="52"/>
      <c r="W8" s="616" t="s">
        <v>205</v>
      </c>
      <c r="X8" s="617"/>
      <c r="Y8" s="618"/>
      <c r="Z8" s="52"/>
      <c r="AA8" s="616" t="s">
        <v>204</v>
      </c>
      <c r="AB8" s="617"/>
      <c r="AC8" s="618"/>
      <c r="AD8" s="52"/>
      <c r="AE8" s="616" t="s">
        <v>203</v>
      </c>
      <c r="AF8" s="617"/>
      <c r="AG8" s="618"/>
      <c r="AH8" s="52"/>
      <c r="AI8" s="616" t="s">
        <v>202</v>
      </c>
      <c r="AJ8" s="617"/>
      <c r="AK8" s="618"/>
      <c r="AL8" s="52"/>
      <c r="AM8" s="616" t="s">
        <v>201</v>
      </c>
      <c r="AN8" s="617"/>
      <c r="AO8" s="618"/>
      <c r="AP8" s="52"/>
      <c r="AQ8" s="616" t="s">
        <v>200</v>
      </c>
      <c r="AR8" s="617"/>
      <c r="AS8" s="618"/>
      <c r="AT8" s="52"/>
      <c r="AU8" s="616" t="s">
        <v>199</v>
      </c>
      <c r="AV8" s="617"/>
      <c r="AW8" s="618"/>
      <c r="AX8" s="52"/>
      <c r="AZ8" s="619" t="s">
        <v>729</v>
      </c>
      <c r="BA8" s="620"/>
      <c r="BB8" s="621"/>
      <c r="BC8" s="460">
        <v>43830</v>
      </c>
    </row>
    <row r="9" spans="1:55" s="116" customFormat="1" ht="39.6" x14ac:dyDescent="0.3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  <c r="AZ9" s="459" t="s">
        <v>195</v>
      </c>
      <c r="BA9" s="462" t="s">
        <v>730</v>
      </c>
      <c r="BB9" s="462" t="s">
        <v>731</v>
      </c>
      <c r="BC9" s="461" t="s">
        <v>462</v>
      </c>
    </row>
    <row r="10" spans="1:55" s="123" customFormat="1" ht="13.5" customHeight="1" x14ac:dyDescent="0.3">
      <c r="A10" s="81" t="s">
        <v>461</v>
      </c>
      <c r="B10" s="80" t="s">
        <v>460</v>
      </c>
      <c r="C10" s="120">
        <v>13147200</v>
      </c>
      <c r="D10" s="121">
        <v>0</v>
      </c>
      <c r="E10" s="121">
        <v>0</v>
      </c>
      <c r="F10" s="122">
        <f>SUM(C10:E10)</f>
        <v>13147200</v>
      </c>
      <c r="G10" s="120">
        <v>4300000</v>
      </c>
      <c r="H10" s="121">
        <v>0</v>
      </c>
      <c r="I10" s="121">
        <v>0</v>
      </c>
      <c r="J10" s="122">
        <f>SUM(F10:I10)</f>
        <v>17447200</v>
      </c>
      <c r="K10" s="120"/>
      <c r="L10" s="121"/>
      <c r="M10" s="121"/>
      <c r="N10" s="122">
        <f>SUM(J10:M10)</f>
        <v>17447200</v>
      </c>
      <c r="O10" s="120"/>
      <c r="P10" s="121"/>
      <c r="Q10" s="121"/>
      <c r="R10" s="122">
        <f>SUM(N10:Q10)</f>
        <v>17447200</v>
      </c>
      <c r="S10" s="120"/>
      <c r="T10" s="121"/>
      <c r="U10" s="121"/>
      <c r="V10" s="122">
        <f>SUM(R10:U10)</f>
        <v>17447200</v>
      </c>
      <c r="W10" s="120"/>
      <c r="X10" s="121"/>
      <c r="Y10" s="121"/>
      <c r="Z10" s="122">
        <f>SUM(V10:Y10)</f>
        <v>17447200</v>
      </c>
      <c r="AA10" s="120"/>
      <c r="AB10" s="121"/>
      <c r="AC10" s="121"/>
      <c r="AD10" s="122">
        <f>SUM(Z10:AC10)</f>
        <v>17447200</v>
      </c>
      <c r="AE10" s="120"/>
      <c r="AF10" s="121"/>
      <c r="AG10" s="121"/>
      <c r="AH10" s="122">
        <f>SUM(AD10:AG10)</f>
        <v>17447200</v>
      </c>
      <c r="AI10" s="120"/>
      <c r="AJ10" s="121"/>
      <c r="AK10" s="121"/>
      <c r="AL10" s="122">
        <f>SUM(AH10:AK10)</f>
        <v>17447200</v>
      </c>
      <c r="AM10" s="120"/>
      <c r="AN10" s="121"/>
      <c r="AO10" s="121"/>
      <c r="AP10" s="122">
        <f>SUM(AL10:AO10)</f>
        <v>17447200</v>
      </c>
      <c r="AQ10" s="120"/>
      <c r="AR10" s="121"/>
      <c r="AS10" s="121"/>
      <c r="AT10" s="122">
        <f>SUM(AP10:AS10)</f>
        <v>17447200</v>
      </c>
      <c r="AU10" s="120"/>
      <c r="AV10" s="121"/>
      <c r="AW10" s="121"/>
      <c r="AX10" s="122">
        <f>SUM(AT10:AW10)</f>
        <v>17447200</v>
      </c>
      <c r="AZ10" s="463">
        <f>BC10-J10</f>
        <v>1810000</v>
      </c>
      <c r="BA10" s="449">
        <v>0</v>
      </c>
      <c r="BB10" s="449">
        <v>0</v>
      </c>
      <c r="BC10" s="396">
        <v>19257200</v>
      </c>
    </row>
    <row r="11" spans="1:55" s="123" customFormat="1" hidden="1" x14ac:dyDescent="0.3">
      <c r="A11" s="81" t="s">
        <v>459</v>
      </c>
      <c r="B11" s="80" t="s">
        <v>458</v>
      </c>
      <c r="C11" s="120"/>
      <c r="D11" s="121">
        <v>0</v>
      </c>
      <c r="E11" s="121">
        <v>0</v>
      </c>
      <c r="F11" s="122">
        <f>SUM(C11:E11)</f>
        <v>0</v>
      </c>
      <c r="G11" s="120"/>
      <c r="H11" s="121">
        <v>0</v>
      </c>
      <c r="I11" s="121">
        <v>0</v>
      </c>
      <c r="J11" s="122">
        <f>SUM(F11:I11)</f>
        <v>0</v>
      </c>
      <c r="K11" s="120"/>
      <c r="L11" s="121"/>
      <c r="M11" s="121"/>
      <c r="N11" s="122">
        <f>SUM(J11:M11)</f>
        <v>0</v>
      </c>
      <c r="O11" s="120"/>
      <c r="P11" s="121"/>
      <c r="Q11" s="121"/>
      <c r="R11" s="122">
        <f>SUM(N11:Q11)</f>
        <v>0</v>
      </c>
      <c r="S11" s="120"/>
      <c r="T11" s="121"/>
      <c r="U11" s="121"/>
      <c r="V11" s="122">
        <f>SUM(R11:U11)</f>
        <v>0</v>
      </c>
      <c r="W11" s="120"/>
      <c r="X11" s="121"/>
      <c r="Y11" s="121"/>
      <c r="Z11" s="122">
        <f>SUM(V11:Y11)</f>
        <v>0</v>
      </c>
      <c r="AA11" s="120"/>
      <c r="AB11" s="121"/>
      <c r="AC11" s="121"/>
      <c r="AD11" s="122">
        <f>SUM(Z11:AC11)</f>
        <v>0</v>
      </c>
      <c r="AE11" s="120"/>
      <c r="AF11" s="121"/>
      <c r="AG11" s="121"/>
      <c r="AH11" s="122">
        <f>SUM(AD11:AG11)</f>
        <v>0</v>
      </c>
      <c r="AI11" s="120"/>
      <c r="AJ11" s="121"/>
      <c r="AK11" s="121"/>
      <c r="AL11" s="122">
        <f>SUM(AH11:AK11)</f>
        <v>0</v>
      </c>
      <c r="AM11" s="120"/>
      <c r="AN11" s="121"/>
      <c r="AO11" s="121"/>
      <c r="AP11" s="122">
        <f>SUM(AL11:AO11)</f>
        <v>0</v>
      </c>
      <c r="AQ11" s="120"/>
      <c r="AR11" s="121"/>
      <c r="AS11" s="121"/>
      <c r="AT11" s="122">
        <f>SUM(AP11:AS11)</f>
        <v>0</v>
      </c>
      <c r="AU11" s="120"/>
      <c r="AV11" s="121"/>
      <c r="AW11" s="121"/>
      <c r="AX11" s="122">
        <f>SUM(AT11:AW11)</f>
        <v>0</v>
      </c>
      <c r="AZ11" s="463">
        <f>BC11-J11</f>
        <v>0</v>
      </c>
      <c r="BA11" s="449">
        <v>0</v>
      </c>
      <c r="BB11" s="449">
        <v>0</v>
      </c>
      <c r="BC11" s="396"/>
    </row>
    <row r="12" spans="1:55" s="123" customFormat="1" hidden="1" x14ac:dyDescent="0.3">
      <c r="A12" s="81" t="s">
        <v>457</v>
      </c>
      <c r="B12" s="80" t="s">
        <v>456</v>
      </c>
      <c r="C12" s="120"/>
      <c r="D12" s="121">
        <v>0</v>
      </c>
      <c r="E12" s="121">
        <v>0</v>
      </c>
      <c r="F12" s="122">
        <f>SUM(C12:E12)</f>
        <v>0</v>
      </c>
      <c r="G12" s="120"/>
      <c r="H12" s="121">
        <v>0</v>
      </c>
      <c r="I12" s="121">
        <v>0</v>
      </c>
      <c r="J12" s="122">
        <f>SUM(F12:I12)</f>
        <v>0</v>
      </c>
      <c r="K12" s="120"/>
      <c r="L12" s="121"/>
      <c r="M12" s="121"/>
      <c r="N12" s="122">
        <f>SUM(J12:M12)</f>
        <v>0</v>
      </c>
      <c r="O12" s="120"/>
      <c r="P12" s="121"/>
      <c r="Q12" s="121"/>
      <c r="R12" s="122">
        <f>SUM(N12:Q12)</f>
        <v>0</v>
      </c>
      <c r="S12" s="120"/>
      <c r="T12" s="121"/>
      <c r="U12" s="121"/>
      <c r="V12" s="122">
        <f>SUM(R12:U12)</f>
        <v>0</v>
      </c>
      <c r="W12" s="120"/>
      <c r="X12" s="121"/>
      <c r="Y12" s="121"/>
      <c r="Z12" s="122">
        <f>SUM(V12:Y12)</f>
        <v>0</v>
      </c>
      <c r="AA12" s="120"/>
      <c r="AB12" s="121"/>
      <c r="AC12" s="121"/>
      <c r="AD12" s="122">
        <f>SUM(Z12:AC12)</f>
        <v>0</v>
      </c>
      <c r="AE12" s="120"/>
      <c r="AF12" s="121"/>
      <c r="AG12" s="121"/>
      <c r="AH12" s="122">
        <f>SUM(AD12:AG12)</f>
        <v>0</v>
      </c>
      <c r="AI12" s="120"/>
      <c r="AJ12" s="121"/>
      <c r="AK12" s="121"/>
      <c r="AL12" s="122">
        <f>SUM(AH12:AK12)</f>
        <v>0</v>
      </c>
      <c r="AM12" s="120"/>
      <c r="AN12" s="121"/>
      <c r="AO12" s="121"/>
      <c r="AP12" s="122">
        <f>SUM(AL12:AO12)</f>
        <v>0</v>
      </c>
      <c r="AQ12" s="120"/>
      <c r="AR12" s="121"/>
      <c r="AS12" s="121"/>
      <c r="AT12" s="122">
        <f>SUM(AP12:AS12)</f>
        <v>0</v>
      </c>
      <c r="AU12" s="120"/>
      <c r="AV12" s="121"/>
      <c r="AW12" s="121"/>
      <c r="AX12" s="122">
        <f>SUM(AT12:AW12)</f>
        <v>0</v>
      </c>
      <c r="AZ12" s="463">
        <f>BC12-J12</f>
        <v>0</v>
      </c>
      <c r="BA12" s="449">
        <v>0</v>
      </c>
      <c r="BB12" s="449">
        <v>0</v>
      </c>
      <c r="BC12" s="396"/>
    </row>
    <row r="13" spans="1:55" s="123" customFormat="1" hidden="1" x14ac:dyDescent="0.3">
      <c r="A13" s="81" t="s">
        <v>455</v>
      </c>
      <c r="B13" s="80" t="s">
        <v>454</v>
      </c>
      <c r="C13" s="120"/>
      <c r="D13" s="121">
        <v>0</v>
      </c>
      <c r="E13" s="121">
        <v>0</v>
      </c>
      <c r="F13" s="122">
        <f>SUM(C13:E13)</f>
        <v>0</v>
      </c>
      <c r="G13" s="120"/>
      <c r="H13" s="121">
        <v>0</v>
      </c>
      <c r="I13" s="121">
        <v>0</v>
      </c>
      <c r="J13" s="122">
        <f>SUM(F13:I13)</f>
        <v>0</v>
      </c>
      <c r="K13" s="120"/>
      <c r="L13" s="121"/>
      <c r="M13" s="121"/>
      <c r="N13" s="122">
        <f>SUM(J13:M13)</f>
        <v>0</v>
      </c>
      <c r="O13" s="120"/>
      <c r="P13" s="121"/>
      <c r="Q13" s="121"/>
      <c r="R13" s="122">
        <f>SUM(N13:Q13)</f>
        <v>0</v>
      </c>
      <c r="S13" s="120"/>
      <c r="T13" s="121"/>
      <c r="U13" s="121"/>
      <c r="V13" s="122">
        <f>SUM(R13:U13)</f>
        <v>0</v>
      </c>
      <c r="W13" s="120"/>
      <c r="X13" s="121"/>
      <c r="Y13" s="121"/>
      <c r="Z13" s="122">
        <f>SUM(V13:Y13)</f>
        <v>0</v>
      </c>
      <c r="AA13" s="120"/>
      <c r="AB13" s="121"/>
      <c r="AC13" s="121"/>
      <c r="AD13" s="122">
        <f>SUM(Z13:AC13)</f>
        <v>0</v>
      </c>
      <c r="AE13" s="120"/>
      <c r="AF13" s="121"/>
      <c r="AG13" s="121"/>
      <c r="AH13" s="122">
        <f>SUM(AD13:AG13)</f>
        <v>0</v>
      </c>
      <c r="AI13" s="120"/>
      <c r="AJ13" s="121"/>
      <c r="AK13" s="121"/>
      <c r="AL13" s="122">
        <f>SUM(AH13:AK13)</f>
        <v>0</v>
      </c>
      <c r="AM13" s="120"/>
      <c r="AN13" s="121"/>
      <c r="AO13" s="121"/>
      <c r="AP13" s="122">
        <f>SUM(AL13:AO13)</f>
        <v>0</v>
      </c>
      <c r="AQ13" s="120"/>
      <c r="AR13" s="121"/>
      <c r="AS13" s="121"/>
      <c r="AT13" s="122">
        <f>SUM(AP13:AS13)</f>
        <v>0</v>
      </c>
      <c r="AU13" s="120"/>
      <c r="AV13" s="121"/>
      <c r="AW13" s="121"/>
      <c r="AX13" s="122">
        <f>SUM(AT13:AW13)</f>
        <v>0</v>
      </c>
      <c r="AZ13" s="463">
        <f>BC13-J13</f>
        <v>0</v>
      </c>
      <c r="BA13" s="449">
        <v>0</v>
      </c>
      <c r="BB13" s="449">
        <v>0</v>
      </c>
      <c r="BC13" s="396"/>
    </row>
    <row r="14" spans="1:55" s="123" customFormat="1" hidden="1" x14ac:dyDescent="0.3">
      <c r="A14" s="81" t="s">
        <v>453</v>
      </c>
      <c r="B14" s="80" t="s">
        <v>452</v>
      </c>
      <c r="C14" s="120"/>
      <c r="D14" s="121">
        <v>0</v>
      </c>
      <c r="E14" s="121">
        <v>0</v>
      </c>
      <c r="F14" s="122">
        <f>SUM(C14:E14)</f>
        <v>0</v>
      </c>
      <c r="G14" s="120"/>
      <c r="H14" s="121">
        <v>0</v>
      </c>
      <c r="I14" s="121">
        <v>0</v>
      </c>
      <c r="J14" s="122">
        <f>SUM(F14:I14)</f>
        <v>0</v>
      </c>
      <c r="K14" s="120"/>
      <c r="L14" s="121"/>
      <c r="M14" s="121"/>
      <c r="N14" s="122">
        <f>SUM(J14:M14)</f>
        <v>0</v>
      </c>
      <c r="O14" s="120"/>
      <c r="P14" s="121"/>
      <c r="Q14" s="121"/>
      <c r="R14" s="122">
        <f>SUM(N14:Q14)</f>
        <v>0</v>
      </c>
      <c r="S14" s="120"/>
      <c r="T14" s="121"/>
      <c r="U14" s="121"/>
      <c r="V14" s="122">
        <f>SUM(R14:U14)</f>
        <v>0</v>
      </c>
      <c r="W14" s="120"/>
      <c r="X14" s="121"/>
      <c r="Y14" s="121"/>
      <c r="Z14" s="122">
        <f>SUM(V14:Y14)</f>
        <v>0</v>
      </c>
      <c r="AA14" s="120"/>
      <c r="AB14" s="121"/>
      <c r="AC14" s="121"/>
      <c r="AD14" s="122">
        <f>SUM(Z14:AC14)</f>
        <v>0</v>
      </c>
      <c r="AE14" s="120"/>
      <c r="AF14" s="121"/>
      <c r="AG14" s="121"/>
      <c r="AH14" s="122">
        <f>SUM(AD14:AG14)</f>
        <v>0</v>
      </c>
      <c r="AI14" s="120"/>
      <c r="AJ14" s="121"/>
      <c r="AK14" s="121"/>
      <c r="AL14" s="122">
        <f>SUM(AH14:AK14)</f>
        <v>0</v>
      </c>
      <c r="AM14" s="120"/>
      <c r="AN14" s="121"/>
      <c r="AO14" s="121"/>
      <c r="AP14" s="122">
        <f>SUM(AL14:AO14)</f>
        <v>0</v>
      </c>
      <c r="AQ14" s="120"/>
      <c r="AR14" s="121"/>
      <c r="AS14" s="121"/>
      <c r="AT14" s="122">
        <f>SUM(AP14:AS14)</f>
        <v>0</v>
      </c>
      <c r="AU14" s="120"/>
      <c r="AV14" s="121"/>
      <c r="AW14" s="121"/>
      <c r="AX14" s="122">
        <f>SUM(AT14:AW14)</f>
        <v>0</v>
      </c>
      <c r="AZ14" s="463">
        <f>BC14-J14</f>
        <v>0</v>
      </c>
      <c r="BA14" s="449">
        <v>0</v>
      </c>
      <c r="BB14" s="449">
        <v>0</v>
      </c>
      <c r="BC14" s="396">
        <v>0</v>
      </c>
    </row>
    <row r="15" spans="1:55" s="123" customFormat="1" hidden="1" x14ac:dyDescent="0.3">
      <c r="A15" s="81" t="s">
        <v>451</v>
      </c>
      <c r="B15" s="80" t="s">
        <v>450</v>
      </c>
      <c r="C15" s="120"/>
      <c r="D15" s="121">
        <v>0</v>
      </c>
      <c r="E15" s="121">
        <v>0</v>
      </c>
      <c r="F15" s="122">
        <f>SUM(C15:E15)</f>
        <v>0</v>
      </c>
      <c r="G15" s="120"/>
      <c r="H15" s="121">
        <v>0</v>
      </c>
      <c r="I15" s="121">
        <v>0</v>
      </c>
      <c r="J15" s="122">
        <f>SUM(F15:I15)</f>
        <v>0</v>
      </c>
      <c r="K15" s="120"/>
      <c r="L15" s="121"/>
      <c r="M15" s="121"/>
      <c r="N15" s="122">
        <f>SUM(J15:M15)</f>
        <v>0</v>
      </c>
      <c r="O15" s="120"/>
      <c r="P15" s="121"/>
      <c r="Q15" s="121"/>
      <c r="R15" s="122">
        <f>SUM(N15:Q15)</f>
        <v>0</v>
      </c>
      <c r="S15" s="120"/>
      <c r="T15" s="121"/>
      <c r="U15" s="121"/>
      <c r="V15" s="122">
        <f>SUM(R15:U15)</f>
        <v>0</v>
      </c>
      <c r="W15" s="120"/>
      <c r="X15" s="121"/>
      <c r="Y15" s="121"/>
      <c r="Z15" s="122">
        <f>SUM(V15:Y15)</f>
        <v>0</v>
      </c>
      <c r="AA15" s="120"/>
      <c r="AB15" s="121"/>
      <c r="AC15" s="121"/>
      <c r="AD15" s="122">
        <f>SUM(Z15:AC15)</f>
        <v>0</v>
      </c>
      <c r="AE15" s="120"/>
      <c r="AF15" s="121"/>
      <c r="AG15" s="121"/>
      <c r="AH15" s="122">
        <f>SUM(AD15:AG15)</f>
        <v>0</v>
      </c>
      <c r="AI15" s="120"/>
      <c r="AJ15" s="121"/>
      <c r="AK15" s="121"/>
      <c r="AL15" s="122">
        <f>SUM(AH15:AK15)</f>
        <v>0</v>
      </c>
      <c r="AM15" s="120"/>
      <c r="AN15" s="121"/>
      <c r="AO15" s="121"/>
      <c r="AP15" s="122">
        <f>SUM(AL15:AO15)</f>
        <v>0</v>
      </c>
      <c r="AQ15" s="120"/>
      <c r="AR15" s="121"/>
      <c r="AS15" s="121"/>
      <c r="AT15" s="122">
        <f>SUM(AP15:AS15)</f>
        <v>0</v>
      </c>
      <c r="AU15" s="120"/>
      <c r="AV15" s="121"/>
      <c r="AW15" s="121"/>
      <c r="AX15" s="122">
        <f>SUM(AT15:AW15)</f>
        <v>0</v>
      </c>
      <c r="AZ15" s="463">
        <f>BC15-J15</f>
        <v>0</v>
      </c>
      <c r="BA15" s="449">
        <v>0</v>
      </c>
      <c r="BB15" s="449">
        <v>0</v>
      </c>
      <c r="BC15" s="396">
        <v>0</v>
      </c>
    </row>
    <row r="16" spans="1:55" s="123" customFormat="1" ht="24.9" customHeight="1" x14ac:dyDescent="0.3">
      <c r="A16" s="81" t="s">
        <v>457</v>
      </c>
      <c r="B16" s="80" t="s">
        <v>456</v>
      </c>
      <c r="C16" s="120">
        <v>0</v>
      </c>
      <c r="D16" s="121">
        <v>0</v>
      </c>
      <c r="E16" s="121">
        <v>0</v>
      </c>
      <c r="F16" s="122">
        <v>0</v>
      </c>
      <c r="G16" s="120">
        <v>0</v>
      </c>
      <c r="H16" s="121">
        <v>0</v>
      </c>
      <c r="I16" s="121">
        <v>0</v>
      </c>
      <c r="J16" s="122">
        <v>0</v>
      </c>
      <c r="K16" s="120"/>
      <c r="L16" s="121"/>
      <c r="M16" s="121"/>
      <c r="N16" s="122"/>
      <c r="O16" s="120"/>
      <c r="P16" s="121"/>
      <c r="Q16" s="121"/>
      <c r="R16" s="122"/>
      <c r="S16" s="120"/>
      <c r="T16" s="121"/>
      <c r="U16" s="121"/>
      <c r="V16" s="122"/>
      <c r="W16" s="120"/>
      <c r="X16" s="121"/>
      <c r="Y16" s="121"/>
      <c r="Z16" s="122"/>
      <c r="AA16" s="120"/>
      <c r="AB16" s="121"/>
      <c r="AC16" s="121"/>
      <c r="AD16" s="122"/>
      <c r="AE16" s="120"/>
      <c r="AF16" s="121"/>
      <c r="AG16" s="121"/>
      <c r="AH16" s="122"/>
      <c r="AI16" s="120"/>
      <c r="AJ16" s="121"/>
      <c r="AK16" s="121"/>
      <c r="AL16" s="122"/>
      <c r="AM16" s="120"/>
      <c r="AN16" s="121"/>
      <c r="AO16" s="121"/>
      <c r="AP16" s="122"/>
      <c r="AQ16" s="120"/>
      <c r="AR16" s="121"/>
      <c r="AS16" s="121"/>
      <c r="AT16" s="122"/>
      <c r="AU16" s="120"/>
      <c r="AV16" s="121"/>
      <c r="AW16" s="121"/>
      <c r="AX16" s="122"/>
      <c r="AZ16" s="463">
        <f>BC16-J16</f>
        <v>50000</v>
      </c>
      <c r="BA16" s="449">
        <v>0</v>
      </c>
      <c r="BB16" s="449">
        <v>0</v>
      </c>
      <c r="BC16" s="396">
        <v>50000</v>
      </c>
    </row>
    <row r="17" spans="1:55" s="123" customFormat="1" x14ac:dyDescent="0.3">
      <c r="A17" s="81" t="s">
        <v>449</v>
      </c>
      <c r="B17" s="80" t="s">
        <v>448</v>
      </c>
      <c r="C17" s="120">
        <v>680000</v>
      </c>
      <c r="D17" s="121">
        <v>0</v>
      </c>
      <c r="E17" s="121">
        <v>0</v>
      </c>
      <c r="F17" s="122">
        <f>SUM(C17:E17)</f>
        <v>680000</v>
      </c>
      <c r="G17" s="120">
        <v>0</v>
      </c>
      <c r="H17" s="121">
        <v>0</v>
      </c>
      <c r="I17" s="121">
        <v>0</v>
      </c>
      <c r="J17" s="122">
        <f>SUM(F17:I17)</f>
        <v>680000</v>
      </c>
      <c r="K17" s="120"/>
      <c r="L17" s="121"/>
      <c r="M17" s="121"/>
      <c r="N17" s="122">
        <f>SUM(J17:M17)</f>
        <v>680000</v>
      </c>
      <c r="O17" s="120"/>
      <c r="P17" s="121"/>
      <c r="Q17" s="121"/>
      <c r="R17" s="122">
        <f>SUM(N17:Q17)</f>
        <v>680000</v>
      </c>
      <c r="S17" s="120"/>
      <c r="T17" s="121"/>
      <c r="U17" s="121"/>
      <c r="V17" s="122">
        <f>SUM(R17:U17)</f>
        <v>680000</v>
      </c>
      <c r="W17" s="120"/>
      <c r="X17" s="121"/>
      <c r="Y17" s="121"/>
      <c r="Z17" s="122">
        <f>SUM(V17:Y17)</f>
        <v>680000</v>
      </c>
      <c r="AA17" s="120"/>
      <c r="AB17" s="121"/>
      <c r="AC17" s="121"/>
      <c r="AD17" s="122">
        <f>SUM(Z17:AC17)</f>
        <v>680000</v>
      </c>
      <c r="AE17" s="120"/>
      <c r="AF17" s="121"/>
      <c r="AG17" s="121"/>
      <c r="AH17" s="122">
        <f>SUM(AD17:AG17)</f>
        <v>680000</v>
      </c>
      <c r="AI17" s="120"/>
      <c r="AJ17" s="121"/>
      <c r="AK17" s="121"/>
      <c r="AL17" s="122">
        <f>SUM(AH17:AK17)</f>
        <v>680000</v>
      </c>
      <c r="AM17" s="120"/>
      <c r="AN17" s="121"/>
      <c r="AO17" s="121"/>
      <c r="AP17" s="122">
        <f>SUM(AL17:AO17)</f>
        <v>680000</v>
      </c>
      <c r="AQ17" s="120"/>
      <c r="AR17" s="121"/>
      <c r="AS17" s="121"/>
      <c r="AT17" s="122">
        <f>SUM(AP17:AS17)</f>
        <v>680000</v>
      </c>
      <c r="AU17" s="120"/>
      <c r="AV17" s="121"/>
      <c r="AW17" s="121"/>
      <c r="AX17" s="122">
        <f>SUM(AT17:AW17)</f>
        <v>680000</v>
      </c>
      <c r="AZ17" s="463">
        <f>BC17-J17</f>
        <v>-47354</v>
      </c>
      <c r="BA17" s="449">
        <v>0</v>
      </c>
      <c r="BB17" s="449">
        <v>0</v>
      </c>
      <c r="BC17" s="396">
        <v>632646</v>
      </c>
    </row>
    <row r="18" spans="1:55" s="123" customFormat="1" ht="24.9" hidden="1" customHeight="1" x14ac:dyDescent="0.3">
      <c r="A18" s="81" t="s">
        <v>447</v>
      </c>
      <c r="B18" s="80" t="s">
        <v>446</v>
      </c>
      <c r="C18" s="120"/>
      <c r="D18" s="121">
        <v>0</v>
      </c>
      <c r="E18" s="121">
        <v>0</v>
      </c>
      <c r="F18" s="122">
        <v>0</v>
      </c>
      <c r="G18" s="120"/>
      <c r="H18" s="121">
        <v>0</v>
      </c>
      <c r="I18" s="121">
        <v>0</v>
      </c>
      <c r="J18" s="122">
        <f>SUM(F18:I18)</f>
        <v>0</v>
      </c>
      <c r="K18" s="120"/>
      <c r="L18" s="121"/>
      <c r="M18" s="121"/>
      <c r="N18" s="122">
        <f>SUM(J18:M18)</f>
        <v>0</v>
      </c>
      <c r="O18" s="120"/>
      <c r="P18" s="121"/>
      <c r="Q18" s="121"/>
      <c r="R18" s="122">
        <f>SUM(N18:Q18)</f>
        <v>0</v>
      </c>
      <c r="S18" s="120"/>
      <c r="T18" s="121"/>
      <c r="U18" s="121"/>
      <c r="V18" s="122">
        <f>SUM(R18:U18)</f>
        <v>0</v>
      </c>
      <c r="W18" s="120"/>
      <c r="X18" s="121"/>
      <c r="Y18" s="121"/>
      <c r="Z18" s="122">
        <f>SUM(V18:Y18)</f>
        <v>0</v>
      </c>
      <c r="AA18" s="120"/>
      <c r="AB18" s="121"/>
      <c r="AC18" s="121"/>
      <c r="AD18" s="122">
        <f>SUM(Z18:AC18)</f>
        <v>0</v>
      </c>
      <c r="AE18" s="120"/>
      <c r="AF18" s="121"/>
      <c r="AG18" s="121"/>
      <c r="AH18" s="122">
        <f>SUM(AD18:AG18)</f>
        <v>0</v>
      </c>
      <c r="AI18" s="120"/>
      <c r="AJ18" s="121"/>
      <c r="AK18" s="121"/>
      <c r="AL18" s="122">
        <f>SUM(AH18:AK18)</f>
        <v>0</v>
      </c>
      <c r="AM18" s="120"/>
      <c r="AN18" s="121"/>
      <c r="AO18" s="121"/>
      <c r="AP18" s="122">
        <f>SUM(AL18:AO18)</f>
        <v>0</v>
      </c>
      <c r="AQ18" s="120"/>
      <c r="AR18" s="121"/>
      <c r="AS18" s="121"/>
      <c r="AT18" s="122">
        <f>SUM(AP18:AS18)</f>
        <v>0</v>
      </c>
      <c r="AU18" s="120"/>
      <c r="AV18" s="121"/>
      <c r="AW18" s="121"/>
      <c r="AX18" s="122">
        <f>SUM(AT18:AW18)</f>
        <v>0</v>
      </c>
      <c r="AZ18" s="463">
        <f>BC18-J18</f>
        <v>0</v>
      </c>
      <c r="BA18" s="449">
        <v>0</v>
      </c>
      <c r="BB18" s="449">
        <v>0</v>
      </c>
      <c r="BC18" s="396"/>
    </row>
    <row r="19" spans="1:55" s="123" customFormat="1" ht="24.9" hidden="1" customHeight="1" x14ac:dyDescent="0.3">
      <c r="A19" s="81" t="s">
        <v>445</v>
      </c>
      <c r="B19" s="80" t="s">
        <v>444</v>
      </c>
      <c r="C19" s="120"/>
      <c r="D19" s="121">
        <v>0</v>
      </c>
      <c r="E19" s="121">
        <v>0</v>
      </c>
      <c r="F19" s="122">
        <f>SUM(C19:E19)</f>
        <v>0</v>
      </c>
      <c r="G19" s="120"/>
      <c r="H19" s="121">
        <v>0</v>
      </c>
      <c r="I19" s="121">
        <v>0</v>
      </c>
      <c r="J19" s="122">
        <f>SUM(F19:I19)</f>
        <v>0</v>
      </c>
      <c r="K19" s="120"/>
      <c r="L19" s="121"/>
      <c r="M19" s="121"/>
      <c r="N19" s="122">
        <f>SUM(J19:M19)</f>
        <v>0</v>
      </c>
      <c r="O19" s="120"/>
      <c r="P19" s="121"/>
      <c r="Q19" s="121"/>
      <c r="R19" s="122">
        <f>SUM(N19:Q19)</f>
        <v>0</v>
      </c>
      <c r="S19" s="120"/>
      <c r="T19" s="121"/>
      <c r="U19" s="121"/>
      <c r="V19" s="122">
        <f>SUM(R19:U19)</f>
        <v>0</v>
      </c>
      <c r="W19" s="120"/>
      <c r="X19" s="121"/>
      <c r="Y19" s="121"/>
      <c r="Z19" s="122">
        <f>SUM(V19:Y19)</f>
        <v>0</v>
      </c>
      <c r="AA19" s="120"/>
      <c r="AB19" s="121"/>
      <c r="AC19" s="121"/>
      <c r="AD19" s="122">
        <f>SUM(Z19:AC19)</f>
        <v>0</v>
      </c>
      <c r="AE19" s="120"/>
      <c r="AF19" s="121"/>
      <c r="AG19" s="121"/>
      <c r="AH19" s="122">
        <f>SUM(AD19:AG19)</f>
        <v>0</v>
      </c>
      <c r="AI19" s="120"/>
      <c r="AJ19" s="121"/>
      <c r="AK19" s="121"/>
      <c r="AL19" s="122">
        <f>SUM(AH19:AK19)</f>
        <v>0</v>
      </c>
      <c r="AM19" s="120"/>
      <c r="AN19" s="121"/>
      <c r="AO19" s="121"/>
      <c r="AP19" s="122">
        <f>SUM(AL19:AO19)</f>
        <v>0</v>
      </c>
      <c r="AQ19" s="120"/>
      <c r="AR19" s="121"/>
      <c r="AS19" s="121"/>
      <c r="AT19" s="122">
        <f>SUM(AP19:AS19)</f>
        <v>0</v>
      </c>
      <c r="AU19" s="120"/>
      <c r="AV19" s="121"/>
      <c r="AW19" s="121"/>
      <c r="AX19" s="122">
        <f>SUM(AT19:AW19)</f>
        <v>0</v>
      </c>
      <c r="AZ19" s="463">
        <f>BC19-J19</f>
        <v>0</v>
      </c>
      <c r="BA19" s="449">
        <v>0</v>
      </c>
      <c r="BB19" s="449">
        <v>0</v>
      </c>
      <c r="BC19" s="396"/>
    </row>
    <row r="20" spans="1:55" s="123" customFormat="1" ht="24.9" hidden="1" customHeight="1" x14ac:dyDescent="0.3">
      <c r="A20" s="81" t="s">
        <v>443</v>
      </c>
      <c r="B20" s="80" t="s">
        <v>442</v>
      </c>
      <c r="C20" s="120"/>
      <c r="D20" s="121">
        <v>0</v>
      </c>
      <c r="E20" s="121">
        <v>0</v>
      </c>
      <c r="F20" s="122">
        <f>SUM(C20:E20)</f>
        <v>0</v>
      </c>
      <c r="G20" s="120"/>
      <c r="H20" s="121">
        <v>0</v>
      </c>
      <c r="I20" s="121">
        <v>0</v>
      </c>
      <c r="J20" s="122">
        <f>SUM(F20:I20)</f>
        <v>0</v>
      </c>
      <c r="K20" s="120"/>
      <c r="L20" s="121"/>
      <c r="M20" s="121"/>
      <c r="N20" s="122">
        <f>SUM(J20:M20)</f>
        <v>0</v>
      </c>
      <c r="O20" s="120"/>
      <c r="P20" s="121"/>
      <c r="Q20" s="121"/>
      <c r="R20" s="122">
        <f>SUM(N20:Q20)</f>
        <v>0</v>
      </c>
      <c r="S20" s="120"/>
      <c r="T20" s="121"/>
      <c r="U20" s="121"/>
      <c r="V20" s="122">
        <f>SUM(R20:U20)</f>
        <v>0</v>
      </c>
      <c r="W20" s="120"/>
      <c r="X20" s="121"/>
      <c r="Y20" s="121"/>
      <c r="Z20" s="122">
        <f>SUM(V20:Y20)</f>
        <v>0</v>
      </c>
      <c r="AA20" s="120"/>
      <c r="AB20" s="121"/>
      <c r="AC20" s="121"/>
      <c r="AD20" s="122">
        <f>SUM(Z20:AC20)</f>
        <v>0</v>
      </c>
      <c r="AE20" s="120"/>
      <c r="AF20" s="121"/>
      <c r="AG20" s="121"/>
      <c r="AH20" s="122">
        <f>SUM(AD20:AG20)</f>
        <v>0</v>
      </c>
      <c r="AI20" s="120"/>
      <c r="AJ20" s="121"/>
      <c r="AK20" s="121"/>
      <c r="AL20" s="122">
        <f>SUM(AH20:AK20)</f>
        <v>0</v>
      </c>
      <c r="AM20" s="120"/>
      <c r="AN20" s="121"/>
      <c r="AO20" s="121"/>
      <c r="AP20" s="122">
        <f>SUM(AL20:AO20)</f>
        <v>0</v>
      </c>
      <c r="AQ20" s="120"/>
      <c r="AR20" s="121"/>
      <c r="AS20" s="121"/>
      <c r="AT20" s="122">
        <f>SUM(AP20:AS20)</f>
        <v>0</v>
      </c>
      <c r="AU20" s="120"/>
      <c r="AV20" s="121"/>
      <c r="AW20" s="121"/>
      <c r="AX20" s="122">
        <f>SUM(AT20:AW20)</f>
        <v>0</v>
      </c>
      <c r="AZ20" s="463">
        <f>BC20-J20</f>
        <v>0</v>
      </c>
      <c r="BA20" s="449">
        <v>0</v>
      </c>
      <c r="BB20" s="449">
        <v>0</v>
      </c>
      <c r="BC20" s="396"/>
    </row>
    <row r="21" spans="1:55" s="123" customFormat="1" ht="24.9" hidden="1" customHeight="1" x14ac:dyDescent="0.3">
      <c r="A21" s="81" t="s">
        <v>441</v>
      </c>
      <c r="B21" s="80" t="s">
        <v>440</v>
      </c>
      <c r="C21" s="120"/>
      <c r="D21" s="121">
        <v>0</v>
      </c>
      <c r="E21" s="121">
        <v>0</v>
      </c>
      <c r="F21" s="122">
        <f>SUM(C21:E21)</f>
        <v>0</v>
      </c>
      <c r="G21" s="120"/>
      <c r="H21" s="121">
        <v>0</v>
      </c>
      <c r="I21" s="121">
        <v>0</v>
      </c>
      <c r="J21" s="122">
        <f>SUM(F21:I21)</f>
        <v>0</v>
      </c>
      <c r="K21" s="120"/>
      <c r="L21" s="121"/>
      <c r="M21" s="121"/>
      <c r="N21" s="122">
        <f>SUM(J21:M21)</f>
        <v>0</v>
      </c>
      <c r="O21" s="120"/>
      <c r="P21" s="121"/>
      <c r="Q21" s="121"/>
      <c r="R21" s="122">
        <f>SUM(N21:Q21)</f>
        <v>0</v>
      </c>
      <c r="S21" s="120"/>
      <c r="T21" s="121"/>
      <c r="U21" s="121"/>
      <c r="V21" s="122">
        <f>SUM(R21:U21)</f>
        <v>0</v>
      </c>
      <c r="W21" s="120"/>
      <c r="X21" s="121"/>
      <c r="Y21" s="121"/>
      <c r="Z21" s="122">
        <f>SUM(V21:Y21)</f>
        <v>0</v>
      </c>
      <c r="AA21" s="120"/>
      <c r="AB21" s="121"/>
      <c r="AC21" s="121"/>
      <c r="AD21" s="122">
        <f>SUM(Z21:AC21)</f>
        <v>0</v>
      </c>
      <c r="AE21" s="120"/>
      <c r="AF21" s="121"/>
      <c r="AG21" s="121"/>
      <c r="AH21" s="122">
        <f>SUM(AD21:AG21)</f>
        <v>0</v>
      </c>
      <c r="AI21" s="120"/>
      <c r="AJ21" s="121"/>
      <c r="AK21" s="121"/>
      <c r="AL21" s="122">
        <f>SUM(AH21:AK21)</f>
        <v>0</v>
      </c>
      <c r="AM21" s="120"/>
      <c r="AN21" s="121"/>
      <c r="AO21" s="121"/>
      <c r="AP21" s="122">
        <f>SUM(AL21:AO21)</f>
        <v>0</v>
      </c>
      <c r="AQ21" s="120"/>
      <c r="AR21" s="121"/>
      <c r="AS21" s="121"/>
      <c r="AT21" s="122">
        <f>SUM(AP21:AS21)</f>
        <v>0</v>
      </c>
      <c r="AU21" s="120"/>
      <c r="AV21" s="121"/>
      <c r="AW21" s="121"/>
      <c r="AX21" s="122">
        <f>SUM(AT21:AW21)</f>
        <v>0</v>
      </c>
      <c r="AZ21" s="463">
        <f>BC21-J21</f>
        <v>0</v>
      </c>
      <c r="BA21" s="449">
        <v>0</v>
      </c>
      <c r="BB21" s="449">
        <v>0</v>
      </c>
      <c r="BC21" s="396"/>
    </row>
    <row r="22" spans="1:55" s="123" customFormat="1" ht="24.9" hidden="1" customHeight="1" x14ac:dyDescent="0.3">
      <c r="A22" s="81" t="s">
        <v>439</v>
      </c>
      <c r="B22" s="80" t="s">
        <v>438</v>
      </c>
      <c r="C22" s="120"/>
      <c r="D22" s="121">
        <v>0</v>
      </c>
      <c r="E22" s="121">
        <v>0</v>
      </c>
      <c r="F22" s="122">
        <f>SUM(C22:E22)</f>
        <v>0</v>
      </c>
      <c r="G22" s="120"/>
      <c r="H22" s="121">
        <v>0</v>
      </c>
      <c r="I22" s="121">
        <v>0</v>
      </c>
      <c r="J22" s="122">
        <f>SUM(F22:I22)</f>
        <v>0</v>
      </c>
      <c r="K22" s="120"/>
      <c r="L22" s="121"/>
      <c r="M22" s="121"/>
      <c r="N22" s="122">
        <f>SUM(J22:M22)</f>
        <v>0</v>
      </c>
      <c r="O22" s="120"/>
      <c r="P22" s="121"/>
      <c r="Q22" s="121"/>
      <c r="R22" s="122">
        <f>SUM(N22:Q22)</f>
        <v>0</v>
      </c>
      <c r="S22" s="120"/>
      <c r="T22" s="121"/>
      <c r="U22" s="121"/>
      <c r="V22" s="122">
        <f>SUM(R22:U22)</f>
        <v>0</v>
      </c>
      <c r="W22" s="120"/>
      <c r="X22" s="121"/>
      <c r="Y22" s="121"/>
      <c r="Z22" s="122">
        <f>SUM(V22:Y22)</f>
        <v>0</v>
      </c>
      <c r="AA22" s="120"/>
      <c r="AB22" s="121"/>
      <c r="AC22" s="121"/>
      <c r="AD22" s="122">
        <f>SUM(Z22:AC22)</f>
        <v>0</v>
      </c>
      <c r="AE22" s="120"/>
      <c r="AF22" s="121"/>
      <c r="AG22" s="121"/>
      <c r="AH22" s="122">
        <f>SUM(AD22:AG22)</f>
        <v>0</v>
      </c>
      <c r="AI22" s="120"/>
      <c r="AJ22" s="121"/>
      <c r="AK22" s="121"/>
      <c r="AL22" s="122">
        <f>SUM(AH22:AK22)</f>
        <v>0</v>
      </c>
      <c r="AM22" s="120"/>
      <c r="AN22" s="121"/>
      <c r="AO22" s="121"/>
      <c r="AP22" s="122">
        <f>SUM(AL22:AO22)</f>
        <v>0</v>
      </c>
      <c r="AQ22" s="120"/>
      <c r="AR22" s="121"/>
      <c r="AS22" s="121"/>
      <c r="AT22" s="122">
        <f>SUM(AP22:AS22)</f>
        <v>0</v>
      </c>
      <c r="AU22" s="120"/>
      <c r="AV22" s="121"/>
      <c r="AW22" s="121"/>
      <c r="AX22" s="122">
        <f>SUM(AT22:AW22)</f>
        <v>0</v>
      </c>
      <c r="AZ22" s="463">
        <f>BC22-J22</f>
        <v>0</v>
      </c>
      <c r="BA22" s="449">
        <v>0</v>
      </c>
      <c r="BB22" s="449">
        <v>0</v>
      </c>
      <c r="BC22" s="396"/>
    </row>
    <row r="23" spans="1:55" s="123" customFormat="1" x14ac:dyDescent="0.3">
      <c r="A23" s="81" t="s">
        <v>437</v>
      </c>
      <c r="B23" s="80" t="s">
        <v>436</v>
      </c>
      <c r="C23" s="120">
        <v>0</v>
      </c>
      <c r="D23" s="121">
        <v>0</v>
      </c>
      <c r="E23" s="121">
        <v>0</v>
      </c>
      <c r="F23" s="122">
        <f>SUM(C23:E23)</f>
        <v>0</v>
      </c>
      <c r="G23" s="120">
        <v>700000</v>
      </c>
      <c r="H23" s="121">
        <v>0</v>
      </c>
      <c r="I23" s="121">
        <v>0</v>
      </c>
      <c r="J23" s="122">
        <f>SUM(F23:I23)</f>
        <v>700000</v>
      </c>
      <c r="K23" s="120"/>
      <c r="L23" s="121"/>
      <c r="M23" s="121"/>
      <c r="N23" s="122">
        <f>SUM(J23:M23)</f>
        <v>700000</v>
      </c>
      <c r="O23" s="120"/>
      <c r="P23" s="121"/>
      <c r="Q23" s="121"/>
      <c r="R23" s="122">
        <f>SUM(N23:Q23)</f>
        <v>700000</v>
      </c>
      <c r="S23" s="120"/>
      <c r="T23" s="121"/>
      <c r="U23" s="121"/>
      <c r="V23" s="122">
        <f>SUM(R23:U23)</f>
        <v>700000</v>
      </c>
      <c r="W23" s="120"/>
      <c r="X23" s="121"/>
      <c r="Y23" s="121"/>
      <c r="Z23" s="122">
        <f>SUM(V23:Y23)</f>
        <v>700000</v>
      </c>
      <c r="AA23" s="120"/>
      <c r="AB23" s="121"/>
      <c r="AC23" s="121"/>
      <c r="AD23" s="122">
        <f>SUM(Z23:AC23)</f>
        <v>700000</v>
      </c>
      <c r="AE23" s="120"/>
      <c r="AF23" s="121"/>
      <c r="AG23" s="121"/>
      <c r="AH23" s="122">
        <f>SUM(AD23:AG23)</f>
        <v>700000</v>
      </c>
      <c r="AI23" s="120"/>
      <c r="AJ23" s="121"/>
      <c r="AK23" s="121"/>
      <c r="AL23" s="122">
        <f>SUM(AH23:AK23)</f>
        <v>700000</v>
      </c>
      <c r="AM23" s="120"/>
      <c r="AN23" s="121"/>
      <c r="AO23" s="121"/>
      <c r="AP23" s="122">
        <f>SUM(AL23:AO23)</f>
        <v>700000</v>
      </c>
      <c r="AQ23" s="120"/>
      <c r="AR23" s="121"/>
      <c r="AS23" s="121"/>
      <c r="AT23" s="122">
        <f>SUM(AP23:AS23)</f>
        <v>700000</v>
      </c>
      <c r="AU23" s="120"/>
      <c r="AV23" s="121"/>
      <c r="AW23" s="121"/>
      <c r="AX23" s="122">
        <f>SUM(AT23:AW23)</f>
        <v>700000</v>
      </c>
      <c r="AZ23" s="463">
        <f>BC23-J23</f>
        <v>-415456</v>
      </c>
      <c r="BA23" s="449">
        <v>0</v>
      </c>
      <c r="BB23" s="449">
        <v>0</v>
      </c>
      <c r="BC23" s="396">
        <v>284544</v>
      </c>
    </row>
    <row r="24" spans="1:55" s="128" customFormat="1" x14ac:dyDescent="0.3">
      <c r="A24" s="28" t="s">
        <v>435</v>
      </c>
      <c r="B24" s="27" t="s">
        <v>434</v>
      </c>
      <c r="C24" s="125">
        <f>SUM(C10:C23)</f>
        <v>13827200</v>
      </c>
      <c r="D24" s="126">
        <f>SUM(D10:D23)</f>
        <v>0</v>
      </c>
      <c r="E24" s="126">
        <f>SUM(E10:E23)</f>
        <v>0</v>
      </c>
      <c r="F24" s="127">
        <f>IF((SUM(C24:E24))=(SUM(F10:F23)),SUM(F10:F23),)</f>
        <v>13827200</v>
      </c>
      <c r="G24" s="125">
        <f>SUM(G10:G23)</f>
        <v>5000000</v>
      </c>
      <c r="H24" s="465">
        <v>0</v>
      </c>
      <c r="I24" s="465">
        <v>0</v>
      </c>
      <c r="J24" s="126">
        <f>SUM(J10:J23)</f>
        <v>18827200</v>
      </c>
      <c r="K24" s="125">
        <f>SUM(K10:K23)</f>
        <v>0</v>
      </c>
      <c r="L24" s="126">
        <f>SUM(L10:L23)</f>
        <v>0</v>
      </c>
      <c r="M24" s="126">
        <f>SUM(M10:M23)</f>
        <v>0</v>
      </c>
      <c r="N24" s="127">
        <f>IF((SUM(J24:M24))=(SUM(N10:N23)),SUM(N10:N23),"HIBA!")</f>
        <v>18827200</v>
      </c>
      <c r="O24" s="125">
        <f>SUM(O10:O23)</f>
        <v>0</v>
      </c>
      <c r="P24" s="126">
        <f>SUM(P10:P23)</f>
        <v>0</v>
      </c>
      <c r="Q24" s="126">
        <f>SUM(Q10:Q23)</f>
        <v>0</v>
      </c>
      <c r="R24" s="127">
        <f>IF((SUM(N24:Q24))=(SUM(R10:R23)),SUM(R10:R23),"HIBA!")</f>
        <v>18827200</v>
      </c>
      <c r="S24" s="125">
        <f>SUM(S10:S23)</f>
        <v>0</v>
      </c>
      <c r="T24" s="126">
        <f>SUM(T10:T23)</f>
        <v>0</v>
      </c>
      <c r="U24" s="126">
        <f>SUM(U10:U23)</f>
        <v>0</v>
      </c>
      <c r="V24" s="127">
        <f>IF((SUM(R24:U24))=(SUM(V10:V23)),SUM(V10:V23),"HIBA!")</f>
        <v>18827200</v>
      </c>
      <c r="W24" s="125">
        <f>SUM(W10:W23)</f>
        <v>0</v>
      </c>
      <c r="X24" s="126">
        <f>SUM(X10:X23)</f>
        <v>0</v>
      </c>
      <c r="Y24" s="126">
        <f>SUM(Y10:Y23)</f>
        <v>0</v>
      </c>
      <c r="Z24" s="127">
        <f>IF((SUM(V24:Y24))=(SUM(Z10:Z23)),SUM(Z10:Z23),"HIBA!")</f>
        <v>18827200</v>
      </c>
      <c r="AA24" s="125">
        <f>SUM(AA10:AA23)</f>
        <v>0</v>
      </c>
      <c r="AB24" s="126">
        <f>SUM(AB10:AB23)</f>
        <v>0</v>
      </c>
      <c r="AC24" s="126">
        <f>SUM(AC10:AC23)</f>
        <v>0</v>
      </c>
      <c r="AD24" s="127">
        <f>IF((SUM(Z24:AC24))=(SUM(AD10:AD23)),SUM(AD10:AD23),"HIBA!")</f>
        <v>18827200</v>
      </c>
      <c r="AE24" s="125">
        <f>SUM(AE10:AE23)</f>
        <v>0</v>
      </c>
      <c r="AF24" s="126">
        <f>SUM(AF10:AF23)</f>
        <v>0</v>
      </c>
      <c r="AG24" s="126">
        <f>SUM(AG10:AG23)</f>
        <v>0</v>
      </c>
      <c r="AH24" s="127">
        <f>IF((SUM(AD24:AG24))=(SUM(AH10:AH23)),SUM(AH10:AH23),"HIBA!")</f>
        <v>18827200</v>
      </c>
      <c r="AI24" s="125">
        <f>SUM(AI10:AI23)</f>
        <v>0</v>
      </c>
      <c r="AJ24" s="126">
        <f>SUM(AJ10:AJ23)</f>
        <v>0</v>
      </c>
      <c r="AK24" s="126">
        <f>SUM(AK10:AK23)</f>
        <v>0</v>
      </c>
      <c r="AL24" s="127">
        <f>IF((SUM(AH24:AK24))=(SUM(AL10:AL23)),SUM(AL10:AL23),"HIBA!")</f>
        <v>18827200</v>
      </c>
      <c r="AM24" s="125">
        <f>SUM(AM10:AM23)</f>
        <v>0</v>
      </c>
      <c r="AN24" s="126">
        <f>SUM(AN10:AN23)</f>
        <v>0</v>
      </c>
      <c r="AO24" s="126">
        <f>SUM(AO10:AO23)</f>
        <v>0</v>
      </c>
      <c r="AP24" s="127">
        <f>IF((SUM(AL24:AO24))=(SUM(AP10:AP23)),SUM(AP10:AP23),"HIBA!")</f>
        <v>18827200</v>
      </c>
      <c r="AQ24" s="125">
        <f>SUM(AQ10:AQ23)</f>
        <v>0</v>
      </c>
      <c r="AR24" s="126">
        <f>SUM(AR10:AR23)</f>
        <v>0</v>
      </c>
      <c r="AS24" s="126">
        <f>SUM(AS10:AS23)</f>
        <v>0</v>
      </c>
      <c r="AT24" s="127">
        <f>IF((SUM(AP24:AS24))=(SUM(AT10:AT23)),SUM(AT10:AT23),"HIBA!")</f>
        <v>18827200</v>
      </c>
      <c r="AU24" s="125">
        <f>SUM(AU10:AU23)</f>
        <v>0</v>
      </c>
      <c r="AV24" s="126">
        <f>SUM(AV10:AV23)</f>
        <v>0</v>
      </c>
      <c r="AW24" s="126">
        <f>SUM(AW10:AW23)</f>
        <v>0</v>
      </c>
      <c r="AX24" s="127">
        <f>IF((SUM(AT24:AW24))=(SUM(AX10:AX23)),SUM(AX10:AX23),"HIBA!")</f>
        <v>18827200</v>
      </c>
      <c r="AY24" s="466"/>
      <c r="AZ24" s="467">
        <f>BC24-J24</f>
        <v>1397190</v>
      </c>
      <c r="BA24" s="468">
        <v>0</v>
      </c>
      <c r="BB24" s="468">
        <v>0</v>
      </c>
      <c r="BC24" s="469">
        <f>SUM(BC10:BC23)</f>
        <v>20224390</v>
      </c>
    </row>
    <row r="25" spans="1:55" s="123" customFormat="1" x14ac:dyDescent="0.3">
      <c r="A25" s="81" t="s">
        <v>433</v>
      </c>
      <c r="B25" s="80" t="s">
        <v>432</v>
      </c>
      <c r="C25" s="120">
        <v>8250840</v>
      </c>
      <c r="D25" s="121">
        <v>0</v>
      </c>
      <c r="E25" s="121">
        <v>0</v>
      </c>
      <c r="F25" s="122">
        <f>SUM(C25:E25)</f>
        <v>8250840</v>
      </c>
      <c r="G25" s="120">
        <v>0</v>
      </c>
      <c r="H25" s="121">
        <v>0</v>
      </c>
      <c r="I25" s="121">
        <v>0</v>
      </c>
      <c r="J25" s="122">
        <f>SUM(F25:I25)</f>
        <v>8250840</v>
      </c>
      <c r="K25" s="120"/>
      <c r="L25" s="121"/>
      <c r="M25" s="121"/>
      <c r="N25" s="122">
        <f>SUM(J25:M25)</f>
        <v>8250840</v>
      </c>
      <c r="O25" s="120"/>
      <c r="P25" s="121"/>
      <c r="Q25" s="121"/>
      <c r="R25" s="122">
        <f>SUM(N25:Q25)</f>
        <v>8250840</v>
      </c>
      <c r="S25" s="120"/>
      <c r="T25" s="121"/>
      <c r="U25" s="121"/>
      <c r="V25" s="122">
        <f>SUM(R25:U25)</f>
        <v>8250840</v>
      </c>
      <c r="W25" s="120"/>
      <c r="X25" s="121"/>
      <c r="Y25" s="121"/>
      <c r="Z25" s="122">
        <f>SUM(V25:Y25)</f>
        <v>8250840</v>
      </c>
      <c r="AA25" s="120"/>
      <c r="AB25" s="121"/>
      <c r="AC25" s="121"/>
      <c r="AD25" s="122">
        <f>SUM(Z25:AC25)</f>
        <v>8250840</v>
      </c>
      <c r="AE25" s="120"/>
      <c r="AF25" s="121"/>
      <c r="AG25" s="121"/>
      <c r="AH25" s="122">
        <f>SUM(AD25:AG25)</f>
        <v>8250840</v>
      </c>
      <c r="AI25" s="120"/>
      <c r="AJ25" s="121"/>
      <c r="AK25" s="121"/>
      <c r="AL25" s="122">
        <f>SUM(AH25:AK25)</f>
        <v>8250840</v>
      </c>
      <c r="AM25" s="120"/>
      <c r="AN25" s="121"/>
      <c r="AO25" s="121"/>
      <c r="AP25" s="122">
        <f>SUM(AL25:AO25)</f>
        <v>8250840</v>
      </c>
      <c r="AQ25" s="120"/>
      <c r="AR25" s="121"/>
      <c r="AS25" s="121"/>
      <c r="AT25" s="122">
        <f>SUM(AP25:AS25)</f>
        <v>8250840</v>
      </c>
      <c r="AU25" s="120"/>
      <c r="AV25" s="121"/>
      <c r="AW25" s="121"/>
      <c r="AX25" s="122">
        <f>SUM(AT25:AW25)</f>
        <v>8250840</v>
      </c>
      <c r="AZ25" s="463">
        <f>BC25-J25</f>
        <v>-880544</v>
      </c>
      <c r="BA25" s="449">
        <v>0</v>
      </c>
      <c r="BB25" s="449">
        <v>0</v>
      </c>
      <c r="BC25" s="396">
        <v>7370296</v>
      </c>
    </row>
    <row r="26" spans="1:55" s="123" customFormat="1" ht="24.9" hidden="1" customHeight="1" x14ac:dyDescent="0.3">
      <c r="A26" s="81" t="s">
        <v>431</v>
      </c>
      <c r="B26" s="80" t="s">
        <v>430</v>
      </c>
      <c r="C26" s="120"/>
      <c r="D26" s="121"/>
      <c r="E26" s="121"/>
      <c r="F26" s="122">
        <f>SUM(C26:E26)</f>
        <v>0</v>
      </c>
      <c r="G26" s="120"/>
      <c r="H26" s="121">
        <v>0</v>
      </c>
      <c r="I26" s="121">
        <v>0</v>
      </c>
      <c r="J26" s="122">
        <f>SUM(F26:I26)</f>
        <v>0</v>
      </c>
      <c r="K26" s="120"/>
      <c r="L26" s="121"/>
      <c r="M26" s="121"/>
      <c r="N26" s="122">
        <f>SUM(J26:M26)</f>
        <v>0</v>
      </c>
      <c r="O26" s="120"/>
      <c r="P26" s="121"/>
      <c r="Q26" s="121"/>
      <c r="R26" s="122">
        <f>SUM(N26:Q26)</f>
        <v>0</v>
      </c>
      <c r="S26" s="120"/>
      <c r="T26" s="121"/>
      <c r="U26" s="121"/>
      <c r="V26" s="122">
        <f>SUM(R26:U26)</f>
        <v>0</v>
      </c>
      <c r="W26" s="120"/>
      <c r="X26" s="121"/>
      <c r="Y26" s="121"/>
      <c r="Z26" s="122">
        <f>SUM(V26:Y26)</f>
        <v>0</v>
      </c>
      <c r="AA26" s="120"/>
      <c r="AB26" s="121"/>
      <c r="AC26" s="121"/>
      <c r="AD26" s="122">
        <f>SUM(Z26:AC26)</f>
        <v>0</v>
      </c>
      <c r="AE26" s="120"/>
      <c r="AF26" s="121"/>
      <c r="AG26" s="121"/>
      <c r="AH26" s="122">
        <f>SUM(AD26:AG26)</f>
        <v>0</v>
      </c>
      <c r="AI26" s="120"/>
      <c r="AJ26" s="121"/>
      <c r="AK26" s="121"/>
      <c r="AL26" s="122">
        <f>SUM(AH26:AK26)</f>
        <v>0</v>
      </c>
      <c r="AM26" s="120"/>
      <c r="AN26" s="121"/>
      <c r="AO26" s="121"/>
      <c r="AP26" s="122">
        <f>SUM(AL26:AO26)</f>
        <v>0</v>
      </c>
      <c r="AQ26" s="120"/>
      <c r="AR26" s="121"/>
      <c r="AS26" s="121"/>
      <c r="AT26" s="122">
        <f>SUM(AP26:AS26)</f>
        <v>0</v>
      </c>
      <c r="AU26" s="120"/>
      <c r="AV26" s="121"/>
      <c r="AW26" s="121"/>
      <c r="AX26" s="122">
        <f>SUM(AT26:AW26)</f>
        <v>0</v>
      </c>
      <c r="AZ26" s="463">
        <f>BC26-J26</f>
        <v>0</v>
      </c>
      <c r="BA26" s="449">
        <v>0</v>
      </c>
      <c r="BB26" s="449">
        <v>0</v>
      </c>
      <c r="BC26" s="396"/>
    </row>
    <row r="27" spans="1:55" s="123" customFormat="1" ht="24.9" hidden="1" customHeight="1" x14ac:dyDescent="0.3">
      <c r="A27" s="81" t="s">
        <v>429</v>
      </c>
      <c r="B27" s="80" t="s">
        <v>428</v>
      </c>
      <c r="C27" s="120"/>
      <c r="D27" s="121"/>
      <c r="E27" s="121"/>
      <c r="F27" s="122">
        <f>SUM(C27:E27)</f>
        <v>0</v>
      </c>
      <c r="G27" s="120"/>
      <c r="H27" s="121">
        <v>0</v>
      </c>
      <c r="I27" s="121">
        <v>0</v>
      </c>
      <c r="J27" s="122">
        <f>SUM(F27:I27)</f>
        <v>0</v>
      </c>
      <c r="K27" s="120"/>
      <c r="L27" s="121"/>
      <c r="M27" s="121"/>
      <c r="N27" s="122">
        <f>SUM(J27:M27)</f>
        <v>0</v>
      </c>
      <c r="O27" s="120"/>
      <c r="P27" s="121"/>
      <c r="Q27" s="121"/>
      <c r="R27" s="122">
        <f>SUM(N27:Q27)</f>
        <v>0</v>
      </c>
      <c r="S27" s="120"/>
      <c r="T27" s="121"/>
      <c r="U27" s="121"/>
      <c r="V27" s="122">
        <f>SUM(R27:U27)</f>
        <v>0</v>
      </c>
      <c r="W27" s="120"/>
      <c r="X27" s="121"/>
      <c r="Y27" s="121"/>
      <c r="Z27" s="122">
        <f>SUM(V27:Y27)</f>
        <v>0</v>
      </c>
      <c r="AA27" s="120"/>
      <c r="AB27" s="121"/>
      <c r="AC27" s="121"/>
      <c r="AD27" s="122">
        <f>SUM(Z27:AC27)</f>
        <v>0</v>
      </c>
      <c r="AE27" s="120"/>
      <c r="AF27" s="121"/>
      <c r="AG27" s="121"/>
      <c r="AH27" s="122">
        <f>SUM(AD27:AG27)</f>
        <v>0</v>
      </c>
      <c r="AI27" s="120"/>
      <c r="AJ27" s="121"/>
      <c r="AK27" s="121"/>
      <c r="AL27" s="122">
        <f>SUM(AH27:AK27)</f>
        <v>0</v>
      </c>
      <c r="AM27" s="120"/>
      <c r="AN27" s="121"/>
      <c r="AO27" s="121"/>
      <c r="AP27" s="122">
        <f>SUM(AL27:AO27)</f>
        <v>0</v>
      </c>
      <c r="AQ27" s="120"/>
      <c r="AR27" s="121"/>
      <c r="AS27" s="121"/>
      <c r="AT27" s="122">
        <f>SUM(AP27:AS27)</f>
        <v>0</v>
      </c>
      <c r="AU27" s="120"/>
      <c r="AV27" s="121"/>
      <c r="AW27" s="121"/>
      <c r="AX27" s="122">
        <f>SUM(AT27:AW27)</f>
        <v>0</v>
      </c>
      <c r="AZ27" s="463">
        <f>BC27-J27</f>
        <v>0</v>
      </c>
      <c r="BA27" s="449">
        <v>0</v>
      </c>
      <c r="BB27" s="449">
        <v>0</v>
      </c>
      <c r="BC27" s="396"/>
    </row>
    <row r="28" spans="1:55" s="123" customFormat="1" ht="24.9" customHeight="1" x14ac:dyDescent="0.3">
      <c r="A28" s="81" t="s">
        <v>431</v>
      </c>
      <c r="B28" s="80" t="s">
        <v>430</v>
      </c>
      <c r="C28" s="120">
        <v>0</v>
      </c>
      <c r="D28" s="121">
        <v>0</v>
      </c>
      <c r="E28" s="121">
        <v>0</v>
      </c>
      <c r="F28" s="122">
        <v>0</v>
      </c>
      <c r="G28" s="120">
        <v>0</v>
      </c>
      <c r="H28" s="121">
        <v>0</v>
      </c>
      <c r="I28" s="121">
        <v>0</v>
      </c>
      <c r="J28" s="122">
        <v>0</v>
      </c>
      <c r="K28" s="120"/>
      <c r="L28" s="121"/>
      <c r="M28" s="121"/>
      <c r="N28" s="122"/>
      <c r="O28" s="120"/>
      <c r="P28" s="121"/>
      <c r="Q28" s="121"/>
      <c r="R28" s="122"/>
      <c r="S28" s="120"/>
      <c r="T28" s="121"/>
      <c r="U28" s="121"/>
      <c r="V28" s="122"/>
      <c r="W28" s="120"/>
      <c r="X28" s="121"/>
      <c r="Y28" s="121"/>
      <c r="Z28" s="122"/>
      <c r="AA28" s="120"/>
      <c r="AB28" s="121"/>
      <c r="AC28" s="121"/>
      <c r="AD28" s="122"/>
      <c r="AE28" s="120"/>
      <c r="AF28" s="121"/>
      <c r="AG28" s="121"/>
      <c r="AH28" s="122"/>
      <c r="AI28" s="120"/>
      <c r="AJ28" s="121"/>
      <c r="AK28" s="121"/>
      <c r="AL28" s="122"/>
      <c r="AM28" s="120"/>
      <c r="AN28" s="121"/>
      <c r="AO28" s="121"/>
      <c r="AP28" s="122"/>
      <c r="AQ28" s="120"/>
      <c r="AR28" s="121"/>
      <c r="AS28" s="121"/>
      <c r="AT28" s="122"/>
      <c r="AU28" s="120"/>
      <c r="AV28" s="121"/>
      <c r="AW28" s="121"/>
      <c r="AX28" s="122"/>
      <c r="AZ28" s="463">
        <f>BC28-J28</f>
        <v>300000</v>
      </c>
      <c r="BA28" s="449">
        <v>0</v>
      </c>
      <c r="BB28" s="449">
        <v>0</v>
      </c>
      <c r="BC28" s="396">
        <v>300000</v>
      </c>
    </row>
    <row r="29" spans="1:55" s="128" customFormat="1" x14ac:dyDescent="0.3">
      <c r="A29" s="28" t="s">
        <v>427</v>
      </c>
      <c r="B29" s="27" t="s">
        <v>426</v>
      </c>
      <c r="C29" s="125">
        <f>SUM(C25:C27)</f>
        <v>8250840</v>
      </c>
      <c r="D29" s="126">
        <f>SUM(D25:D27)</f>
        <v>0</v>
      </c>
      <c r="E29" s="126">
        <f>SUM(E25:E27)</f>
        <v>0</v>
      </c>
      <c r="F29" s="127">
        <f>IF((SUM(C29:E29))=(SUM(F25:F27)),SUM(F25:F27),"HIBA!")</f>
        <v>8250840</v>
      </c>
      <c r="G29" s="125">
        <v>0</v>
      </c>
      <c r="H29" s="465">
        <v>0</v>
      </c>
      <c r="I29" s="465">
        <v>0</v>
      </c>
      <c r="J29" s="127">
        <f>SUM(J25:J27)</f>
        <v>8250840</v>
      </c>
      <c r="K29" s="125">
        <f>SUM(K25:K27)</f>
        <v>0</v>
      </c>
      <c r="L29" s="126">
        <f>SUM(L25:L27)</f>
        <v>0</v>
      </c>
      <c r="M29" s="126">
        <f>SUM(M25:M27)</f>
        <v>0</v>
      </c>
      <c r="N29" s="127">
        <f>IF((SUM(J29:M29))=(SUM(N25:N27)),SUM(N25:N27),"HIBA!")</f>
        <v>8250840</v>
      </c>
      <c r="O29" s="125">
        <f>SUM(O25:O27)</f>
        <v>0</v>
      </c>
      <c r="P29" s="126">
        <f>SUM(P25:P27)</f>
        <v>0</v>
      </c>
      <c r="Q29" s="126">
        <f>SUM(Q25:Q27)</f>
        <v>0</v>
      </c>
      <c r="R29" s="127">
        <f>IF((SUM(N29:Q29))=(SUM(R25:R27)),SUM(R25:R27),"HIBA!")</f>
        <v>8250840</v>
      </c>
      <c r="S29" s="125">
        <f>SUM(S25:S27)</f>
        <v>0</v>
      </c>
      <c r="T29" s="126">
        <f>SUM(T25:T27)</f>
        <v>0</v>
      </c>
      <c r="U29" s="126">
        <f>SUM(U25:U27)</f>
        <v>0</v>
      </c>
      <c r="V29" s="127">
        <f>IF((SUM(R29:U29))=(SUM(V25:V27)),SUM(V25:V27),"HIBA!")</f>
        <v>8250840</v>
      </c>
      <c r="W29" s="125">
        <f>SUM(W25:W27)</f>
        <v>0</v>
      </c>
      <c r="X29" s="126">
        <f>SUM(X25:X27)</f>
        <v>0</v>
      </c>
      <c r="Y29" s="126">
        <f>SUM(Y25:Y27)</f>
        <v>0</v>
      </c>
      <c r="Z29" s="127">
        <f>IF((SUM(V29:Y29))=(SUM(Z25:Z27)),SUM(Z25:Z27),"HIBA!")</f>
        <v>8250840</v>
      </c>
      <c r="AA29" s="125">
        <f>SUM(AA25:AA27)</f>
        <v>0</v>
      </c>
      <c r="AB29" s="126">
        <f>SUM(AB25:AB27)</f>
        <v>0</v>
      </c>
      <c r="AC29" s="126">
        <f>SUM(AC25:AC27)</f>
        <v>0</v>
      </c>
      <c r="AD29" s="127">
        <f>IF((SUM(Z29:AC29))=(SUM(AD25:AD27)),SUM(AD25:AD27),"HIBA!")</f>
        <v>8250840</v>
      </c>
      <c r="AE29" s="125">
        <f>SUM(AE25:AE27)</f>
        <v>0</v>
      </c>
      <c r="AF29" s="126">
        <f>SUM(AF25:AF27)</f>
        <v>0</v>
      </c>
      <c r="AG29" s="126">
        <f>SUM(AG25:AG27)</f>
        <v>0</v>
      </c>
      <c r="AH29" s="127">
        <f>IF((SUM(AD29:AG29))=(SUM(AH25:AH27)),SUM(AH25:AH27),"HIBA!")</f>
        <v>8250840</v>
      </c>
      <c r="AI29" s="125">
        <f>SUM(AI25:AI27)</f>
        <v>0</v>
      </c>
      <c r="AJ29" s="126">
        <f>SUM(AJ25:AJ27)</f>
        <v>0</v>
      </c>
      <c r="AK29" s="126">
        <f>SUM(AK25:AK27)</f>
        <v>0</v>
      </c>
      <c r="AL29" s="127">
        <f>IF((SUM(AH29:AK29))=(SUM(AL25:AL27)),SUM(AL25:AL27),"HIBA!")</f>
        <v>8250840</v>
      </c>
      <c r="AM29" s="125">
        <f>SUM(AM25:AM27)</f>
        <v>0</v>
      </c>
      <c r="AN29" s="126">
        <f>SUM(AN25:AN27)</f>
        <v>0</v>
      </c>
      <c r="AO29" s="126">
        <f>SUM(AO25:AO27)</f>
        <v>0</v>
      </c>
      <c r="AP29" s="127">
        <f>IF((SUM(AL29:AO29))=(SUM(AP25:AP27)),SUM(AP25:AP27),"HIBA!")</f>
        <v>8250840</v>
      </c>
      <c r="AQ29" s="125">
        <f>SUM(AQ25:AQ27)</f>
        <v>0</v>
      </c>
      <c r="AR29" s="126">
        <f>SUM(AR25:AR27)</f>
        <v>0</v>
      </c>
      <c r="AS29" s="126">
        <f>SUM(AS25:AS27)</f>
        <v>0</v>
      </c>
      <c r="AT29" s="127">
        <f>IF((SUM(AP29:AS29))=(SUM(AT25:AT27)),SUM(AT25:AT27),"HIBA!")</f>
        <v>8250840</v>
      </c>
      <c r="AU29" s="125">
        <f>SUM(AU25:AU27)</f>
        <v>0</v>
      </c>
      <c r="AV29" s="126">
        <f>SUM(AV25:AV27)</f>
        <v>0</v>
      </c>
      <c r="AW29" s="126">
        <f>SUM(AW25:AW27)</f>
        <v>0</v>
      </c>
      <c r="AX29" s="127">
        <f>IF((SUM(AT29:AW29))=(SUM(AX25:AX27)),SUM(AX25:AX27),"HIBA!")</f>
        <v>8250840</v>
      </c>
      <c r="AY29" s="466"/>
      <c r="AZ29" s="467">
        <f>BC29-J29</f>
        <v>-580544</v>
      </c>
      <c r="BA29" s="468">
        <v>0</v>
      </c>
      <c r="BB29" s="468">
        <v>0</v>
      </c>
      <c r="BC29" s="469">
        <f>SUM(BC25:BC28)</f>
        <v>7670296</v>
      </c>
    </row>
    <row r="30" spans="1:55" s="133" customFormat="1" ht="13.8" x14ac:dyDescent="0.3">
      <c r="A30" s="16" t="s">
        <v>425</v>
      </c>
      <c r="B30" s="15" t="s">
        <v>424</v>
      </c>
      <c r="C30" s="130">
        <f>SUM(C29,C24)</f>
        <v>22078040</v>
      </c>
      <c r="D30" s="131">
        <f>SUM(D29,D24)</f>
        <v>0</v>
      </c>
      <c r="E30" s="131">
        <f>SUM(E29,E24)</f>
        <v>0</v>
      </c>
      <c r="F30" s="132">
        <f>IF((SUM(C30:E30))=(F24+F29),SUM(F29,F24),"HIBA!")</f>
        <v>22078040</v>
      </c>
      <c r="G30" s="130">
        <f>SUM(G29,G24)</f>
        <v>5000000</v>
      </c>
      <c r="H30" s="136">
        <v>0</v>
      </c>
      <c r="I30" s="136">
        <v>0</v>
      </c>
      <c r="J30" s="132">
        <f>J29+J24</f>
        <v>27078040</v>
      </c>
      <c r="K30" s="130">
        <f>SUM(K29,K24)</f>
        <v>0</v>
      </c>
      <c r="L30" s="131">
        <f>SUM(L29,L24)</f>
        <v>0</v>
      </c>
      <c r="M30" s="131">
        <f>SUM(M29,M24)</f>
        <v>0</v>
      </c>
      <c r="N30" s="132">
        <f>IF((SUM(J30:M30))=(N24+N29),SUM(N29,N24),"HIBA!")</f>
        <v>27078040</v>
      </c>
      <c r="O30" s="130">
        <f>SUM(O29,O24)</f>
        <v>0</v>
      </c>
      <c r="P30" s="131">
        <f>SUM(P29,P24)</f>
        <v>0</v>
      </c>
      <c r="Q30" s="131">
        <f>SUM(Q29,Q24)</f>
        <v>0</v>
      </c>
      <c r="R30" s="132">
        <f>IF((SUM(N30:Q30))=(R24+R29),SUM(R29,R24),"HIBA!")</f>
        <v>27078040</v>
      </c>
      <c r="S30" s="130">
        <f>SUM(S29,S24)</f>
        <v>0</v>
      </c>
      <c r="T30" s="131">
        <f>SUM(T29,T24)</f>
        <v>0</v>
      </c>
      <c r="U30" s="131">
        <f>SUM(U29,U24)</f>
        <v>0</v>
      </c>
      <c r="V30" s="132">
        <f>IF((SUM(R30:U30))=(V24+V29),SUM(V29,V24),"HIBA!")</f>
        <v>27078040</v>
      </c>
      <c r="W30" s="130">
        <f>SUM(W29,W24)</f>
        <v>0</v>
      </c>
      <c r="X30" s="131">
        <f>SUM(X29,X24)</f>
        <v>0</v>
      </c>
      <c r="Y30" s="131">
        <f>SUM(Y29,Y24)</f>
        <v>0</v>
      </c>
      <c r="Z30" s="132">
        <f>IF((SUM(V30:Y30))=(Z24+Z29),SUM(Z29,Z24),"HIBA!")</f>
        <v>27078040</v>
      </c>
      <c r="AA30" s="130">
        <f>SUM(AA29,AA24)</f>
        <v>0</v>
      </c>
      <c r="AB30" s="131">
        <f>SUM(AB29,AB24)</f>
        <v>0</v>
      </c>
      <c r="AC30" s="131">
        <f>SUM(AC29,AC24)</f>
        <v>0</v>
      </c>
      <c r="AD30" s="132">
        <f>IF((SUM(Z30:AC30))=(AD24+AD29),SUM(AD29,AD24),"HIBA!")</f>
        <v>27078040</v>
      </c>
      <c r="AE30" s="130">
        <f>SUM(AE29,AE24)</f>
        <v>0</v>
      </c>
      <c r="AF30" s="131">
        <f>SUM(AF29,AF24)</f>
        <v>0</v>
      </c>
      <c r="AG30" s="131">
        <f>SUM(AG29,AG24)</f>
        <v>0</v>
      </c>
      <c r="AH30" s="132">
        <f>IF((SUM(AD30:AG30))=(AH24+AH29),SUM(AH29,AH24),"HIBA!")</f>
        <v>27078040</v>
      </c>
      <c r="AI30" s="130">
        <f>SUM(AI29,AI24)</f>
        <v>0</v>
      </c>
      <c r="AJ30" s="131">
        <f>SUM(AJ29,AJ24)</f>
        <v>0</v>
      </c>
      <c r="AK30" s="131">
        <f>SUM(AK29,AK24)</f>
        <v>0</v>
      </c>
      <c r="AL30" s="132">
        <f>IF((SUM(AH30:AK30))=(AL24+AL29),SUM(AL29,AL24),"HIBA!")</f>
        <v>27078040</v>
      </c>
      <c r="AM30" s="130">
        <f>SUM(AM29,AM24)</f>
        <v>0</v>
      </c>
      <c r="AN30" s="131">
        <f>SUM(AN29,AN24)</f>
        <v>0</v>
      </c>
      <c r="AO30" s="131">
        <f>SUM(AO29,AO24)</f>
        <v>0</v>
      </c>
      <c r="AP30" s="132">
        <f>IF((SUM(AL30:AO30))=(AP24+AP29),SUM(AP29,AP24),"HIBA!")</f>
        <v>27078040</v>
      </c>
      <c r="AQ30" s="130">
        <f>SUM(AQ29,AQ24)</f>
        <v>0</v>
      </c>
      <c r="AR30" s="131">
        <f>SUM(AR29,AR24)</f>
        <v>0</v>
      </c>
      <c r="AS30" s="131">
        <f>SUM(AS29,AS24)</f>
        <v>0</v>
      </c>
      <c r="AT30" s="132">
        <f>IF((SUM(AP30:AS30))=(AT24+AT29),SUM(AT29,AT24),"HIBA!")</f>
        <v>27078040</v>
      </c>
      <c r="AU30" s="130">
        <f>SUM(AU29,AU24)</f>
        <v>0</v>
      </c>
      <c r="AV30" s="131">
        <f>SUM(AV29,AV24)</f>
        <v>0</v>
      </c>
      <c r="AW30" s="131">
        <f>SUM(AW29,AW24)</f>
        <v>0</v>
      </c>
      <c r="AX30" s="132">
        <f>IF((SUM(AT30:AW30))=(AX24+AX29),SUM(AX29,AX24),"HIBA!")</f>
        <v>27078040</v>
      </c>
      <c r="AY30" s="470"/>
      <c r="AZ30" s="472">
        <f>BC30-J30</f>
        <v>816646</v>
      </c>
      <c r="BA30" s="473">
        <v>0</v>
      </c>
      <c r="BB30" s="473">
        <v>0</v>
      </c>
      <c r="BC30" s="471">
        <f>SUM(BC24+BC29)</f>
        <v>27894686</v>
      </c>
    </row>
    <row r="31" spans="1:55" s="137" customFormat="1" ht="13.8" x14ac:dyDescent="0.3">
      <c r="A31" s="16" t="s">
        <v>423</v>
      </c>
      <c r="B31" s="15" t="s">
        <v>422</v>
      </c>
      <c r="C31" s="135">
        <v>5335149</v>
      </c>
      <c r="D31" s="136">
        <v>0</v>
      </c>
      <c r="E31" s="136">
        <v>0</v>
      </c>
      <c r="F31" s="132">
        <f>SUM(C31:E31)</f>
        <v>5335149</v>
      </c>
      <c r="G31" s="135">
        <v>0</v>
      </c>
      <c r="H31" s="136">
        <v>0</v>
      </c>
      <c r="I31" s="136">
        <v>0</v>
      </c>
      <c r="J31" s="132">
        <f>F31+G31</f>
        <v>5335149</v>
      </c>
      <c r="K31" s="135"/>
      <c r="L31" s="136"/>
      <c r="M31" s="136"/>
      <c r="N31" s="132">
        <f>SUM(J31:M31)</f>
        <v>5335149</v>
      </c>
      <c r="O31" s="135"/>
      <c r="P31" s="136"/>
      <c r="Q31" s="136"/>
      <c r="R31" s="132">
        <f>SUM(N31:Q31)</f>
        <v>5335149</v>
      </c>
      <c r="S31" s="135"/>
      <c r="T31" s="136"/>
      <c r="U31" s="136"/>
      <c r="V31" s="132">
        <f>SUM(R31:U31)</f>
        <v>5335149</v>
      </c>
      <c r="W31" s="135"/>
      <c r="X31" s="136"/>
      <c r="Y31" s="136"/>
      <c r="Z31" s="132">
        <f>SUM(V31:Y31)</f>
        <v>5335149</v>
      </c>
      <c r="AA31" s="135"/>
      <c r="AB31" s="136"/>
      <c r="AC31" s="136"/>
      <c r="AD31" s="132">
        <f>SUM(Z31:AC31)</f>
        <v>5335149</v>
      </c>
      <c r="AE31" s="135"/>
      <c r="AF31" s="136"/>
      <c r="AG31" s="136"/>
      <c r="AH31" s="132">
        <f>SUM(AD31:AG31)</f>
        <v>5335149</v>
      </c>
      <c r="AI31" s="135"/>
      <c r="AJ31" s="136"/>
      <c r="AK31" s="136"/>
      <c r="AL31" s="132">
        <f>SUM(AH31:AK31)</f>
        <v>5335149</v>
      </c>
      <c r="AM31" s="135"/>
      <c r="AN31" s="136"/>
      <c r="AO31" s="136"/>
      <c r="AP31" s="132">
        <f>SUM(AL31:AO31)</f>
        <v>5335149</v>
      </c>
      <c r="AQ31" s="135"/>
      <c r="AR31" s="136"/>
      <c r="AS31" s="136"/>
      <c r="AT31" s="132">
        <f>SUM(AP31:AS31)</f>
        <v>5335149</v>
      </c>
      <c r="AU31" s="135"/>
      <c r="AV31" s="136"/>
      <c r="AW31" s="136"/>
      <c r="AX31" s="132">
        <f>SUM(AT31:AW31)</f>
        <v>5335149</v>
      </c>
      <c r="AY31" s="474"/>
      <c r="AZ31" s="472">
        <f>BC31-J31</f>
        <v>700000</v>
      </c>
      <c r="BA31" s="473">
        <v>0</v>
      </c>
      <c r="BB31" s="473">
        <v>0</v>
      </c>
      <c r="BC31" s="475">
        <v>6035149</v>
      </c>
    </row>
    <row r="32" spans="1:55" s="123" customFormat="1" x14ac:dyDescent="0.3">
      <c r="A32" s="34" t="s">
        <v>421</v>
      </c>
      <c r="B32" s="33" t="s">
        <v>420</v>
      </c>
      <c r="C32" s="120">
        <v>0</v>
      </c>
      <c r="D32" s="121">
        <v>0</v>
      </c>
      <c r="E32" s="121">
        <v>0</v>
      </c>
      <c r="F32" s="122">
        <f>SUM(C32:E32)</f>
        <v>0</v>
      </c>
      <c r="G32" s="120">
        <v>0</v>
      </c>
      <c r="H32" s="121">
        <v>0</v>
      </c>
      <c r="I32" s="121">
        <v>0</v>
      </c>
      <c r="J32" s="122">
        <f>SUM(F32:I32)</f>
        <v>0</v>
      </c>
      <c r="K32" s="120"/>
      <c r="L32" s="121"/>
      <c r="M32" s="121"/>
      <c r="N32" s="122">
        <f>SUM(J32:M32)</f>
        <v>0</v>
      </c>
      <c r="O32" s="120"/>
      <c r="P32" s="121"/>
      <c r="Q32" s="121"/>
      <c r="R32" s="122">
        <f>SUM(N32:Q32)</f>
        <v>0</v>
      </c>
      <c r="S32" s="120"/>
      <c r="T32" s="121"/>
      <c r="U32" s="121"/>
      <c r="V32" s="122">
        <f>SUM(R32:U32)</f>
        <v>0</v>
      </c>
      <c r="W32" s="120"/>
      <c r="X32" s="121"/>
      <c r="Y32" s="121"/>
      <c r="Z32" s="122">
        <f>SUM(V32:Y32)</f>
        <v>0</v>
      </c>
      <c r="AA32" s="120"/>
      <c r="AB32" s="121"/>
      <c r="AC32" s="121"/>
      <c r="AD32" s="122">
        <f>SUM(Z32:AC32)</f>
        <v>0</v>
      </c>
      <c r="AE32" s="120"/>
      <c r="AF32" s="121"/>
      <c r="AG32" s="121"/>
      <c r="AH32" s="122">
        <f>SUM(AD32:AG32)</f>
        <v>0</v>
      </c>
      <c r="AI32" s="120"/>
      <c r="AJ32" s="121"/>
      <c r="AK32" s="121"/>
      <c r="AL32" s="122">
        <f>SUM(AH32:AK32)</f>
        <v>0</v>
      </c>
      <c r="AM32" s="120"/>
      <c r="AN32" s="121"/>
      <c r="AO32" s="121"/>
      <c r="AP32" s="122">
        <f>SUM(AL32:AO32)</f>
        <v>0</v>
      </c>
      <c r="AQ32" s="120"/>
      <c r="AR32" s="121"/>
      <c r="AS32" s="121"/>
      <c r="AT32" s="122">
        <f>SUM(AP32:AS32)</f>
        <v>0</v>
      </c>
      <c r="AU32" s="120"/>
      <c r="AV32" s="121"/>
      <c r="AW32" s="121"/>
      <c r="AX32" s="122">
        <f>SUM(AT32:AW32)</f>
        <v>0</v>
      </c>
      <c r="AZ32" s="463">
        <f>BC32-J32</f>
        <v>60000</v>
      </c>
      <c r="BA32" s="449">
        <v>0</v>
      </c>
      <c r="BB32" s="449">
        <v>0</v>
      </c>
      <c r="BC32" s="396">
        <v>60000</v>
      </c>
    </row>
    <row r="33" spans="1:55" s="123" customFormat="1" x14ac:dyDescent="0.3">
      <c r="A33" s="34" t="s">
        <v>419</v>
      </c>
      <c r="B33" s="33" t="s">
        <v>418</v>
      </c>
      <c r="C33" s="120">
        <v>1433898</v>
      </c>
      <c r="D33" s="121">
        <v>0</v>
      </c>
      <c r="E33" s="121">
        <v>0</v>
      </c>
      <c r="F33" s="122">
        <f>SUM(C33:E33)</f>
        <v>1433898</v>
      </c>
      <c r="G33" s="120">
        <v>2920370</v>
      </c>
      <c r="H33" s="121">
        <v>0</v>
      </c>
      <c r="I33" s="121">
        <v>0</v>
      </c>
      <c r="J33" s="122">
        <f>SUM(F33:I33)</f>
        <v>4354268</v>
      </c>
      <c r="K33" s="120"/>
      <c r="L33" s="121"/>
      <c r="M33" s="121"/>
      <c r="N33" s="122">
        <f>SUM(J33:M33)</f>
        <v>4354268</v>
      </c>
      <c r="O33" s="120"/>
      <c r="P33" s="121"/>
      <c r="Q33" s="121"/>
      <c r="R33" s="122">
        <f>SUM(N33:Q33)</f>
        <v>4354268</v>
      </c>
      <c r="S33" s="120"/>
      <c r="T33" s="121"/>
      <c r="U33" s="121"/>
      <c r="V33" s="122">
        <f>SUM(R33:U33)</f>
        <v>4354268</v>
      </c>
      <c r="W33" s="120"/>
      <c r="X33" s="121"/>
      <c r="Y33" s="121"/>
      <c r="Z33" s="122">
        <f>SUM(V33:Y33)</f>
        <v>4354268</v>
      </c>
      <c r="AA33" s="120"/>
      <c r="AB33" s="121"/>
      <c r="AC33" s="121"/>
      <c r="AD33" s="122">
        <f>SUM(Z33:AC33)</f>
        <v>4354268</v>
      </c>
      <c r="AE33" s="120"/>
      <c r="AF33" s="121"/>
      <c r="AG33" s="121"/>
      <c r="AH33" s="122">
        <f>SUM(AD33:AG33)</f>
        <v>4354268</v>
      </c>
      <c r="AI33" s="120"/>
      <c r="AJ33" s="121"/>
      <c r="AK33" s="121"/>
      <c r="AL33" s="122">
        <f>SUM(AH33:AK33)</f>
        <v>4354268</v>
      </c>
      <c r="AM33" s="120"/>
      <c r="AN33" s="121"/>
      <c r="AO33" s="121"/>
      <c r="AP33" s="122">
        <f>SUM(AL33:AO33)</f>
        <v>4354268</v>
      </c>
      <c r="AQ33" s="120"/>
      <c r="AR33" s="121"/>
      <c r="AS33" s="121"/>
      <c r="AT33" s="122">
        <f>SUM(AP33:AS33)</f>
        <v>4354268</v>
      </c>
      <c r="AU33" s="120"/>
      <c r="AV33" s="121"/>
      <c r="AW33" s="121"/>
      <c r="AX33" s="122">
        <f>SUM(AT33:AW33)</f>
        <v>4354268</v>
      </c>
      <c r="AZ33" s="463">
        <f>BC33-J33</f>
        <v>4236406</v>
      </c>
      <c r="BA33" s="449">
        <v>0</v>
      </c>
      <c r="BB33" s="449">
        <v>0</v>
      </c>
      <c r="BC33" s="396">
        <v>8590674</v>
      </c>
    </row>
    <row r="34" spans="1:55" s="123" customFormat="1" ht="24.9" hidden="1" customHeight="1" x14ac:dyDescent="0.3">
      <c r="A34" s="34" t="s">
        <v>417</v>
      </c>
      <c r="B34" s="33" t="s">
        <v>416</v>
      </c>
      <c r="C34" s="120"/>
      <c r="D34" s="121">
        <v>0</v>
      </c>
      <c r="E34" s="121">
        <v>0</v>
      </c>
      <c r="F34" s="122">
        <f>SUM(C34:E34)</f>
        <v>0</v>
      </c>
      <c r="G34" s="120"/>
      <c r="H34" s="121">
        <v>0</v>
      </c>
      <c r="I34" s="121">
        <v>0</v>
      </c>
      <c r="J34" s="122">
        <f>SUM(F34:I34)</f>
        <v>0</v>
      </c>
      <c r="K34" s="120"/>
      <c r="L34" s="121"/>
      <c r="M34" s="121"/>
      <c r="N34" s="122">
        <f>SUM(J34:M34)</f>
        <v>0</v>
      </c>
      <c r="O34" s="120"/>
      <c r="P34" s="121"/>
      <c r="Q34" s="121"/>
      <c r="R34" s="122">
        <f>SUM(N34:Q34)</f>
        <v>0</v>
      </c>
      <c r="S34" s="120"/>
      <c r="T34" s="121"/>
      <c r="U34" s="121"/>
      <c r="V34" s="122">
        <f>SUM(R34:U34)</f>
        <v>0</v>
      </c>
      <c r="W34" s="120"/>
      <c r="X34" s="121"/>
      <c r="Y34" s="121"/>
      <c r="Z34" s="122">
        <f>SUM(V34:Y34)</f>
        <v>0</v>
      </c>
      <c r="AA34" s="120"/>
      <c r="AB34" s="121"/>
      <c r="AC34" s="121"/>
      <c r="AD34" s="122">
        <f>SUM(Z34:AC34)</f>
        <v>0</v>
      </c>
      <c r="AE34" s="120"/>
      <c r="AF34" s="121"/>
      <c r="AG34" s="121"/>
      <c r="AH34" s="122">
        <f>SUM(AD34:AG34)</f>
        <v>0</v>
      </c>
      <c r="AI34" s="120"/>
      <c r="AJ34" s="121"/>
      <c r="AK34" s="121"/>
      <c r="AL34" s="122">
        <f>SUM(AH34:AK34)</f>
        <v>0</v>
      </c>
      <c r="AM34" s="120"/>
      <c r="AN34" s="121"/>
      <c r="AO34" s="121"/>
      <c r="AP34" s="122">
        <f>SUM(AL34:AO34)</f>
        <v>0</v>
      </c>
      <c r="AQ34" s="120"/>
      <c r="AR34" s="121"/>
      <c r="AS34" s="121"/>
      <c r="AT34" s="122">
        <f>SUM(AP34:AS34)</f>
        <v>0</v>
      </c>
      <c r="AU34" s="120"/>
      <c r="AV34" s="121"/>
      <c r="AW34" s="121"/>
      <c r="AX34" s="122">
        <f>SUM(AT34:AW34)</f>
        <v>0</v>
      </c>
      <c r="AZ34" s="463">
        <f>BC34-J34</f>
        <v>0</v>
      </c>
      <c r="BA34" s="449">
        <v>0</v>
      </c>
      <c r="BB34" s="449">
        <v>0</v>
      </c>
      <c r="BC34" s="396"/>
    </row>
    <row r="35" spans="1:55" s="128" customFormat="1" x14ac:dyDescent="0.3">
      <c r="A35" s="28" t="s">
        <v>415</v>
      </c>
      <c r="B35" s="27" t="s">
        <v>414</v>
      </c>
      <c r="C35" s="125">
        <f>SUM(C32:C34)</f>
        <v>1433898</v>
      </c>
      <c r="D35" s="465">
        <v>0</v>
      </c>
      <c r="E35" s="465">
        <v>0</v>
      </c>
      <c r="F35" s="127">
        <f>IF((SUM(C35:E35))=(SUM(F32:F34)),SUM(F32:F34),"HIBA!")</f>
        <v>1433898</v>
      </c>
      <c r="G35" s="125">
        <f>SUM(G32:G33)</f>
        <v>2920370</v>
      </c>
      <c r="H35" s="465">
        <v>0</v>
      </c>
      <c r="I35" s="465">
        <v>0</v>
      </c>
      <c r="J35" s="125">
        <f>SUM(J32:J33)</f>
        <v>4354268</v>
      </c>
      <c r="K35" s="125">
        <f>SUM(K32:K34)</f>
        <v>0</v>
      </c>
      <c r="L35" s="126">
        <f>SUM(L32:L34)</f>
        <v>0</v>
      </c>
      <c r="M35" s="126">
        <f>SUM(M32:M34)</f>
        <v>0</v>
      </c>
      <c r="N35" s="127">
        <f>IF((SUM(J35:M35))=(SUM(N32:N34)),SUM(N32:N34),"HIBA!")</f>
        <v>4354268</v>
      </c>
      <c r="O35" s="125">
        <f>SUM(O32:O34)</f>
        <v>0</v>
      </c>
      <c r="P35" s="126">
        <f>SUM(P32:P34)</f>
        <v>0</v>
      </c>
      <c r="Q35" s="126">
        <f>SUM(Q32:Q34)</f>
        <v>0</v>
      </c>
      <c r="R35" s="127">
        <f>IF((SUM(N35:Q35))=(SUM(R32:R34)),SUM(R32:R34),"HIBA!")</f>
        <v>4354268</v>
      </c>
      <c r="S35" s="125">
        <f>SUM(S32:S34)</f>
        <v>0</v>
      </c>
      <c r="T35" s="126">
        <f>SUM(T32:T34)</f>
        <v>0</v>
      </c>
      <c r="U35" s="126">
        <f>SUM(U32:U34)</f>
        <v>0</v>
      </c>
      <c r="V35" s="127">
        <f>IF((SUM(R35:U35))=(SUM(V32:V34)),SUM(V32:V34),"HIBA!")</f>
        <v>4354268</v>
      </c>
      <c r="W35" s="125">
        <f>SUM(W32:W34)</f>
        <v>0</v>
      </c>
      <c r="X35" s="126">
        <f>SUM(X32:X34)</f>
        <v>0</v>
      </c>
      <c r="Y35" s="126">
        <f>SUM(Y32:Y34)</f>
        <v>0</v>
      </c>
      <c r="Z35" s="127">
        <f>IF((SUM(V35:Y35))=(SUM(Z32:Z34)),SUM(Z32:Z34),"HIBA!")</f>
        <v>4354268</v>
      </c>
      <c r="AA35" s="125">
        <f>SUM(AA32:AA34)</f>
        <v>0</v>
      </c>
      <c r="AB35" s="126">
        <f>SUM(AB32:AB34)</f>
        <v>0</v>
      </c>
      <c r="AC35" s="126">
        <f>SUM(AC32:AC34)</f>
        <v>0</v>
      </c>
      <c r="AD35" s="127">
        <f>IF((SUM(Z35:AC35))=(SUM(AD32:AD34)),SUM(AD32:AD34),"HIBA!")</f>
        <v>4354268</v>
      </c>
      <c r="AE35" s="125">
        <f>SUM(AE32:AE34)</f>
        <v>0</v>
      </c>
      <c r="AF35" s="126">
        <f>SUM(AF32:AF34)</f>
        <v>0</v>
      </c>
      <c r="AG35" s="126">
        <f>SUM(AG32:AG34)</f>
        <v>0</v>
      </c>
      <c r="AH35" s="127">
        <f>IF((SUM(AD35:AG35))=(SUM(AH32:AH34)),SUM(AH32:AH34),"HIBA!")</f>
        <v>4354268</v>
      </c>
      <c r="AI35" s="125">
        <f>SUM(AI32:AI34)</f>
        <v>0</v>
      </c>
      <c r="AJ35" s="126">
        <f>SUM(AJ32:AJ34)</f>
        <v>0</v>
      </c>
      <c r="AK35" s="126">
        <f>SUM(AK32:AK34)</f>
        <v>0</v>
      </c>
      <c r="AL35" s="127">
        <f>IF((SUM(AH35:AK35))=(SUM(AL32:AL34)),SUM(AL32:AL34),"HIBA!")</f>
        <v>4354268</v>
      </c>
      <c r="AM35" s="125">
        <f>SUM(AM32:AM34)</f>
        <v>0</v>
      </c>
      <c r="AN35" s="126">
        <f>SUM(AN32:AN34)</f>
        <v>0</v>
      </c>
      <c r="AO35" s="126">
        <f>SUM(AO32:AO34)</f>
        <v>0</v>
      </c>
      <c r="AP35" s="127">
        <f>IF((SUM(AL35:AO35))=(SUM(AP32:AP34)),SUM(AP32:AP34),"HIBA!")</f>
        <v>4354268</v>
      </c>
      <c r="AQ35" s="125">
        <f>SUM(AQ32:AQ34)</f>
        <v>0</v>
      </c>
      <c r="AR35" s="126">
        <f>SUM(AR32:AR34)</f>
        <v>0</v>
      </c>
      <c r="AS35" s="126">
        <f>SUM(AS32:AS34)</f>
        <v>0</v>
      </c>
      <c r="AT35" s="127">
        <f>IF((SUM(AP35:AS35))=(SUM(AT32:AT34)),SUM(AT32:AT34),"HIBA!")</f>
        <v>4354268</v>
      </c>
      <c r="AU35" s="125">
        <f>SUM(AU32:AU34)</f>
        <v>0</v>
      </c>
      <c r="AV35" s="126">
        <f>SUM(AV32:AV34)</f>
        <v>0</v>
      </c>
      <c r="AW35" s="126">
        <f>SUM(AW32:AW34)</f>
        <v>0</v>
      </c>
      <c r="AX35" s="127">
        <f>IF((SUM(AT35:AW35))=(SUM(AX32:AX34)),SUM(AX32:AX34),"HIBA!")</f>
        <v>4354268</v>
      </c>
      <c r="AY35" s="466"/>
      <c r="AZ35" s="467">
        <f>BC35-J35</f>
        <v>4296406</v>
      </c>
      <c r="BA35" s="468">
        <v>0</v>
      </c>
      <c r="BB35" s="468">
        <v>0</v>
      </c>
      <c r="BC35" s="469">
        <f>SUM(BC32:BC33)</f>
        <v>8650674</v>
      </c>
    </row>
    <row r="36" spans="1:55" s="123" customFormat="1" ht="24.9" hidden="1" customHeight="1" x14ac:dyDescent="0.3">
      <c r="A36" s="34" t="s">
        <v>413</v>
      </c>
      <c r="B36" s="33" t="s">
        <v>412</v>
      </c>
      <c r="C36" s="120"/>
      <c r="D36" s="121">
        <v>0</v>
      </c>
      <c r="E36" s="121">
        <v>0</v>
      </c>
      <c r="F36" s="122">
        <f>SUM(C36:E36)</f>
        <v>0</v>
      </c>
      <c r="G36" s="120">
        <v>0</v>
      </c>
      <c r="H36" s="121">
        <v>0</v>
      </c>
      <c r="I36" s="121">
        <v>0</v>
      </c>
      <c r="J36" s="122">
        <f>SUM(F36:I36)</f>
        <v>0</v>
      </c>
      <c r="K36" s="120"/>
      <c r="L36" s="121"/>
      <c r="M36" s="121"/>
      <c r="N36" s="122">
        <f>SUM(J36:M36)</f>
        <v>0</v>
      </c>
      <c r="O36" s="120"/>
      <c r="P36" s="121"/>
      <c r="Q36" s="121"/>
      <c r="R36" s="122">
        <f>SUM(N36:Q36)</f>
        <v>0</v>
      </c>
      <c r="S36" s="120"/>
      <c r="T36" s="121"/>
      <c r="U36" s="121"/>
      <c r="V36" s="122">
        <f>SUM(R36:U36)</f>
        <v>0</v>
      </c>
      <c r="W36" s="120"/>
      <c r="X36" s="121"/>
      <c r="Y36" s="121"/>
      <c r="Z36" s="122">
        <f>SUM(V36:Y36)</f>
        <v>0</v>
      </c>
      <c r="AA36" s="120"/>
      <c r="AB36" s="121"/>
      <c r="AC36" s="121"/>
      <c r="AD36" s="122">
        <f>SUM(Z36:AC36)</f>
        <v>0</v>
      </c>
      <c r="AE36" s="120"/>
      <c r="AF36" s="121"/>
      <c r="AG36" s="121"/>
      <c r="AH36" s="122">
        <f>SUM(AD36:AG36)</f>
        <v>0</v>
      </c>
      <c r="AI36" s="120"/>
      <c r="AJ36" s="121"/>
      <c r="AK36" s="121"/>
      <c r="AL36" s="122">
        <f>SUM(AH36:AK36)</f>
        <v>0</v>
      </c>
      <c r="AM36" s="120"/>
      <c r="AN36" s="121"/>
      <c r="AO36" s="121"/>
      <c r="AP36" s="122">
        <f>SUM(AL36:AO36)</f>
        <v>0</v>
      </c>
      <c r="AQ36" s="120"/>
      <c r="AR36" s="121"/>
      <c r="AS36" s="121"/>
      <c r="AT36" s="122">
        <f>SUM(AP36:AS36)</f>
        <v>0</v>
      </c>
      <c r="AU36" s="120"/>
      <c r="AV36" s="121"/>
      <c r="AW36" s="121"/>
      <c r="AX36" s="122">
        <f>SUM(AT36:AW36)</f>
        <v>0</v>
      </c>
      <c r="AZ36" s="463">
        <f>BC36-J36</f>
        <v>0</v>
      </c>
      <c r="BA36" s="449">
        <v>0</v>
      </c>
      <c r="BB36" s="449">
        <v>0</v>
      </c>
      <c r="BC36" s="396"/>
    </row>
    <row r="37" spans="1:55" s="123" customFormat="1" x14ac:dyDescent="0.3">
      <c r="A37" s="34" t="s">
        <v>411</v>
      </c>
      <c r="B37" s="33" t="s">
        <v>410</v>
      </c>
      <c r="C37" s="120">
        <v>960000</v>
      </c>
      <c r="D37" s="121">
        <v>0</v>
      </c>
      <c r="E37" s="121">
        <v>0</v>
      </c>
      <c r="F37" s="122">
        <f>SUM(C37:E37)</f>
        <v>960000</v>
      </c>
      <c r="G37" s="120">
        <v>300000</v>
      </c>
      <c r="H37" s="121">
        <v>0</v>
      </c>
      <c r="I37" s="121">
        <v>0</v>
      </c>
      <c r="J37" s="122">
        <f>SUM(F37:I37)</f>
        <v>1260000</v>
      </c>
      <c r="K37" s="120"/>
      <c r="L37" s="121"/>
      <c r="M37" s="121"/>
      <c r="N37" s="122">
        <f>SUM(J37:M37)</f>
        <v>1260000</v>
      </c>
      <c r="O37" s="120"/>
      <c r="P37" s="121"/>
      <c r="Q37" s="121"/>
      <c r="R37" s="122">
        <f>SUM(N37:Q37)</f>
        <v>1260000</v>
      </c>
      <c r="S37" s="120"/>
      <c r="T37" s="121"/>
      <c r="U37" s="121"/>
      <c r="V37" s="122">
        <f>SUM(R37:U37)</f>
        <v>1260000</v>
      </c>
      <c r="W37" s="120"/>
      <c r="X37" s="121"/>
      <c r="Y37" s="121"/>
      <c r="Z37" s="122">
        <f>SUM(V37:Y37)</f>
        <v>1260000</v>
      </c>
      <c r="AA37" s="120"/>
      <c r="AB37" s="121"/>
      <c r="AC37" s="121"/>
      <c r="AD37" s="122">
        <f>SUM(Z37:AC37)</f>
        <v>1260000</v>
      </c>
      <c r="AE37" s="120"/>
      <c r="AF37" s="121"/>
      <c r="AG37" s="121"/>
      <c r="AH37" s="122">
        <f>SUM(AD37:AG37)</f>
        <v>1260000</v>
      </c>
      <c r="AI37" s="120"/>
      <c r="AJ37" s="121"/>
      <c r="AK37" s="121"/>
      <c r="AL37" s="122">
        <f>SUM(AH37:AK37)</f>
        <v>1260000</v>
      </c>
      <c r="AM37" s="120"/>
      <c r="AN37" s="121"/>
      <c r="AO37" s="121"/>
      <c r="AP37" s="122">
        <f>SUM(AL37:AO37)</f>
        <v>1260000</v>
      </c>
      <c r="AQ37" s="120"/>
      <c r="AR37" s="121"/>
      <c r="AS37" s="121"/>
      <c r="AT37" s="122">
        <f>SUM(AP37:AS37)</f>
        <v>1260000</v>
      </c>
      <c r="AU37" s="120"/>
      <c r="AV37" s="121"/>
      <c r="AW37" s="121"/>
      <c r="AX37" s="122">
        <f>SUM(AT37:AW37)</f>
        <v>1260000</v>
      </c>
      <c r="AZ37" s="463">
        <f>BC37-J37</f>
        <v>244605</v>
      </c>
      <c r="BA37" s="449">
        <v>0</v>
      </c>
      <c r="BB37" s="449">
        <v>0</v>
      </c>
      <c r="BC37" s="396">
        <v>1504605</v>
      </c>
    </row>
    <row r="38" spans="1:55" s="128" customFormat="1" x14ac:dyDescent="0.3">
      <c r="A38" s="28" t="s">
        <v>409</v>
      </c>
      <c r="B38" s="27" t="s">
        <v>408</v>
      </c>
      <c r="C38" s="125">
        <f>SUM(C36:C37)</f>
        <v>960000</v>
      </c>
      <c r="D38" s="465">
        <v>0</v>
      </c>
      <c r="E38" s="465">
        <v>0</v>
      </c>
      <c r="F38" s="127">
        <f>IF((SUM(C38:E38))=(SUM(F36:F37)),SUM(F36:F37),"HIBA!")</f>
        <v>960000</v>
      </c>
      <c r="G38" s="125">
        <f>SUM(G36:G37)</f>
        <v>300000</v>
      </c>
      <c r="H38" s="465">
        <v>0</v>
      </c>
      <c r="I38" s="465">
        <v>0</v>
      </c>
      <c r="J38" s="126">
        <f>SUM(J36:J37)</f>
        <v>1260000</v>
      </c>
      <c r="K38" s="125">
        <f>SUM(K36:K37)</f>
        <v>0</v>
      </c>
      <c r="L38" s="126">
        <f>SUM(L36:L37)</f>
        <v>0</v>
      </c>
      <c r="M38" s="126">
        <f>SUM(M36:M37)</f>
        <v>0</v>
      </c>
      <c r="N38" s="127">
        <f>IF((SUM(J38:M38))=(SUM(N36:N37)),SUM(N36:N37),"HIBA!")</f>
        <v>1260000</v>
      </c>
      <c r="O38" s="125">
        <f>SUM(O36:O37)</f>
        <v>0</v>
      </c>
      <c r="P38" s="126">
        <f>SUM(P36:P37)</f>
        <v>0</v>
      </c>
      <c r="Q38" s="126">
        <f>SUM(Q36:Q37)</f>
        <v>0</v>
      </c>
      <c r="R38" s="127">
        <f>IF((SUM(N38:Q38))=(SUM(R36:R37)),SUM(R36:R37),"HIBA!")</f>
        <v>1260000</v>
      </c>
      <c r="S38" s="125">
        <f>SUM(S36:S37)</f>
        <v>0</v>
      </c>
      <c r="T38" s="126">
        <f>SUM(T36:T37)</f>
        <v>0</v>
      </c>
      <c r="U38" s="126">
        <f>SUM(U36:U37)</f>
        <v>0</v>
      </c>
      <c r="V38" s="127">
        <f>IF((SUM(R38:U38))=(SUM(V36:V37)),SUM(V36:V37),"HIBA!")</f>
        <v>1260000</v>
      </c>
      <c r="W38" s="125">
        <f>SUM(W36:W37)</f>
        <v>0</v>
      </c>
      <c r="X38" s="126">
        <f>SUM(X36:X37)</f>
        <v>0</v>
      </c>
      <c r="Y38" s="126">
        <f>SUM(Y36:Y37)</f>
        <v>0</v>
      </c>
      <c r="Z38" s="127">
        <f>IF((SUM(V38:Y38))=(SUM(Z36:Z37)),SUM(Z36:Z37),"HIBA!")</f>
        <v>1260000</v>
      </c>
      <c r="AA38" s="125">
        <f>SUM(AA36:AA37)</f>
        <v>0</v>
      </c>
      <c r="AB38" s="126">
        <f>SUM(AB36:AB37)</f>
        <v>0</v>
      </c>
      <c r="AC38" s="126">
        <f>SUM(AC36:AC37)</f>
        <v>0</v>
      </c>
      <c r="AD38" s="127">
        <f>IF((SUM(Z38:AC38))=(SUM(AD36:AD37)),SUM(AD36:AD37),"HIBA!")</f>
        <v>1260000</v>
      </c>
      <c r="AE38" s="125">
        <f>SUM(AE36:AE37)</f>
        <v>0</v>
      </c>
      <c r="AF38" s="126">
        <f>SUM(AF36:AF37)</f>
        <v>0</v>
      </c>
      <c r="AG38" s="126">
        <f>SUM(AG36:AG37)</f>
        <v>0</v>
      </c>
      <c r="AH38" s="127">
        <f>IF((SUM(AD38:AG38))=(SUM(AH36:AH37)),SUM(AH36:AH37),"HIBA!")</f>
        <v>1260000</v>
      </c>
      <c r="AI38" s="125">
        <f>SUM(AI36:AI37)</f>
        <v>0</v>
      </c>
      <c r="AJ38" s="126">
        <f>SUM(AJ36:AJ37)</f>
        <v>0</v>
      </c>
      <c r="AK38" s="126">
        <f>SUM(AK36:AK37)</f>
        <v>0</v>
      </c>
      <c r="AL38" s="127">
        <f>IF((SUM(AH38:AK38))=(SUM(AL36:AL37)),SUM(AL36:AL37),"HIBA!")</f>
        <v>1260000</v>
      </c>
      <c r="AM38" s="125">
        <f>SUM(AM36:AM37)</f>
        <v>0</v>
      </c>
      <c r="AN38" s="126">
        <f>SUM(AN36:AN37)</f>
        <v>0</v>
      </c>
      <c r="AO38" s="126">
        <f>SUM(AO36:AO37)</f>
        <v>0</v>
      </c>
      <c r="AP38" s="127">
        <f>IF((SUM(AL38:AO38))=(SUM(AP36:AP37)),SUM(AP36:AP37),"HIBA!")</f>
        <v>1260000</v>
      </c>
      <c r="AQ38" s="125">
        <f>SUM(AQ36:AQ37)</f>
        <v>0</v>
      </c>
      <c r="AR38" s="126">
        <f>SUM(AR36:AR37)</f>
        <v>0</v>
      </c>
      <c r="AS38" s="126">
        <f>SUM(AS36:AS37)</f>
        <v>0</v>
      </c>
      <c r="AT38" s="127">
        <f>IF((SUM(AP38:AS38))=(SUM(AT36:AT37)),SUM(AT36:AT37),"HIBA!")</f>
        <v>1260000</v>
      </c>
      <c r="AU38" s="125">
        <f>SUM(AU36:AU37)</f>
        <v>0</v>
      </c>
      <c r="AV38" s="126">
        <f>SUM(AV36:AV37)</f>
        <v>0</v>
      </c>
      <c r="AW38" s="126">
        <f>SUM(AW36:AW37)</f>
        <v>0</v>
      </c>
      <c r="AX38" s="127">
        <f>IF((SUM(AT38:AW38))=(SUM(AX36:AX37)),SUM(AX36:AX37),"HIBA!")</f>
        <v>1260000</v>
      </c>
      <c r="AY38" s="466"/>
      <c r="AZ38" s="467">
        <f>BC38-J38</f>
        <v>244605</v>
      </c>
      <c r="BA38" s="468">
        <v>0</v>
      </c>
      <c r="BB38" s="468">
        <v>0</v>
      </c>
      <c r="BC38" s="469">
        <f>SUM(BC37)</f>
        <v>1504605</v>
      </c>
    </row>
    <row r="39" spans="1:55" s="123" customFormat="1" x14ac:dyDescent="0.3">
      <c r="A39" s="34" t="s">
        <v>407</v>
      </c>
      <c r="B39" s="33" t="s">
        <v>406</v>
      </c>
      <c r="C39" s="120">
        <v>4240000</v>
      </c>
      <c r="D39" s="121">
        <v>0</v>
      </c>
      <c r="E39" s="121">
        <v>0</v>
      </c>
      <c r="F39" s="122">
        <f>SUM(C39:E39)</f>
        <v>4240000</v>
      </c>
      <c r="G39" s="120">
        <v>750000</v>
      </c>
      <c r="H39" s="121">
        <v>0</v>
      </c>
      <c r="I39" s="121">
        <v>0</v>
      </c>
      <c r="J39" s="122">
        <f>SUM(F39:I39)</f>
        <v>4990000</v>
      </c>
      <c r="K39" s="120"/>
      <c r="L39" s="121"/>
      <c r="M39" s="121"/>
      <c r="N39" s="122">
        <f>SUM(J39:M39)</f>
        <v>4990000</v>
      </c>
      <c r="O39" s="120"/>
      <c r="P39" s="121"/>
      <c r="Q39" s="121"/>
      <c r="R39" s="122">
        <f>SUM(N39:Q39)</f>
        <v>4990000</v>
      </c>
      <c r="S39" s="120"/>
      <c r="T39" s="121"/>
      <c r="U39" s="121"/>
      <c r="V39" s="122">
        <f>SUM(R39:U39)</f>
        <v>4990000</v>
      </c>
      <c r="W39" s="120"/>
      <c r="X39" s="121"/>
      <c r="Y39" s="121"/>
      <c r="Z39" s="122">
        <f>SUM(V39:Y39)</f>
        <v>4990000</v>
      </c>
      <c r="AA39" s="120"/>
      <c r="AB39" s="121"/>
      <c r="AC39" s="121"/>
      <c r="AD39" s="122">
        <f>SUM(Z39:AC39)</f>
        <v>4990000</v>
      </c>
      <c r="AE39" s="120"/>
      <c r="AF39" s="121"/>
      <c r="AG39" s="121"/>
      <c r="AH39" s="122">
        <f>SUM(AD39:AG39)</f>
        <v>4990000</v>
      </c>
      <c r="AI39" s="120"/>
      <c r="AJ39" s="121"/>
      <c r="AK39" s="121"/>
      <c r="AL39" s="122">
        <f>SUM(AH39:AK39)</f>
        <v>4990000</v>
      </c>
      <c r="AM39" s="120"/>
      <c r="AN39" s="121"/>
      <c r="AO39" s="121"/>
      <c r="AP39" s="122">
        <f>SUM(AL39:AO39)</f>
        <v>4990000</v>
      </c>
      <c r="AQ39" s="120"/>
      <c r="AR39" s="121"/>
      <c r="AS39" s="121"/>
      <c r="AT39" s="122">
        <f>SUM(AP39:AS39)</f>
        <v>4990000</v>
      </c>
      <c r="AU39" s="120"/>
      <c r="AV39" s="121"/>
      <c r="AW39" s="121"/>
      <c r="AX39" s="122">
        <f>SUM(AT39:AW39)</f>
        <v>4990000</v>
      </c>
      <c r="AZ39" s="463">
        <f>BC39-J39</f>
        <v>400000</v>
      </c>
      <c r="BA39" s="449">
        <v>0</v>
      </c>
      <c r="BB39" s="449">
        <v>0</v>
      </c>
      <c r="BC39" s="396">
        <v>5390000</v>
      </c>
    </row>
    <row r="40" spans="1:55" s="123" customFormat="1" ht="24.9" hidden="1" customHeight="1" x14ac:dyDescent="0.3">
      <c r="A40" s="34" t="s">
        <v>405</v>
      </c>
      <c r="B40" s="33" t="s">
        <v>404</v>
      </c>
      <c r="C40" s="120"/>
      <c r="D40" s="121">
        <v>0</v>
      </c>
      <c r="E40" s="121">
        <v>0</v>
      </c>
      <c r="F40" s="122">
        <f>SUM(C40:E40)</f>
        <v>0</v>
      </c>
      <c r="G40" s="120"/>
      <c r="H40" s="121">
        <v>0</v>
      </c>
      <c r="I40" s="121">
        <v>0</v>
      </c>
      <c r="J40" s="122">
        <f>SUM(F40:I40)</f>
        <v>0</v>
      </c>
      <c r="K40" s="120"/>
      <c r="L40" s="121"/>
      <c r="M40" s="121"/>
      <c r="N40" s="122">
        <f>SUM(J40:M40)</f>
        <v>0</v>
      </c>
      <c r="O40" s="120"/>
      <c r="P40" s="121"/>
      <c r="Q40" s="121"/>
      <c r="R40" s="122">
        <f>SUM(N40:Q40)</f>
        <v>0</v>
      </c>
      <c r="S40" s="120"/>
      <c r="T40" s="121"/>
      <c r="U40" s="121"/>
      <c r="V40" s="122">
        <f>SUM(R40:U40)</f>
        <v>0</v>
      </c>
      <c r="W40" s="120"/>
      <c r="X40" s="121"/>
      <c r="Y40" s="121"/>
      <c r="Z40" s="122">
        <f>SUM(V40:Y40)</f>
        <v>0</v>
      </c>
      <c r="AA40" s="120"/>
      <c r="AB40" s="121"/>
      <c r="AC40" s="121"/>
      <c r="AD40" s="122">
        <f>SUM(Z40:AC40)</f>
        <v>0</v>
      </c>
      <c r="AE40" s="120"/>
      <c r="AF40" s="121"/>
      <c r="AG40" s="121"/>
      <c r="AH40" s="122">
        <f>SUM(AD40:AG40)</f>
        <v>0</v>
      </c>
      <c r="AI40" s="120"/>
      <c r="AJ40" s="121"/>
      <c r="AK40" s="121"/>
      <c r="AL40" s="122">
        <f>SUM(AH40:AK40)</f>
        <v>0</v>
      </c>
      <c r="AM40" s="120"/>
      <c r="AN40" s="121"/>
      <c r="AO40" s="121"/>
      <c r="AP40" s="122">
        <f>SUM(AL40:AO40)</f>
        <v>0</v>
      </c>
      <c r="AQ40" s="120"/>
      <c r="AR40" s="121"/>
      <c r="AS40" s="121"/>
      <c r="AT40" s="122">
        <f>SUM(AP40:AS40)</f>
        <v>0</v>
      </c>
      <c r="AU40" s="120"/>
      <c r="AV40" s="121"/>
      <c r="AW40" s="121"/>
      <c r="AX40" s="122">
        <f>SUM(AT40:AW40)</f>
        <v>0</v>
      </c>
      <c r="AZ40" s="463">
        <f>BC40-J40</f>
        <v>0</v>
      </c>
      <c r="BA40" s="449">
        <v>0</v>
      </c>
      <c r="BB40" s="449">
        <v>0</v>
      </c>
      <c r="BC40" s="396"/>
    </row>
    <row r="41" spans="1:55" s="123" customFormat="1" ht="24.9" hidden="1" customHeight="1" x14ac:dyDescent="0.3">
      <c r="A41" s="34" t="s">
        <v>403</v>
      </c>
      <c r="B41" s="33" t="s">
        <v>402</v>
      </c>
      <c r="C41" s="120"/>
      <c r="D41" s="121">
        <v>0</v>
      </c>
      <c r="E41" s="121">
        <v>0</v>
      </c>
      <c r="F41" s="122">
        <f>SUM(C41:E41)</f>
        <v>0</v>
      </c>
      <c r="G41" s="120">
        <v>0</v>
      </c>
      <c r="H41" s="121">
        <v>0</v>
      </c>
      <c r="I41" s="121">
        <v>0</v>
      </c>
      <c r="J41" s="122">
        <f>SUM(F41:I41)</f>
        <v>0</v>
      </c>
      <c r="K41" s="120"/>
      <c r="L41" s="121"/>
      <c r="M41" s="121"/>
      <c r="N41" s="122">
        <f>SUM(J41:M41)</f>
        <v>0</v>
      </c>
      <c r="O41" s="120"/>
      <c r="P41" s="121"/>
      <c r="Q41" s="121"/>
      <c r="R41" s="122">
        <f>SUM(N41:Q41)</f>
        <v>0</v>
      </c>
      <c r="S41" s="120"/>
      <c r="T41" s="121"/>
      <c r="U41" s="121"/>
      <c r="V41" s="122">
        <f>SUM(R41:U41)</f>
        <v>0</v>
      </c>
      <c r="W41" s="120"/>
      <c r="X41" s="121"/>
      <c r="Y41" s="121"/>
      <c r="Z41" s="122">
        <f>SUM(V41:Y41)</f>
        <v>0</v>
      </c>
      <c r="AA41" s="120"/>
      <c r="AB41" s="121"/>
      <c r="AC41" s="121"/>
      <c r="AD41" s="122">
        <f>SUM(Z41:AC41)</f>
        <v>0</v>
      </c>
      <c r="AE41" s="120"/>
      <c r="AF41" s="121"/>
      <c r="AG41" s="121"/>
      <c r="AH41" s="122">
        <f>SUM(AD41:AG41)</f>
        <v>0</v>
      </c>
      <c r="AI41" s="120"/>
      <c r="AJ41" s="121"/>
      <c r="AK41" s="121"/>
      <c r="AL41" s="122">
        <f>SUM(AH41:AK41)</f>
        <v>0</v>
      </c>
      <c r="AM41" s="120"/>
      <c r="AN41" s="121"/>
      <c r="AO41" s="121"/>
      <c r="AP41" s="122">
        <f>SUM(AL41:AO41)</f>
        <v>0</v>
      </c>
      <c r="AQ41" s="120"/>
      <c r="AR41" s="121"/>
      <c r="AS41" s="121"/>
      <c r="AT41" s="122">
        <f>SUM(AP41:AS41)</f>
        <v>0</v>
      </c>
      <c r="AU41" s="120"/>
      <c r="AV41" s="121"/>
      <c r="AW41" s="121"/>
      <c r="AX41" s="122">
        <f>SUM(AT41:AW41)</f>
        <v>0</v>
      </c>
      <c r="AZ41" s="463">
        <f>BC41-J41</f>
        <v>0</v>
      </c>
      <c r="BA41" s="449">
        <v>0</v>
      </c>
      <c r="BB41" s="449">
        <v>0</v>
      </c>
      <c r="BC41" s="396"/>
    </row>
    <row r="42" spans="1:55" s="123" customFormat="1" x14ac:dyDescent="0.3">
      <c r="A42" s="34" t="s">
        <v>401</v>
      </c>
      <c r="B42" s="33" t="s">
        <v>400</v>
      </c>
      <c r="C42" s="120">
        <v>5110000</v>
      </c>
      <c r="D42" s="121">
        <v>0</v>
      </c>
      <c r="E42" s="121">
        <v>0</v>
      </c>
      <c r="F42" s="122">
        <f>SUM(C42:E42)</f>
        <v>5110000</v>
      </c>
      <c r="G42" s="120">
        <v>-300000</v>
      </c>
      <c r="H42" s="121">
        <v>0</v>
      </c>
      <c r="I42" s="121">
        <v>0</v>
      </c>
      <c r="J42" s="122">
        <f>SUM(F42:I42)</f>
        <v>4810000</v>
      </c>
      <c r="K42" s="120"/>
      <c r="L42" s="121"/>
      <c r="M42" s="121"/>
      <c r="N42" s="122">
        <f>SUM(J42:M42)</f>
        <v>4810000</v>
      </c>
      <c r="O42" s="120"/>
      <c r="P42" s="121"/>
      <c r="Q42" s="121"/>
      <c r="R42" s="122">
        <f>SUM(N42:Q42)</f>
        <v>4810000</v>
      </c>
      <c r="S42" s="120"/>
      <c r="T42" s="121"/>
      <c r="U42" s="121"/>
      <c r="V42" s="122">
        <f>SUM(R42:U42)</f>
        <v>4810000</v>
      </c>
      <c r="W42" s="120"/>
      <c r="X42" s="121"/>
      <c r="Y42" s="121"/>
      <c r="Z42" s="122">
        <f>SUM(V42:Y42)</f>
        <v>4810000</v>
      </c>
      <c r="AA42" s="120"/>
      <c r="AB42" s="121"/>
      <c r="AC42" s="121"/>
      <c r="AD42" s="122">
        <f>SUM(Z42:AC42)</f>
        <v>4810000</v>
      </c>
      <c r="AE42" s="120"/>
      <c r="AF42" s="121"/>
      <c r="AG42" s="121"/>
      <c r="AH42" s="122">
        <f>SUM(AD42:AG42)</f>
        <v>4810000</v>
      </c>
      <c r="AI42" s="120"/>
      <c r="AJ42" s="121"/>
      <c r="AK42" s="121"/>
      <c r="AL42" s="122">
        <f>SUM(AH42:AK42)</f>
        <v>4810000</v>
      </c>
      <c r="AM42" s="120"/>
      <c r="AN42" s="121"/>
      <c r="AO42" s="121"/>
      <c r="AP42" s="122">
        <f>SUM(AL42:AO42)</f>
        <v>4810000</v>
      </c>
      <c r="AQ42" s="120"/>
      <c r="AR42" s="121"/>
      <c r="AS42" s="121"/>
      <c r="AT42" s="122">
        <f>SUM(AP42:AS42)</f>
        <v>4810000</v>
      </c>
      <c r="AU42" s="120"/>
      <c r="AV42" s="121"/>
      <c r="AW42" s="121"/>
      <c r="AX42" s="122">
        <f>SUM(AT42:AW42)</f>
        <v>4810000</v>
      </c>
      <c r="AZ42" s="463">
        <f>BC42-J42</f>
        <v>-886108</v>
      </c>
      <c r="BA42" s="449">
        <v>0</v>
      </c>
      <c r="BB42" s="449">
        <v>0</v>
      </c>
      <c r="BC42" s="396">
        <v>3923892</v>
      </c>
    </row>
    <row r="43" spans="1:55" s="123" customFormat="1" ht="24.9" hidden="1" customHeight="1" x14ac:dyDescent="0.3">
      <c r="A43" s="89" t="s">
        <v>399</v>
      </c>
      <c r="B43" s="33" t="s">
        <v>398</v>
      </c>
      <c r="C43" s="120"/>
      <c r="D43" s="121">
        <v>0</v>
      </c>
      <c r="E43" s="121">
        <v>0</v>
      </c>
      <c r="F43" s="122">
        <f>SUM(C43:E43)</f>
        <v>0</v>
      </c>
      <c r="G43" s="120"/>
      <c r="H43" s="121">
        <v>0</v>
      </c>
      <c r="I43" s="121">
        <v>0</v>
      </c>
      <c r="J43" s="122">
        <f>SUM(F43:I43)</f>
        <v>0</v>
      </c>
      <c r="K43" s="120"/>
      <c r="L43" s="121"/>
      <c r="M43" s="121"/>
      <c r="N43" s="122">
        <f>SUM(J43:M43)</f>
        <v>0</v>
      </c>
      <c r="O43" s="120"/>
      <c r="P43" s="121"/>
      <c r="Q43" s="121"/>
      <c r="R43" s="122">
        <f>SUM(N43:Q43)</f>
        <v>0</v>
      </c>
      <c r="S43" s="120"/>
      <c r="T43" s="121"/>
      <c r="U43" s="121"/>
      <c r="V43" s="122">
        <f>SUM(R43:U43)</f>
        <v>0</v>
      </c>
      <c r="W43" s="120"/>
      <c r="X43" s="121"/>
      <c r="Y43" s="121"/>
      <c r="Z43" s="122">
        <f>SUM(V43:Y43)</f>
        <v>0</v>
      </c>
      <c r="AA43" s="120"/>
      <c r="AB43" s="121"/>
      <c r="AC43" s="121"/>
      <c r="AD43" s="122">
        <f>SUM(Z43:AC43)</f>
        <v>0</v>
      </c>
      <c r="AE43" s="120"/>
      <c r="AF43" s="121"/>
      <c r="AG43" s="121"/>
      <c r="AH43" s="122">
        <f>SUM(AD43:AG43)</f>
        <v>0</v>
      </c>
      <c r="AI43" s="120"/>
      <c r="AJ43" s="121"/>
      <c r="AK43" s="121"/>
      <c r="AL43" s="122">
        <f>SUM(AH43:AK43)</f>
        <v>0</v>
      </c>
      <c r="AM43" s="120"/>
      <c r="AN43" s="121"/>
      <c r="AO43" s="121"/>
      <c r="AP43" s="122">
        <f>SUM(AL43:AO43)</f>
        <v>0</v>
      </c>
      <c r="AQ43" s="120"/>
      <c r="AR43" s="121"/>
      <c r="AS43" s="121"/>
      <c r="AT43" s="122">
        <f>SUM(AP43:AS43)</f>
        <v>0</v>
      </c>
      <c r="AU43" s="120"/>
      <c r="AV43" s="121"/>
      <c r="AW43" s="121"/>
      <c r="AX43" s="122">
        <f>SUM(AT43:AW43)</f>
        <v>0</v>
      </c>
      <c r="AZ43" s="463">
        <f>BC43-J43</f>
        <v>0</v>
      </c>
      <c r="BA43" s="449">
        <v>0</v>
      </c>
      <c r="BB43" s="449">
        <v>0</v>
      </c>
      <c r="BC43" s="396"/>
    </row>
    <row r="44" spans="1:55" s="123" customFormat="1" ht="24.9" hidden="1" customHeight="1" x14ac:dyDescent="0.3">
      <c r="A44" s="88" t="s">
        <v>397</v>
      </c>
      <c r="B44" s="189" t="s">
        <v>396</v>
      </c>
      <c r="C44" s="120"/>
      <c r="D44" s="121">
        <v>0</v>
      </c>
      <c r="E44" s="121">
        <v>0</v>
      </c>
      <c r="F44" s="122">
        <f>SUM(C44:E44)</f>
        <v>0</v>
      </c>
      <c r="G44" s="120"/>
      <c r="H44" s="121">
        <v>0</v>
      </c>
      <c r="I44" s="121">
        <v>0</v>
      </c>
      <c r="J44" s="122">
        <f>SUM(F44:I44)</f>
        <v>0</v>
      </c>
      <c r="K44" s="120"/>
      <c r="L44" s="121"/>
      <c r="M44" s="121"/>
      <c r="N44" s="122">
        <f>SUM(J44:M44)</f>
        <v>0</v>
      </c>
      <c r="O44" s="120"/>
      <c r="P44" s="121"/>
      <c r="Q44" s="121"/>
      <c r="R44" s="122">
        <f>SUM(N44:Q44)</f>
        <v>0</v>
      </c>
      <c r="S44" s="120"/>
      <c r="T44" s="121"/>
      <c r="U44" s="121"/>
      <c r="V44" s="122">
        <f>SUM(R44:U44)</f>
        <v>0</v>
      </c>
      <c r="W44" s="120"/>
      <c r="X44" s="121"/>
      <c r="Y44" s="121"/>
      <c r="Z44" s="122">
        <f>SUM(V44:Y44)</f>
        <v>0</v>
      </c>
      <c r="AA44" s="120"/>
      <c r="AB44" s="121"/>
      <c r="AC44" s="121"/>
      <c r="AD44" s="122">
        <f>SUM(Z44:AC44)</f>
        <v>0</v>
      </c>
      <c r="AE44" s="120"/>
      <c r="AF44" s="121"/>
      <c r="AG44" s="121"/>
      <c r="AH44" s="122">
        <f>SUM(AD44:AG44)</f>
        <v>0</v>
      </c>
      <c r="AI44" s="120"/>
      <c r="AJ44" s="121"/>
      <c r="AK44" s="121"/>
      <c r="AL44" s="122">
        <f>SUM(AH44:AK44)</f>
        <v>0</v>
      </c>
      <c r="AM44" s="120"/>
      <c r="AN44" s="121"/>
      <c r="AO44" s="121"/>
      <c r="AP44" s="122">
        <f>SUM(AL44:AO44)</f>
        <v>0</v>
      </c>
      <c r="AQ44" s="120"/>
      <c r="AR44" s="121"/>
      <c r="AS44" s="121"/>
      <c r="AT44" s="122">
        <f>SUM(AP44:AS44)</f>
        <v>0</v>
      </c>
      <c r="AU44" s="120"/>
      <c r="AV44" s="121"/>
      <c r="AW44" s="121"/>
      <c r="AX44" s="122">
        <f>SUM(AT44:AW44)</f>
        <v>0</v>
      </c>
      <c r="AZ44" s="463">
        <f>BC44-J44</f>
        <v>0</v>
      </c>
      <c r="BA44" s="449">
        <v>0</v>
      </c>
      <c r="BB44" s="449">
        <v>0</v>
      </c>
      <c r="BC44" s="396"/>
    </row>
    <row r="45" spans="1:55" s="123" customFormat="1" ht="24.9" customHeight="1" x14ac:dyDescent="0.3">
      <c r="A45" s="88" t="s">
        <v>397</v>
      </c>
      <c r="B45" s="189" t="s">
        <v>396</v>
      </c>
      <c r="C45" s="120"/>
      <c r="D45" s="121">
        <v>0</v>
      </c>
      <c r="E45" s="121">
        <v>0</v>
      </c>
      <c r="F45" s="122"/>
      <c r="G45" s="120">
        <v>0</v>
      </c>
      <c r="H45" s="121">
        <v>0</v>
      </c>
      <c r="I45" s="121">
        <v>0</v>
      </c>
      <c r="J45" s="122"/>
      <c r="K45" s="120"/>
      <c r="L45" s="121"/>
      <c r="M45" s="121"/>
      <c r="N45" s="122"/>
      <c r="O45" s="120"/>
      <c r="P45" s="121"/>
      <c r="Q45" s="121"/>
      <c r="R45" s="122"/>
      <c r="S45" s="120"/>
      <c r="T45" s="121"/>
      <c r="U45" s="121"/>
      <c r="V45" s="122"/>
      <c r="W45" s="120"/>
      <c r="X45" s="121"/>
      <c r="Y45" s="121"/>
      <c r="Z45" s="122"/>
      <c r="AA45" s="120"/>
      <c r="AB45" s="121"/>
      <c r="AC45" s="121"/>
      <c r="AD45" s="122"/>
      <c r="AE45" s="120"/>
      <c r="AF45" s="121"/>
      <c r="AG45" s="121"/>
      <c r="AH45" s="122"/>
      <c r="AI45" s="120"/>
      <c r="AJ45" s="121"/>
      <c r="AK45" s="121"/>
      <c r="AL45" s="122"/>
      <c r="AM45" s="120"/>
      <c r="AN45" s="121"/>
      <c r="AO45" s="121"/>
      <c r="AP45" s="122"/>
      <c r="AQ45" s="120"/>
      <c r="AR45" s="121"/>
      <c r="AS45" s="121"/>
      <c r="AT45" s="122"/>
      <c r="AU45" s="120"/>
      <c r="AV45" s="121"/>
      <c r="AW45" s="121"/>
      <c r="AX45" s="122"/>
      <c r="AZ45" s="463">
        <f>BC45-J45</f>
        <v>2503100</v>
      </c>
      <c r="BA45" s="449">
        <v>0</v>
      </c>
      <c r="BB45" s="449">
        <v>0</v>
      </c>
      <c r="BC45" s="396">
        <v>2503100</v>
      </c>
    </row>
    <row r="46" spans="1:55" s="123" customFormat="1" x14ac:dyDescent="0.3">
      <c r="A46" s="34" t="s">
        <v>395</v>
      </c>
      <c r="B46" s="33" t="s">
        <v>394</v>
      </c>
      <c r="C46" s="120">
        <v>6990000</v>
      </c>
      <c r="D46" s="121">
        <v>0</v>
      </c>
      <c r="E46" s="121">
        <v>0</v>
      </c>
      <c r="F46" s="122">
        <f>SUM(C46:E46)</f>
        <v>6990000</v>
      </c>
      <c r="G46" s="120">
        <v>1340915</v>
      </c>
      <c r="H46" s="121">
        <v>0</v>
      </c>
      <c r="I46" s="121">
        <v>0</v>
      </c>
      <c r="J46" s="122">
        <f>SUM(F46:I46)</f>
        <v>8330915</v>
      </c>
      <c r="K46" s="120"/>
      <c r="L46" s="121"/>
      <c r="M46" s="121"/>
      <c r="N46" s="122">
        <f>SUM(J46:M46)</f>
        <v>8330915</v>
      </c>
      <c r="O46" s="120"/>
      <c r="P46" s="121"/>
      <c r="Q46" s="121"/>
      <c r="R46" s="122">
        <f>SUM(N46:Q46)</f>
        <v>8330915</v>
      </c>
      <c r="S46" s="120"/>
      <c r="T46" s="121"/>
      <c r="U46" s="121"/>
      <c r="V46" s="122">
        <f>SUM(R46:U46)</f>
        <v>8330915</v>
      </c>
      <c r="W46" s="120"/>
      <c r="X46" s="121"/>
      <c r="Y46" s="121"/>
      <c r="Z46" s="122">
        <f>SUM(V46:Y46)</f>
        <v>8330915</v>
      </c>
      <c r="AA46" s="120"/>
      <c r="AB46" s="121"/>
      <c r="AC46" s="121"/>
      <c r="AD46" s="122">
        <f>SUM(Z46:AC46)</f>
        <v>8330915</v>
      </c>
      <c r="AE46" s="120"/>
      <c r="AF46" s="121"/>
      <c r="AG46" s="121"/>
      <c r="AH46" s="122">
        <f>SUM(AD46:AG46)</f>
        <v>8330915</v>
      </c>
      <c r="AI46" s="120"/>
      <c r="AJ46" s="121"/>
      <c r="AK46" s="121"/>
      <c r="AL46" s="122">
        <f>SUM(AH46:AK46)</f>
        <v>8330915</v>
      </c>
      <c r="AM46" s="120"/>
      <c r="AN46" s="121"/>
      <c r="AO46" s="121"/>
      <c r="AP46" s="122">
        <f>SUM(AL46:AO46)</f>
        <v>8330915</v>
      </c>
      <c r="AQ46" s="120"/>
      <c r="AR46" s="121"/>
      <c r="AS46" s="121"/>
      <c r="AT46" s="122">
        <f>SUM(AP46:AS46)</f>
        <v>8330915</v>
      </c>
      <c r="AU46" s="120"/>
      <c r="AV46" s="121"/>
      <c r="AW46" s="121"/>
      <c r="AX46" s="122">
        <f>SUM(AT46:AW46)</f>
        <v>8330915</v>
      </c>
      <c r="AZ46" s="463">
        <f>BC46-J46</f>
        <v>4331665</v>
      </c>
      <c r="BA46" s="449">
        <v>0</v>
      </c>
      <c r="BB46" s="449">
        <v>0</v>
      </c>
      <c r="BC46" s="396">
        <v>12662580</v>
      </c>
    </row>
    <row r="47" spans="1:55" s="128" customFormat="1" x14ac:dyDescent="0.3">
      <c r="A47" s="28" t="s">
        <v>393</v>
      </c>
      <c r="B47" s="27" t="s">
        <v>392</v>
      </c>
      <c r="C47" s="125">
        <f>SUM(C39:C46)</f>
        <v>16340000</v>
      </c>
      <c r="D47" s="465">
        <v>0</v>
      </c>
      <c r="E47" s="465">
        <v>0</v>
      </c>
      <c r="F47" s="127">
        <f>IF((SUM(C47:E47))=(SUM(F39:F46)),SUM(F39:F46),"HIBA!")</f>
        <v>16340000</v>
      </c>
      <c r="G47" s="382">
        <f>SUM(G39:G46)</f>
        <v>1790915</v>
      </c>
      <c r="H47" s="465">
        <v>0</v>
      </c>
      <c r="I47" s="465">
        <v>0</v>
      </c>
      <c r="J47" s="383">
        <f>SUM(J39:J46)</f>
        <v>18130915</v>
      </c>
      <c r="K47" s="125">
        <f>SUM(K39:K46)</f>
        <v>0</v>
      </c>
      <c r="L47" s="126">
        <f>SUM(L39:L46)</f>
        <v>0</v>
      </c>
      <c r="M47" s="126">
        <f>SUM(M39:M46)</f>
        <v>0</v>
      </c>
      <c r="N47" s="127">
        <f>IF((SUM(J47:M47))=(SUM(N39:N46)),SUM(N39:N46),"HIBA!")</f>
        <v>18130915</v>
      </c>
      <c r="O47" s="125">
        <f>SUM(O39:O46)</f>
        <v>0</v>
      </c>
      <c r="P47" s="126">
        <f>SUM(P39:P46)</f>
        <v>0</v>
      </c>
      <c r="Q47" s="126">
        <f>SUM(Q39:Q46)</f>
        <v>0</v>
      </c>
      <c r="R47" s="127">
        <f>IF((SUM(N47:Q47))=(SUM(R39:R46)),SUM(R39:R46),"HIBA!")</f>
        <v>18130915</v>
      </c>
      <c r="S47" s="125">
        <f>SUM(S39:S46)</f>
        <v>0</v>
      </c>
      <c r="T47" s="126">
        <f>SUM(T39:T46)</f>
        <v>0</v>
      </c>
      <c r="U47" s="126">
        <f>SUM(U39:U46)</f>
        <v>0</v>
      </c>
      <c r="V47" s="127">
        <f>IF((SUM(R47:U47))=(SUM(V39:V46)),SUM(V39:V46),"HIBA!")</f>
        <v>18130915</v>
      </c>
      <c r="W47" s="125">
        <f>SUM(W39:W46)</f>
        <v>0</v>
      </c>
      <c r="X47" s="126">
        <f>SUM(X39:X46)</f>
        <v>0</v>
      </c>
      <c r="Y47" s="126">
        <f>SUM(Y39:Y46)</f>
        <v>0</v>
      </c>
      <c r="Z47" s="127">
        <f>IF((SUM(V47:Y47))=(SUM(Z39:Z46)),SUM(Z39:Z46),"HIBA!")</f>
        <v>18130915</v>
      </c>
      <c r="AA47" s="125">
        <f>SUM(AA39:AA46)</f>
        <v>0</v>
      </c>
      <c r="AB47" s="126">
        <f>SUM(AB39:AB46)</f>
        <v>0</v>
      </c>
      <c r="AC47" s="126">
        <f>SUM(AC39:AC46)</f>
        <v>0</v>
      </c>
      <c r="AD47" s="127">
        <f>IF((SUM(Z47:AC47))=(SUM(AD39:AD46)),SUM(AD39:AD46),"HIBA!")</f>
        <v>18130915</v>
      </c>
      <c r="AE47" s="125">
        <f>SUM(AE39:AE46)</f>
        <v>0</v>
      </c>
      <c r="AF47" s="126">
        <f>SUM(AF39:AF46)</f>
        <v>0</v>
      </c>
      <c r="AG47" s="126">
        <f>SUM(AG39:AG46)</f>
        <v>0</v>
      </c>
      <c r="AH47" s="127">
        <f>IF((SUM(AD47:AG47))=(SUM(AH39:AH46)),SUM(AH39:AH46),"HIBA!")</f>
        <v>18130915</v>
      </c>
      <c r="AI47" s="125">
        <f>SUM(AI39:AI46)</f>
        <v>0</v>
      </c>
      <c r="AJ47" s="126">
        <f>SUM(AJ39:AJ46)</f>
        <v>0</v>
      </c>
      <c r="AK47" s="126">
        <f>SUM(AK39:AK46)</f>
        <v>0</v>
      </c>
      <c r="AL47" s="127">
        <f>IF((SUM(AH47:AK47))=(SUM(AL39:AL46)),SUM(AL39:AL46),"HIBA!")</f>
        <v>18130915</v>
      </c>
      <c r="AM47" s="125">
        <f>SUM(AM39:AM46)</f>
        <v>0</v>
      </c>
      <c r="AN47" s="126">
        <f>SUM(AN39:AN46)</f>
        <v>0</v>
      </c>
      <c r="AO47" s="126">
        <f>SUM(AO39:AO46)</f>
        <v>0</v>
      </c>
      <c r="AP47" s="127">
        <f>IF((SUM(AL47:AO47))=(SUM(AP39:AP46)),SUM(AP39:AP46),"HIBA!")</f>
        <v>18130915</v>
      </c>
      <c r="AQ47" s="125">
        <f>SUM(AQ39:AQ46)</f>
        <v>0</v>
      </c>
      <c r="AR47" s="126">
        <f>SUM(AR39:AR46)</f>
        <v>0</v>
      </c>
      <c r="AS47" s="126">
        <f>SUM(AS39:AS46)</f>
        <v>0</v>
      </c>
      <c r="AT47" s="127">
        <f>IF((SUM(AP47:AS47))=(SUM(AT39:AT46)),SUM(AT39:AT46),"HIBA!")</f>
        <v>18130915</v>
      </c>
      <c r="AU47" s="125">
        <f>SUM(AU39:AU46)</f>
        <v>0</v>
      </c>
      <c r="AV47" s="126">
        <f>SUM(AV39:AV46)</f>
        <v>0</v>
      </c>
      <c r="AW47" s="126">
        <f>SUM(AW39:AW46)</f>
        <v>0</v>
      </c>
      <c r="AX47" s="127">
        <f>IF((SUM(AT47:AW47))=(SUM(AX39:AX46)),SUM(AX39:AX46),"HIBA!")</f>
        <v>18130915</v>
      </c>
      <c r="AY47" s="466"/>
      <c r="AZ47" s="467">
        <f>BC47-J47</f>
        <v>6348657</v>
      </c>
      <c r="BA47" s="468">
        <v>0</v>
      </c>
      <c r="BB47" s="468">
        <v>0</v>
      </c>
      <c r="BC47" s="469">
        <f>SUM(BC39:BC46)</f>
        <v>24479572</v>
      </c>
    </row>
    <row r="48" spans="1:55" s="123" customFormat="1" x14ac:dyDescent="0.3">
      <c r="A48" s="34" t="s">
        <v>391</v>
      </c>
      <c r="B48" s="33" t="s">
        <v>390</v>
      </c>
      <c r="C48" s="120">
        <v>200000</v>
      </c>
      <c r="D48" s="121">
        <v>0</v>
      </c>
      <c r="E48" s="121">
        <v>0</v>
      </c>
      <c r="F48" s="122">
        <f>SUM(C48:E48)</f>
        <v>200000</v>
      </c>
      <c r="G48" s="120">
        <v>0</v>
      </c>
      <c r="H48" s="121">
        <v>0</v>
      </c>
      <c r="I48" s="121">
        <v>0</v>
      </c>
      <c r="J48" s="122">
        <f>SUM(F48:I48)</f>
        <v>200000</v>
      </c>
      <c r="K48" s="120"/>
      <c r="L48" s="121"/>
      <c r="M48" s="121"/>
      <c r="N48" s="122">
        <f>SUM(J48:M48)</f>
        <v>200000</v>
      </c>
      <c r="O48" s="120"/>
      <c r="P48" s="121"/>
      <c r="Q48" s="121"/>
      <c r="R48" s="122">
        <f>SUM(N48:Q48)</f>
        <v>200000</v>
      </c>
      <c r="S48" s="120"/>
      <c r="T48" s="121"/>
      <c r="U48" s="121"/>
      <c r="V48" s="122">
        <f>SUM(R48:U48)</f>
        <v>200000</v>
      </c>
      <c r="W48" s="120"/>
      <c r="X48" s="121"/>
      <c r="Y48" s="121"/>
      <c r="Z48" s="122">
        <f>SUM(V48:Y48)</f>
        <v>200000</v>
      </c>
      <c r="AA48" s="120"/>
      <c r="AB48" s="121"/>
      <c r="AC48" s="121"/>
      <c r="AD48" s="122">
        <f>SUM(Z48:AC48)</f>
        <v>200000</v>
      </c>
      <c r="AE48" s="120"/>
      <c r="AF48" s="121"/>
      <c r="AG48" s="121"/>
      <c r="AH48" s="122">
        <f>SUM(AD48:AG48)</f>
        <v>200000</v>
      </c>
      <c r="AI48" s="120"/>
      <c r="AJ48" s="121"/>
      <c r="AK48" s="121"/>
      <c r="AL48" s="122">
        <f>SUM(AH48:AK48)</f>
        <v>200000</v>
      </c>
      <c r="AM48" s="120"/>
      <c r="AN48" s="121"/>
      <c r="AO48" s="121"/>
      <c r="AP48" s="122">
        <f>SUM(AL48:AO48)</f>
        <v>200000</v>
      </c>
      <c r="AQ48" s="120"/>
      <c r="AR48" s="121"/>
      <c r="AS48" s="121"/>
      <c r="AT48" s="122">
        <f>SUM(AP48:AS48)</f>
        <v>200000</v>
      </c>
      <c r="AU48" s="120"/>
      <c r="AV48" s="121"/>
      <c r="AW48" s="121"/>
      <c r="AX48" s="122">
        <f>SUM(AT48:AW48)</f>
        <v>200000</v>
      </c>
      <c r="AZ48" s="463">
        <f>BC48-J48</f>
        <v>69312</v>
      </c>
      <c r="BA48" s="449">
        <v>0</v>
      </c>
      <c r="BB48" s="449">
        <v>0</v>
      </c>
      <c r="BC48" s="396">
        <v>269312</v>
      </c>
    </row>
    <row r="49" spans="1:55" s="123" customFormat="1" ht="24.9" hidden="1" customHeight="1" x14ac:dyDescent="0.3">
      <c r="A49" s="34" t="s">
        <v>389</v>
      </c>
      <c r="B49" s="33" t="s">
        <v>388</v>
      </c>
      <c r="C49" s="120"/>
      <c r="D49" s="121">
        <v>0</v>
      </c>
      <c r="E49" s="121">
        <v>0</v>
      </c>
      <c r="F49" s="122">
        <f>SUM(C49:E49)</f>
        <v>0</v>
      </c>
      <c r="G49" s="120"/>
      <c r="H49" s="121">
        <v>0</v>
      </c>
      <c r="I49" s="121">
        <v>0</v>
      </c>
      <c r="J49" s="122">
        <f>SUM(F49:I49)</f>
        <v>0</v>
      </c>
      <c r="K49" s="120"/>
      <c r="L49" s="121"/>
      <c r="M49" s="121"/>
      <c r="N49" s="122">
        <f>SUM(J49:M49)</f>
        <v>0</v>
      </c>
      <c r="O49" s="120"/>
      <c r="P49" s="121"/>
      <c r="Q49" s="121"/>
      <c r="R49" s="122">
        <f>SUM(N49:Q49)</f>
        <v>0</v>
      </c>
      <c r="S49" s="120"/>
      <c r="T49" s="121"/>
      <c r="U49" s="121"/>
      <c r="V49" s="122">
        <f>SUM(R49:U49)</f>
        <v>0</v>
      </c>
      <c r="W49" s="120"/>
      <c r="X49" s="121"/>
      <c r="Y49" s="121"/>
      <c r="Z49" s="122">
        <f>SUM(V49:Y49)</f>
        <v>0</v>
      </c>
      <c r="AA49" s="120"/>
      <c r="AB49" s="121"/>
      <c r="AC49" s="121"/>
      <c r="AD49" s="122">
        <f>SUM(Z49:AC49)</f>
        <v>0</v>
      </c>
      <c r="AE49" s="120"/>
      <c r="AF49" s="121"/>
      <c r="AG49" s="121"/>
      <c r="AH49" s="122">
        <f>SUM(AD49:AG49)</f>
        <v>0</v>
      </c>
      <c r="AI49" s="120"/>
      <c r="AJ49" s="121"/>
      <c r="AK49" s="121"/>
      <c r="AL49" s="122">
        <f>SUM(AH49:AK49)</f>
        <v>0</v>
      </c>
      <c r="AM49" s="120"/>
      <c r="AN49" s="121"/>
      <c r="AO49" s="121"/>
      <c r="AP49" s="122">
        <f>SUM(AL49:AO49)</f>
        <v>0</v>
      </c>
      <c r="AQ49" s="120"/>
      <c r="AR49" s="121"/>
      <c r="AS49" s="121"/>
      <c r="AT49" s="122">
        <f>SUM(AP49:AS49)</f>
        <v>0</v>
      </c>
      <c r="AU49" s="120"/>
      <c r="AV49" s="121"/>
      <c r="AW49" s="121"/>
      <c r="AX49" s="122">
        <f>SUM(AT49:AW49)</f>
        <v>0</v>
      </c>
      <c r="AZ49" s="463">
        <f>BC49-J49</f>
        <v>0</v>
      </c>
      <c r="BA49" s="449">
        <v>0</v>
      </c>
      <c r="BB49" s="449">
        <v>0</v>
      </c>
      <c r="BC49" s="396"/>
    </row>
    <row r="50" spans="1:55" s="128" customFormat="1" x14ac:dyDescent="0.3">
      <c r="A50" s="28" t="s">
        <v>387</v>
      </c>
      <c r="B50" s="27" t="s">
        <v>386</v>
      </c>
      <c r="C50" s="125">
        <f>SUM(C48:C49)</f>
        <v>200000</v>
      </c>
      <c r="D50" s="465">
        <v>0</v>
      </c>
      <c r="E50" s="465">
        <v>0</v>
      </c>
      <c r="F50" s="127">
        <f>IF((SUM(C50:E50))=(SUM(F48:F49)),SUM(F48:F49),"HIBA!")</f>
        <v>200000</v>
      </c>
      <c r="G50" s="125">
        <f>SUM(G48:G49)</f>
        <v>0</v>
      </c>
      <c r="H50" s="465">
        <v>0</v>
      </c>
      <c r="I50" s="465">
        <v>0</v>
      </c>
      <c r="J50" s="126">
        <f>SUM(J48:J49)</f>
        <v>200000</v>
      </c>
      <c r="K50" s="125">
        <f>SUM(K48:K49)</f>
        <v>0</v>
      </c>
      <c r="L50" s="126">
        <f>SUM(L48:L49)</f>
        <v>0</v>
      </c>
      <c r="M50" s="126">
        <f>SUM(M48:M49)</f>
        <v>0</v>
      </c>
      <c r="N50" s="127">
        <f>IF((SUM(J50:M50))=(SUM(N48:N49)),SUM(N48:N49),"HIBA!")</f>
        <v>200000</v>
      </c>
      <c r="O50" s="125">
        <f>SUM(O48:O49)</f>
        <v>0</v>
      </c>
      <c r="P50" s="126">
        <f>SUM(P48:P49)</f>
        <v>0</v>
      </c>
      <c r="Q50" s="126">
        <f>SUM(Q48:Q49)</f>
        <v>0</v>
      </c>
      <c r="R50" s="127">
        <f>IF((SUM(N50:Q50))=(SUM(R48:R49)),SUM(R48:R49),"HIBA!")</f>
        <v>200000</v>
      </c>
      <c r="S50" s="125">
        <f>SUM(S48:S49)</f>
        <v>0</v>
      </c>
      <c r="T50" s="126">
        <f>SUM(T48:T49)</f>
        <v>0</v>
      </c>
      <c r="U50" s="126">
        <f>SUM(U48:U49)</f>
        <v>0</v>
      </c>
      <c r="V50" s="127">
        <f>IF((SUM(R50:U50))=(SUM(V48:V49)),SUM(V48:V49),"HIBA!")</f>
        <v>200000</v>
      </c>
      <c r="W50" s="125">
        <f>SUM(W48:W49)</f>
        <v>0</v>
      </c>
      <c r="X50" s="126">
        <f>SUM(X48:X49)</f>
        <v>0</v>
      </c>
      <c r="Y50" s="126">
        <f>SUM(Y48:Y49)</f>
        <v>0</v>
      </c>
      <c r="Z50" s="127">
        <f>IF((SUM(V50:Y50))=(SUM(Z48:Z49)),SUM(Z48:Z49),"HIBA!")</f>
        <v>200000</v>
      </c>
      <c r="AA50" s="125">
        <f>SUM(AA48:AA49)</f>
        <v>0</v>
      </c>
      <c r="AB50" s="126">
        <f>SUM(AB48:AB49)</f>
        <v>0</v>
      </c>
      <c r="AC50" s="126">
        <f>SUM(AC48:AC49)</f>
        <v>0</v>
      </c>
      <c r="AD50" s="127">
        <f>IF((SUM(Z50:AC50))=(SUM(AD48:AD49)),SUM(AD48:AD49),"HIBA!")</f>
        <v>200000</v>
      </c>
      <c r="AE50" s="125">
        <f>SUM(AE48:AE49)</f>
        <v>0</v>
      </c>
      <c r="AF50" s="126">
        <f>SUM(AF48:AF49)</f>
        <v>0</v>
      </c>
      <c r="AG50" s="126">
        <f>SUM(AG48:AG49)</f>
        <v>0</v>
      </c>
      <c r="AH50" s="127">
        <f>IF((SUM(AD50:AG50))=(SUM(AH48:AH49)),SUM(AH48:AH49),"HIBA!")</f>
        <v>200000</v>
      </c>
      <c r="AI50" s="125">
        <f>SUM(AI48:AI49)</f>
        <v>0</v>
      </c>
      <c r="AJ50" s="126">
        <f>SUM(AJ48:AJ49)</f>
        <v>0</v>
      </c>
      <c r="AK50" s="126">
        <f>SUM(AK48:AK49)</f>
        <v>0</v>
      </c>
      <c r="AL50" s="127">
        <f>IF((SUM(AH50:AK50))=(SUM(AL48:AL49)),SUM(AL48:AL49),"HIBA!")</f>
        <v>200000</v>
      </c>
      <c r="AM50" s="125">
        <f>SUM(AM48:AM49)</f>
        <v>0</v>
      </c>
      <c r="AN50" s="126">
        <f>SUM(AN48:AN49)</f>
        <v>0</v>
      </c>
      <c r="AO50" s="126">
        <f>SUM(AO48:AO49)</f>
        <v>0</v>
      </c>
      <c r="AP50" s="127">
        <f>IF((SUM(AL50:AO50))=(SUM(AP48:AP49)),SUM(AP48:AP49),"HIBA!")</f>
        <v>200000</v>
      </c>
      <c r="AQ50" s="125">
        <f>SUM(AQ48:AQ49)</f>
        <v>0</v>
      </c>
      <c r="AR50" s="126">
        <f>SUM(AR48:AR49)</f>
        <v>0</v>
      </c>
      <c r="AS50" s="126">
        <f>SUM(AS48:AS49)</f>
        <v>0</v>
      </c>
      <c r="AT50" s="127">
        <f>IF((SUM(AP50:AS50))=(SUM(AT48:AT49)),SUM(AT48:AT49),"HIBA!")</f>
        <v>200000</v>
      </c>
      <c r="AU50" s="125">
        <f>SUM(AU48:AU49)</f>
        <v>0</v>
      </c>
      <c r="AV50" s="126">
        <f>SUM(AV48:AV49)</f>
        <v>0</v>
      </c>
      <c r="AW50" s="126">
        <f>SUM(AW48:AW49)</f>
        <v>0</v>
      </c>
      <c r="AX50" s="127">
        <f>IF((SUM(AT50:AW50))=(SUM(AX48:AX49)),SUM(AX48:AX49),"HIBA!")</f>
        <v>200000</v>
      </c>
      <c r="AY50" s="466"/>
      <c r="AZ50" s="467">
        <f>BC50-J50</f>
        <v>69312</v>
      </c>
      <c r="BA50" s="468">
        <v>0</v>
      </c>
      <c r="BB50" s="468">
        <v>0</v>
      </c>
      <c r="BC50" s="469">
        <f>SUM(BC48:BC49)</f>
        <v>269312</v>
      </c>
    </row>
    <row r="51" spans="1:55" s="123" customFormat="1" x14ac:dyDescent="0.3">
      <c r="A51" s="34" t="s">
        <v>385</v>
      </c>
      <c r="B51" s="33" t="s">
        <v>384</v>
      </c>
      <c r="C51" s="120">
        <v>3679352</v>
      </c>
      <c r="D51" s="121">
        <v>0</v>
      </c>
      <c r="E51" s="121">
        <v>0</v>
      </c>
      <c r="F51" s="122">
        <f>SUM(C51:E51)</f>
        <v>3679352</v>
      </c>
      <c r="G51" s="120">
        <v>300000</v>
      </c>
      <c r="H51" s="121">
        <v>0</v>
      </c>
      <c r="I51" s="121">
        <v>0</v>
      </c>
      <c r="J51" s="122">
        <f>SUM(F51:I51)</f>
        <v>3979352</v>
      </c>
      <c r="K51" s="120"/>
      <c r="L51" s="121"/>
      <c r="M51" s="121"/>
      <c r="N51" s="122">
        <f>SUM(J51:M51)</f>
        <v>3979352</v>
      </c>
      <c r="O51" s="120"/>
      <c r="P51" s="121"/>
      <c r="Q51" s="121"/>
      <c r="R51" s="122">
        <f>SUM(N51:Q51)</f>
        <v>3979352</v>
      </c>
      <c r="S51" s="120"/>
      <c r="T51" s="121"/>
      <c r="U51" s="121"/>
      <c r="V51" s="122">
        <f>SUM(R51:U51)</f>
        <v>3979352</v>
      </c>
      <c r="W51" s="120"/>
      <c r="X51" s="121"/>
      <c r="Y51" s="121"/>
      <c r="Z51" s="122">
        <f>SUM(V51:Y51)</f>
        <v>3979352</v>
      </c>
      <c r="AA51" s="120"/>
      <c r="AB51" s="121"/>
      <c r="AC51" s="121"/>
      <c r="AD51" s="122">
        <f>SUM(Z51:AC51)</f>
        <v>3979352</v>
      </c>
      <c r="AE51" s="120"/>
      <c r="AF51" s="121"/>
      <c r="AG51" s="121"/>
      <c r="AH51" s="122">
        <f>SUM(AD51:AG51)</f>
        <v>3979352</v>
      </c>
      <c r="AI51" s="120"/>
      <c r="AJ51" s="121"/>
      <c r="AK51" s="121"/>
      <c r="AL51" s="122">
        <f>SUM(AH51:AK51)</f>
        <v>3979352</v>
      </c>
      <c r="AM51" s="120"/>
      <c r="AN51" s="121"/>
      <c r="AO51" s="121"/>
      <c r="AP51" s="122">
        <f>SUM(AL51:AO51)</f>
        <v>3979352</v>
      </c>
      <c r="AQ51" s="120"/>
      <c r="AR51" s="121"/>
      <c r="AS51" s="121"/>
      <c r="AT51" s="122">
        <f>SUM(AP51:AS51)</f>
        <v>3979352</v>
      </c>
      <c r="AU51" s="120"/>
      <c r="AV51" s="121"/>
      <c r="AW51" s="121"/>
      <c r="AX51" s="122">
        <f>SUM(AT51:AW51)</f>
        <v>3979352</v>
      </c>
      <c r="AZ51" s="463">
        <f>BC51-J51</f>
        <v>2280732</v>
      </c>
      <c r="BA51" s="449">
        <v>0</v>
      </c>
      <c r="BB51" s="449">
        <v>0</v>
      </c>
      <c r="BC51" s="396">
        <v>6260084</v>
      </c>
    </row>
    <row r="52" spans="1:55" s="123" customFormat="1" x14ac:dyDescent="0.3">
      <c r="A52" s="34" t="s">
        <v>383</v>
      </c>
      <c r="B52" s="33" t="s">
        <v>382</v>
      </c>
      <c r="C52" s="120">
        <v>1000000</v>
      </c>
      <c r="D52" s="121">
        <v>0</v>
      </c>
      <c r="E52" s="121">
        <v>0</v>
      </c>
      <c r="F52" s="122">
        <f>SUM(C52:E52)</f>
        <v>1000000</v>
      </c>
      <c r="G52" s="120">
        <v>0</v>
      </c>
      <c r="H52" s="121">
        <v>0</v>
      </c>
      <c r="I52" s="121">
        <v>0</v>
      </c>
      <c r="J52" s="122">
        <f>SUM(F52:I52)</f>
        <v>1000000</v>
      </c>
      <c r="K52" s="120"/>
      <c r="L52" s="121"/>
      <c r="M52" s="121"/>
      <c r="N52" s="122">
        <f>SUM(J52:M52)</f>
        <v>1000000</v>
      </c>
      <c r="O52" s="120"/>
      <c r="P52" s="121"/>
      <c r="Q52" s="121"/>
      <c r="R52" s="122">
        <f>SUM(N52:Q52)</f>
        <v>1000000</v>
      </c>
      <c r="S52" s="120"/>
      <c r="T52" s="121"/>
      <c r="U52" s="121"/>
      <c r="V52" s="122">
        <f>SUM(R52:U52)</f>
        <v>1000000</v>
      </c>
      <c r="W52" s="120"/>
      <c r="X52" s="121"/>
      <c r="Y52" s="121"/>
      <c r="Z52" s="122">
        <f>SUM(V52:Y52)</f>
        <v>1000000</v>
      </c>
      <c r="AA52" s="120"/>
      <c r="AB52" s="121"/>
      <c r="AC52" s="121"/>
      <c r="AD52" s="122">
        <f>SUM(Z52:AC52)</f>
        <v>1000000</v>
      </c>
      <c r="AE52" s="120"/>
      <c r="AF52" s="121"/>
      <c r="AG52" s="121"/>
      <c r="AH52" s="122">
        <f>SUM(AD52:AG52)</f>
        <v>1000000</v>
      </c>
      <c r="AI52" s="120"/>
      <c r="AJ52" s="121"/>
      <c r="AK52" s="121"/>
      <c r="AL52" s="122">
        <f>SUM(AH52:AK52)</f>
        <v>1000000</v>
      </c>
      <c r="AM52" s="120"/>
      <c r="AN52" s="121"/>
      <c r="AO52" s="121"/>
      <c r="AP52" s="122">
        <f>SUM(AL52:AO52)</f>
        <v>1000000</v>
      </c>
      <c r="AQ52" s="120"/>
      <c r="AR52" s="121"/>
      <c r="AS52" s="121"/>
      <c r="AT52" s="122">
        <f>SUM(AP52:AS52)</f>
        <v>1000000</v>
      </c>
      <c r="AU52" s="120"/>
      <c r="AV52" s="121"/>
      <c r="AW52" s="121"/>
      <c r="AX52" s="122">
        <f>SUM(AT52:AW52)</f>
        <v>1000000</v>
      </c>
      <c r="AZ52" s="463">
        <f>BC52-J52</f>
        <v>594000</v>
      </c>
      <c r="BA52" s="449">
        <v>0</v>
      </c>
      <c r="BB52" s="449">
        <v>0</v>
      </c>
      <c r="BC52" s="396">
        <v>1594000</v>
      </c>
    </row>
    <row r="53" spans="1:55" s="123" customFormat="1" x14ac:dyDescent="0.3">
      <c r="A53" s="34" t="s">
        <v>381</v>
      </c>
      <c r="B53" s="33" t="s">
        <v>380</v>
      </c>
      <c r="C53" s="120"/>
      <c r="D53" s="121">
        <v>0</v>
      </c>
      <c r="E53" s="121">
        <v>0</v>
      </c>
      <c r="F53" s="122">
        <f>SUM(C53:E53)</f>
        <v>0</v>
      </c>
      <c r="G53" s="120">
        <v>6039</v>
      </c>
      <c r="H53" s="121">
        <v>0</v>
      </c>
      <c r="I53" s="121">
        <v>0</v>
      </c>
      <c r="J53" s="122">
        <f>SUM(F53:I53)</f>
        <v>6039</v>
      </c>
      <c r="K53" s="120"/>
      <c r="L53" s="121"/>
      <c r="M53" s="121"/>
      <c r="N53" s="122">
        <f>SUM(J53:M53)</f>
        <v>6039</v>
      </c>
      <c r="O53" s="120"/>
      <c r="P53" s="121"/>
      <c r="Q53" s="121"/>
      <c r="R53" s="122">
        <f>SUM(N53:Q53)</f>
        <v>6039</v>
      </c>
      <c r="S53" s="120"/>
      <c r="T53" s="121"/>
      <c r="U53" s="121"/>
      <c r="V53" s="122">
        <f>SUM(R53:U53)</f>
        <v>6039</v>
      </c>
      <c r="W53" s="120"/>
      <c r="X53" s="121"/>
      <c r="Y53" s="121"/>
      <c r="Z53" s="122">
        <f>SUM(V53:Y53)</f>
        <v>6039</v>
      </c>
      <c r="AA53" s="120"/>
      <c r="AB53" s="121"/>
      <c r="AC53" s="121"/>
      <c r="AD53" s="122">
        <f>SUM(Z53:AC53)</f>
        <v>6039</v>
      </c>
      <c r="AE53" s="120"/>
      <c r="AF53" s="121"/>
      <c r="AG53" s="121"/>
      <c r="AH53" s="122">
        <f>SUM(AD53:AG53)</f>
        <v>6039</v>
      </c>
      <c r="AI53" s="120"/>
      <c r="AJ53" s="121"/>
      <c r="AK53" s="121"/>
      <c r="AL53" s="122">
        <f>SUM(AH53:AK53)</f>
        <v>6039</v>
      </c>
      <c r="AM53" s="120"/>
      <c r="AN53" s="121"/>
      <c r="AO53" s="121"/>
      <c r="AP53" s="122">
        <f>SUM(AL53:AO53)</f>
        <v>6039</v>
      </c>
      <c r="AQ53" s="120"/>
      <c r="AR53" s="121"/>
      <c r="AS53" s="121"/>
      <c r="AT53" s="122">
        <f>SUM(AP53:AS53)</f>
        <v>6039</v>
      </c>
      <c r="AU53" s="120"/>
      <c r="AV53" s="121"/>
      <c r="AW53" s="121"/>
      <c r="AX53" s="122">
        <f>SUM(AT53:AW53)</f>
        <v>6039</v>
      </c>
      <c r="AZ53" s="463">
        <f>BC53-J53</f>
        <v>0</v>
      </c>
      <c r="BA53" s="449">
        <v>0</v>
      </c>
      <c r="BB53" s="449">
        <v>0</v>
      </c>
      <c r="BC53" s="396">
        <v>6039</v>
      </c>
    </row>
    <row r="54" spans="1:55" s="123" customFormat="1" ht="24.9" hidden="1" customHeight="1" x14ac:dyDescent="0.3">
      <c r="A54" s="34" t="s">
        <v>379</v>
      </c>
      <c r="B54" s="33" t="s">
        <v>378</v>
      </c>
      <c r="C54" s="120"/>
      <c r="D54" s="121">
        <v>0</v>
      </c>
      <c r="E54" s="121">
        <v>0</v>
      </c>
      <c r="F54" s="122">
        <f>SUM(C54:E54)</f>
        <v>0</v>
      </c>
      <c r="G54" s="120"/>
      <c r="H54" s="121">
        <v>0</v>
      </c>
      <c r="I54" s="121">
        <v>0</v>
      </c>
      <c r="J54" s="122">
        <f>SUM(F54:I54)</f>
        <v>0</v>
      </c>
      <c r="K54" s="120"/>
      <c r="L54" s="121"/>
      <c r="M54" s="121"/>
      <c r="N54" s="122">
        <f>SUM(J54:M54)</f>
        <v>0</v>
      </c>
      <c r="O54" s="120"/>
      <c r="P54" s="121"/>
      <c r="Q54" s="121"/>
      <c r="R54" s="122">
        <f>SUM(N54:Q54)</f>
        <v>0</v>
      </c>
      <c r="S54" s="120"/>
      <c r="T54" s="121"/>
      <c r="U54" s="121"/>
      <c r="V54" s="122">
        <f>SUM(R54:U54)</f>
        <v>0</v>
      </c>
      <c r="W54" s="120"/>
      <c r="X54" s="121"/>
      <c r="Y54" s="121"/>
      <c r="Z54" s="122">
        <f>SUM(V54:Y54)</f>
        <v>0</v>
      </c>
      <c r="AA54" s="120"/>
      <c r="AB54" s="121"/>
      <c r="AC54" s="121"/>
      <c r="AD54" s="122">
        <f>SUM(Z54:AC54)</f>
        <v>0</v>
      </c>
      <c r="AE54" s="120"/>
      <c r="AF54" s="121"/>
      <c r="AG54" s="121"/>
      <c r="AH54" s="122">
        <f>SUM(AD54:AG54)</f>
        <v>0</v>
      </c>
      <c r="AI54" s="120"/>
      <c r="AJ54" s="121"/>
      <c r="AK54" s="121"/>
      <c r="AL54" s="122">
        <f>SUM(AH54:AK54)</f>
        <v>0</v>
      </c>
      <c r="AM54" s="120"/>
      <c r="AN54" s="121"/>
      <c r="AO54" s="121"/>
      <c r="AP54" s="122">
        <f>SUM(AL54:AO54)</f>
        <v>0</v>
      </c>
      <c r="AQ54" s="120"/>
      <c r="AR54" s="121"/>
      <c r="AS54" s="121"/>
      <c r="AT54" s="122">
        <f>SUM(AP54:AS54)</f>
        <v>0</v>
      </c>
      <c r="AU54" s="120"/>
      <c r="AV54" s="121"/>
      <c r="AW54" s="121"/>
      <c r="AX54" s="122">
        <f>SUM(AT54:AW54)</f>
        <v>0</v>
      </c>
      <c r="AZ54" s="463">
        <f>BC54-J54</f>
        <v>0</v>
      </c>
      <c r="BA54" s="449">
        <v>0</v>
      </c>
      <c r="BB54" s="449">
        <v>0</v>
      </c>
      <c r="BC54" s="396"/>
    </row>
    <row r="55" spans="1:55" s="123" customFormat="1" ht="24.9" hidden="1" customHeight="1" x14ac:dyDescent="0.3">
      <c r="A55" s="34" t="s">
        <v>377</v>
      </c>
      <c r="B55" s="33" t="s">
        <v>376</v>
      </c>
      <c r="C55" s="120"/>
      <c r="D55" s="121">
        <v>0</v>
      </c>
      <c r="E55" s="121">
        <v>0</v>
      </c>
      <c r="F55" s="122">
        <f>SUM(C55:E55)</f>
        <v>0</v>
      </c>
      <c r="G55" s="120">
        <v>0</v>
      </c>
      <c r="H55" s="121">
        <v>0</v>
      </c>
      <c r="I55" s="121">
        <v>0</v>
      </c>
      <c r="J55" s="122">
        <f>SUM(F55:I55)</f>
        <v>0</v>
      </c>
      <c r="K55" s="120"/>
      <c r="L55" s="121"/>
      <c r="M55" s="121"/>
      <c r="N55" s="122">
        <f>SUM(J55:M55)</f>
        <v>0</v>
      </c>
      <c r="O55" s="120"/>
      <c r="P55" s="121"/>
      <c r="Q55" s="121"/>
      <c r="R55" s="122">
        <f>SUM(N55:Q55)</f>
        <v>0</v>
      </c>
      <c r="S55" s="120"/>
      <c r="T55" s="121"/>
      <c r="U55" s="121"/>
      <c r="V55" s="122">
        <f>SUM(R55:U55)</f>
        <v>0</v>
      </c>
      <c r="W55" s="120"/>
      <c r="X55" s="121"/>
      <c r="Y55" s="121"/>
      <c r="Z55" s="122">
        <f>SUM(V55:Y55)</f>
        <v>0</v>
      </c>
      <c r="AA55" s="120"/>
      <c r="AB55" s="121"/>
      <c r="AC55" s="121"/>
      <c r="AD55" s="122">
        <f>SUM(Z55:AC55)</f>
        <v>0</v>
      </c>
      <c r="AE55" s="120"/>
      <c r="AF55" s="121"/>
      <c r="AG55" s="121"/>
      <c r="AH55" s="122">
        <f>SUM(AD55:AG55)</f>
        <v>0</v>
      </c>
      <c r="AI55" s="120"/>
      <c r="AJ55" s="121"/>
      <c r="AK55" s="121"/>
      <c r="AL55" s="122">
        <f>SUM(AH55:AK55)</f>
        <v>0</v>
      </c>
      <c r="AM55" s="120"/>
      <c r="AN55" s="121"/>
      <c r="AO55" s="121"/>
      <c r="AP55" s="122">
        <f>SUM(AL55:AO55)</f>
        <v>0</v>
      </c>
      <c r="AQ55" s="120"/>
      <c r="AR55" s="121"/>
      <c r="AS55" s="121"/>
      <c r="AT55" s="122">
        <f>SUM(AP55:AS55)</f>
        <v>0</v>
      </c>
      <c r="AU55" s="120"/>
      <c r="AV55" s="121"/>
      <c r="AW55" s="121"/>
      <c r="AX55" s="122">
        <f>SUM(AT55:AW55)</f>
        <v>0</v>
      </c>
      <c r="AZ55" s="463">
        <f>BC55-J55</f>
        <v>0</v>
      </c>
      <c r="BA55" s="449">
        <v>0</v>
      </c>
      <c r="BB55" s="449">
        <v>0</v>
      </c>
      <c r="BC55" s="396"/>
    </row>
    <row r="56" spans="1:55" s="128" customFormat="1" x14ac:dyDescent="0.3">
      <c r="A56" s="28" t="s">
        <v>375</v>
      </c>
      <c r="B56" s="27" t="s">
        <v>374</v>
      </c>
      <c r="C56" s="125">
        <f>SUM(C51:C55)</f>
        <v>4679352</v>
      </c>
      <c r="D56" s="465">
        <v>0</v>
      </c>
      <c r="E56" s="465">
        <v>0</v>
      </c>
      <c r="F56" s="127">
        <f>IF((SUM(C56:E56))=(SUM(F51:F55)),SUM(F51:F55),"HIBA!")</f>
        <v>4679352</v>
      </c>
      <c r="G56" s="125">
        <f>SUM(G51:G55)</f>
        <v>306039</v>
      </c>
      <c r="H56" s="465">
        <v>0</v>
      </c>
      <c r="I56" s="465">
        <v>0</v>
      </c>
      <c r="J56" s="126">
        <f>SUM(J51:J55)</f>
        <v>4985391</v>
      </c>
      <c r="K56" s="125">
        <f>SUM(K51:K55)</f>
        <v>0</v>
      </c>
      <c r="L56" s="126">
        <f>SUM(L51:L55)</f>
        <v>0</v>
      </c>
      <c r="M56" s="126">
        <f>SUM(M51:M55)</f>
        <v>0</v>
      </c>
      <c r="N56" s="127">
        <f>IF((SUM(J56:M56))=(SUM(N51:N55)),SUM(N51:N55),"HIBA!")</f>
        <v>4985391</v>
      </c>
      <c r="O56" s="125">
        <f>SUM(O51:O55)</f>
        <v>0</v>
      </c>
      <c r="P56" s="126">
        <f>SUM(P51:P55)</f>
        <v>0</v>
      </c>
      <c r="Q56" s="126">
        <f>SUM(Q51:Q55)</f>
        <v>0</v>
      </c>
      <c r="R56" s="127">
        <f>IF((SUM(N56:Q56))=(SUM(R51:R55)),SUM(R51:R55),"HIBA!")</f>
        <v>4985391</v>
      </c>
      <c r="S56" s="125">
        <f>SUM(S51:S55)</f>
        <v>0</v>
      </c>
      <c r="T56" s="126">
        <f>SUM(T51:T55)</f>
        <v>0</v>
      </c>
      <c r="U56" s="126">
        <f>SUM(U51:U55)</f>
        <v>0</v>
      </c>
      <c r="V56" s="127">
        <f>IF((SUM(R56:U56))=(SUM(V51:V55)),SUM(V51:V55),"HIBA!")</f>
        <v>4985391</v>
      </c>
      <c r="W56" s="125">
        <f>SUM(W51:W55)</f>
        <v>0</v>
      </c>
      <c r="X56" s="126">
        <f>SUM(X51:X55)</f>
        <v>0</v>
      </c>
      <c r="Y56" s="126">
        <f>SUM(Y51:Y55)</f>
        <v>0</v>
      </c>
      <c r="Z56" s="127">
        <f>IF((SUM(V56:Y56))=(SUM(Z51:Z55)),SUM(Z51:Z55),"HIBA!")</f>
        <v>4985391</v>
      </c>
      <c r="AA56" s="125">
        <f>SUM(AA51:AA55)</f>
        <v>0</v>
      </c>
      <c r="AB56" s="126">
        <f>SUM(AB51:AB55)</f>
        <v>0</v>
      </c>
      <c r="AC56" s="126">
        <f>SUM(AC51:AC55)</f>
        <v>0</v>
      </c>
      <c r="AD56" s="127">
        <f>IF((SUM(Z56:AC56))=(SUM(AD51:AD55)),SUM(AD51:AD55),"HIBA!")</f>
        <v>4985391</v>
      </c>
      <c r="AE56" s="125">
        <f>SUM(AE51:AE55)</f>
        <v>0</v>
      </c>
      <c r="AF56" s="126">
        <f>SUM(AF51:AF55)</f>
        <v>0</v>
      </c>
      <c r="AG56" s="126">
        <f>SUM(AG51:AG55)</f>
        <v>0</v>
      </c>
      <c r="AH56" s="127">
        <f>IF((SUM(AD56:AG56))=(SUM(AH51:AH55)),SUM(AH51:AH55),"HIBA!")</f>
        <v>4985391</v>
      </c>
      <c r="AI56" s="125">
        <f>SUM(AI51:AI55)</f>
        <v>0</v>
      </c>
      <c r="AJ56" s="126">
        <f>SUM(AJ51:AJ55)</f>
        <v>0</v>
      </c>
      <c r="AK56" s="126">
        <f>SUM(AK51:AK55)</f>
        <v>0</v>
      </c>
      <c r="AL56" s="127">
        <f>IF((SUM(AH56:AK56))=(SUM(AL51:AL55)),SUM(AL51:AL55),"HIBA!")</f>
        <v>4985391</v>
      </c>
      <c r="AM56" s="125">
        <f>SUM(AM51:AM55)</f>
        <v>0</v>
      </c>
      <c r="AN56" s="126">
        <f>SUM(AN51:AN55)</f>
        <v>0</v>
      </c>
      <c r="AO56" s="126">
        <f>SUM(AO51:AO55)</f>
        <v>0</v>
      </c>
      <c r="AP56" s="127">
        <f>IF((SUM(AL56:AO56))=(SUM(AP51:AP55)),SUM(AP51:AP55),"HIBA!")</f>
        <v>4985391</v>
      </c>
      <c r="AQ56" s="125">
        <f>SUM(AQ51:AQ55)</f>
        <v>0</v>
      </c>
      <c r="AR56" s="126">
        <f>SUM(AR51:AR55)</f>
        <v>0</v>
      </c>
      <c r="AS56" s="126">
        <f>SUM(AS51:AS55)</f>
        <v>0</v>
      </c>
      <c r="AT56" s="127">
        <f>IF((SUM(AP56:AS56))=(SUM(AT51:AT55)),SUM(AT51:AT55),"HIBA!")</f>
        <v>4985391</v>
      </c>
      <c r="AU56" s="125">
        <f>SUM(AU51:AU55)</f>
        <v>0</v>
      </c>
      <c r="AV56" s="126">
        <f>SUM(AV51:AV55)</f>
        <v>0</v>
      </c>
      <c r="AW56" s="126">
        <f>SUM(AW51:AW55)</f>
        <v>0</v>
      </c>
      <c r="AX56" s="127">
        <f>IF((SUM(AT56:AW56))=(SUM(AX51:AX55)),SUM(AX51:AX55),"HIBA!")</f>
        <v>4985391</v>
      </c>
      <c r="AY56" s="466"/>
      <c r="AZ56" s="467">
        <f>BC56-J56</f>
        <v>2874732</v>
      </c>
      <c r="BA56" s="468">
        <v>0</v>
      </c>
      <c r="BB56" s="468">
        <v>0</v>
      </c>
      <c r="BC56" s="469">
        <f>SUM(BC51:BC55)</f>
        <v>7860123</v>
      </c>
    </row>
    <row r="57" spans="1:55" s="133" customFormat="1" ht="13.8" x14ac:dyDescent="0.3">
      <c r="A57" s="16" t="s">
        <v>373</v>
      </c>
      <c r="B57" s="15" t="s">
        <v>372</v>
      </c>
      <c r="C57" s="130">
        <f>SUM(C56,C50,C47,C38,C35)</f>
        <v>23613250</v>
      </c>
      <c r="D57" s="136">
        <v>0</v>
      </c>
      <c r="E57" s="136">
        <v>0</v>
      </c>
      <c r="F57" s="132">
        <f>IF((SUM(C57:E57))=(F35+F38+F47+F50+F56),SUM(F35+F38+F47+F50+F56),"HIBA!")</f>
        <v>23613250</v>
      </c>
      <c r="G57" s="130">
        <f>SUM(G56,G50,G47,G38,G35)</f>
        <v>5317324</v>
      </c>
      <c r="H57" s="136">
        <v>0</v>
      </c>
      <c r="I57" s="136">
        <v>0</v>
      </c>
      <c r="J57" s="131">
        <f>SUM(J56,J50,J47,J38,J35)</f>
        <v>28930574</v>
      </c>
      <c r="K57" s="130">
        <f>SUM(K56,K50,K47,K38,K35)</f>
        <v>0</v>
      </c>
      <c r="L57" s="131">
        <f>SUM(L56,L50,L47,L38,L35)</f>
        <v>0</v>
      </c>
      <c r="M57" s="131">
        <f>SUM(M56,M50,M47,M38,M35)</f>
        <v>0</v>
      </c>
      <c r="N57" s="132">
        <f>IF((SUM(J57:M57))=(N35+N38+N47+N50+N56),SUM(N35+N38+N47+N50+N56),"HIBA!")</f>
        <v>28930574</v>
      </c>
      <c r="O57" s="130">
        <f>SUM(O56,O50,O47,O38,O35)</f>
        <v>0</v>
      </c>
      <c r="P57" s="131">
        <f>SUM(P56,P50,P47,P38,P35)</f>
        <v>0</v>
      </c>
      <c r="Q57" s="131">
        <f>SUM(Q56,Q50,Q47,Q38,Q35)</f>
        <v>0</v>
      </c>
      <c r="R57" s="132">
        <f>IF((SUM(N57:Q57))=(R35+R38+R47+R50+R56),SUM(R35+R38+R47+R50+R56),"HIBA!")</f>
        <v>28930574</v>
      </c>
      <c r="S57" s="130">
        <f>SUM(S56,S50,S47,S38,S35)</f>
        <v>0</v>
      </c>
      <c r="T57" s="131">
        <f>SUM(T56,T50,T47,T38,T35)</f>
        <v>0</v>
      </c>
      <c r="U57" s="131">
        <f>SUM(U56,U50,U47,U38,U35)</f>
        <v>0</v>
      </c>
      <c r="V57" s="132">
        <f>IF((SUM(R57:U57))=(V35+V38+V47+V50+V56),SUM(V35+V38+V47+V50+V56),"HIBA!")</f>
        <v>28930574</v>
      </c>
      <c r="W57" s="130">
        <f>SUM(W56,W50,W47,W38,W35)</f>
        <v>0</v>
      </c>
      <c r="X57" s="131">
        <f>SUM(X56,X50,X47,X38,X35)</f>
        <v>0</v>
      </c>
      <c r="Y57" s="131">
        <f>SUM(Y56,Y50,Y47,Y38,Y35)</f>
        <v>0</v>
      </c>
      <c r="Z57" s="132">
        <f>IF((SUM(V57:Y57))=(Z35+Z38+Z47+Z50+Z56),SUM(Z35+Z38+Z47+Z50+Z56),"HIBA!")</f>
        <v>28930574</v>
      </c>
      <c r="AA57" s="130">
        <f>SUM(AA56,AA50,AA47,AA38,AA35)</f>
        <v>0</v>
      </c>
      <c r="AB57" s="131">
        <f>SUM(AB56,AB50,AB47,AB38,AB35)</f>
        <v>0</v>
      </c>
      <c r="AC57" s="131">
        <f>SUM(AC56,AC50,AC47,AC38,AC35)</f>
        <v>0</v>
      </c>
      <c r="AD57" s="132">
        <f>IF((SUM(Z57:AC57))=(AD35+AD38+AD47+AD50+AD56),SUM(AD35+AD38+AD47+AD50+AD56),"HIBA!")</f>
        <v>28930574</v>
      </c>
      <c r="AE57" s="130">
        <f>SUM(AE56,AE50,AE47,AE38,AE35)</f>
        <v>0</v>
      </c>
      <c r="AF57" s="131">
        <f>SUM(AF56,AF50,AF47,AF38,AF35)</f>
        <v>0</v>
      </c>
      <c r="AG57" s="131">
        <f>SUM(AG56,AG50,AG47,AG38,AG35)</f>
        <v>0</v>
      </c>
      <c r="AH57" s="132">
        <f>IF((SUM(AD57:AG57))=(AH35+AH38+AH47+AH50+AH56),SUM(AH35+AH38+AH47+AH50+AH56),"HIBA!")</f>
        <v>28930574</v>
      </c>
      <c r="AI57" s="130">
        <f>SUM(AI56,AI50,AI47,AI38,AI35)</f>
        <v>0</v>
      </c>
      <c r="AJ57" s="131">
        <f>SUM(AJ56,AJ50,AJ47,AJ38,AJ35)</f>
        <v>0</v>
      </c>
      <c r="AK57" s="131">
        <f>SUM(AK56,AK50,AK47,AK38,AK35)</f>
        <v>0</v>
      </c>
      <c r="AL57" s="132">
        <f>IF((SUM(AH57:AK57))=(AL35+AL38+AL47+AL50+AL56),SUM(AL35+AL38+AL47+AL50+AL56),"HIBA!")</f>
        <v>28930574</v>
      </c>
      <c r="AM57" s="130">
        <f>SUM(AM56,AM50,AM47,AM38,AM35)</f>
        <v>0</v>
      </c>
      <c r="AN57" s="131">
        <f>SUM(AN56,AN50,AN47,AN38,AN35)</f>
        <v>0</v>
      </c>
      <c r="AO57" s="131">
        <f>SUM(AO56,AO50,AO47,AO38,AO35)</f>
        <v>0</v>
      </c>
      <c r="AP57" s="132">
        <f>IF((SUM(AL57:AO57))=(AP35+AP38+AP47+AP50+AP56),SUM(AP35+AP38+AP47+AP50+AP56),"HIBA!")</f>
        <v>28930574</v>
      </c>
      <c r="AQ57" s="130">
        <f>SUM(AQ56,AQ50,AQ47,AQ38,AQ35)</f>
        <v>0</v>
      </c>
      <c r="AR57" s="131">
        <f>SUM(AR56,AR50,AR47,AR38,AR35)</f>
        <v>0</v>
      </c>
      <c r="AS57" s="131">
        <f>SUM(AS56,AS50,AS47,AS38,AS35)</f>
        <v>0</v>
      </c>
      <c r="AT57" s="132">
        <f>IF((SUM(AP57:AS57))=(AT35+AT38+AT47+AT50+AT56),SUM(AT35+AT38+AT47+AT50+AT56),"HIBA!")</f>
        <v>28930574</v>
      </c>
      <c r="AU57" s="130">
        <f>SUM(AU56,AU50,AU47,AU38,AU35)</f>
        <v>0</v>
      </c>
      <c r="AV57" s="131">
        <f>SUM(AV56,AV50,AV47,AV38,AV35)</f>
        <v>0</v>
      </c>
      <c r="AW57" s="131">
        <f>SUM(AW56,AW50,AW47,AW38,AW35)</f>
        <v>0</v>
      </c>
      <c r="AX57" s="132">
        <f>IF((SUM(AT57:AW57))=(AX35+AX38+AX47+AX50+AX56),SUM(AX35+AX38+AX47+AX50+AX56),"HIBA!")</f>
        <v>28930574</v>
      </c>
      <c r="AY57" s="470"/>
      <c r="AZ57" s="472">
        <f>BC57-J57</f>
        <v>13833712</v>
      </c>
      <c r="BA57" s="473">
        <v>0</v>
      </c>
      <c r="BB57" s="473">
        <v>0</v>
      </c>
      <c r="BC57" s="471">
        <f>SUM(BC56+BC50+BC47+BC38+BC35)</f>
        <v>42764286</v>
      </c>
    </row>
    <row r="58" spans="1:55" s="142" customFormat="1" ht="24.9" hidden="1" customHeight="1" x14ac:dyDescent="0.3">
      <c r="A58" s="45" t="s">
        <v>371</v>
      </c>
      <c r="B58" s="21" t="s">
        <v>370</v>
      </c>
      <c r="C58" s="139"/>
      <c r="D58" s="121">
        <v>0</v>
      </c>
      <c r="E58" s="121">
        <v>0</v>
      </c>
      <c r="F58" s="141">
        <f>SUM(C58:E58)</f>
        <v>0</v>
      </c>
      <c r="G58" s="139"/>
      <c r="H58" s="121">
        <v>0</v>
      </c>
      <c r="I58" s="121">
        <v>0</v>
      </c>
      <c r="J58" s="141">
        <f>SUM(F58:I58)</f>
        <v>0</v>
      </c>
      <c r="K58" s="139"/>
      <c r="L58" s="140"/>
      <c r="M58" s="140"/>
      <c r="N58" s="141">
        <f>SUM(J58:M58)</f>
        <v>0</v>
      </c>
      <c r="O58" s="139"/>
      <c r="P58" s="140"/>
      <c r="Q58" s="140"/>
      <c r="R58" s="141">
        <f>SUM(N58:Q58)</f>
        <v>0</v>
      </c>
      <c r="S58" s="139"/>
      <c r="T58" s="140"/>
      <c r="U58" s="140"/>
      <c r="V58" s="141">
        <f>SUM(R58:U58)</f>
        <v>0</v>
      </c>
      <c r="W58" s="139"/>
      <c r="X58" s="140"/>
      <c r="Y58" s="140"/>
      <c r="Z58" s="141">
        <f>SUM(V58:Y58)</f>
        <v>0</v>
      </c>
      <c r="AA58" s="139"/>
      <c r="AB58" s="140"/>
      <c r="AC58" s="140"/>
      <c r="AD58" s="141">
        <f>SUM(Z58:AC58)</f>
        <v>0</v>
      </c>
      <c r="AE58" s="139"/>
      <c r="AF58" s="140"/>
      <c r="AG58" s="140"/>
      <c r="AH58" s="141">
        <f>SUM(AD58:AG58)</f>
        <v>0</v>
      </c>
      <c r="AI58" s="139"/>
      <c r="AJ58" s="140"/>
      <c r="AK58" s="140"/>
      <c r="AL58" s="141">
        <f>SUM(AH58:AK58)</f>
        <v>0</v>
      </c>
      <c r="AM58" s="139"/>
      <c r="AN58" s="140"/>
      <c r="AO58" s="140"/>
      <c r="AP58" s="141">
        <f>SUM(AL58:AO58)</f>
        <v>0</v>
      </c>
      <c r="AQ58" s="139"/>
      <c r="AR58" s="140"/>
      <c r="AS58" s="140"/>
      <c r="AT58" s="141">
        <f>SUM(AP58:AS58)</f>
        <v>0</v>
      </c>
      <c r="AU58" s="139"/>
      <c r="AV58" s="140"/>
      <c r="AW58" s="140"/>
      <c r="AX58" s="141">
        <f>SUM(AT58:AW58)</f>
        <v>0</v>
      </c>
      <c r="AZ58" s="463">
        <f>BC58-J58</f>
        <v>0</v>
      </c>
      <c r="BA58" s="449">
        <v>0</v>
      </c>
      <c r="BB58" s="449">
        <v>0</v>
      </c>
      <c r="BC58" s="464"/>
    </row>
    <row r="59" spans="1:55" s="142" customFormat="1" ht="24.9" hidden="1" customHeight="1" x14ac:dyDescent="0.3">
      <c r="A59" s="45" t="s">
        <v>369</v>
      </c>
      <c r="B59" s="21" t="s">
        <v>368</v>
      </c>
      <c r="C59" s="139"/>
      <c r="D59" s="121">
        <v>0</v>
      </c>
      <c r="E59" s="121">
        <v>0</v>
      </c>
      <c r="F59" s="141">
        <f>SUM(C59:E59)</f>
        <v>0</v>
      </c>
      <c r="G59" s="139"/>
      <c r="H59" s="121">
        <v>0</v>
      </c>
      <c r="I59" s="121">
        <v>0</v>
      </c>
      <c r="J59" s="141">
        <f>SUM(F59:I59)</f>
        <v>0</v>
      </c>
      <c r="K59" s="139"/>
      <c r="L59" s="140"/>
      <c r="M59" s="140"/>
      <c r="N59" s="141">
        <f>SUM(J59:M59)</f>
        <v>0</v>
      </c>
      <c r="O59" s="139"/>
      <c r="P59" s="140"/>
      <c r="Q59" s="140"/>
      <c r="R59" s="141">
        <f>SUM(N59:Q59)</f>
        <v>0</v>
      </c>
      <c r="S59" s="139"/>
      <c r="T59" s="140"/>
      <c r="U59" s="140"/>
      <c r="V59" s="141">
        <f>SUM(R59:U59)</f>
        <v>0</v>
      </c>
      <c r="W59" s="139"/>
      <c r="X59" s="140"/>
      <c r="Y59" s="140"/>
      <c r="Z59" s="141">
        <f>SUM(V59:Y59)</f>
        <v>0</v>
      </c>
      <c r="AA59" s="139"/>
      <c r="AB59" s="140"/>
      <c r="AC59" s="140"/>
      <c r="AD59" s="141">
        <f>SUM(Z59:AC59)</f>
        <v>0</v>
      </c>
      <c r="AE59" s="139"/>
      <c r="AF59" s="140"/>
      <c r="AG59" s="140"/>
      <c r="AH59" s="141">
        <f>SUM(AD59:AG59)</f>
        <v>0</v>
      </c>
      <c r="AI59" s="139"/>
      <c r="AJ59" s="140"/>
      <c r="AK59" s="140"/>
      <c r="AL59" s="141">
        <f>SUM(AH59:AK59)</f>
        <v>0</v>
      </c>
      <c r="AM59" s="139"/>
      <c r="AN59" s="140"/>
      <c r="AO59" s="140"/>
      <c r="AP59" s="141">
        <f>SUM(AL59:AO59)</f>
        <v>0</v>
      </c>
      <c r="AQ59" s="139"/>
      <c r="AR59" s="140"/>
      <c r="AS59" s="140"/>
      <c r="AT59" s="141">
        <f>SUM(AP59:AS59)</f>
        <v>0</v>
      </c>
      <c r="AU59" s="139"/>
      <c r="AV59" s="140"/>
      <c r="AW59" s="140"/>
      <c r="AX59" s="141">
        <f>SUM(AT59:AW59)</f>
        <v>0</v>
      </c>
      <c r="AZ59" s="463">
        <f>BC59-J59</f>
        <v>0</v>
      </c>
      <c r="BA59" s="449">
        <v>0</v>
      </c>
      <c r="BB59" s="449">
        <v>0</v>
      </c>
      <c r="BC59" s="464"/>
    </row>
    <row r="60" spans="1:55" s="142" customFormat="1" ht="24.9" hidden="1" customHeight="1" x14ac:dyDescent="0.3">
      <c r="A60" s="45" t="s">
        <v>367</v>
      </c>
      <c r="B60" s="21" t="s">
        <v>366</v>
      </c>
      <c r="C60" s="139"/>
      <c r="D60" s="121">
        <v>0</v>
      </c>
      <c r="E60" s="121">
        <v>0</v>
      </c>
      <c r="F60" s="141">
        <f>SUM(C60:E60)</f>
        <v>0</v>
      </c>
      <c r="G60" s="139"/>
      <c r="H60" s="121">
        <v>0</v>
      </c>
      <c r="I60" s="121">
        <v>0</v>
      </c>
      <c r="J60" s="141">
        <f>SUM(F60:I60)</f>
        <v>0</v>
      </c>
      <c r="K60" s="139"/>
      <c r="L60" s="140"/>
      <c r="M60" s="140"/>
      <c r="N60" s="141">
        <f>SUM(J60:M60)</f>
        <v>0</v>
      </c>
      <c r="O60" s="139"/>
      <c r="P60" s="140"/>
      <c r="Q60" s="140"/>
      <c r="R60" s="141">
        <f>SUM(N60:Q60)</f>
        <v>0</v>
      </c>
      <c r="S60" s="139"/>
      <c r="T60" s="140"/>
      <c r="U60" s="140"/>
      <c r="V60" s="141">
        <f>SUM(R60:U60)</f>
        <v>0</v>
      </c>
      <c r="W60" s="139"/>
      <c r="X60" s="140"/>
      <c r="Y60" s="140"/>
      <c r="Z60" s="141">
        <f>SUM(V60:Y60)</f>
        <v>0</v>
      </c>
      <c r="AA60" s="139"/>
      <c r="AB60" s="140"/>
      <c r="AC60" s="140"/>
      <c r="AD60" s="141">
        <f>SUM(Z60:AC60)</f>
        <v>0</v>
      </c>
      <c r="AE60" s="139"/>
      <c r="AF60" s="140"/>
      <c r="AG60" s="140"/>
      <c r="AH60" s="141">
        <f>SUM(AD60:AG60)</f>
        <v>0</v>
      </c>
      <c r="AI60" s="139"/>
      <c r="AJ60" s="140"/>
      <c r="AK60" s="140"/>
      <c r="AL60" s="141">
        <f>SUM(AH60:AK60)</f>
        <v>0</v>
      </c>
      <c r="AM60" s="139"/>
      <c r="AN60" s="140"/>
      <c r="AO60" s="140"/>
      <c r="AP60" s="141">
        <f>SUM(AL60:AO60)</f>
        <v>0</v>
      </c>
      <c r="AQ60" s="139"/>
      <c r="AR60" s="140"/>
      <c r="AS60" s="140"/>
      <c r="AT60" s="141">
        <f>SUM(AP60:AS60)</f>
        <v>0</v>
      </c>
      <c r="AU60" s="139"/>
      <c r="AV60" s="140"/>
      <c r="AW60" s="140"/>
      <c r="AX60" s="141">
        <f>SUM(AT60:AW60)</f>
        <v>0</v>
      </c>
      <c r="AZ60" s="463">
        <f>BC60-J60</f>
        <v>0</v>
      </c>
      <c r="BA60" s="449">
        <v>0</v>
      </c>
      <c r="BB60" s="449">
        <v>0</v>
      </c>
      <c r="BC60" s="464"/>
    </row>
    <row r="61" spans="1:55" s="142" customFormat="1" ht="24.9" hidden="1" customHeight="1" x14ac:dyDescent="0.3">
      <c r="A61" s="45" t="s">
        <v>365</v>
      </c>
      <c r="B61" s="21" t="s">
        <v>364</v>
      </c>
      <c r="C61" s="139"/>
      <c r="D61" s="121">
        <v>0</v>
      </c>
      <c r="E61" s="121">
        <v>0</v>
      </c>
      <c r="F61" s="141">
        <f>SUM(C61:E61)</f>
        <v>0</v>
      </c>
      <c r="G61" s="139"/>
      <c r="H61" s="121">
        <v>0</v>
      </c>
      <c r="I61" s="121">
        <v>0</v>
      </c>
      <c r="J61" s="122">
        <f>SUM(F61:I61)</f>
        <v>0</v>
      </c>
      <c r="K61" s="139"/>
      <c r="L61" s="140"/>
      <c r="M61" s="140"/>
      <c r="N61" s="141">
        <f>SUM(J61:M61)</f>
        <v>0</v>
      </c>
      <c r="O61" s="139"/>
      <c r="P61" s="140"/>
      <c r="Q61" s="140"/>
      <c r="R61" s="141">
        <f>SUM(N61:Q61)</f>
        <v>0</v>
      </c>
      <c r="S61" s="139"/>
      <c r="T61" s="140"/>
      <c r="U61" s="140"/>
      <c r="V61" s="141">
        <f>SUM(R61:U61)</f>
        <v>0</v>
      </c>
      <c r="W61" s="139"/>
      <c r="X61" s="140"/>
      <c r="Y61" s="140"/>
      <c r="Z61" s="141">
        <f>SUM(V61:Y61)</f>
        <v>0</v>
      </c>
      <c r="AA61" s="139"/>
      <c r="AB61" s="140"/>
      <c r="AC61" s="140"/>
      <c r="AD61" s="141">
        <f>SUM(Z61:AC61)</f>
        <v>0</v>
      </c>
      <c r="AE61" s="139"/>
      <c r="AF61" s="140"/>
      <c r="AG61" s="140"/>
      <c r="AH61" s="141">
        <f>SUM(AD61:AG61)</f>
        <v>0</v>
      </c>
      <c r="AI61" s="139"/>
      <c r="AJ61" s="140"/>
      <c r="AK61" s="140"/>
      <c r="AL61" s="141">
        <f>SUM(AH61:AK61)</f>
        <v>0</v>
      </c>
      <c r="AM61" s="139"/>
      <c r="AN61" s="140"/>
      <c r="AO61" s="140"/>
      <c r="AP61" s="141">
        <f>SUM(AL61:AO61)</f>
        <v>0</v>
      </c>
      <c r="AQ61" s="139"/>
      <c r="AR61" s="140"/>
      <c r="AS61" s="140"/>
      <c r="AT61" s="141">
        <f>SUM(AP61:AS61)</f>
        <v>0</v>
      </c>
      <c r="AU61" s="139"/>
      <c r="AV61" s="140"/>
      <c r="AW61" s="140"/>
      <c r="AX61" s="141">
        <f>SUM(AT61:AW61)</f>
        <v>0</v>
      </c>
      <c r="AZ61" s="463">
        <f>BC61-J61</f>
        <v>0</v>
      </c>
      <c r="BA61" s="449">
        <v>0</v>
      </c>
      <c r="BB61" s="449">
        <v>0</v>
      </c>
      <c r="BC61" s="464"/>
    </row>
    <row r="62" spans="1:55" s="142" customFormat="1" ht="24.9" hidden="1" customHeight="1" x14ac:dyDescent="0.3">
      <c r="A62" s="45" t="s">
        <v>363</v>
      </c>
      <c r="B62" s="21" t="s">
        <v>362</v>
      </c>
      <c r="C62" s="139"/>
      <c r="D62" s="121">
        <v>0</v>
      </c>
      <c r="E62" s="121">
        <v>0</v>
      </c>
      <c r="F62" s="141">
        <f>SUM(C62:E62)</f>
        <v>0</v>
      </c>
      <c r="G62" s="139"/>
      <c r="H62" s="121">
        <v>0</v>
      </c>
      <c r="I62" s="121">
        <v>0</v>
      </c>
      <c r="J62" s="122">
        <f>SUM(F62:I62)</f>
        <v>0</v>
      </c>
      <c r="K62" s="139"/>
      <c r="L62" s="140"/>
      <c r="M62" s="140"/>
      <c r="N62" s="141">
        <f>SUM(J62:M62)</f>
        <v>0</v>
      </c>
      <c r="O62" s="139"/>
      <c r="P62" s="140"/>
      <c r="Q62" s="140"/>
      <c r="R62" s="141">
        <f>SUM(N62:Q62)</f>
        <v>0</v>
      </c>
      <c r="S62" s="139"/>
      <c r="T62" s="140"/>
      <c r="U62" s="140"/>
      <c r="V62" s="141">
        <f>SUM(R62:U62)</f>
        <v>0</v>
      </c>
      <c r="W62" s="139"/>
      <c r="X62" s="140"/>
      <c r="Y62" s="140"/>
      <c r="Z62" s="141">
        <f>SUM(V62:Y62)</f>
        <v>0</v>
      </c>
      <c r="AA62" s="139"/>
      <c r="AB62" s="140"/>
      <c r="AC62" s="140"/>
      <c r="AD62" s="141">
        <f>SUM(Z62:AC62)</f>
        <v>0</v>
      </c>
      <c r="AE62" s="139"/>
      <c r="AF62" s="140"/>
      <c r="AG62" s="140"/>
      <c r="AH62" s="141">
        <f>SUM(AD62:AG62)</f>
        <v>0</v>
      </c>
      <c r="AI62" s="139"/>
      <c r="AJ62" s="140"/>
      <c r="AK62" s="140"/>
      <c r="AL62" s="141">
        <f>SUM(AH62:AK62)</f>
        <v>0</v>
      </c>
      <c r="AM62" s="139"/>
      <c r="AN62" s="140"/>
      <c r="AO62" s="140"/>
      <c r="AP62" s="141">
        <f>SUM(AL62:AO62)</f>
        <v>0</v>
      </c>
      <c r="AQ62" s="139"/>
      <c r="AR62" s="140"/>
      <c r="AS62" s="140"/>
      <c r="AT62" s="141">
        <f>SUM(AP62:AS62)</f>
        <v>0</v>
      </c>
      <c r="AU62" s="139"/>
      <c r="AV62" s="140"/>
      <c r="AW62" s="140"/>
      <c r="AX62" s="141">
        <f>SUM(AT62:AW62)</f>
        <v>0</v>
      </c>
      <c r="AZ62" s="463">
        <f>BC62-J62</f>
        <v>0</v>
      </c>
      <c r="BA62" s="449">
        <v>0</v>
      </c>
      <c r="BB62" s="449">
        <v>0</v>
      </c>
      <c r="BC62" s="464"/>
    </row>
    <row r="63" spans="1:55" s="142" customFormat="1" ht="24.9" hidden="1" customHeight="1" x14ac:dyDescent="0.3">
      <c r="A63" s="45" t="s">
        <v>361</v>
      </c>
      <c r="B63" s="21" t="s">
        <v>360</v>
      </c>
      <c r="C63" s="139">
        <v>0</v>
      </c>
      <c r="D63" s="121">
        <v>0</v>
      </c>
      <c r="E63" s="121">
        <v>0</v>
      </c>
      <c r="F63" s="141">
        <f>SUM(C63:E63)</f>
        <v>0</v>
      </c>
      <c r="G63" s="139"/>
      <c r="H63" s="121">
        <v>0</v>
      </c>
      <c r="I63" s="121">
        <v>0</v>
      </c>
      <c r="J63" s="122">
        <f>SUM(F63:I63)</f>
        <v>0</v>
      </c>
      <c r="K63" s="139"/>
      <c r="L63" s="140"/>
      <c r="M63" s="140"/>
      <c r="N63" s="141">
        <f>SUM(J63:M63)</f>
        <v>0</v>
      </c>
      <c r="O63" s="139"/>
      <c r="P63" s="140"/>
      <c r="Q63" s="140"/>
      <c r="R63" s="141">
        <f>SUM(N63:Q63)</f>
        <v>0</v>
      </c>
      <c r="S63" s="139"/>
      <c r="T63" s="140"/>
      <c r="U63" s="140"/>
      <c r="V63" s="141">
        <f>SUM(R63:U63)</f>
        <v>0</v>
      </c>
      <c r="W63" s="139"/>
      <c r="X63" s="140"/>
      <c r="Y63" s="140"/>
      <c r="Z63" s="141">
        <f>SUM(V63:Y63)</f>
        <v>0</v>
      </c>
      <c r="AA63" s="139"/>
      <c r="AB63" s="140"/>
      <c r="AC63" s="140"/>
      <c r="AD63" s="141">
        <f>SUM(Z63:AC63)</f>
        <v>0</v>
      </c>
      <c r="AE63" s="139"/>
      <c r="AF63" s="140"/>
      <c r="AG63" s="140"/>
      <c r="AH63" s="141">
        <f>SUM(AD63:AG63)</f>
        <v>0</v>
      </c>
      <c r="AI63" s="139"/>
      <c r="AJ63" s="140"/>
      <c r="AK63" s="140"/>
      <c r="AL63" s="141">
        <f>SUM(AH63:AK63)</f>
        <v>0</v>
      </c>
      <c r="AM63" s="139"/>
      <c r="AN63" s="140"/>
      <c r="AO63" s="140"/>
      <c r="AP63" s="141">
        <f>SUM(AL63:AO63)</f>
        <v>0</v>
      </c>
      <c r="AQ63" s="139"/>
      <c r="AR63" s="140"/>
      <c r="AS63" s="140"/>
      <c r="AT63" s="141">
        <f>SUM(AP63:AS63)</f>
        <v>0</v>
      </c>
      <c r="AU63" s="139"/>
      <c r="AV63" s="140"/>
      <c r="AW63" s="140"/>
      <c r="AX63" s="141">
        <f>SUM(AT63:AW63)</f>
        <v>0</v>
      </c>
      <c r="AZ63" s="463">
        <f>BC63-J63</f>
        <v>0</v>
      </c>
      <c r="BA63" s="449">
        <v>0</v>
      </c>
      <c r="BB63" s="449">
        <v>0</v>
      </c>
      <c r="BC63" s="464"/>
    </row>
    <row r="64" spans="1:55" s="142" customFormat="1" x14ac:dyDescent="0.3">
      <c r="A64" s="45" t="s">
        <v>359</v>
      </c>
      <c r="B64" s="21" t="s">
        <v>358</v>
      </c>
      <c r="C64" s="139">
        <v>260000</v>
      </c>
      <c r="D64" s="121">
        <v>0</v>
      </c>
      <c r="E64" s="121">
        <v>0</v>
      </c>
      <c r="F64" s="141">
        <f>SUM(C64:E64)</f>
        <v>260000</v>
      </c>
      <c r="G64" s="139">
        <v>0</v>
      </c>
      <c r="H64" s="121">
        <v>0</v>
      </c>
      <c r="I64" s="121">
        <v>0</v>
      </c>
      <c r="J64" s="122">
        <f>SUM(F64:I64)</f>
        <v>260000</v>
      </c>
      <c r="K64" s="139"/>
      <c r="L64" s="140"/>
      <c r="M64" s="140"/>
      <c r="N64" s="141">
        <f>SUM(J64:M64)</f>
        <v>260000</v>
      </c>
      <c r="O64" s="139"/>
      <c r="P64" s="140"/>
      <c r="Q64" s="140"/>
      <c r="R64" s="141">
        <f>SUM(N64:Q64)</f>
        <v>260000</v>
      </c>
      <c r="S64" s="139"/>
      <c r="T64" s="140"/>
      <c r="U64" s="140"/>
      <c r="V64" s="141">
        <f>SUM(R64:U64)</f>
        <v>260000</v>
      </c>
      <c r="W64" s="139"/>
      <c r="X64" s="140"/>
      <c r="Y64" s="140"/>
      <c r="Z64" s="141">
        <f>SUM(V64:Y64)</f>
        <v>260000</v>
      </c>
      <c r="AA64" s="139"/>
      <c r="AB64" s="140"/>
      <c r="AC64" s="140"/>
      <c r="AD64" s="141">
        <f>SUM(Z64:AC64)</f>
        <v>260000</v>
      </c>
      <c r="AE64" s="139"/>
      <c r="AF64" s="140"/>
      <c r="AG64" s="140"/>
      <c r="AH64" s="141">
        <f>SUM(AD64:AG64)</f>
        <v>260000</v>
      </c>
      <c r="AI64" s="139"/>
      <c r="AJ64" s="140"/>
      <c r="AK64" s="140"/>
      <c r="AL64" s="141">
        <f>SUM(AH64:AK64)</f>
        <v>260000</v>
      </c>
      <c r="AM64" s="139"/>
      <c r="AN64" s="140"/>
      <c r="AO64" s="140"/>
      <c r="AP64" s="141">
        <f>SUM(AL64:AO64)</f>
        <v>260000</v>
      </c>
      <c r="AQ64" s="139"/>
      <c r="AR64" s="140"/>
      <c r="AS64" s="140"/>
      <c r="AT64" s="141">
        <f>SUM(AP64:AS64)</f>
        <v>260000</v>
      </c>
      <c r="AU64" s="139"/>
      <c r="AV64" s="140"/>
      <c r="AW64" s="140"/>
      <c r="AX64" s="141">
        <f>SUM(AT64:AW64)</f>
        <v>260000</v>
      </c>
      <c r="AZ64" s="463">
        <f>BC64-J64</f>
        <v>-260000</v>
      </c>
      <c r="BA64" s="449">
        <v>0</v>
      </c>
      <c r="BB64" s="449">
        <v>0</v>
      </c>
      <c r="BC64" s="464">
        <v>0</v>
      </c>
    </row>
    <row r="65" spans="1:55" s="142" customFormat="1" x14ac:dyDescent="0.3">
      <c r="A65" s="45" t="s">
        <v>357</v>
      </c>
      <c r="B65" s="21" t="s">
        <v>356</v>
      </c>
      <c r="C65" s="139">
        <v>6650000</v>
      </c>
      <c r="D65" s="121">
        <v>0</v>
      </c>
      <c r="E65" s="121">
        <v>0</v>
      </c>
      <c r="F65" s="141">
        <f>SUM(C65:E65)</f>
        <v>6650000</v>
      </c>
      <c r="G65" s="139">
        <v>0</v>
      </c>
      <c r="H65" s="121">
        <v>0</v>
      </c>
      <c r="I65" s="121">
        <v>0</v>
      </c>
      <c r="J65" s="122">
        <f>SUM(F65:I65)</f>
        <v>6650000</v>
      </c>
      <c r="K65" s="139"/>
      <c r="L65" s="140"/>
      <c r="M65" s="140"/>
      <c r="N65" s="141">
        <f>SUM(J65:M65)</f>
        <v>6650000</v>
      </c>
      <c r="O65" s="139"/>
      <c r="P65" s="140"/>
      <c r="Q65" s="140"/>
      <c r="R65" s="141">
        <f>SUM(N65:Q65)</f>
        <v>6650000</v>
      </c>
      <c r="S65" s="139"/>
      <c r="T65" s="140"/>
      <c r="U65" s="140"/>
      <c r="V65" s="141">
        <f>SUM(R65:U65)</f>
        <v>6650000</v>
      </c>
      <c r="W65" s="139"/>
      <c r="X65" s="140"/>
      <c r="Y65" s="140"/>
      <c r="Z65" s="141">
        <f>SUM(V65:Y65)</f>
        <v>6650000</v>
      </c>
      <c r="AA65" s="139"/>
      <c r="AB65" s="140"/>
      <c r="AC65" s="140"/>
      <c r="AD65" s="141">
        <f>SUM(Z65:AC65)</f>
        <v>6650000</v>
      </c>
      <c r="AE65" s="139"/>
      <c r="AF65" s="140"/>
      <c r="AG65" s="140"/>
      <c r="AH65" s="141">
        <f>SUM(AD65:AG65)</f>
        <v>6650000</v>
      </c>
      <c r="AI65" s="139"/>
      <c r="AJ65" s="140"/>
      <c r="AK65" s="140"/>
      <c r="AL65" s="141">
        <f>SUM(AH65:AK65)</f>
        <v>6650000</v>
      </c>
      <c r="AM65" s="139"/>
      <c r="AN65" s="140"/>
      <c r="AO65" s="140"/>
      <c r="AP65" s="141">
        <f>SUM(AL65:AO65)</f>
        <v>6650000</v>
      </c>
      <c r="AQ65" s="139"/>
      <c r="AR65" s="140"/>
      <c r="AS65" s="140"/>
      <c r="AT65" s="141">
        <f>SUM(AP65:AS65)</f>
        <v>6650000</v>
      </c>
      <c r="AU65" s="139"/>
      <c r="AV65" s="140"/>
      <c r="AW65" s="140"/>
      <c r="AX65" s="141">
        <f>SUM(AT65:AW65)</f>
        <v>6650000</v>
      </c>
      <c r="AZ65" s="463">
        <f>BC65-J65</f>
        <v>0</v>
      </c>
      <c r="BA65" s="449">
        <v>0</v>
      </c>
      <c r="BB65" s="449">
        <v>0</v>
      </c>
      <c r="BC65" s="464">
        <v>6650000</v>
      </c>
    </row>
    <row r="66" spans="1:55" s="133" customFormat="1" ht="13.8" x14ac:dyDescent="0.3">
      <c r="A66" s="16" t="s">
        <v>355</v>
      </c>
      <c r="B66" s="15" t="s">
        <v>354</v>
      </c>
      <c r="C66" s="130">
        <f>SUM(C58:C65)</f>
        <v>6910000</v>
      </c>
      <c r="D66" s="136">
        <v>0</v>
      </c>
      <c r="E66" s="136">
        <v>0</v>
      </c>
      <c r="F66" s="132">
        <f>IF((SUM(C66:E66))=(SUM(F58:F65)),SUM(F58:F65),"HIBA!")</f>
        <v>6910000</v>
      </c>
      <c r="G66" s="130">
        <f>SUM(G58:G65)</f>
        <v>0</v>
      </c>
      <c r="H66" s="136">
        <v>0</v>
      </c>
      <c r="I66" s="136">
        <v>0</v>
      </c>
      <c r="J66" s="131">
        <f>SUM(J58:J65)</f>
        <v>6910000</v>
      </c>
      <c r="K66" s="130">
        <f>SUM(K58:K65)</f>
        <v>0</v>
      </c>
      <c r="L66" s="131">
        <f>SUM(L58:L65)</f>
        <v>0</v>
      </c>
      <c r="M66" s="131">
        <f>SUM(M58:M65)</f>
        <v>0</v>
      </c>
      <c r="N66" s="132">
        <f>IF((SUM(J66:M66))=(SUM(N58:N65)),SUM(N58:N65),"HIBA!")</f>
        <v>6910000</v>
      </c>
      <c r="O66" s="130">
        <f>SUM(O58:O65)</f>
        <v>0</v>
      </c>
      <c r="P66" s="131">
        <f>SUM(P58:P65)</f>
        <v>0</v>
      </c>
      <c r="Q66" s="131">
        <f>SUM(Q58:Q65)</f>
        <v>0</v>
      </c>
      <c r="R66" s="132">
        <f>IF((SUM(N66:Q66))=(SUM(R58:R65)),SUM(R58:R65),"HIBA!")</f>
        <v>6910000</v>
      </c>
      <c r="S66" s="130">
        <f>SUM(S58:S65)</f>
        <v>0</v>
      </c>
      <c r="T66" s="131">
        <f>SUM(T58:T65)</f>
        <v>0</v>
      </c>
      <c r="U66" s="131">
        <f>SUM(U58:U65)</f>
        <v>0</v>
      </c>
      <c r="V66" s="132">
        <f>IF((SUM(R66:U66))=(SUM(V58:V65)),SUM(V58:V65),"HIBA!")</f>
        <v>6910000</v>
      </c>
      <c r="W66" s="130">
        <f>SUM(W58:W65)</f>
        <v>0</v>
      </c>
      <c r="X66" s="131">
        <f>SUM(X58:X65)</f>
        <v>0</v>
      </c>
      <c r="Y66" s="131">
        <f>SUM(Y58:Y65)</f>
        <v>0</v>
      </c>
      <c r="Z66" s="132">
        <f>IF((SUM(V66:Y66))=(SUM(Z58:Z65)),SUM(Z58:Z65),"HIBA!")</f>
        <v>6910000</v>
      </c>
      <c r="AA66" s="130">
        <f>SUM(AA58:AA65)</f>
        <v>0</v>
      </c>
      <c r="AB66" s="131">
        <f>SUM(AB58:AB65)</f>
        <v>0</v>
      </c>
      <c r="AC66" s="131">
        <f>SUM(AC58:AC65)</f>
        <v>0</v>
      </c>
      <c r="AD66" s="132">
        <f>IF((SUM(Z66:AC66))=(SUM(AD58:AD65)),SUM(AD58:AD65),"HIBA!")</f>
        <v>6910000</v>
      </c>
      <c r="AE66" s="130">
        <f>SUM(AE58:AE65)</f>
        <v>0</v>
      </c>
      <c r="AF66" s="131">
        <f>SUM(AF58:AF65)</f>
        <v>0</v>
      </c>
      <c r="AG66" s="131">
        <f>SUM(AG58:AG65)</f>
        <v>0</v>
      </c>
      <c r="AH66" s="132">
        <f>IF((SUM(AD66:AG66))=(SUM(AH58:AH65)),SUM(AH58:AH65),"HIBA!")</f>
        <v>6910000</v>
      </c>
      <c r="AI66" s="130">
        <f>SUM(AI58:AI65)</f>
        <v>0</v>
      </c>
      <c r="AJ66" s="131">
        <f>SUM(AJ58:AJ65)</f>
        <v>0</v>
      </c>
      <c r="AK66" s="131">
        <f>SUM(AK58:AK65)</f>
        <v>0</v>
      </c>
      <c r="AL66" s="132">
        <f>IF((SUM(AH66:AK66))=(SUM(AL58:AL65)),SUM(AL58:AL65),"HIBA!")</f>
        <v>6910000</v>
      </c>
      <c r="AM66" s="130">
        <f>SUM(AM58:AM65)</f>
        <v>0</v>
      </c>
      <c r="AN66" s="131">
        <f>SUM(AN58:AN65)</f>
        <v>0</v>
      </c>
      <c r="AO66" s="131">
        <f>SUM(AO58:AO65)</f>
        <v>0</v>
      </c>
      <c r="AP66" s="132">
        <f>IF((SUM(AL66:AO66))=(SUM(AP58:AP65)),SUM(AP58:AP65),"HIBA!")</f>
        <v>6910000</v>
      </c>
      <c r="AQ66" s="130">
        <f>SUM(AQ58:AQ65)</f>
        <v>0</v>
      </c>
      <c r="AR66" s="131">
        <f>SUM(AR58:AR65)</f>
        <v>0</v>
      </c>
      <c r="AS66" s="131">
        <f>SUM(AS58:AS65)</f>
        <v>0</v>
      </c>
      <c r="AT66" s="132">
        <f>IF((SUM(AP66:AS66))=(SUM(AT58:AT65)),SUM(AT58:AT65),"HIBA!")</f>
        <v>6910000</v>
      </c>
      <c r="AU66" s="130">
        <f>SUM(AU58:AU65)</f>
        <v>0</v>
      </c>
      <c r="AV66" s="131">
        <f>SUM(AV58:AV65)</f>
        <v>0</v>
      </c>
      <c r="AW66" s="131">
        <f>SUM(AW58:AW65)</f>
        <v>0</v>
      </c>
      <c r="AX66" s="132">
        <f>IF((SUM(AT66:AW66))=(SUM(AX58:AX65)),SUM(AX58:AX65),"HIBA!")</f>
        <v>6910000</v>
      </c>
      <c r="AY66" s="470"/>
      <c r="AZ66" s="472">
        <f>BC66-J66</f>
        <v>-260000</v>
      </c>
      <c r="BA66" s="473">
        <v>0</v>
      </c>
      <c r="BB66" s="473">
        <v>0</v>
      </c>
      <c r="BC66" s="471">
        <f>SUM(BC64:BC65)</f>
        <v>6650000</v>
      </c>
    </row>
    <row r="67" spans="1:55" s="123" customFormat="1" x14ac:dyDescent="0.3">
      <c r="A67" s="34" t="s">
        <v>353</v>
      </c>
      <c r="B67" s="33" t="s">
        <v>352</v>
      </c>
      <c r="C67" s="120"/>
      <c r="D67" s="121">
        <v>0</v>
      </c>
      <c r="E67" s="121">
        <v>0</v>
      </c>
      <c r="F67" s="122">
        <f>SUM(C67:E67)</f>
        <v>0</v>
      </c>
      <c r="G67" s="120"/>
      <c r="H67" s="121">
        <v>0</v>
      </c>
      <c r="I67" s="121">
        <v>0</v>
      </c>
      <c r="J67" s="122">
        <v>0</v>
      </c>
      <c r="K67" s="120"/>
      <c r="L67" s="121"/>
      <c r="M67" s="121"/>
      <c r="N67" s="122">
        <f>SUM(J67:M67)</f>
        <v>0</v>
      </c>
      <c r="O67" s="120"/>
      <c r="P67" s="121"/>
      <c r="Q67" s="121"/>
      <c r="R67" s="122">
        <f>SUM(N67:Q67)</f>
        <v>0</v>
      </c>
      <c r="S67" s="120"/>
      <c r="T67" s="121"/>
      <c r="U67" s="121"/>
      <c r="V67" s="122">
        <f>SUM(R67:U67)</f>
        <v>0</v>
      </c>
      <c r="W67" s="120"/>
      <c r="X67" s="121"/>
      <c r="Y67" s="121"/>
      <c r="Z67" s="122">
        <f>SUM(V67:Y67)</f>
        <v>0</v>
      </c>
      <c r="AA67" s="120"/>
      <c r="AB67" s="121"/>
      <c r="AC67" s="121"/>
      <c r="AD67" s="122">
        <f>SUM(Z67:AC67)</f>
        <v>0</v>
      </c>
      <c r="AE67" s="120"/>
      <c r="AF67" s="121"/>
      <c r="AG67" s="121"/>
      <c r="AH67" s="122">
        <f>SUM(AD67:AG67)</f>
        <v>0</v>
      </c>
      <c r="AI67" s="120"/>
      <c r="AJ67" s="121"/>
      <c r="AK67" s="121"/>
      <c r="AL67" s="122">
        <f>SUM(AH67:AK67)</f>
        <v>0</v>
      </c>
      <c r="AM67" s="120"/>
      <c r="AN67" s="121"/>
      <c r="AO67" s="121"/>
      <c r="AP67" s="122">
        <f>SUM(AL67:AO67)</f>
        <v>0</v>
      </c>
      <c r="AQ67" s="120"/>
      <c r="AR67" s="121"/>
      <c r="AS67" s="121"/>
      <c r="AT67" s="122">
        <f>SUM(AP67:AS67)</f>
        <v>0</v>
      </c>
      <c r="AU67" s="120"/>
      <c r="AV67" s="121"/>
      <c r="AW67" s="121"/>
      <c r="AX67" s="122">
        <f>SUM(AT67:AW67)</f>
        <v>0</v>
      </c>
      <c r="AZ67" s="463">
        <f>BC67-J67</f>
        <v>0</v>
      </c>
      <c r="BA67" s="449">
        <v>0</v>
      </c>
      <c r="BB67" s="449">
        <v>0</v>
      </c>
      <c r="BC67" s="396">
        <v>0</v>
      </c>
    </row>
    <row r="68" spans="1:55" s="123" customFormat="1" x14ac:dyDescent="0.3">
      <c r="A68" s="34" t="s">
        <v>351</v>
      </c>
      <c r="B68" s="33" t="s">
        <v>350</v>
      </c>
      <c r="C68" s="120"/>
      <c r="D68" s="121">
        <v>0</v>
      </c>
      <c r="E68" s="121">
        <v>0</v>
      </c>
      <c r="F68" s="122">
        <f>SUM(C68:E68)</f>
        <v>0</v>
      </c>
      <c r="G68" s="120"/>
      <c r="H68" s="121">
        <v>0</v>
      </c>
      <c r="I68" s="121">
        <v>0</v>
      </c>
      <c r="J68" s="122">
        <f>SUM(F68:I68)</f>
        <v>0</v>
      </c>
      <c r="K68" s="120"/>
      <c r="L68" s="121"/>
      <c r="M68" s="121"/>
      <c r="N68" s="122">
        <f>SUM(J68:M68)</f>
        <v>0</v>
      </c>
      <c r="O68" s="120"/>
      <c r="P68" s="121"/>
      <c r="Q68" s="121"/>
      <c r="R68" s="122">
        <f>SUM(N68:Q68)</f>
        <v>0</v>
      </c>
      <c r="S68" s="120"/>
      <c r="T68" s="121"/>
      <c r="U68" s="121"/>
      <c r="V68" s="122">
        <f>SUM(R68:U68)</f>
        <v>0</v>
      </c>
      <c r="W68" s="120"/>
      <c r="X68" s="121"/>
      <c r="Y68" s="121"/>
      <c r="Z68" s="122">
        <f>SUM(V68:Y68)</f>
        <v>0</v>
      </c>
      <c r="AA68" s="120"/>
      <c r="AB68" s="121"/>
      <c r="AC68" s="121"/>
      <c r="AD68" s="122">
        <f>SUM(Z68:AC68)</f>
        <v>0</v>
      </c>
      <c r="AE68" s="120"/>
      <c r="AF68" s="121"/>
      <c r="AG68" s="121"/>
      <c r="AH68" s="122">
        <f>SUM(AD68:AG68)</f>
        <v>0</v>
      </c>
      <c r="AI68" s="120"/>
      <c r="AJ68" s="121"/>
      <c r="AK68" s="121"/>
      <c r="AL68" s="122">
        <f>SUM(AH68:AK68)</f>
        <v>0</v>
      </c>
      <c r="AM68" s="120"/>
      <c r="AN68" s="121"/>
      <c r="AO68" s="121"/>
      <c r="AP68" s="122">
        <f>SUM(AL68:AO68)</f>
        <v>0</v>
      </c>
      <c r="AQ68" s="120"/>
      <c r="AR68" s="121"/>
      <c r="AS68" s="121"/>
      <c r="AT68" s="122">
        <f>SUM(AP68:AS68)</f>
        <v>0</v>
      </c>
      <c r="AU68" s="120"/>
      <c r="AV68" s="121"/>
      <c r="AW68" s="121"/>
      <c r="AX68" s="122">
        <f>SUM(AT68:AW68)</f>
        <v>0</v>
      </c>
      <c r="AZ68" s="463">
        <f>BC68-J68</f>
        <v>0</v>
      </c>
      <c r="BA68" s="449">
        <v>0</v>
      </c>
      <c r="BB68" s="449">
        <v>0</v>
      </c>
      <c r="BC68" s="396">
        <v>0</v>
      </c>
    </row>
    <row r="69" spans="1:55" s="123" customFormat="1" x14ac:dyDescent="0.3">
      <c r="A69" s="34" t="s">
        <v>349</v>
      </c>
      <c r="B69" s="33" t="s">
        <v>348</v>
      </c>
      <c r="C69" s="120"/>
      <c r="D69" s="121">
        <v>0</v>
      </c>
      <c r="E69" s="121">
        <v>0</v>
      </c>
      <c r="F69" s="122">
        <f>SUM(C69:E69)</f>
        <v>0</v>
      </c>
      <c r="G69" s="120"/>
      <c r="H69" s="121">
        <v>0</v>
      </c>
      <c r="I69" s="121">
        <v>0</v>
      </c>
      <c r="J69" s="122">
        <f>SUM(F69:I69)</f>
        <v>0</v>
      </c>
      <c r="K69" s="120"/>
      <c r="L69" s="121"/>
      <c r="M69" s="121"/>
      <c r="N69" s="122">
        <f>SUM(J69:M69)</f>
        <v>0</v>
      </c>
      <c r="O69" s="120"/>
      <c r="P69" s="121"/>
      <c r="Q69" s="121"/>
      <c r="R69" s="122">
        <f>SUM(N69:Q69)</f>
        <v>0</v>
      </c>
      <c r="S69" s="120"/>
      <c r="T69" s="121"/>
      <c r="U69" s="121"/>
      <c r="V69" s="122">
        <f>SUM(R69:U69)</f>
        <v>0</v>
      </c>
      <c r="W69" s="120"/>
      <c r="X69" s="121"/>
      <c r="Y69" s="121"/>
      <c r="Z69" s="122">
        <f>SUM(V69:Y69)</f>
        <v>0</v>
      </c>
      <c r="AA69" s="120"/>
      <c r="AB69" s="121"/>
      <c r="AC69" s="121"/>
      <c r="AD69" s="122">
        <f>SUM(Z69:AC69)</f>
        <v>0</v>
      </c>
      <c r="AE69" s="120"/>
      <c r="AF69" s="121"/>
      <c r="AG69" s="121"/>
      <c r="AH69" s="122">
        <f>SUM(AD69:AG69)</f>
        <v>0</v>
      </c>
      <c r="AI69" s="120"/>
      <c r="AJ69" s="121"/>
      <c r="AK69" s="121"/>
      <c r="AL69" s="122">
        <f>SUM(AH69:AK69)</f>
        <v>0</v>
      </c>
      <c r="AM69" s="120"/>
      <c r="AN69" s="121"/>
      <c r="AO69" s="121"/>
      <c r="AP69" s="122">
        <f>SUM(AL69:AO69)</f>
        <v>0</v>
      </c>
      <c r="AQ69" s="120"/>
      <c r="AR69" s="121"/>
      <c r="AS69" s="121"/>
      <c r="AT69" s="122">
        <f>SUM(AP69:AS69)</f>
        <v>0</v>
      </c>
      <c r="AU69" s="120"/>
      <c r="AV69" s="121"/>
      <c r="AW69" s="121"/>
      <c r="AX69" s="122">
        <f>SUM(AT69:AW69)</f>
        <v>0</v>
      </c>
      <c r="AZ69" s="463">
        <f>BC69-J69</f>
        <v>0</v>
      </c>
      <c r="BA69" s="449">
        <v>0</v>
      </c>
      <c r="BB69" s="449">
        <v>0</v>
      </c>
      <c r="BC69" s="396">
        <v>0</v>
      </c>
    </row>
    <row r="70" spans="1:55" s="123" customFormat="1" x14ac:dyDescent="0.3">
      <c r="A70" s="34" t="s">
        <v>347</v>
      </c>
      <c r="B70" s="33" t="s">
        <v>346</v>
      </c>
      <c r="C70" s="120"/>
      <c r="D70" s="121">
        <v>0</v>
      </c>
      <c r="E70" s="121">
        <v>0</v>
      </c>
      <c r="F70" s="122">
        <f>SUM(C70:E70)</f>
        <v>0</v>
      </c>
      <c r="G70" s="120"/>
      <c r="H70" s="121">
        <v>0</v>
      </c>
      <c r="I70" s="121">
        <v>0</v>
      </c>
      <c r="J70" s="122">
        <f>SUM(F70:I70)</f>
        <v>0</v>
      </c>
      <c r="K70" s="120"/>
      <c r="L70" s="121"/>
      <c r="M70" s="121"/>
      <c r="N70" s="122">
        <f>SUM(J70:M70)</f>
        <v>0</v>
      </c>
      <c r="O70" s="120"/>
      <c r="P70" s="121"/>
      <c r="Q70" s="121"/>
      <c r="R70" s="122">
        <f>SUM(N70:Q70)</f>
        <v>0</v>
      </c>
      <c r="S70" s="120"/>
      <c r="T70" s="121"/>
      <c r="U70" s="121"/>
      <c r="V70" s="122">
        <f>SUM(R70:U70)</f>
        <v>0</v>
      </c>
      <c r="W70" s="120"/>
      <c r="X70" s="121"/>
      <c r="Y70" s="121"/>
      <c r="Z70" s="122">
        <f>SUM(V70:Y70)</f>
        <v>0</v>
      </c>
      <c r="AA70" s="120"/>
      <c r="AB70" s="121"/>
      <c r="AC70" s="121"/>
      <c r="AD70" s="122">
        <f>SUM(Z70:AC70)</f>
        <v>0</v>
      </c>
      <c r="AE70" s="120"/>
      <c r="AF70" s="121"/>
      <c r="AG70" s="121"/>
      <c r="AH70" s="122">
        <f>SUM(AD70:AG70)</f>
        <v>0</v>
      </c>
      <c r="AI70" s="120"/>
      <c r="AJ70" s="121"/>
      <c r="AK70" s="121"/>
      <c r="AL70" s="122">
        <f>SUM(AH70:AK70)</f>
        <v>0</v>
      </c>
      <c r="AM70" s="120"/>
      <c r="AN70" s="121"/>
      <c r="AO70" s="121"/>
      <c r="AP70" s="122">
        <f>SUM(AL70:AO70)</f>
        <v>0</v>
      </c>
      <c r="AQ70" s="120"/>
      <c r="AR70" s="121"/>
      <c r="AS70" s="121"/>
      <c r="AT70" s="122">
        <f>SUM(AP70:AS70)</f>
        <v>0</v>
      </c>
      <c r="AU70" s="120"/>
      <c r="AV70" s="121"/>
      <c r="AW70" s="121"/>
      <c r="AX70" s="122">
        <f>SUM(AT70:AW70)</f>
        <v>0</v>
      </c>
      <c r="AZ70" s="463">
        <f>BC70-J70</f>
        <v>0</v>
      </c>
      <c r="BA70" s="449">
        <v>0</v>
      </c>
      <c r="BB70" s="449">
        <v>0</v>
      </c>
      <c r="BC70" s="396">
        <v>0</v>
      </c>
    </row>
    <row r="71" spans="1:55" s="128" customFormat="1" x14ac:dyDescent="0.3">
      <c r="A71" s="28" t="s">
        <v>345</v>
      </c>
      <c r="B71" s="27" t="s">
        <v>344</v>
      </c>
      <c r="C71" s="125">
        <f>SUM(C68:C70)</f>
        <v>0</v>
      </c>
      <c r="D71" s="121">
        <v>0</v>
      </c>
      <c r="E71" s="121">
        <v>0</v>
      </c>
      <c r="F71" s="127">
        <f>IF((SUM(C71:E71))=(SUM(F68:F70)),SUM(F68:F70),"HIBA!")</f>
        <v>0</v>
      </c>
      <c r="G71" s="125">
        <f>SUM(G68:G70)</f>
        <v>0</v>
      </c>
      <c r="H71" s="121">
        <v>0</v>
      </c>
      <c r="I71" s="121">
        <v>0</v>
      </c>
      <c r="J71" s="127">
        <f>IF((SUM(F71:I71))=(SUM(J68:J70)),SUM(J68:J70),"HIBA!")</f>
        <v>0</v>
      </c>
      <c r="K71" s="125">
        <f>SUM(K68:K70)</f>
        <v>0</v>
      </c>
      <c r="L71" s="126">
        <f>SUM(L68:L70)</f>
        <v>0</v>
      </c>
      <c r="M71" s="126">
        <f>SUM(M68:M70)</f>
        <v>0</v>
      </c>
      <c r="N71" s="127">
        <f>IF((SUM(J71:M71))=(SUM(N68:N70)),SUM(N68:N70),"HIBA!")</f>
        <v>0</v>
      </c>
      <c r="O71" s="125">
        <f>SUM(O68:O70)</f>
        <v>0</v>
      </c>
      <c r="P71" s="126">
        <f>SUM(P68:P70)</f>
        <v>0</v>
      </c>
      <c r="Q71" s="126">
        <f>SUM(Q68:Q70)</f>
        <v>0</v>
      </c>
      <c r="R71" s="127">
        <f>IF((SUM(N71:Q71))=(SUM(R68:R70)),SUM(R68:R70),"HIBA!")</f>
        <v>0</v>
      </c>
      <c r="S71" s="125">
        <f>SUM(S68:S70)</f>
        <v>0</v>
      </c>
      <c r="T71" s="126">
        <f>SUM(T68:T70)</f>
        <v>0</v>
      </c>
      <c r="U71" s="126">
        <f>SUM(U68:U70)</f>
        <v>0</v>
      </c>
      <c r="V71" s="127">
        <f>IF((SUM(R71:U71))=(SUM(V68:V70)),SUM(V68:V70),"HIBA!")</f>
        <v>0</v>
      </c>
      <c r="W71" s="125">
        <f>SUM(W68:W70)</f>
        <v>0</v>
      </c>
      <c r="X71" s="126">
        <f>SUM(X68:X70)</f>
        <v>0</v>
      </c>
      <c r="Y71" s="126">
        <f>SUM(Y68:Y70)</f>
        <v>0</v>
      </c>
      <c r="Z71" s="127">
        <f>IF((SUM(V71:Y71))=(SUM(Z68:Z70)),SUM(Z68:Z70),"HIBA!")</f>
        <v>0</v>
      </c>
      <c r="AA71" s="125">
        <f>SUM(AA68:AA70)</f>
        <v>0</v>
      </c>
      <c r="AB71" s="126">
        <f>SUM(AB68:AB70)</f>
        <v>0</v>
      </c>
      <c r="AC71" s="126">
        <f>SUM(AC68:AC70)</f>
        <v>0</v>
      </c>
      <c r="AD71" s="127">
        <f>IF((SUM(Z71:AC71))=(SUM(AD68:AD70)),SUM(AD68:AD70),"HIBA!")</f>
        <v>0</v>
      </c>
      <c r="AE71" s="125">
        <f>SUM(AE68:AE70)</f>
        <v>0</v>
      </c>
      <c r="AF71" s="126">
        <f>SUM(AF68:AF70)</f>
        <v>0</v>
      </c>
      <c r="AG71" s="126">
        <f>SUM(AG68:AG70)</f>
        <v>0</v>
      </c>
      <c r="AH71" s="127">
        <f>IF((SUM(AD71:AG71))=(SUM(AH68:AH70)),SUM(AH68:AH70),"HIBA!")</f>
        <v>0</v>
      </c>
      <c r="AI71" s="125">
        <f>SUM(AI68:AI70)</f>
        <v>0</v>
      </c>
      <c r="AJ71" s="126">
        <f>SUM(AJ68:AJ70)</f>
        <v>0</v>
      </c>
      <c r="AK71" s="126">
        <f>SUM(AK68:AK70)</f>
        <v>0</v>
      </c>
      <c r="AL71" s="127">
        <f>IF((SUM(AH71:AK71))=(SUM(AL68:AL70)),SUM(AL68:AL70),"HIBA!")</f>
        <v>0</v>
      </c>
      <c r="AM71" s="125">
        <f>SUM(AM68:AM70)</f>
        <v>0</v>
      </c>
      <c r="AN71" s="126">
        <f>SUM(AN68:AN70)</f>
        <v>0</v>
      </c>
      <c r="AO71" s="126">
        <f>SUM(AO68:AO70)</f>
        <v>0</v>
      </c>
      <c r="AP71" s="127">
        <f>IF((SUM(AL71:AO71))=(SUM(AP68:AP70)),SUM(AP68:AP70),"HIBA!")</f>
        <v>0</v>
      </c>
      <c r="AQ71" s="125">
        <f>SUM(AQ68:AQ70)</f>
        <v>0</v>
      </c>
      <c r="AR71" s="126">
        <f>SUM(AR68:AR70)</f>
        <v>0</v>
      </c>
      <c r="AS71" s="126">
        <f>SUM(AS68:AS70)</f>
        <v>0</v>
      </c>
      <c r="AT71" s="127">
        <f>IF((SUM(AP71:AS71))=(SUM(AT68:AT70)),SUM(AT68:AT70),"HIBA!")</f>
        <v>0</v>
      </c>
      <c r="AU71" s="125">
        <f>SUM(AU68:AU70)</f>
        <v>0</v>
      </c>
      <c r="AV71" s="126">
        <f>SUM(AV68:AV70)</f>
        <v>0</v>
      </c>
      <c r="AW71" s="126">
        <f>SUM(AW68:AW70)</f>
        <v>0</v>
      </c>
      <c r="AX71" s="127">
        <f>IF((SUM(AT71:AW71))=(SUM(AX68:AX70)),SUM(AX68:AX70),"HIBA!")</f>
        <v>0</v>
      </c>
      <c r="AZ71" s="463">
        <f>BC71-J71</f>
        <v>0</v>
      </c>
      <c r="BA71" s="449">
        <v>0</v>
      </c>
      <c r="BB71" s="449">
        <v>0</v>
      </c>
      <c r="BC71" s="396">
        <v>0</v>
      </c>
    </row>
    <row r="72" spans="1:55" s="123" customFormat="1" x14ac:dyDescent="0.3">
      <c r="A72" s="34" t="s">
        <v>343</v>
      </c>
      <c r="B72" s="33" t="s">
        <v>342</v>
      </c>
      <c r="C72" s="120"/>
      <c r="D72" s="121">
        <v>0</v>
      </c>
      <c r="E72" s="121">
        <v>0</v>
      </c>
      <c r="F72" s="122">
        <f>SUM(C72:E72)</f>
        <v>0</v>
      </c>
      <c r="G72" s="120"/>
      <c r="H72" s="121">
        <v>0</v>
      </c>
      <c r="I72" s="121">
        <v>0</v>
      </c>
      <c r="J72" s="122">
        <f>SUM(F72:I72)</f>
        <v>0</v>
      </c>
      <c r="K72" s="120"/>
      <c r="L72" s="121"/>
      <c r="M72" s="121"/>
      <c r="N72" s="122">
        <f>SUM(J72:M72)</f>
        <v>0</v>
      </c>
      <c r="O72" s="120"/>
      <c r="P72" s="121"/>
      <c r="Q72" s="121"/>
      <c r="R72" s="122">
        <f>SUM(N72:Q72)</f>
        <v>0</v>
      </c>
      <c r="S72" s="120"/>
      <c r="T72" s="121"/>
      <c r="U72" s="121"/>
      <c r="V72" s="122">
        <f>SUM(R72:U72)</f>
        <v>0</v>
      </c>
      <c r="W72" s="120"/>
      <c r="X72" s="121"/>
      <c r="Y72" s="121"/>
      <c r="Z72" s="122">
        <f>SUM(V72:Y72)</f>
        <v>0</v>
      </c>
      <c r="AA72" s="120"/>
      <c r="AB72" s="121"/>
      <c r="AC72" s="121"/>
      <c r="AD72" s="122">
        <f>SUM(Z72:AC72)</f>
        <v>0</v>
      </c>
      <c r="AE72" s="120"/>
      <c r="AF72" s="121"/>
      <c r="AG72" s="121"/>
      <c r="AH72" s="122">
        <f>SUM(AD72:AG72)</f>
        <v>0</v>
      </c>
      <c r="AI72" s="120"/>
      <c r="AJ72" s="121"/>
      <c r="AK72" s="121"/>
      <c r="AL72" s="122">
        <f>SUM(AH72:AK72)</f>
        <v>0</v>
      </c>
      <c r="AM72" s="120"/>
      <c r="AN72" s="121"/>
      <c r="AO72" s="121"/>
      <c r="AP72" s="122">
        <f>SUM(AL72:AO72)</f>
        <v>0</v>
      </c>
      <c r="AQ72" s="120"/>
      <c r="AR72" s="121"/>
      <c r="AS72" s="121"/>
      <c r="AT72" s="122">
        <f>SUM(AP72:AS72)</f>
        <v>0</v>
      </c>
      <c r="AU72" s="120"/>
      <c r="AV72" s="121"/>
      <c r="AW72" s="121"/>
      <c r="AX72" s="122">
        <f>SUM(AT72:AW72)</f>
        <v>0</v>
      </c>
      <c r="AZ72" s="463">
        <f>BC72-J72</f>
        <v>0</v>
      </c>
      <c r="BA72" s="449">
        <v>0</v>
      </c>
      <c r="BB72" s="449">
        <v>0</v>
      </c>
      <c r="BC72" s="396">
        <v>0</v>
      </c>
    </row>
    <row r="73" spans="1:55" s="123" customFormat="1" x14ac:dyDescent="0.3">
      <c r="A73" s="34" t="s">
        <v>341</v>
      </c>
      <c r="B73" s="33" t="s">
        <v>340</v>
      </c>
      <c r="C73" s="120"/>
      <c r="D73" s="121">
        <v>0</v>
      </c>
      <c r="E73" s="121">
        <v>0</v>
      </c>
      <c r="F73" s="122">
        <f>SUM(C73:E73)</f>
        <v>0</v>
      </c>
      <c r="G73" s="120"/>
      <c r="H73" s="121">
        <v>0</v>
      </c>
      <c r="I73" s="121">
        <v>0</v>
      </c>
      <c r="J73" s="122">
        <f>SUM(F73:I73)</f>
        <v>0</v>
      </c>
      <c r="K73" s="120"/>
      <c r="L73" s="121"/>
      <c r="M73" s="121"/>
      <c r="N73" s="122">
        <f>SUM(J73:M73)</f>
        <v>0</v>
      </c>
      <c r="O73" s="120"/>
      <c r="P73" s="121"/>
      <c r="Q73" s="121"/>
      <c r="R73" s="122">
        <f>SUM(N73:Q73)</f>
        <v>0</v>
      </c>
      <c r="S73" s="120"/>
      <c r="T73" s="121"/>
      <c r="U73" s="121"/>
      <c r="V73" s="122">
        <f>SUM(R73:U73)</f>
        <v>0</v>
      </c>
      <c r="W73" s="120"/>
      <c r="X73" s="121"/>
      <c r="Y73" s="121"/>
      <c r="Z73" s="122">
        <f>SUM(V73:Y73)</f>
        <v>0</v>
      </c>
      <c r="AA73" s="120"/>
      <c r="AB73" s="121"/>
      <c r="AC73" s="121"/>
      <c r="AD73" s="122">
        <f>SUM(Z73:AC73)</f>
        <v>0</v>
      </c>
      <c r="AE73" s="120"/>
      <c r="AF73" s="121"/>
      <c r="AG73" s="121"/>
      <c r="AH73" s="122">
        <f>SUM(AD73:AG73)</f>
        <v>0</v>
      </c>
      <c r="AI73" s="120"/>
      <c r="AJ73" s="121"/>
      <c r="AK73" s="121"/>
      <c r="AL73" s="122">
        <f>SUM(AH73:AK73)</f>
        <v>0</v>
      </c>
      <c r="AM73" s="120"/>
      <c r="AN73" s="121"/>
      <c r="AO73" s="121"/>
      <c r="AP73" s="122">
        <f>SUM(AL73:AO73)</f>
        <v>0</v>
      </c>
      <c r="AQ73" s="120"/>
      <c r="AR73" s="121"/>
      <c r="AS73" s="121"/>
      <c r="AT73" s="122">
        <f>SUM(AP73:AS73)</f>
        <v>0</v>
      </c>
      <c r="AU73" s="120"/>
      <c r="AV73" s="121"/>
      <c r="AW73" s="121"/>
      <c r="AX73" s="122">
        <f>SUM(AT73:AW73)</f>
        <v>0</v>
      </c>
      <c r="AZ73" s="463">
        <f>BC73-J73</f>
        <v>0</v>
      </c>
      <c r="BA73" s="449">
        <v>0</v>
      </c>
      <c r="BB73" s="449">
        <v>0</v>
      </c>
      <c r="BC73" s="396">
        <v>0</v>
      </c>
    </row>
    <row r="74" spans="1:55" s="123" customFormat="1" x14ac:dyDescent="0.3">
      <c r="A74" s="34" t="s">
        <v>339</v>
      </c>
      <c r="B74" s="33" t="s">
        <v>338</v>
      </c>
      <c r="C74" s="120"/>
      <c r="D74" s="121">
        <v>0</v>
      </c>
      <c r="E74" s="121">
        <v>0</v>
      </c>
      <c r="F74" s="122">
        <f>SUM(C74:E74)</f>
        <v>0</v>
      </c>
      <c r="G74" s="120">
        <v>0</v>
      </c>
      <c r="H74" s="121">
        <v>0</v>
      </c>
      <c r="I74" s="121">
        <v>0</v>
      </c>
      <c r="J74" s="122">
        <f>SUM(F74:I74)</f>
        <v>0</v>
      </c>
      <c r="K74" s="120"/>
      <c r="L74" s="121"/>
      <c r="M74" s="121"/>
      <c r="N74" s="122">
        <f>SUM(J74:M74)</f>
        <v>0</v>
      </c>
      <c r="O74" s="120"/>
      <c r="P74" s="121"/>
      <c r="Q74" s="121"/>
      <c r="R74" s="122">
        <f>SUM(N74:Q74)</f>
        <v>0</v>
      </c>
      <c r="S74" s="120"/>
      <c r="T74" s="121"/>
      <c r="U74" s="121"/>
      <c r="V74" s="122">
        <f>SUM(R74:U74)</f>
        <v>0</v>
      </c>
      <c r="W74" s="120"/>
      <c r="X74" s="121"/>
      <c r="Y74" s="121"/>
      <c r="Z74" s="122">
        <f>SUM(V74:Y74)</f>
        <v>0</v>
      </c>
      <c r="AA74" s="120"/>
      <c r="AB74" s="121"/>
      <c r="AC74" s="121"/>
      <c r="AD74" s="122">
        <f>SUM(Z74:AC74)</f>
        <v>0</v>
      </c>
      <c r="AE74" s="120"/>
      <c r="AF74" s="121"/>
      <c r="AG74" s="121"/>
      <c r="AH74" s="122">
        <f>SUM(AD74:AG74)</f>
        <v>0</v>
      </c>
      <c r="AI74" s="120"/>
      <c r="AJ74" s="121"/>
      <c r="AK74" s="121"/>
      <c r="AL74" s="122">
        <f>SUM(AH74:AK74)</f>
        <v>0</v>
      </c>
      <c r="AM74" s="120"/>
      <c r="AN74" s="121"/>
      <c r="AO74" s="121"/>
      <c r="AP74" s="122">
        <f>SUM(AL74:AO74)</f>
        <v>0</v>
      </c>
      <c r="AQ74" s="120"/>
      <c r="AR74" s="121"/>
      <c r="AS74" s="121"/>
      <c r="AT74" s="122">
        <f>SUM(AP74:AS74)</f>
        <v>0</v>
      </c>
      <c r="AU74" s="120"/>
      <c r="AV74" s="121"/>
      <c r="AW74" s="121"/>
      <c r="AX74" s="122">
        <f>SUM(AT74:AW74)</f>
        <v>0</v>
      </c>
      <c r="AZ74" s="463">
        <f>BC74-J74</f>
        <v>0</v>
      </c>
      <c r="BA74" s="449">
        <v>0</v>
      </c>
      <c r="BB74" s="449">
        <v>0</v>
      </c>
      <c r="BC74" s="396">
        <v>0</v>
      </c>
    </row>
    <row r="75" spans="1:55" s="123" customFormat="1" ht="24.9" customHeight="1" x14ac:dyDescent="0.3">
      <c r="A75" s="34" t="s">
        <v>337</v>
      </c>
      <c r="B75" s="33" t="s">
        <v>336</v>
      </c>
      <c r="C75" s="120">
        <v>19725323</v>
      </c>
      <c r="D75" s="121">
        <v>0</v>
      </c>
      <c r="E75" s="121">
        <v>0</v>
      </c>
      <c r="F75" s="122">
        <f>SUM(C75:E75)</f>
        <v>19725323</v>
      </c>
      <c r="G75" s="120">
        <v>-7688177</v>
      </c>
      <c r="H75" s="121">
        <v>0</v>
      </c>
      <c r="I75" s="121">
        <v>0</v>
      </c>
      <c r="J75" s="122">
        <f>SUM(F75:I75)</f>
        <v>12037146</v>
      </c>
      <c r="K75" s="120"/>
      <c r="L75" s="121"/>
      <c r="M75" s="121"/>
      <c r="N75" s="122">
        <f>SUM(J75:M75)</f>
        <v>12037146</v>
      </c>
      <c r="O75" s="120"/>
      <c r="P75" s="121"/>
      <c r="Q75" s="121"/>
      <c r="R75" s="122">
        <f>SUM(N75:Q75)</f>
        <v>12037146</v>
      </c>
      <c r="S75" s="120"/>
      <c r="T75" s="121"/>
      <c r="U75" s="121"/>
      <c r="V75" s="122">
        <f>SUM(R75:U75)</f>
        <v>12037146</v>
      </c>
      <c r="W75" s="120"/>
      <c r="X75" s="121"/>
      <c r="Y75" s="121"/>
      <c r="Z75" s="122">
        <f>SUM(V75:Y75)</f>
        <v>12037146</v>
      </c>
      <c r="AA75" s="120"/>
      <c r="AB75" s="121"/>
      <c r="AC75" s="121"/>
      <c r="AD75" s="122">
        <f>SUM(Z75:AC75)</f>
        <v>12037146</v>
      </c>
      <c r="AE75" s="120"/>
      <c r="AF75" s="121"/>
      <c r="AG75" s="121"/>
      <c r="AH75" s="122">
        <f>SUM(AD75:AG75)</f>
        <v>12037146</v>
      </c>
      <c r="AI75" s="120"/>
      <c r="AJ75" s="121"/>
      <c r="AK75" s="121"/>
      <c r="AL75" s="122">
        <f>SUM(AH75:AK75)</f>
        <v>12037146</v>
      </c>
      <c r="AM75" s="120"/>
      <c r="AN75" s="121"/>
      <c r="AO75" s="121"/>
      <c r="AP75" s="122">
        <f>SUM(AL75:AO75)</f>
        <v>12037146</v>
      </c>
      <c r="AQ75" s="120"/>
      <c r="AR75" s="121"/>
      <c r="AS75" s="121"/>
      <c r="AT75" s="122">
        <f>SUM(AP75:AS75)</f>
        <v>12037146</v>
      </c>
      <c r="AU75" s="120"/>
      <c r="AV75" s="121"/>
      <c r="AW75" s="121"/>
      <c r="AX75" s="122">
        <f>SUM(AT75:AW75)</f>
        <v>12037146</v>
      </c>
      <c r="AZ75" s="463">
        <f>BC75-J75</f>
        <v>2950000</v>
      </c>
      <c r="BA75" s="449">
        <v>0</v>
      </c>
      <c r="BB75" s="449">
        <v>0</v>
      </c>
      <c r="BC75" s="396">
        <v>14987146</v>
      </c>
    </row>
    <row r="76" spans="1:55" s="123" customFormat="1" ht="24.9" hidden="1" customHeight="1" x14ac:dyDescent="0.3">
      <c r="A76" s="34" t="s">
        <v>335</v>
      </c>
      <c r="B76" s="33" t="s">
        <v>334</v>
      </c>
      <c r="C76" s="120"/>
      <c r="D76" s="121">
        <v>0</v>
      </c>
      <c r="E76" s="121">
        <v>0</v>
      </c>
      <c r="F76" s="122">
        <f>SUM(C76:E76)</f>
        <v>0</v>
      </c>
      <c r="G76" s="120"/>
      <c r="H76" s="121">
        <v>0</v>
      </c>
      <c r="I76" s="121">
        <v>0</v>
      </c>
      <c r="J76" s="122">
        <f>SUM(F76:I76)</f>
        <v>0</v>
      </c>
      <c r="K76" s="120"/>
      <c r="L76" s="121"/>
      <c r="M76" s="121"/>
      <c r="N76" s="122">
        <f>SUM(J76:M76)</f>
        <v>0</v>
      </c>
      <c r="O76" s="120"/>
      <c r="P76" s="121"/>
      <c r="Q76" s="121"/>
      <c r="R76" s="122">
        <f>SUM(N76:Q76)</f>
        <v>0</v>
      </c>
      <c r="S76" s="120"/>
      <c r="T76" s="121"/>
      <c r="U76" s="121"/>
      <c r="V76" s="122">
        <f>SUM(R76:U76)</f>
        <v>0</v>
      </c>
      <c r="W76" s="120"/>
      <c r="X76" s="121"/>
      <c r="Y76" s="121"/>
      <c r="Z76" s="122">
        <f>SUM(V76:Y76)</f>
        <v>0</v>
      </c>
      <c r="AA76" s="120"/>
      <c r="AB76" s="121"/>
      <c r="AC76" s="121"/>
      <c r="AD76" s="122">
        <f>SUM(Z76:AC76)</f>
        <v>0</v>
      </c>
      <c r="AE76" s="120"/>
      <c r="AF76" s="121"/>
      <c r="AG76" s="121"/>
      <c r="AH76" s="122">
        <f>SUM(AD76:AG76)</f>
        <v>0</v>
      </c>
      <c r="AI76" s="120"/>
      <c r="AJ76" s="121"/>
      <c r="AK76" s="121"/>
      <c r="AL76" s="122">
        <f>SUM(AH76:AK76)</f>
        <v>0</v>
      </c>
      <c r="AM76" s="120"/>
      <c r="AN76" s="121"/>
      <c r="AO76" s="121"/>
      <c r="AP76" s="122">
        <f>SUM(AL76:AO76)</f>
        <v>0</v>
      </c>
      <c r="AQ76" s="120"/>
      <c r="AR76" s="121"/>
      <c r="AS76" s="121"/>
      <c r="AT76" s="122">
        <f>SUM(AP76:AS76)</f>
        <v>0</v>
      </c>
      <c r="AU76" s="120"/>
      <c r="AV76" s="121"/>
      <c r="AW76" s="121"/>
      <c r="AX76" s="122">
        <f>SUM(AT76:AW76)</f>
        <v>0</v>
      </c>
      <c r="AZ76" s="463">
        <f>BC76-J76</f>
        <v>2000000</v>
      </c>
      <c r="BA76" s="449">
        <v>0</v>
      </c>
      <c r="BB76" s="449">
        <v>0</v>
      </c>
      <c r="BC76" s="396">
        <v>2000000</v>
      </c>
    </row>
    <row r="77" spans="1:55" s="123" customFormat="1" ht="24.9" hidden="1" customHeight="1" x14ac:dyDescent="0.3">
      <c r="A77" s="34" t="s">
        <v>333</v>
      </c>
      <c r="B77" s="33" t="s">
        <v>332</v>
      </c>
      <c r="C77" s="120"/>
      <c r="D77" s="121">
        <v>0</v>
      </c>
      <c r="E77" s="121">
        <v>0</v>
      </c>
      <c r="F77" s="122">
        <f>SUM(C77:E77)</f>
        <v>0</v>
      </c>
      <c r="G77" s="120"/>
      <c r="H77" s="121">
        <v>0</v>
      </c>
      <c r="I77" s="121">
        <v>0</v>
      </c>
      <c r="J77" s="122">
        <f>SUM(F77:I77)</f>
        <v>0</v>
      </c>
      <c r="K77" s="120"/>
      <c r="L77" s="121"/>
      <c r="M77" s="121"/>
      <c r="N77" s="122">
        <f>SUM(J77:M77)</f>
        <v>0</v>
      </c>
      <c r="O77" s="120"/>
      <c r="P77" s="121"/>
      <c r="Q77" s="121"/>
      <c r="R77" s="122">
        <f>SUM(N77:Q77)</f>
        <v>0</v>
      </c>
      <c r="S77" s="120"/>
      <c r="T77" s="121"/>
      <c r="U77" s="121"/>
      <c r="V77" s="122">
        <f>SUM(R77:U77)</f>
        <v>0</v>
      </c>
      <c r="W77" s="120"/>
      <c r="X77" s="121"/>
      <c r="Y77" s="121"/>
      <c r="Z77" s="122">
        <f>SUM(V77:Y77)</f>
        <v>0</v>
      </c>
      <c r="AA77" s="120"/>
      <c r="AB77" s="121"/>
      <c r="AC77" s="121"/>
      <c r="AD77" s="122">
        <f>SUM(Z77:AC77)</f>
        <v>0</v>
      </c>
      <c r="AE77" s="120"/>
      <c r="AF77" s="121"/>
      <c r="AG77" s="121"/>
      <c r="AH77" s="122">
        <f>SUM(AD77:AG77)</f>
        <v>0</v>
      </c>
      <c r="AI77" s="120"/>
      <c r="AJ77" s="121"/>
      <c r="AK77" s="121"/>
      <c r="AL77" s="122">
        <f>SUM(AH77:AK77)</f>
        <v>0</v>
      </c>
      <c r="AM77" s="120"/>
      <c r="AN77" s="121"/>
      <c r="AO77" s="121"/>
      <c r="AP77" s="122">
        <f>SUM(AL77:AO77)</f>
        <v>0</v>
      </c>
      <c r="AQ77" s="120"/>
      <c r="AR77" s="121"/>
      <c r="AS77" s="121"/>
      <c r="AT77" s="122">
        <f>SUM(AP77:AS77)</f>
        <v>0</v>
      </c>
      <c r="AU77" s="120"/>
      <c r="AV77" s="121"/>
      <c r="AW77" s="121"/>
      <c r="AX77" s="122">
        <f>SUM(AT77:AW77)</f>
        <v>0</v>
      </c>
      <c r="AZ77" s="463">
        <f>BC77-J77</f>
        <v>2000000</v>
      </c>
      <c r="BA77" s="449">
        <v>0</v>
      </c>
      <c r="BB77" s="449">
        <v>0</v>
      </c>
      <c r="BC77" s="396">
        <v>2000000</v>
      </c>
    </row>
    <row r="78" spans="1:55" s="123" customFormat="1" ht="24.9" hidden="1" customHeight="1" x14ac:dyDescent="0.3">
      <c r="A78" s="34" t="s">
        <v>331</v>
      </c>
      <c r="B78" s="33" t="s">
        <v>330</v>
      </c>
      <c r="C78" s="120"/>
      <c r="D78" s="121">
        <v>0</v>
      </c>
      <c r="E78" s="121">
        <v>0</v>
      </c>
      <c r="F78" s="122">
        <f>SUM(C78:E78)</f>
        <v>0</v>
      </c>
      <c r="G78" s="120"/>
      <c r="H78" s="121">
        <v>0</v>
      </c>
      <c r="I78" s="121">
        <v>0</v>
      </c>
      <c r="J78" s="122">
        <f>SUM(F78:I78)</f>
        <v>0</v>
      </c>
      <c r="K78" s="120"/>
      <c r="L78" s="121"/>
      <c r="M78" s="121"/>
      <c r="N78" s="122">
        <f>SUM(J78:M78)</f>
        <v>0</v>
      </c>
      <c r="O78" s="120"/>
      <c r="P78" s="121"/>
      <c r="Q78" s="121"/>
      <c r="R78" s="122">
        <f>SUM(N78:Q78)</f>
        <v>0</v>
      </c>
      <c r="S78" s="120"/>
      <c r="T78" s="121"/>
      <c r="U78" s="121"/>
      <c r="V78" s="122">
        <f>SUM(R78:U78)</f>
        <v>0</v>
      </c>
      <c r="W78" s="120"/>
      <c r="X78" s="121"/>
      <c r="Y78" s="121"/>
      <c r="Z78" s="122">
        <f>SUM(V78:Y78)</f>
        <v>0</v>
      </c>
      <c r="AA78" s="120"/>
      <c r="AB78" s="121"/>
      <c r="AC78" s="121"/>
      <c r="AD78" s="122">
        <f>SUM(Z78:AC78)</f>
        <v>0</v>
      </c>
      <c r="AE78" s="120"/>
      <c r="AF78" s="121"/>
      <c r="AG78" s="121"/>
      <c r="AH78" s="122">
        <f>SUM(AD78:AG78)</f>
        <v>0</v>
      </c>
      <c r="AI78" s="120"/>
      <c r="AJ78" s="121"/>
      <c r="AK78" s="121"/>
      <c r="AL78" s="122">
        <f>SUM(AH78:AK78)</f>
        <v>0</v>
      </c>
      <c r="AM78" s="120"/>
      <c r="AN78" s="121"/>
      <c r="AO78" s="121"/>
      <c r="AP78" s="122">
        <f>SUM(AL78:AO78)</f>
        <v>0</v>
      </c>
      <c r="AQ78" s="120"/>
      <c r="AR78" s="121"/>
      <c r="AS78" s="121"/>
      <c r="AT78" s="122">
        <f>SUM(AP78:AS78)</f>
        <v>0</v>
      </c>
      <c r="AU78" s="120"/>
      <c r="AV78" s="121"/>
      <c r="AW78" s="121"/>
      <c r="AX78" s="122">
        <f>SUM(AT78:AW78)</f>
        <v>0</v>
      </c>
      <c r="AZ78" s="463">
        <f>BC78-J78</f>
        <v>2000000</v>
      </c>
      <c r="BA78" s="449">
        <v>0</v>
      </c>
      <c r="BB78" s="449">
        <v>0</v>
      </c>
      <c r="BC78" s="396">
        <v>2000000</v>
      </c>
    </row>
    <row r="79" spans="1:55" s="123" customFormat="1" ht="24.9" hidden="1" customHeight="1" x14ac:dyDescent="0.3">
      <c r="A79" s="34" t="s">
        <v>329</v>
      </c>
      <c r="B79" s="33" t="s">
        <v>328</v>
      </c>
      <c r="C79" s="120"/>
      <c r="D79" s="121">
        <v>0</v>
      </c>
      <c r="E79" s="121">
        <v>0</v>
      </c>
      <c r="F79" s="122">
        <f>SUM(C79:E79)</f>
        <v>0</v>
      </c>
      <c r="G79" s="120"/>
      <c r="H79" s="121">
        <v>0</v>
      </c>
      <c r="I79" s="121">
        <v>0</v>
      </c>
      <c r="J79" s="122">
        <f>SUM(F79:I79)</f>
        <v>0</v>
      </c>
      <c r="K79" s="120"/>
      <c r="L79" s="121"/>
      <c r="M79" s="121"/>
      <c r="N79" s="122">
        <f>SUM(J79:M79)</f>
        <v>0</v>
      </c>
      <c r="O79" s="120"/>
      <c r="P79" s="121"/>
      <c r="Q79" s="121"/>
      <c r="R79" s="122">
        <f>SUM(N79:Q79)</f>
        <v>0</v>
      </c>
      <c r="S79" s="120"/>
      <c r="T79" s="121"/>
      <c r="U79" s="121"/>
      <c r="V79" s="122">
        <f>SUM(R79:U79)</f>
        <v>0</v>
      </c>
      <c r="W79" s="120"/>
      <c r="X79" s="121"/>
      <c r="Y79" s="121"/>
      <c r="Z79" s="122">
        <f>SUM(V79:Y79)</f>
        <v>0</v>
      </c>
      <c r="AA79" s="120"/>
      <c r="AB79" s="121"/>
      <c r="AC79" s="121"/>
      <c r="AD79" s="122">
        <f>SUM(Z79:AC79)</f>
        <v>0</v>
      </c>
      <c r="AE79" s="120"/>
      <c r="AF79" s="121"/>
      <c r="AG79" s="121"/>
      <c r="AH79" s="122">
        <f>SUM(AD79:AG79)</f>
        <v>0</v>
      </c>
      <c r="AI79" s="120"/>
      <c r="AJ79" s="121"/>
      <c r="AK79" s="121"/>
      <c r="AL79" s="122">
        <f>SUM(AH79:AK79)</f>
        <v>0</v>
      </c>
      <c r="AM79" s="120"/>
      <c r="AN79" s="121"/>
      <c r="AO79" s="121"/>
      <c r="AP79" s="122">
        <f>SUM(AL79:AO79)</f>
        <v>0</v>
      </c>
      <c r="AQ79" s="120"/>
      <c r="AR79" s="121"/>
      <c r="AS79" s="121"/>
      <c r="AT79" s="122">
        <f>SUM(AP79:AS79)</f>
        <v>0</v>
      </c>
      <c r="AU79" s="120"/>
      <c r="AV79" s="121"/>
      <c r="AW79" s="121"/>
      <c r="AX79" s="122">
        <f>SUM(AT79:AW79)</f>
        <v>0</v>
      </c>
      <c r="AZ79" s="463">
        <f>BC79-J79</f>
        <v>2000000</v>
      </c>
      <c r="BA79" s="449">
        <v>0</v>
      </c>
      <c r="BB79" s="449">
        <v>0</v>
      </c>
      <c r="BC79" s="396">
        <v>2000000</v>
      </c>
    </row>
    <row r="80" spans="1:55" s="123" customFormat="1" ht="24.9" hidden="1" customHeight="1" x14ac:dyDescent="0.3">
      <c r="A80" s="34" t="s">
        <v>327</v>
      </c>
      <c r="B80" s="33" t="s">
        <v>326</v>
      </c>
      <c r="C80" s="120"/>
      <c r="D80" s="121">
        <v>0</v>
      </c>
      <c r="E80" s="121">
        <v>0</v>
      </c>
      <c r="F80" s="122">
        <f>SUM(C80:E80)</f>
        <v>0</v>
      </c>
      <c r="G80" s="120"/>
      <c r="H80" s="121">
        <v>0</v>
      </c>
      <c r="I80" s="121">
        <v>0</v>
      </c>
      <c r="J80" s="122">
        <f>SUM(F80:I80)</f>
        <v>0</v>
      </c>
      <c r="K80" s="120"/>
      <c r="L80" s="121"/>
      <c r="M80" s="121"/>
      <c r="N80" s="122">
        <f>SUM(J80:M80)</f>
        <v>0</v>
      </c>
      <c r="O80" s="120"/>
      <c r="P80" s="121"/>
      <c r="Q80" s="121"/>
      <c r="R80" s="122">
        <f>SUM(N80:Q80)</f>
        <v>0</v>
      </c>
      <c r="S80" s="120"/>
      <c r="T80" s="121"/>
      <c r="U80" s="121"/>
      <c r="V80" s="122">
        <f>SUM(R80:U80)</f>
        <v>0</v>
      </c>
      <c r="W80" s="120"/>
      <c r="X80" s="121"/>
      <c r="Y80" s="121"/>
      <c r="Z80" s="122">
        <f>SUM(V80:Y80)</f>
        <v>0</v>
      </c>
      <c r="AA80" s="120"/>
      <c r="AB80" s="121"/>
      <c r="AC80" s="121"/>
      <c r="AD80" s="122">
        <f>SUM(Z80:AC80)</f>
        <v>0</v>
      </c>
      <c r="AE80" s="120"/>
      <c r="AF80" s="121"/>
      <c r="AG80" s="121"/>
      <c r="AH80" s="122">
        <f>SUM(AD80:AG80)</f>
        <v>0</v>
      </c>
      <c r="AI80" s="120"/>
      <c r="AJ80" s="121"/>
      <c r="AK80" s="121"/>
      <c r="AL80" s="122">
        <f>SUM(AH80:AK80)</f>
        <v>0</v>
      </c>
      <c r="AM80" s="120"/>
      <c r="AN80" s="121"/>
      <c r="AO80" s="121"/>
      <c r="AP80" s="122">
        <f>SUM(AL80:AO80)</f>
        <v>0</v>
      </c>
      <c r="AQ80" s="120"/>
      <c r="AR80" s="121"/>
      <c r="AS80" s="121"/>
      <c r="AT80" s="122">
        <f>SUM(AP80:AS80)</f>
        <v>0</v>
      </c>
      <c r="AU80" s="120"/>
      <c r="AV80" s="121"/>
      <c r="AW80" s="121"/>
      <c r="AX80" s="122">
        <f>SUM(AT80:AW80)</f>
        <v>0</v>
      </c>
      <c r="AZ80" s="463">
        <f>BC80-J80</f>
        <v>2000000</v>
      </c>
      <c r="BA80" s="449">
        <v>0</v>
      </c>
      <c r="BB80" s="449">
        <v>0</v>
      </c>
      <c r="BC80" s="396">
        <v>2000000</v>
      </c>
    </row>
    <row r="81" spans="1:55" s="123" customFormat="1" x14ac:dyDescent="0.3">
      <c r="A81" s="34" t="s">
        <v>325</v>
      </c>
      <c r="B81" s="33" t="s">
        <v>324</v>
      </c>
      <c r="C81" s="120">
        <v>4052000</v>
      </c>
      <c r="D81" s="121">
        <v>0</v>
      </c>
      <c r="E81" s="121">
        <v>0</v>
      </c>
      <c r="F81" s="122">
        <f>SUM(C81:E81)</f>
        <v>4052000</v>
      </c>
      <c r="G81" s="120">
        <v>4500000</v>
      </c>
      <c r="H81" s="121">
        <v>0</v>
      </c>
      <c r="I81" s="121">
        <v>0</v>
      </c>
      <c r="J81" s="122">
        <f>SUM(F81:I81)</f>
        <v>8552000</v>
      </c>
      <c r="K81" s="120"/>
      <c r="L81" s="121"/>
      <c r="M81" s="121"/>
      <c r="N81" s="122">
        <f>SUM(J81:M81)</f>
        <v>8552000</v>
      </c>
      <c r="O81" s="120"/>
      <c r="P81" s="121"/>
      <c r="Q81" s="121"/>
      <c r="R81" s="122">
        <f>SUM(N81:Q81)</f>
        <v>8552000</v>
      </c>
      <c r="S81" s="120"/>
      <c r="T81" s="121"/>
      <c r="U81" s="121"/>
      <c r="V81" s="122">
        <f>SUM(R81:U81)</f>
        <v>8552000</v>
      </c>
      <c r="W81" s="120"/>
      <c r="X81" s="121"/>
      <c r="Y81" s="121"/>
      <c r="Z81" s="122">
        <f>SUM(V81:Y81)</f>
        <v>8552000</v>
      </c>
      <c r="AA81" s="120"/>
      <c r="AB81" s="121"/>
      <c r="AC81" s="121"/>
      <c r="AD81" s="122">
        <f>SUM(Z81:AC81)</f>
        <v>8552000</v>
      </c>
      <c r="AE81" s="120"/>
      <c r="AF81" s="121"/>
      <c r="AG81" s="121"/>
      <c r="AH81" s="122">
        <f>SUM(AD81:AG81)</f>
        <v>8552000</v>
      </c>
      <c r="AI81" s="120"/>
      <c r="AJ81" s="121"/>
      <c r="AK81" s="121"/>
      <c r="AL81" s="122">
        <f>SUM(AH81:AK81)</f>
        <v>8552000</v>
      </c>
      <c r="AM81" s="120"/>
      <c r="AN81" s="121"/>
      <c r="AO81" s="121"/>
      <c r="AP81" s="122">
        <f>SUM(AL81:AO81)</f>
        <v>8552000</v>
      </c>
      <c r="AQ81" s="120"/>
      <c r="AR81" s="121"/>
      <c r="AS81" s="121"/>
      <c r="AT81" s="122">
        <f>SUM(AP81:AS81)</f>
        <v>8552000</v>
      </c>
      <c r="AU81" s="120"/>
      <c r="AV81" s="121"/>
      <c r="AW81" s="121"/>
      <c r="AX81" s="122">
        <f>SUM(AT81:AW81)</f>
        <v>8552000</v>
      </c>
      <c r="AZ81" s="463">
        <f>BC81-J81</f>
        <v>-6552000</v>
      </c>
      <c r="BA81" s="449">
        <v>0</v>
      </c>
      <c r="BB81" s="449">
        <v>0</v>
      </c>
      <c r="BC81" s="396">
        <v>2000000</v>
      </c>
    </row>
    <row r="82" spans="1:55" s="123" customFormat="1" x14ac:dyDescent="0.3">
      <c r="A82" s="34" t="s">
        <v>323</v>
      </c>
      <c r="B82" s="33" t="s">
        <v>322</v>
      </c>
      <c r="C82" s="384">
        <v>11115269</v>
      </c>
      <c r="D82" s="121">
        <v>0</v>
      </c>
      <c r="E82" s="121">
        <v>0</v>
      </c>
      <c r="F82" s="122">
        <f>SUM(C82:E82)</f>
        <v>11115269</v>
      </c>
      <c r="G82" s="120">
        <v>-11061269</v>
      </c>
      <c r="H82" s="121">
        <v>0</v>
      </c>
      <c r="I82" s="121">
        <v>0</v>
      </c>
      <c r="J82" s="122">
        <f>SUM(F82:I82)</f>
        <v>54000</v>
      </c>
      <c r="K82" s="120"/>
      <c r="L82" s="121"/>
      <c r="M82" s="121"/>
      <c r="N82" s="122">
        <f>SUM(J82:M82)</f>
        <v>54000</v>
      </c>
      <c r="O82" s="120"/>
      <c r="P82" s="121"/>
      <c r="Q82" s="121"/>
      <c r="R82" s="122">
        <f>SUM(N82:Q82)</f>
        <v>54000</v>
      </c>
      <c r="S82" s="120"/>
      <c r="T82" s="121"/>
      <c r="U82" s="121"/>
      <c r="V82" s="122">
        <f>SUM(R82:U82)</f>
        <v>54000</v>
      </c>
      <c r="W82" s="120"/>
      <c r="X82" s="121"/>
      <c r="Y82" s="121"/>
      <c r="Z82" s="122">
        <f>SUM(V82:Y82)</f>
        <v>54000</v>
      </c>
      <c r="AA82" s="120"/>
      <c r="AB82" s="121"/>
      <c r="AC82" s="121"/>
      <c r="AD82" s="122">
        <f>SUM(Z82:AC82)</f>
        <v>54000</v>
      </c>
      <c r="AE82" s="120"/>
      <c r="AF82" s="121"/>
      <c r="AG82" s="121"/>
      <c r="AH82" s="122">
        <f>SUM(AD82:AG82)</f>
        <v>54000</v>
      </c>
      <c r="AI82" s="120"/>
      <c r="AJ82" s="121"/>
      <c r="AK82" s="121"/>
      <c r="AL82" s="122">
        <f>SUM(AH82:AK82)</f>
        <v>54000</v>
      </c>
      <c r="AM82" s="120"/>
      <c r="AN82" s="121"/>
      <c r="AO82" s="121"/>
      <c r="AP82" s="122">
        <f>SUM(AL82:AO82)</f>
        <v>54000</v>
      </c>
      <c r="AQ82" s="120"/>
      <c r="AR82" s="121"/>
      <c r="AS82" s="121"/>
      <c r="AT82" s="122">
        <f>SUM(AP82:AS82)</f>
        <v>54000</v>
      </c>
      <c r="AU82" s="120"/>
      <c r="AV82" s="121"/>
      <c r="AW82" s="121"/>
      <c r="AX82" s="122">
        <f>SUM(AT82:AW82)</f>
        <v>54000</v>
      </c>
      <c r="AZ82" s="463">
        <f>BC82-J82</f>
        <v>950799</v>
      </c>
      <c r="BA82" s="449">
        <v>0</v>
      </c>
      <c r="BB82" s="449">
        <v>0</v>
      </c>
      <c r="BC82" s="396">
        <v>1004799</v>
      </c>
    </row>
    <row r="83" spans="1:55" s="133" customFormat="1" ht="13.8" x14ac:dyDescent="0.3">
      <c r="A83" s="16" t="s">
        <v>321</v>
      </c>
      <c r="B83" s="15" t="s">
        <v>320</v>
      </c>
      <c r="C83" s="130">
        <f>SUM(C71:C82,C67)</f>
        <v>34892592</v>
      </c>
      <c r="D83" s="136">
        <v>0</v>
      </c>
      <c r="E83" s="136">
        <v>0</v>
      </c>
      <c r="F83" s="132">
        <f>IF((SUM(C83:E83))=(SUM(F71:F82,F67)),SUM(F71:F82,F67),"HIBA!")</f>
        <v>34892592</v>
      </c>
      <c r="G83" s="130">
        <f>SUM(G71:G82,G67)</f>
        <v>-14249446</v>
      </c>
      <c r="H83" s="136">
        <v>0</v>
      </c>
      <c r="I83" s="136">
        <v>0</v>
      </c>
      <c r="J83" s="131">
        <f>SUM(J71:J82,J67)</f>
        <v>20643146</v>
      </c>
      <c r="K83" s="130">
        <f>SUM(K71:K82,K67)</f>
        <v>0</v>
      </c>
      <c r="L83" s="131">
        <f>SUM(L71:L82,L67)</f>
        <v>0</v>
      </c>
      <c r="M83" s="131">
        <f>SUM(M71:M82,M67)</f>
        <v>0</v>
      </c>
      <c r="N83" s="132">
        <f>IF((SUM(J83:M83))=(SUM(N71:N82,N67)),SUM(N71:N82,N67),"HIBA!")</f>
        <v>20643146</v>
      </c>
      <c r="O83" s="130">
        <f>SUM(O71:O82,O67)</f>
        <v>0</v>
      </c>
      <c r="P83" s="131">
        <f>SUM(P71:P82,P67)</f>
        <v>0</v>
      </c>
      <c r="Q83" s="131">
        <f>SUM(Q71:Q82,Q67)</f>
        <v>0</v>
      </c>
      <c r="R83" s="132">
        <f>IF((SUM(N83:Q83))=(SUM(R71:R82,R67)),SUM(R71:R82,R67),"HIBA!")</f>
        <v>20643146</v>
      </c>
      <c r="S83" s="130">
        <f>SUM(S71:S82,S67)</f>
        <v>0</v>
      </c>
      <c r="T83" s="131">
        <f>SUM(T71:T82,T67)</f>
        <v>0</v>
      </c>
      <c r="U83" s="131">
        <f>SUM(U71:U82,U67)</f>
        <v>0</v>
      </c>
      <c r="V83" s="132">
        <f>IF((SUM(R83:U83))=(SUM(V71:V82,V67)),SUM(V71:V82,V67),"HIBA!")</f>
        <v>20643146</v>
      </c>
      <c r="W83" s="130">
        <f>SUM(W71:W82,W67)</f>
        <v>0</v>
      </c>
      <c r="X83" s="131">
        <f>SUM(X71:X82,X67)</f>
        <v>0</v>
      </c>
      <c r="Y83" s="131">
        <f>SUM(Y71:Y82,Y67)</f>
        <v>0</v>
      </c>
      <c r="Z83" s="132">
        <f>IF((SUM(V83:Y83))=(SUM(Z71:Z82,Z67)),SUM(Z71:Z82,Z67),"HIBA!")</f>
        <v>20643146</v>
      </c>
      <c r="AA83" s="130">
        <f>SUM(AA71:AA82,AA67)</f>
        <v>0</v>
      </c>
      <c r="AB83" s="131">
        <f>SUM(AB71:AB82,AB67)</f>
        <v>0</v>
      </c>
      <c r="AC83" s="131">
        <f>SUM(AC71:AC82,AC67)</f>
        <v>0</v>
      </c>
      <c r="AD83" s="132">
        <f>IF((SUM(Z83:AC83))=(SUM(AD71:AD82,AD67)),SUM(AD71:AD82,AD67),"HIBA!")</f>
        <v>20643146</v>
      </c>
      <c r="AE83" s="130">
        <f>SUM(AE71:AE82,AE67)</f>
        <v>0</v>
      </c>
      <c r="AF83" s="131">
        <f>SUM(AF71:AF82,AF67)</f>
        <v>0</v>
      </c>
      <c r="AG83" s="131">
        <f>SUM(AG71:AG82,AG67)</f>
        <v>0</v>
      </c>
      <c r="AH83" s="132">
        <f>IF((SUM(AD83:AG83))=(SUM(AH71:AH82,AH67)),SUM(AH71:AH82,AH67),"HIBA!")</f>
        <v>20643146</v>
      </c>
      <c r="AI83" s="130">
        <f>SUM(AI71:AI82,AI67)</f>
        <v>0</v>
      </c>
      <c r="AJ83" s="131">
        <f>SUM(AJ71:AJ82,AJ67)</f>
        <v>0</v>
      </c>
      <c r="AK83" s="131">
        <f>SUM(AK71:AK82,AK67)</f>
        <v>0</v>
      </c>
      <c r="AL83" s="132">
        <f>IF((SUM(AH83:AK83))=(SUM(AL71:AL82,AL67)),SUM(AL71:AL82,AL67),"HIBA!")</f>
        <v>20643146</v>
      </c>
      <c r="AM83" s="130">
        <f>SUM(AM71:AM82,AM67)</f>
        <v>0</v>
      </c>
      <c r="AN83" s="131">
        <f>SUM(AN71:AN82,AN67)</f>
        <v>0</v>
      </c>
      <c r="AO83" s="131">
        <f>SUM(AO71:AO82,AO67)</f>
        <v>0</v>
      </c>
      <c r="AP83" s="132">
        <f>IF((SUM(AL83:AO83))=(SUM(AP71:AP82,AP67)),SUM(AP71:AP82,AP67),"HIBA!")</f>
        <v>20643146</v>
      </c>
      <c r="AQ83" s="130">
        <f>SUM(AQ71:AQ82,AQ67)</f>
        <v>0</v>
      </c>
      <c r="AR83" s="131">
        <f>SUM(AR71:AR82,AR67)</f>
        <v>0</v>
      </c>
      <c r="AS83" s="131">
        <f>SUM(AS71:AS82,AS67)</f>
        <v>0</v>
      </c>
      <c r="AT83" s="132">
        <f>IF((SUM(AP83:AS83))=(SUM(AT71:AT82,AT67)),SUM(AT71:AT82,AT67),"HIBA!")</f>
        <v>20643146</v>
      </c>
      <c r="AU83" s="130">
        <f>SUM(AU71:AU82,AU67)</f>
        <v>0</v>
      </c>
      <c r="AV83" s="131">
        <f>SUM(AV71:AV82,AV67)</f>
        <v>0</v>
      </c>
      <c r="AW83" s="131">
        <f>SUM(AW71:AW82,AW67)</f>
        <v>0</v>
      </c>
      <c r="AX83" s="132">
        <f>IF((SUM(AT83:AW83))=(SUM(AX71:AX82,AX67)),SUM(AX71:AX82,AX67),"HIBA!")</f>
        <v>20643146</v>
      </c>
      <c r="AY83" s="470"/>
      <c r="AZ83" s="472">
        <f>BC83-J83</f>
        <v>-2651201</v>
      </c>
      <c r="BA83" s="473">
        <v>0</v>
      </c>
      <c r="BB83" s="473">
        <v>0</v>
      </c>
      <c r="BC83" s="471">
        <v>17991945</v>
      </c>
    </row>
    <row r="84" spans="1:55" s="148" customFormat="1" ht="15.6" x14ac:dyDescent="0.3">
      <c r="A84" s="144" t="s">
        <v>102</v>
      </c>
      <c r="B84" s="43"/>
      <c r="C84" s="145">
        <f>SUM(C83,C66,C57,C31,C30)</f>
        <v>92829031</v>
      </c>
      <c r="D84" s="477">
        <v>0</v>
      </c>
      <c r="E84" s="477">
        <v>0</v>
      </c>
      <c r="F84" s="147">
        <f>IF((SUM(C84:E84))=(F83+F66+F57+F31+F30),SUM(F83+F66+F57+F31+F30),"HIBA!")</f>
        <v>92829031</v>
      </c>
      <c r="G84" s="145">
        <f>SUM(G83,G66,G57,G31,G30)</f>
        <v>-3932122</v>
      </c>
      <c r="H84" s="477">
        <v>0</v>
      </c>
      <c r="I84" s="477">
        <v>0</v>
      </c>
      <c r="J84" s="145">
        <f>SUM(J83,J66,J57,J31,J30)</f>
        <v>88896909</v>
      </c>
      <c r="K84" s="145">
        <f>SUM(K83,K66,K57,K31,K30)</f>
        <v>0</v>
      </c>
      <c r="L84" s="146">
        <f>SUM(L83,L66,L57,L31,L30)</f>
        <v>0</v>
      </c>
      <c r="M84" s="146">
        <f>SUM(M83,M66,M57,M31,M30)</f>
        <v>0</v>
      </c>
      <c r="N84" s="147">
        <f>IF((SUM(J84:M84))=(N83+N66+N57+N31+N30),SUM(N83+N66+N57+N31+N30),"HIBA!")</f>
        <v>88896909</v>
      </c>
      <c r="O84" s="145">
        <f>SUM(O83,O66,O57,O31,O30)</f>
        <v>0</v>
      </c>
      <c r="P84" s="146">
        <f>SUM(P83,P66,P57,P31,P30)</f>
        <v>0</v>
      </c>
      <c r="Q84" s="146">
        <f>SUM(Q83,Q66,Q57,Q31,Q30)</f>
        <v>0</v>
      </c>
      <c r="R84" s="147">
        <f>IF((SUM(N84:Q84))=(R83+R66+R57+R31+R30),SUM(R83+R66+R57+R31+R30),"HIBA!")</f>
        <v>88896909</v>
      </c>
      <c r="S84" s="145">
        <f>SUM(S83,S66,S57,S31,S30)</f>
        <v>0</v>
      </c>
      <c r="T84" s="146">
        <f>SUM(T83,T66,T57,T31,T30)</f>
        <v>0</v>
      </c>
      <c r="U84" s="146">
        <f>SUM(U83,U66,U57,U31,U30)</f>
        <v>0</v>
      </c>
      <c r="V84" s="147">
        <f>IF((SUM(R84:U84))=(V83+V66+V57+V31+V30),SUM(V83+V66+V57+V31+V30),"HIBA!")</f>
        <v>88896909</v>
      </c>
      <c r="W84" s="145">
        <f>SUM(W83,W66,W57,W31,W30)</f>
        <v>0</v>
      </c>
      <c r="X84" s="146">
        <f>SUM(X83,X66,X57,X31,X30)</f>
        <v>0</v>
      </c>
      <c r="Y84" s="146">
        <f>SUM(Y83,Y66,Y57,Y31,Y30)</f>
        <v>0</v>
      </c>
      <c r="Z84" s="147">
        <f>IF((SUM(V84:Y84))=(Z83+Z66+Z57+Z31+Z30),SUM(Z83+Z66+Z57+Z31+Z30),"HIBA!")</f>
        <v>88896909</v>
      </c>
      <c r="AA84" s="145">
        <f>SUM(AA83,AA66,AA57,AA31,AA30)</f>
        <v>0</v>
      </c>
      <c r="AB84" s="146">
        <f>SUM(AB83,AB66,AB57,AB31,AB30)</f>
        <v>0</v>
      </c>
      <c r="AC84" s="146">
        <f>SUM(AC83,AC66,AC57,AC31,AC30)</f>
        <v>0</v>
      </c>
      <c r="AD84" s="147">
        <f>IF((SUM(Z84:AC84))=(AD83+AD66+AD57+AD31+AD30),SUM(AD83+AD66+AD57+AD31+AD30),"HIBA!")</f>
        <v>88896909</v>
      </c>
      <c r="AE84" s="145">
        <f>SUM(AE83,AE66,AE57,AE31,AE30)</f>
        <v>0</v>
      </c>
      <c r="AF84" s="146">
        <f>SUM(AF83,AF66,AF57,AF31,AF30)</f>
        <v>0</v>
      </c>
      <c r="AG84" s="146">
        <f>SUM(AG83,AG66,AG57,AG31,AG30)</f>
        <v>0</v>
      </c>
      <c r="AH84" s="147">
        <f>IF((SUM(AD84:AG84))=(AH83+AH66+AH57+AH31+AH30),SUM(AH83+AH66+AH57+AH31+AH30),"HIBA!")</f>
        <v>88896909</v>
      </c>
      <c r="AI84" s="145">
        <f>SUM(AI83,AI66,AI57,AI31,AI30)</f>
        <v>0</v>
      </c>
      <c r="AJ84" s="146">
        <f>SUM(AJ83,AJ66,AJ57,AJ31,AJ30)</f>
        <v>0</v>
      </c>
      <c r="AK84" s="146">
        <f>SUM(AK83,AK66,AK57,AK31,AK30)</f>
        <v>0</v>
      </c>
      <c r="AL84" s="147">
        <f>IF((SUM(AH84:AK84))=(AL83+AL66+AL57+AL31+AL30),SUM(AL83+AL66+AL57+AL31+AL30),"HIBA!")</f>
        <v>88896909</v>
      </c>
      <c r="AM84" s="145">
        <f>SUM(AM83,AM66,AM57,AM31,AM30)</f>
        <v>0</v>
      </c>
      <c r="AN84" s="146">
        <f>SUM(AN83,AN66,AN57,AN31,AN30)</f>
        <v>0</v>
      </c>
      <c r="AO84" s="146">
        <f>SUM(AO83,AO66,AO57,AO31,AO30)</f>
        <v>0</v>
      </c>
      <c r="AP84" s="147">
        <f>IF((SUM(AL84:AO84))=(AP83+AP66+AP57+AP31+AP30),SUM(AP83+AP66+AP57+AP31+AP30),"HIBA!")</f>
        <v>88896909</v>
      </c>
      <c r="AQ84" s="145">
        <f>SUM(AQ83,AQ66,AQ57,AQ31,AQ30)</f>
        <v>0</v>
      </c>
      <c r="AR84" s="146">
        <f>SUM(AR83,AR66,AR57,AR31,AR30)</f>
        <v>0</v>
      </c>
      <c r="AS84" s="146">
        <f>SUM(AS83,AS66,AS57,AS31,AS30)</f>
        <v>0</v>
      </c>
      <c r="AT84" s="147">
        <f>IF((SUM(AP84:AS84))=(AT83+AT66+AT57+AT31+AT30),SUM(AT83+AT66+AT57+AT31+AT30),"HIBA!")</f>
        <v>88896909</v>
      </c>
      <c r="AU84" s="145">
        <f>SUM(AU83,AU66,AU57,AU31,AU30)</f>
        <v>0</v>
      </c>
      <c r="AV84" s="146">
        <f>SUM(AV83,AV66,AV57,AV31,AV30)</f>
        <v>0</v>
      </c>
      <c r="AW84" s="146">
        <f>SUM(AW83,AW66,AW57,AW31,AW30)</f>
        <v>0</v>
      </c>
      <c r="AX84" s="147">
        <f>IF((SUM(AT84:AW84))=(AX83+AX66+AX57+AX31+AX30),SUM(AX83+AX66+AX57+AX31+AX30),"HIBA!")</f>
        <v>88896909</v>
      </c>
      <c r="AY84" s="476"/>
      <c r="AZ84" s="478">
        <f>BC84-J84</f>
        <v>12439157</v>
      </c>
      <c r="BA84" s="479">
        <v>0</v>
      </c>
      <c r="BB84" s="479">
        <v>0</v>
      </c>
      <c r="BC84" s="398">
        <f>BC83+BC66+BC57+BC31+BC30</f>
        <v>101336066</v>
      </c>
    </row>
    <row r="85" spans="1:55" s="142" customFormat="1" x14ac:dyDescent="0.3">
      <c r="A85" s="45" t="s">
        <v>319</v>
      </c>
      <c r="B85" s="21" t="s">
        <v>318</v>
      </c>
      <c r="C85" s="139">
        <v>787402</v>
      </c>
      <c r="D85" s="121">
        <v>0</v>
      </c>
      <c r="E85" s="121">
        <v>0</v>
      </c>
      <c r="F85" s="141">
        <f>SUM(C85:E85)</f>
        <v>787402</v>
      </c>
      <c r="G85" s="139">
        <v>0</v>
      </c>
      <c r="H85" s="121">
        <v>0</v>
      </c>
      <c r="I85" s="121">
        <v>0</v>
      </c>
      <c r="J85" s="141">
        <f>SUM(F85:I85)</f>
        <v>787402</v>
      </c>
      <c r="K85" s="139"/>
      <c r="L85" s="140"/>
      <c r="M85" s="140"/>
      <c r="N85" s="141">
        <f>SUM(J85:M85)</f>
        <v>787402</v>
      </c>
      <c r="O85" s="139"/>
      <c r="P85" s="140"/>
      <c r="Q85" s="140"/>
      <c r="R85" s="141">
        <f>SUM(N85:Q85)</f>
        <v>787402</v>
      </c>
      <c r="S85" s="139"/>
      <c r="T85" s="140"/>
      <c r="U85" s="140"/>
      <c r="V85" s="141">
        <f>SUM(R85:U85)</f>
        <v>787402</v>
      </c>
      <c r="W85" s="139"/>
      <c r="X85" s="140"/>
      <c r="Y85" s="140"/>
      <c r="Z85" s="141">
        <f>SUM(V85:Y85)</f>
        <v>787402</v>
      </c>
      <c r="AA85" s="139"/>
      <c r="AB85" s="140"/>
      <c r="AC85" s="140"/>
      <c r="AD85" s="141">
        <f>SUM(Z85:AC85)</f>
        <v>787402</v>
      </c>
      <c r="AE85" s="139"/>
      <c r="AF85" s="140"/>
      <c r="AG85" s="140"/>
      <c r="AH85" s="141">
        <f>SUM(AD85:AG85)</f>
        <v>787402</v>
      </c>
      <c r="AI85" s="139"/>
      <c r="AJ85" s="140"/>
      <c r="AK85" s="140"/>
      <c r="AL85" s="141">
        <f>SUM(AH85:AK85)</f>
        <v>787402</v>
      </c>
      <c r="AM85" s="139"/>
      <c r="AN85" s="140"/>
      <c r="AO85" s="140"/>
      <c r="AP85" s="141">
        <f>SUM(AL85:AO85)</f>
        <v>787402</v>
      </c>
      <c r="AQ85" s="139"/>
      <c r="AR85" s="140"/>
      <c r="AS85" s="140"/>
      <c r="AT85" s="141">
        <f>SUM(AP85:AS85)</f>
        <v>787402</v>
      </c>
      <c r="AU85" s="139"/>
      <c r="AV85" s="140"/>
      <c r="AW85" s="140"/>
      <c r="AX85" s="141">
        <f>SUM(AT85:AW85)</f>
        <v>787402</v>
      </c>
      <c r="AZ85" s="463">
        <f>BC85-J85</f>
        <v>-787402</v>
      </c>
      <c r="BA85" s="449">
        <v>0</v>
      </c>
      <c r="BB85" s="449">
        <v>0</v>
      </c>
      <c r="BC85" s="464">
        <v>0</v>
      </c>
    </row>
    <row r="86" spans="1:55" s="142" customFormat="1" ht="24.9" hidden="1" customHeight="1" x14ac:dyDescent="0.3">
      <c r="A86" s="45" t="s">
        <v>317</v>
      </c>
      <c r="B86" s="21" t="s">
        <v>316</v>
      </c>
      <c r="C86" s="139">
        <v>0</v>
      </c>
      <c r="D86" s="121">
        <v>0</v>
      </c>
      <c r="E86" s="121">
        <v>0</v>
      </c>
      <c r="F86" s="141">
        <f>SUM(C86:E86)</f>
        <v>0</v>
      </c>
      <c r="G86" s="139"/>
      <c r="H86" s="121">
        <v>0</v>
      </c>
      <c r="I86" s="121">
        <v>0</v>
      </c>
      <c r="J86" s="141">
        <f>SUM(F86:I86)</f>
        <v>0</v>
      </c>
      <c r="K86" s="139"/>
      <c r="L86" s="140"/>
      <c r="M86" s="140"/>
      <c r="N86" s="141">
        <f>SUM(J86:M86)</f>
        <v>0</v>
      </c>
      <c r="O86" s="139"/>
      <c r="P86" s="140"/>
      <c r="Q86" s="140"/>
      <c r="R86" s="141">
        <f>SUM(N86:Q86)</f>
        <v>0</v>
      </c>
      <c r="S86" s="139"/>
      <c r="T86" s="140"/>
      <c r="U86" s="140"/>
      <c r="V86" s="141">
        <f>SUM(R86:U86)</f>
        <v>0</v>
      </c>
      <c r="W86" s="139"/>
      <c r="X86" s="140"/>
      <c r="Y86" s="140"/>
      <c r="Z86" s="141">
        <f>SUM(V86:Y86)</f>
        <v>0</v>
      </c>
      <c r="AA86" s="139"/>
      <c r="AB86" s="140"/>
      <c r="AC86" s="140"/>
      <c r="AD86" s="141">
        <f>SUM(Z86:AC86)</f>
        <v>0</v>
      </c>
      <c r="AE86" s="139"/>
      <c r="AF86" s="140"/>
      <c r="AG86" s="140"/>
      <c r="AH86" s="141">
        <f>SUM(AD86:AG86)</f>
        <v>0</v>
      </c>
      <c r="AI86" s="139"/>
      <c r="AJ86" s="140"/>
      <c r="AK86" s="140"/>
      <c r="AL86" s="141">
        <f>SUM(AH86:AK86)</f>
        <v>0</v>
      </c>
      <c r="AM86" s="139"/>
      <c r="AN86" s="140"/>
      <c r="AO86" s="140"/>
      <c r="AP86" s="141">
        <f>SUM(AL86:AO86)</f>
        <v>0</v>
      </c>
      <c r="AQ86" s="139"/>
      <c r="AR86" s="140"/>
      <c r="AS86" s="140"/>
      <c r="AT86" s="141">
        <f>SUM(AP86:AS86)</f>
        <v>0</v>
      </c>
      <c r="AU86" s="139"/>
      <c r="AV86" s="140"/>
      <c r="AW86" s="140"/>
      <c r="AX86" s="141">
        <f>SUM(AT86:AW86)</f>
        <v>0</v>
      </c>
      <c r="AZ86" s="463">
        <f>BC86-J86</f>
        <v>0</v>
      </c>
      <c r="BA86" s="449">
        <v>0</v>
      </c>
      <c r="BB86" s="449">
        <v>0</v>
      </c>
      <c r="BC86" s="464"/>
    </row>
    <row r="87" spans="1:55" s="142" customFormat="1" x14ac:dyDescent="0.3">
      <c r="A87" s="45" t="s">
        <v>315</v>
      </c>
      <c r="B87" s="21" t="s">
        <v>314</v>
      </c>
      <c r="C87" s="139">
        <v>0</v>
      </c>
      <c r="D87" s="121">
        <v>0</v>
      </c>
      <c r="E87" s="121">
        <v>0</v>
      </c>
      <c r="F87" s="141">
        <f>SUM(C87:E87)</f>
        <v>0</v>
      </c>
      <c r="G87" s="139">
        <v>123622</v>
      </c>
      <c r="H87" s="121">
        <v>0</v>
      </c>
      <c r="I87" s="121">
        <v>0</v>
      </c>
      <c r="J87" s="141">
        <f>SUM(F87:I87)</f>
        <v>123622</v>
      </c>
      <c r="K87" s="139"/>
      <c r="L87" s="140"/>
      <c r="M87" s="140"/>
      <c r="N87" s="141">
        <f>SUM(J87:M87)</f>
        <v>123622</v>
      </c>
      <c r="O87" s="139"/>
      <c r="P87" s="140"/>
      <c r="Q87" s="140"/>
      <c r="R87" s="141">
        <f>SUM(N87:Q87)</f>
        <v>123622</v>
      </c>
      <c r="S87" s="139"/>
      <c r="T87" s="140"/>
      <c r="U87" s="140"/>
      <c r="V87" s="141">
        <f>SUM(R87:U87)</f>
        <v>123622</v>
      </c>
      <c r="W87" s="139"/>
      <c r="X87" s="140"/>
      <c r="Y87" s="140"/>
      <c r="Z87" s="141">
        <f>SUM(V87:Y87)</f>
        <v>123622</v>
      </c>
      <c r="AA87" s="139"/>
      <c r="AB87" s="140"/>
      <c r="AC87" s="140"/>
      <c r="AD87" s="141">
        <f>SUM(Z87:AC87)</f>
        <v>123622</v>
      </c>
      <c r="AE87" s="139"/>
      <c r="AF87" s="140"/>
      <c r="AG87" s="140"/>
      <c r="AH87" s="141">
        <f>SUM(AD87:AG87)</f>
        <v>123622</v>
      </c>
      <c r="AI87" s="139"/>
      <c r="AJ87" s="140"/>
      <c r="AK87" s="140"/>
      <c r="AL87" s="141">
        <f>SUM(AH87:AK87)</f>
        <v>123622</v>
      </c>
      <c r="AM87" s="139"/>
      <c r="AN87" s="140"/>
      <c r="AO87" s="140"/>
      <c r="AP87" s="141">
        <f>SUM(AL87:AO87)</f>
        <v>123622</v>
      </c>
      <c r="AQ87" s="139"/>
      <c r="AR87" s="140"/>
      <c r="AS87" s="140"/>
      <c r="AT87" s="141">
        <f>SUM(AP87:AS87)</f>
        <v>123622</v>
      </c>
      <c r="AU87" s="139"/>
      <c r="AV87" s="140"/>
      <c r="AW87" s="140"/>
      <c r="AX87" s="141">
        <f>SUM(AT87:AW87)</f>
        <v>123622</v>
      </c>
      <c r="AZ87" s="463">
        <f>BC87-J87</f>
        <v>0</v>
      </c>
      <c r="BA87" s="449">
        <v>0</v>
      </c>
      <c r="BB87" s="449">
        <v>0</v>
      </c>
      <c r="BC87" s="464">
        <v>123622</v>
      </c>
    </row>
    <row r="88" spans="1:55" s="142" customFormat="1" x14ac:dyDescent="0.3">
      <c r="A88" s="45" t="s">
        <v>313</v>
      </c>
      <c r="B88" s="21" t="s">
        <v>312</v>
      </c>
      <c r="C88" s="139">
        <v>0</v>
      </c>
      <c r="D88" s="121">
        <v>0</v>
      </c>
      <c r="E88" s="121">
        <v>0</v>
      </c>
      <c r="F88" s="141">
        <f>SUM(C88:E88)</f>
        <v>0</v>
      </c>
      <c r="G88" s="139">
        <v>5582599</v>
      </c>
      <c r="H88" s="121">
        <v>0</v>
      </c>
      <c r="I88" s="121">
        <v>0</v>
      </c>
      <c r="J88" s="141">
        <f>SUM(F88:I88)</f>
        <v>5582599</v>
      </c>
      <c r="K88" s="139"/>
      <c r="L88" s="140"/>
      <c r="M88" s="140"/>
      <c r="N88" s="141">
        <f>SUM(J88:M88)</f>
        <v>5582599</v>
      </c>
      <c r="O88" s="139"/>
      <c r="P88" s="140"/>
      <c r="Q88" s="140"/>
      <c r="R88" s="141">
        <f>SUM(N88:Q88)</f>
        <v>5582599</v>
      </c>
      <c r="S88" s="139"/>
      <c r="T88" s="140"/>
      <c r="U88" s="140"/>
      <c r="V88" s="141">
        <f>SUM(R88:U88)</f>
        <v>5582599</v>
      </c>
      <c r="W88" s="139"/>
      <c r="X88" s="140"/>
      <c r="Y88" s="140"/>
      <c r="Z88" s="141">
        <f>SUM(V88:Y88)</f>
        <v>5582599</v>
      </c>
      <c r="AA88" s="139"/>
      <c r="AB88" s="140"/>
      <c r="AC88" s="140"/>
      <c r="AD88" s="141">
        <f>SUM(Z88:AC88)</f>
        <v>5582599</v>
      </c>
      <c r="AE88" s="139"/>
      <c r="AF88" s="140"/>
      <c r="AG88" s="140"/>
      <c r="AH88" s="141">
        <f>SUM(AD88:AG88)</f>
        <v>5582599</v>
      </c>
      <c r="AI88" s="139"/>
      <c r="AJ88" s="140"/>
      <c r="AK88" s="140"/>
      <c r="AL88" s="141">
        <f>SUM(AH88:AK88)</f>
        <v>5582599</v>
      </c>
      <c r="AM88" s="139"/>
      <c r="AN88" s="140"/>
      <c r="AO88" s="140"/>
      <c r="AP88" s="141">
        <f>SUM(AL88:AO88)</f>
        <v>5582599</v>
      </c>
      <c r="AQ88" s="139"/>
      <c r="AR88" s="140"/>
      <c r="AS88" s="140"/>
      <c r="AT88" s="141">
        <f>SUM(AP88:AS88)</f>
        <v>5582599</v>
      </c>
      <c r="AU88" s="139"/>
      <c r="AV88" s="140"/>
      <c r="AW88" s="140"/>
      <c r="AX88" s="141">
        <f>SUM(AT88:AW88)</f>
        <v>5582599</v>
      </c>
      <c r="AZ88" s="463">
        <f>BC88-J88</f>
        <v>3341793</v>
      </c>
      <c r="BA88" s="449">
        <v>0</v>
      </c>
      <c r="BB88" s="449">
        <v>0</v>
      </c>
      <c r="BC88" s="464">
        <v>8924392</v>
      </c>
    </row>
    <row r="89" spans="1:55" s="142" customFormat="1" ht="24.9" hidden="1" customHeight="1" x14ac:dyDescent="0.3">
      <c r="A89" s="45" t="s">
        <v>311</v>
      </c>
      <c r="B89" s="21" t="s">
        <v>310</v>
      </c>
      <c r="C89" s="139">
        <v>0</v>
      </c>
      <c r="D89" s="121">
        <v>0</v>
      </c>
      <c r="E89" s="121">
        <v>0</v>
      </c>
      <c r="F89" s="141">
        <f>SUM(C89:E89)</f>
        <v>0</v>
      </c>
      <c r="G89" s="139"/>
      <c r="H89" s="121">
        <v>0</v>
      </c>
      <c r="I89" s="121">
        <v>0</v>
      </c>
      <c r="J89" s="141">
        <f>SUM(F89:I89)</f>
        <v>0</v>
      </c>
      <c r="K89" s="139"/>
      <c r="L89" s="140"/>
      <c r="M89" s="140"/>
      <c r="N89" s="141">
        <f>SUM(J89:M89)</f>
        <v>0</v>
      </c>
      <c r="O89" s="139"/>
      <c r="P89" s="140"/>
      <c r="Q89" s="140"/>
      <c r="R89" s="141">
        <f>SUM(N89:Q89)</f>
        <v>0</v>
      </c>
      <c r="S89" s="139"/>
      <c r="T89" s="140"/>
      <c r="U89" s="140"/>
      <c r="V89" s="141">
        <f>SUM(R89:U89)</f>
        <v>0</v>
      </c>
      <c r="W89" s="139"/>
      <c r="X89" s="140"/>
      <c r="Y89" s="140"/>
      <c r="Z89" s="141">
        <f>SUM(V89:Y89)</f>
        <v>0</v>
      </c>
      <c r="AA89" s="139"/>
      <c r="AB89" s="140"/>
      <c r="AC89" s="140"/>
      <c r="AD89" s="141">
        <f>SUM(Z89:AC89)</f>
        <v>0</v>
      </c>
      <c r="AE89" s="139"/>
      <c r="AF89" s="140"/>
      <c r="AG89" s="140"/>
      <c r="AH89" s="141">
        <f>SUM(AD89:AG89)</f>
        <v>0</v>
      </c>
      <c r="AI89" s="139"/>
      <c r="AJ89" s="140"/>
      <c r="AK89" s="140"/>
      <c r="AL89" s="141">
        <f>SUM(AH89:AK89)</f>
        <v>0</v>
      </c>
      <c r="AM89" s="139"/>
      <c r="AN89" s="140"/>
      <c r="AO89" s="140"/>
      <c r="AP89" s="141">
        <f>SUM(AL89:AO89)</f>
        <v>0</v>
      </c>
      <c r="AQ89" s="139"/>
      <c r="AR89" s="140"/>
      <c r="AS89" s="140"/>
      <c r="AT89" s="141">
        <f>SUM(AP89:AS89)</f>
        <v>0</v>
      </c>
      <c r="AU89" s="139"/>
      <c r="AV89" s="140"/>
      <c r="AW89" s="140"/>
      <c r="AX89" s="141">
        <f>SUM(AT89:AW89)</f>
        <v>0</v>
      </c>
      <c r="AZ89" s="463">
        <f>BC89-J89</f>
        <v>0</v>
      </c>
      <c r="BA89" s="449">
        <v>0</v>
      </c>
      <c r="BB89" s="449">
        <v>0</v>
      </c>
      <c r="BC89" s="464"/>
    </row>
    <row r="90" spans="1:55" s="142" customFormat="1" ht="24.9" hidden="1" customHeight="1" x14ac:dyDescent="0.3">
      <c r="A90" s="45" t="s">
        <v>309</v>
      </c>
      <c r="B90" s="21" t="s">
        <v>308</v>
      </c>
      <c r="C90" s="139">
        <v>0</v>
      </c>
      <c r="D90" s="121">
        <v>0</v>
      </c>
      <c r="E90" s="121">
        <v>0</v>
      </c>
      <c r="F90" s="141">
        <f>SUM(C90:E90)</f>
        <v>0</v>
      </c>
      <c r="G90" s="139"/>
      <c r="H90" s="121">
        <v>0</v>
      </c>
      <c r="I90" s="121">
        <v>0</v>
      </c>
      <c r="J90" s="141">
        <f>SUM(F90:I90)</f>
        <v>0</v>
      </c>
      <c r="K90" s="139"/>
      <c r="L90" s="140"/>
      <c r="M90" s="140"/>
      <c r="N90" s="141">
        <f>SUM(J90:M90)</f>
        <v>0</v>
      </c>
      <c r="O90" s="139"/>
      <c r="P90" s="140"/>
      <c r="Q90" s="140"/>
      <c r="R90" s="141">
        <f>SUM(N90:Q90)</f>
        <v>0</v>
      </c>
      <c r="S90" s="139"/>
      <c r="T90" s="140"/>
      <c r="U90" s="140"/>
      <c r="V90" s="141">
        <f>SUM(R90:U90)</f>
        <v>0</v>
      </c>
      <c r="W90" s="139"/>
      <c r="X90" s="140"/>
      <c r="Y90" s="140"/>
      <c r="Z90" s="141">
        <f>SUM(V90:Y90)</f>
        <v>0</v>
      </c>
      <c r="AA90" s="139"/>
      <c r="AB90" s="140"/>
      <c r="AC90" s="140"/>
      <c r="AD90" s="141">
        <f>SUM(Z90:AC90)</f>
        <v>0</v>
      </c>
      <c r="AE90" s="139"/>
      <c r="AF90" s="140"/>
      <c r="AG90" s="140"/>
      <c r="AH90" s="141">
        <f>SUM(AD90:AG90)</f>
        <v>0</v>
      </c>
      <c r="AI90" s="139"/>
      <c r="AJ90" s="140"/>
      <c r="AK90" s="140"/>
      <c r="AL90" s="141">
        <f>SUM(AH90:AK90)</f>
        <v>0</v>
      </c>
      <c r="AM90" s="139"/>
      <c r="AN90" s="140"/>
      <c r="AO90" s="140"/>
      <c r="AP90" s="141">
        <f>SUM(AL90:AO90)</f>
        <v>0</v>
      </c>
      <c r="AQ90" s="139"/>
      <c r="AR90" s="140"/>
      <c r="AS90" s="140"/>
      <c r="AT90" s="141">
        <f>SUM(AP90:AS90)</f>
        <v>0</v>
      </c>
      <c r="AU90" s="139"/>
      <c r="AV90" s="140"/>
      <c r="AW90" s="140"/>
      <c r="AX90" s="141">
        <f>SUM(AT90:AW90)</f>
        <v>0</v>
      </c>
      <c r="AZ90" s="463">
        <f>BC90-J90</f>
        <v>0</v>
      </c>
      <c r="BA90" s="449">
        <v>0</v>
      </c>
      <c r="BB90" s="449">
        <v>0</v>
      </c>
      <c r="BC90" s="464"/>
    </row>
    <row r="91" spans="1:55" s="142" customFormat="1" x14ac:dyDescent="0.3">
      <c r="A91" s="45" t="s">
        <v>307</v>
      </c>
      <c r="B91" s="21" t="s">
        <v>306</v>
      </c>
      <c r="C91" s="139">
        <v>212598</v>
      </c>
      <c r="D91" s="121">
        <v>0</v>
      </c>
      <c r="E91" s="121">
        <v>0</v>
      </c>
      <c r="F91" s="141">
        <f>SUM(C91:E91)</f>
        <v>212598</v>
      </c>
      <c r="G91" s="139">
        <v>1328081</v>
      </c>
      <c r="H91" s="121">
        <v>0</v>
      </c>
      <c r="I91" s="121">
        <v>0</v>
      </c>
      <c r="J91" s="141">
        <f>SUM(F91:I91)</f>
        <v>1540679</v>
      </c>
      <c r="K91" s="139"/>
      <c r="L91" s="140"/>
      <c r="M91" s="140"/>
      <c r="N91" s="141">
        <f>SUM(J91:M91)</f>
        <v>1540679</v>
      </c>
      <c r="O91" s="139"/>
      <c r="P91" s="140"/>
      <c r="Q91" s="140"/>
      <c r="R91" s="141">
        <f>SUM(N91:Q91)</f>
        <v>1540679</v>
      </c>
      <c r="S91" s="139"/>
      <c r="T91" s="140"/>
      <c r="U91" s="140"/>
      <c r="V91" s="141">
        <f>SUM(R91:U91)</f>
        <v>1540679</v>
      </c>
      <c r="W91" s="139"/>
      <c r="X91" s="140"/>
      <c r="Y91" s="140"/>
      <c r="Z91" s="141">
        <f>SUM(V91:Y91)</f>
        <v>1540679</v>
      </c>
      <c r="AA91" s="139"/>
      <c r="AB91" s="140"/>
      <c r="AC91" s="140"/>
      <c r="AD91" s="141">
        <f>SUM(Z91:AC91)</f>
        <v>1540679</v>
      </c>
      <c r="AE91" s="139"/>
      <c r="AF91" s="140"/>
      <c r="AG91" s="140"/>
      <c r="AH91" s="141">
        <f>SUM(AD91:AG91)</f>
        <v>1540679</v>
      </c>
      <c r="AI91" s="139"/>
      <c r="AJ91" s="140"/>
      <c r="AK91" s="140"/>
      <c r="AL91" s="141">
        <f>SUM(AH91:AK91)</f>
        <v>1540679</v>
      </c>
      <c r="AM91" s="139"/>
      <c r="AN91" s="140"/>
      <c r="AO91" s="140"/>
      <c r="AP91" s="141">
        <f>SUM(AL91:AO91)</f>
        <v>1540679</v>
      </c>
      <c r="AQ91" s="139"/>
      <c r="AR91" s="140"/>
      <c r="AS91" s="140"/>
      <c r="AT91" s="141">
        <f>SUM(AP91:AS91)</f>
        <v>1540679</v>
      </c>
      <c r="AU91" s="139"/>
      <c r="AV91" s="140"/>
      <c r="AW91" s="140"/>
      <c r="AX91" s="141">
        <f>SUM(AT91:AW91)</f>
        <v>1540679</v>
      </c>
      <c r="AZ91" s="463">
        <f>BC91-J91</f>
        <v>901132</v>
      </c>
      <c r="BA91" s="449">
        <v>0</v>
      </c>
      <c r="BB91" s="449">
        <v>0</v>
      </c>
      <c r="BC91" s="464">
        <v>2441811</v>
      </c>
    </row>
    <row r="92" spans="1:55" s="133" customFormat="1" ht="13.8" x14ac:dyDescent="0.3">
      <c r="A92" s="16" t="s">
        <v>305</v>
      </c>
      <c r="B92" s="15" t="s">
        <v>304</v>
      </c>
      <c r="C92" s="130">
        <f>SUM(C85:C91)</f>
        <v>1000000</v>
      </c>
      <c r="D92" s="136">
        <v>0</v>
      </c>
      <c r="E92" s="136">
        <v>0</v>
      </c>
      <c r="F92" s="132">
        <f>IF((SUM(C92:E92))=(SUM(F85:F91)),SUM(F85:F91),"HIBA!")</f>
        <v>1000000</v>
      </c>
      <c r="G92" s="130">
        <f>SUM(G85:G91)</f>
        <v>7034302</v>
      </c>
      <c r="H92" s="136">
        <v>0</v>
      </c>
      <c r="I92" s="136">
        <v>0</v>
      </c>
      <c r="J92" s="132">
        <f>IF((SUM(F92:I92))=(SUM(J85:J91)),SUM(J85:J91),"HIBA!")</f>
        <v>8034302</v>
      </c>
      <c r="K92" s="130">
        <f>SUM(K85:K91)</f>
        <v>0</v>
      </c>
      <c r="L92" s="131">
        <f>SUM(L85:L91)</f>
        <v>0</v>
      </c>
      <c r="M92" s="131">
        <f>SUM(M85:M91)</f>
        <v>0</v>
      </c>
      <c r="N92" s="132">
        <f>IF((SUM(J92:M92))=(SUM(N85:N91)),SUM(N85:N91),"HIBA!")</f>
        <v>8034302</v>
      </c>
      <c r="O92" s="130">
        <f>SUM(O85:O91)</f>
        <v>0</v>
      </c>
      <c r="P92" s="131">
        <f>SUM(P85:P91)</f>
        <v>0</v>
      </c>
      <c r="Q92" s="131">
        <f>SUM(Q85:Q91)</f>
        <v>0</v>
      </c>
      <c r="R92" s="132">
        <f>IF((SUM(N92:Q92))=(SUM(R85:R91)),SUM(R85:R91),"HIBA!")</f>
        <v>8034302</v>
      </c>
      <c r="S92" s="130">
        <f>SUM(S85:S91)</f>
        <v>0</v>
      </c>
      <c r="T92" s="131">
        <f>SUM(T85:T91)</f>
        <v>0</v>
      </c>
      <c r="U92" s="131">
        <f>SUM(U85:U91)</f>
        <v>0</v>
      </c>
      <c r="V92" s="132">
        <f>IF((SUM(R92:U92))=(SUM(V85:V91)),SUM(V85:V91),"HIBA!")</f>
        <v>8034302</v>
      </c>
      <c r="W92" s="130">
        <f>SUM(W85:W91)</f>
        <v>0</v>
      </c>
      <c r="X92" s="131">
        <f>SUM(X85:X91)</f>
        <v>0</v>
      </c>
      <c r="Y92" s="131">
        <f>SUM(Y85:Y91)</f>
        <v>0</v>
      </c>
      <c r="Z92" s="132">
        <f>IF((SUM(V92:Y92))=(SUM(Z85:Z91)),SUM(Z85:Z91),"HIBA!")</f>
        <v>8034302</v>
      </c>
      <c r="AA92" s="130">
        <f>SUM(AA85:AA91)</f>
        <v>0</v>
      </c>
      <c r="AB92" s="131">
        <f>SUM(AB85:AB91)</f>
        <v>0</v>
      </c>
      <c r="AC92" s="131">
        <f>SUM(AC85:AC91)</f>
        <v>0</v>
      </c>
      <c r="AD92" s="132">
        <f>IF((SUM(Z92:AC92))=(SUM(AD85:AD91)),SUM(AD85:AD91),"HIBA!")</f>
        <v>8034302</v>
      </c>
      <c r="AE92" s="130">
        <f>SUM(AE85:AE91)</f>
        <v>0</v>
      </c>
      <c r="AF92" s="131">
        <f>SUM(AF85:AF91)</f>
        <v>0</v>
      </c>
      <c r="AG92" s="131">
        <f>SUM(AG85:AG91)</f>
        <v>0</v>
      </c>
      <c r="AH92" s="132">
        <f>IF((SUM(AD92:AG92))=(SUM(AH85:AH91)),SUM(AH85:AH91),"HIBA!")</f>
        <v>8034302</v>
      </c>
      <c r="AI92" s="130">
        <f>SUM(AI85:AI91)</f>
        <v>0</v>
      </c>
      <c r="AJ92" s="131">
        <f>SUM(AJ85:AJ91)</f>
        <v>0</v>
      </c>
      <c r="AK92" s="131">
        <f>SUM(AK85:AK91)</f>
        <v>0</v>
      </c>
      <c r="AL92" s="132">
        <f>IF((SUM(AH92:AK92))=(SUM(AL85:AL91)),SUM(AL85:AL91),"HIBA!")</f>
        <v>8034302</v>
      </c>
      <c r="AM92" s="130">
        <f>SUM(AM85:AM91)</f>
        <v>0</v>
      </c>
      <c r="AN92" s="131">
        <f>SUM(AN85:AN91)</f>
        <v>0</v>
      </c>
      <c r="AO92" s="131">
        <f>SUM(AO85:AO91)</f>
        <v>0</v>
      </c>
      <c r="AP92" s="132">
        <f>IF((SUM(AL92:AO92))=(SUM(AP85:AP91)),SUM(AP85:AP91),"HIBA!")</f>
        <v>8034302</v>
      </c>
      <c r="AQ92" s="130">
        <f>SUM(AQ85:AQ91)</f>
        <v>0</v>
      </c>
      <c r="AR92" s="131">
        <f>SUM(AR85:AR91)</f>
        <v>0</v>
      </c>
      <c r="AS92" s="131">
        <f>SUM(AS85:AS91)</f>
        <v>0</v>
      </c>
      <c r="AT92" s="132">
        <f>IF((SUM(AP92:AS92))=(SUM(AT85:AT91)),SUM(AT85:AT91),"HIBA!")</f>
        <v>8034302</v>
      </c>
      <c r="AU92" s="130">
        <f>SUM(AU85:AU91)</f>
        <v>0</v>
      </c>
      <c r="AV92" s="131">
        <f>SUM(AV85:AV91)</f>
        <v>0</v>
      </c>
      <c r="AW92" s="131">
        <f>SUM(AW85:AW91)</f>
        <v>0</v>
      </c>
      <c r="AX92" s="132">
        <f>IF((SUM(AT92:AW92))=(SUM(AX85:AX91)),SUM(AX85:AX91),"HIBA!")</f>
        <v>8034302</v>
      </c>
      <c r="AY92" s="470"/>
      <c r="AZ92" s="472">
        <f>BC92-J92</f>
        <v>3455523</v>
      </c>
      <c r="BA92" s="473">
        <v>0</v>
      </c>
      <c r="BB92" s="473">
        <v>0</v>
      </c>
      <c r="BC92" s="471">
        <f>SUM(BC85:BC91)</f>
        <v>11489825</v>
      </c>
    </row>
    <row r="93" spans="1:55" s="142" customFormat="1" x14ac:dyDescent="0.3">
      <c r="A93" s="45" t="s">
        <v>303</v>
      </c>
      <c r="B93" s="21" t="s">
        <v>302</v>
      </c>
      <c r="C93" s="139">
        <v>52735817</v>
      </c>
      <c r="D93" s="121">
        <v>0</v>
      </c>
      <c r="E93" s="121">
        <v>0</v>
      </c>
      <c r="F93" s="141">
        <f>SUM(C93:E93)</f>
        <v>52735817</v>
      </c>
      <c r="G93" s="139">
        <v>-6168948</v>
      </c>
      <c r="H93" s="121">
        <v>0</v>
      </c>
      <c r="I93" s="121">
        <v>0</v>
      </c>
      <c r="J93" s="122">
        <f>SUM(F93:I93)</f>
        <v>46566869</v>
      </c>
      <c r="K93" s="139"/>
      <c r="L93" s="140"/>
      <c r="M93" s="140"/>
      <c r="N93" s="141">
        <f>SUM(J93:M93)</f>
        <v>46566869</v>
      </c>
      <c r="O93" s="139"/>
      <c r="P93" s="140"/>
      <c r="Q93" s="140"/>
      <c r="R93" s="141">
        <f>SUM(N93:Q93)</f>
        <v>46566869</v>
      </c>
      <c r="S93" s="139"/>
      <c r="T93" s="140"/>
      <c r="U93" s="140"/>
      <c r="V93" s="141">
        <f>SUM(R93:U93)</f>
        <v>46566869</v>
      </c>
      <c r="W93" s="139"/>
      <c r="X93" s="140"/>
      <c r="Y93" s="140"/>
      <c r="Z93" s="141">
        <f>SUM(V93:Y93)</f>
        <v>46566869</v>
      </c>
      <c r="AA93" s="139"/>
      <c r="AB93" s="140"/>
      <c r="AC93" s="140"/>
      <c r="AD93" s="141">
        <f>SUM(Z93:AC93)</f>
        <v>46566869</v>
      </c>
      <c r="AE93" s="139"/>
      <c r="AF93" s="140"/>
      <c r="AG93" s="140"/>
      <c r="AH93" s="141">
        <f>SUM(AD93:AG93)</f>
        <v>46566869</v>
      </c>
      <c r="AI93" s="139"/>
      <c r="AJ93" s="140"/>
      <c r="AK93" s="140"/>
      <c r="AL93" s="141">
        <f>SUM(AH93:AK93)</f>
        <v>46566869</v>
      </c>
      <c r="AM93" s="139"/>
      <c r="AN93" s="140"/>
      <c r="AO93" s="140"/>
      <c r="AP93" s="141">
        <f>SUM(AL93:AO93)</f>
        <v>46566869</v>
      </c>
      <c r="AQ93" s="139"/>
      <c r="AR93" s="140"/>
      <c r="AS93" s="140"/>
      <c r="AT93" s="141">
        <f>SUM(AP93:AS93)</f>
        <v>46566869</v>
      </c>
      <c r="AU93" s="139"/>
      <c r="AV93" s="140"/>
      <c r="AW93" s="140"/>
      <c r="AX93" s="141">
        <f>SUM(AT93:AW93)</f>
        <v>46566869</v>
      </c>
      <c r="AZ93" s="463">
        <f>BC93-J93</f>
        <v>8329027</v>
      </c>
      <c r="BA93" s="449">
        <v>0</v>
      </c>
      <c r="BB93" s="449">
        <v>0</v>
      </c>
      <c r="BC93" s="464">
        <v>54895896</v>
      </c>
    </row>
    <row r="94" spans="1:55" s="142" customFormat="1" ht="24.9" hidden="1" customHeight="1" x14ac:dyDescent="0.3">
      <c r="A94" s="45" t="s">
        <v>301</v>
      </c>
      <c r="B94" s="21" t="s">
        <v>300</v>
      </c>
      <c r="C94" s="139">
        <v>0</v>
      </c>
      <c r="D94" s="121">
        <v>0</v>
      </c>
      <c r="E94" s="121">
        <v>0</v>
      </c>
      <c r="F94" s="141">
        <f>SUM(C94:E94)</f>
        <v>0</v>
      </c>
      <c r="G94" s="139"/>
      <c r="H94" s="121">
        <v>0</v>
      </c>
      <c r="I94" s="121">
        <v>0</v>
      </c>
      <c r="J94" s="122">
        <f>SUM(F94:I94)</f>
        <v>0</v>
      </c>
      <c r="K94" s="139"/>
      <c r="L94" s="140"/>
      <c r="M94" s="140"/>
      <c r="N94" s="141">
        <f>SUM(J94:M94)</f>
        <v>0</v>
      </c>
      <c r="O94" s="139"/>
      <c r="P94" s="140"/>
      <c r="Q94" s="140"/>
      <c r="R94" s="141">
        <f>SUM(N94:Q94)</f>
        <v>0</v>
      </c>
      <c r="S94" s="139"/>
      <c r="T94" s="140"/>
      <c r="U94" s="140"/>
      <c r="V94" s="141">
        <f>SUM(R94:U94)</f>
        <v>0</v>
      </c>
      <c r="W94" s="139"/>
      <c r="X94" s="140"/>
      <c r="Y94" s="140"/>
      <c r="Z94" s="141">
        <f>SUM(V94:Y94)</f>
        <v>0</v>
      </c>
      <c r="AA94" s="139"/>
      <c r="AB94" s="140"/>
      <c r="AC94" s="140"/>
      <c r="AD94" s="141">
        <f>SUM(Z94:AC94)</f>
        <v>0</v>
      </c>
      <c r="AE94" s="139"/>
      <c r="AF94" s="140"/>
      <c r="AG94" s="140"/>
      <c r="AH94" s="141">
        <f>SUM(AD94:AG94)</f>
        <v>0</v>
      </c>
      <c r="AI94" s="139"/>
      <c r="AJ94" s="140"/>
      <c r="AK94" s="140"/>
      <c r="AL94" s="141">
        <f>SUM(AH94:AK94)</f>
        <v>0</v>
      </c>
      <c r="AM94" s="139"/>
      <c r="AN94" s="140"/>
      <c r="AO94" s="140"/>
      <c r="AP94" s="141">
        <f>SUM(AL94:AO94)</f>
        <v>0</v>
      </c>
      <c r="AQ94" s="139"/>
      <c r="AR94" s="140"/>
      <c r="AS94" s="140"/>
      <c r="AT94" s="141">
        <f>SUM(AP94:AS94)</f>
        <v>0</v>
      </c>
      <c r="AU94" s="139"/>
      <c r="AV94" s="140"/>
      <c r="AW94" s="140"/>
      <c r="AX94" s="141">
        <f>SUM(AT94:AW94)</f>
        <v>0</v>
      </c>
      <c r="AZ94" s="463">
        <f>BC94-J94</f>
        <v>0</v>
      </c>
      <c r="BA94" s="449">
        <v>0</v>
      </c>
      <c r="BB94" s="449">
        <v>0</v>
      </c>
      <c r="BC94" s="464"/>
    </row>
    <row r="95" spans="1:55" s="142" customFormat="1" x14ac:dyDescent="0.3">
      <c r="A95" s="45" t="s">
        <v>299</v>
      </c>
      <c r="B95" s="21" t="s">
        <v>298</v>
      </c>
      <c r="C95" s="139">
        <v>393701</v>
      </c>
      <c r="D95" s="121">
        <v>0</v>
      </c>
      <c r="E95" s="121">
        <v>0</v>
      </c>
      <c r="F95" s="141">
        <f>SUM(C95:E95)</f>
        <v>393701</v>
      </c>
      <c r="G95" s="139">
        <v>0</v>
      </c>
      <c r="H95" s="121">
        <v>0</v>
      </c>
      <c r="I95" s="121">
        <v>0</v>
      </c>
      <c r="J95" s="122">
        <f>SUM(F95:I95)</f>
        <v>393701</v>
      </c>
      <c r="K95" s="139"/>
      <c r="L95" s="140"/>
      <c r="M95" s="140"/>
      <c r="N95" s="141">
        <f>SUM(J95:M95)</f>
        <v>393701</v>
      </c>
      <c r="O95" s="139"/>
      <c r="P95" s="140"/>
      <c r="Q95" s="140"/>
      <c r="R95" s="141">
        <f>SUM(N95:Q95)</f>
        <v>393701</v>
      </c>
      <c r="S95" s="139"/>
      <c r="T95" s="140"/>
      <c r="U95" s="140"/>
      <c r="V95" s="141">
        <f>SUM(R95:U95)</f>
        <v>393701</v>
      </c>
      <c r="W95" s="139"/>
      <c r="X95" s="140"/>
      <c r="Y95" s="140"/>
      <c r="Z95" s="141">
        <f>SUM(V95:Y95)</f>
        <v>393701</v>
      </c>
      <c r="AA95" s="139"/>
      <c r="AB95" s="140"/>
      <c r="AC95" s="140"/>
      <c r="AD95" s="141">
        <f>SUM(Z95:AC95)</f>
        <v>393701</v>
      </c>
      <c r="AE95" s="139"/>
      <c r="AF95" s="140"/>
      <c r="AG95" s="140"/>
      <c r="AH95" s="141">
        <f>SUM(AD95:AG95)</f>
        <v>393701</v>
      </c>
      <c r="AI95" s="139"/>
      <c r="AJ95" s="140"/>
      <c r="AK95" s="140"/>
      <c r="AL95" s="141">
        <f>SUM(AH95:AK95)</f>
        <v>393701</v>
      </c>
      <c r="AM95" s="139"/>
      <c r="AN95" s="140"/>
      <c r="AO95" s="140"/>
      <c r="AP95" s="141">
        <f>SUM(AL95:AO95)</f>
        <v>393701</v>
      </c>
      <c r="AQ95" s="139"/>
      <c r="AR95" s="140"/>
      <c r="AS95" s="140"/>
      <c r="AT95" s="141">
        <f>SUM(AP95:AS95)</f>
        <v>393701</v>
      </c>
      <c r="AU95" s="139"/>
      <c r="AV95" s="140"/>
      <c r="AW95" s="140"/>
      <c r="AX95" s="141">
        <f>SUM(AT95:AW95)</f>
        <v>393701</v>
      </c>
      <c r="AZ95" s="463">
        <f>BC95-J95</f>
        <v>-393701</v>
      </c>
      <c r="BA95" s="449">
        <v>0</v>
      </c>
      <c r="BB95" s="449">
        <v>0</v>
      </c>
      <c r="BC95" s="464">
        <v>0</v>
      </c>
    </row>
    <row r="96" spans="1:55" s="142" customFormat="1" x14ac:dyDescent="0.3">
      <c r="A96" s="45" t="s">
        <v>297</v>
      </c>
      <c r="B96" s="21" t="s">
        <v>296</v>
      </c>
      <c r="C96" s="139">
        <v>14344970</v>
      </c>
      <c r="D96" s="121">
        <v>0</v>
      </c>
      <c r="E96" s="121">
        <v>0</v>
      </c>
      <c r="F96" s="141">
        <f>SUM(C96:E96)</f>
        <v>14344970</v>
      </c>
      <c r="G96" s="139">
        <v>0</v>
      </c>
      <c r="H96" s="121">
        <v>0</v>
      </c>
      <c r="I96" s="121">
        <v>0</v>
      </c>
      <c r="J96" s="122">
        <f>SUM(F96:I96)</f>
        <v>14344970</v>
      </c>
      <c r="K96" s="139"/>
      <c r="L96" s="140"/>
      <c r="M96" s="140"/>
      <c r="N96" s="141">
        <f>SUM(J96:M96)</f>
        <v>14344970</v>
      </c>
      <c r="O96" s="139"/>
      <c r="P96" s="140"/>
      <c r="Q96" s="140"/>
      <c r="R96" s="141">
        <f>SUM(N96:Q96)</f>
        <v>14344970</v>
      </c>
      <c r="S96" s="139"/>
      <c r="T96" s="140"/>
      <c r="U96" s="140"/>
      <c r="V96" s="141">
        <f>SUM(R96:U96)</f>
        <v>14344970</v>
      </c>
      <c r="W96" s="139"/>
      <c r="X96" s="140"/>
      <c r="Y96" s="140"/>
      <c r="Z96" s="141">
        <f>SUM(V96:Y96)</f>
        <v>14344970</v>
      </c>
      <c r="AA96" s="139"/>
      <c r="AB96" s="140"/>
      <c r="AC96" s="140"/>
      <c r="AD96" s="141">
        <f>SUM(Z96:AC96)</f>
        <v>14344970</v>
      </c>
      <c r="AE96" s="139"/>
      <c r="AF96" s="140"/>
      <c r="AG96" s="140"/>
      <c r="AH96" s="141">
        <f>SUM(AD96:AG96)</f>
        <v>14344970</v>
      </c>
      <c r="AI96" s="139"/>
      <c r="AJ96" s="140"/>
      <c r="AK96" s="140"/>
      <c r="AL96" s="141">
        <f>SUM(AH96:AK96)</f>
        <v>14344970</v>
      </c>
      <c r="AM96" s="139"/>
      <c r="AN96" s="140"/>
      <c r="AO96" s="140"/>
      <c r="AP96" s="141">
        <f>SUM(AL96:AO96)</f>
        <v>14344970</v>
      </c>
      <c r="AQ96" s="139"/>
      <c r="AR96" s="140"/>
      <c r="AS96" s="140"/>
      <c r="AT96" s="141">
        <f>SUM(AP96:AS96)</f>
        <v>14344970</v>
      </c>
      <c r="AU96" s="139"/>
      <c r="AV96" s="140"/>
      <c r="AW96" s="140"/>
      <c r="AX96" s="141">
        <f>SUM(AT96:AW96)</f>
        <v>14344970</v>
      </c>
      <c r="AZ96" s="463">
        <f>BC96-J96</f>
        <v>731284</v>
      </c>
      <c r="BA96" s="449">
        <v>0</v>
      </c>
      <c r="BB96" s="449">
        <v>0</v>
      </c>
      <c r="BC96" s="464">
        <v>15076254</v>
      </c>
    </row>
    <row r="97" spans="1:55" s="133" customFormat="1" ht="13.8" x14ac:dyDescent="0.3">
      <c r="A97" s="16" t="s">
        <v>295</v>
      </c>
      <c r="B97" s="15" t="s">
        <v>294</v>
      </c>
      <c r="C97" s="150">
        <f>SUM(C93:C96)</f>
        <v>67474488</v>
      </c>
      <c r="D97" s="136">
        <v>0</v>
      </c>
      <c r="E97" s="136">
        <v>0</v>
      </c>
      <c r="F97" s="151">
        <f>SUM(F93:F96)</f>
        <v>67474488</v>
      </c>
      <c r="G97" s="150">
        <f>SUM(G93:G96)</f>
        <v>-6168948</v>
      </c>
      <c r="H97" s="136">
        <v>0</v>
      </c>
      <c r="I97" s="136">
        <v>0</v>
      </c>
      <c r="J97" s="151">
        <f>SUM(J93:J96)</f>
        <v>61305540</v>
      </c>
      <c r="K97" s="150">
        <f>SUM(K93:K96)</f>
        <v>0</v>
      </c>
      <c r="L97" s="131">
        <f>SUM(L93:L96)</f>
        <v>0</v>
      </c>
      <c r="M97" s="131">
        <f>SUM(M93:M96)</f>
        <v>0</v>
      </c>
      <c r="N97" s="151">
        <f>SUM(N93:N96)</f>
        <v>61305540</v>
      </c>
      <c r="O97" s="150">
        <f>SUM(O93:O96)</f>
        <v>0</v>
      </c>
      <c r="P97" s="131">
        <f>SUM(P93:P96)</f>
        <v>0</v>
      </c>
      <c r="Q97" s="131">
        <f>SUM(Q93:Q96)</f>
        <v>0</v>
      </c>
      <c r="R97" s="151">
        <f>SUM(R93:R96)</f>
        <v>61305540</v>
      </c>
      <c r="S97" s="150">
        <f>SUM(S93:S96)</f>
        <v>0</v>
      </c>
      <c r="T97" s="131">
        <f>SUM(T93:T96)</f>
        <v>0</v>
      </c>
      <c r="U97" s="131">
        <f>SUM(U93:U96)</f>
        <v>0</v>
      </c>
      <c r="V97" s="151">
        <f>SUM(V93:V96)</f>
        <v>61305540</v>
      </c>
      <c r="W97" s="150">
        <f>SUM(W93:W96)</f>
        <v>0</v>
      </c>
      <c r="X97" s="131">
        <f>SUM(X93:X96)</f>
        <v>0</v>
      </c>
      <c r="Y97" s="131">
        <f>SUM(Y93:Y96)</f>
        <v>0</v>
      </c>
      <c r="Z97" s="151">
        <f>SUM(Z93:Z96)</f>
        <v>61305540</v>
      </c>
      <c r="AA97" s="150">
        <f>SUM(AA93:AA96)</f>
        <v>0</v>
      </c>
      <c r="AB97" s="131">
        <f>SUM(AB93:AB96)</f>
        <v>0</v>
      </c>
      <c r="AC97" s="131">
        <f>SUM(AC93:AC96)</f>
        <v>0</v>
      </c>
      <c r="AD97" s="151">
        <f>SUM(AD93:AD96)</f>
        <v>61305540</v>
      </c>
      <c r="AE97" s="150">
        <f>SUM(AE93:AE96)</f>
        <v>0</v>
      </c>
      <c r="AF97" s="131">
        <f>SUM(AF93:AF96)</f>
        <v>0</v>
      </c>
      <c r="AG97" s="131">
        <f>SUM(AG93:AG96)</f>
        <v>0</v>
      </c>
      <c r="AH97" s="151">
        <f>SUM(AH93:AH96)</f>
        <v>61305540</v>
      </c>
      <c r="AI97" s="150">
        <f>SUM(AI93:AI96)</f>
        <v>0</v>
      </c>
      <c r="AJ97" s="131">
        <f>SUM(AJ93:AJ96)</f>
        <v>0</v>
      </c>
      <c r="AK97" s="131">
        <f>SUM(AK93:AK96)</f>
        <v>0</v>
      </c>
      <c r="AL97" s="151">
        <f>SUM(AL93:AL96)</f>
        <v>61305540</v>
      </c>
      <c r="AM97" s="150">
        <f>SUM(AM93:AM96)</f>
        <v>0</v>
      </c>
      <c r="AN97" s="131">
        <f>SUM(AN93:AN96)</f>
        <v>0</v>
      </c>
      <c r="AO97" s="131">
        <f>SUM(AO93:AO96)</f>
        <v>0</v>
      </c>
      <c r="AP97" s="151">
        <f>SUM(AP93:AP96)</f>
        <v>61305540</v>
      </c>
      <c r="AQ97" s="150">
        <f>SUM(AQ93:AQ96)</f>
        <v>0</v>
      </c>
      <c r="AR97" s="131">
        <f>SUM(AR93:AR96)</f>
        <v>0</v>
      </c>
      <c r="AS97" s="131">
        <f>SUM(AS93:AS96)</f>
        <v>0</v>
      </c>
      <c r="AT97" s="151">
        <f>SUM(AT93:AT96)</f>
        <v>61305540</v>
      </c>
      <c r="AU97" s="150">
        <f>SUM(AU93:AU96)</f>
        <v>0</v>
      </c>
      <c r="AV97" s="131">
        <f>SUM(AV93:AV96)</f>
        <v>0</v>
      </c>
      <c r="AW97" s="131">
        <f>SUM(AW93:AW96)</f>
        <v>0</v>
      </c>
      <c r="AX97" s="151">
        <f>SUM(AX93:AX96)</f>
        <v>61305540</v>
      </c>
      <c r="AY97" s="470"/>
      <c r="AZ97" s="472">
        <f>BC97-J97</f>
        <v>8666610</v>
      </c>
      <c r="BA97" s="473">
        <v>0</v>
      </c>
      <c r="BB97" s="473">
        <v>0</v>
      </c>
      <c r="BC97" s="471">
        <f>SUM(BC93:BC96)</f>
        <v>69972150</v>
      </c>
    </row>
    <row r="98" spans="1:55" s="142" customFormat="1" ht="24.9" hidden="1" customHeight="1" x14ac:dyDescent="0.3">
      <c r="A98" s="45" t="s">
        <v>293</v>
      </c>
      <c r="B98" s="21" t="s">
        <v>292</v>
      </c>
      <c r="C98" s="139"/>
      <c r="D98" s="121">
        <v>0</v>
      </c>
      <c r="E98" s="121">
        <v>0</v>
      </c>
      <c r="F98" s="141">
        <f>SUM(C98:E98)</f>
        <v>0</v>
      </c>
      <c r="G98" s="139"/>
      <c r="H98" s="121">
        <v>0</v>
      </c>
      <c r="I98" s="121">
        <v>0</v>
      </c>
      <c r="J98" s="141">
        <f>SUM(F98:I98)</f>
        <v>0</v>
      </c>
      <c r="K98" s="139"/>
      <c r="L98" s="140"/>
      <c r="M98" s="140"/>
      <c r="N98" s="141">
        <f>SUM(J98:M98)</f>
        <v>0</v>
      </c>
      <c r="O98" s="139"/>
      <c r="P98" s="140"/>
      <c r="Q98" s="140"/>
      <c r="R98" s="141">
        <f>SUM(N98:Q98)</f>
        <v>0</v>
      </c>
      <c r="S98" s="139"/>
      <c r="T98" s="140"/>
      <c r="U98" s="140"/>
      <c r="V98" s="141">
        <f>SUM(R98:U98)</f>
        <v>0</v>
      </c>
      <c r="W98" s="139"/>
      <c r="X98" s="140"/>
      <c r="Y98" s="140"/>
      <c r="Z98" s="141">
        <f>SUM(V98:Y98)</f>
        <v>0</v>
      </c>
      <c r="AA98" s="139"/>
      <c r="AB98" s="140"/>
      <c r="AC98" s="140"/>
      <c r="AD98" s="141">
        <f>SUM(Z98:AC98)</f>
        <v>0</v>
      </c>
      <c r="AE98" s="139"/>
      <c r="AF98" s="140"/>
      <c r="AG98" s="140"/>
      <c r="AH98" s="141">
        <f>SUM(AD98:AG98)</f>
        <v>0</v>
      </c>
      <c r="AI98" s="139"/>
      <c r="AJ98" s="140"/>
      <c r="AK98" s="140"/>
      <c r="AL98" s="141">
        <f>SUM(AH98:AK98)</f>
        <v>0</v>
      </c>
      <c r="AM98" s="139"/>
      <c r="AN98" s="140"/>
      <c r="AO98" s="140"/>
      <c r="AP98" s="141">
        <f>SUM(AL98:AO98)</f>
        <v>0</v>
      </c>
      <c r="AQ98" s="139"/>
      <c r="AR98" s="140"/>
      <c r="AS98" s="140"/>
      <c r="AT98" s="141">
        <f>SUM(AP98:AS98)</f>
        <v>0</v>
      </c>
      <c r="AU98" s="139"/>
      <c r="AV98" s="140"/>
      <c r="AW98" s="140"/>
      <c r="AX98" s="141">
        <f>SUM(AT98:AW98)</f>
        <v>0</v>
      </c>
      <c r="AZ98" s="463">
        <f>BC98-J98</f>
        <v>0</v>
      </c>
      <c r="BA98" s="449">
        <v>0</v>
      </c>
      <c r="BB98" s="449">
        <v>0</v>
      </c>
      <c r="BC98" s="464"/>
    </row>
    <row r="99" spans="1:55" s="142" customFormat="1" ht="24.9" hidden="1" customHeight="1" x14ac:dyDescent="0.3">
      <c r="A99" s="45" t="s">
        <v>291</v>
      </c>
      <c r="B99" s="21" t="s">
        <v>290</v>
      </c>
      <c r="C99" s="139"/>
      <c r="D99" s="121">
        <v>0</v>
      </c>
      <c r="E99" s="121">
        <v>0</v>
      </c>
      <c r="F99" s="141">
        <f>SUM(C99:E99)</f>
        <v>0</v>
      </c>
      <c r="G99" s="139"/>
      <c r="H99" s="121">
        <v>0</v>
      </c>
      <c r="I99" s="121">
        <v>0</v>
      </c>
      <c r="J99" s="141">
        <f>SUM(F99:I99)</f>
        <v>0</v>
      </c>
      <c r="K99" s="139"/>
      <c r="L99" s="140"/>
      <c r="M99" s="140"/>
      <c r="N99" s="141">
        <f>SUM(J99:M99)</f>
        <v>0</v>
      </c>
      <c r="O99" s="139"/>
      <c r="P99" s="140"/>
      <c r="Q99" s="140"/>
      <c r="R99" s="141">
        <f>SUM(N99:Q99)</f>
        <v>0</v>
      </c>
      <c r="S99" s="139"/>
      <c r="T99" s="140"/>
      <c r="U99" s="140"/>
      <c r="V99" s="141">
        <f>SUM(R99:U99)</f>
        <v>0</v>
      </c>
      <c r="W99" s="139"/>
      <c r="X99" s="140"/>
      <c r="Y99" s="140"/>
      <c r="Z99" s="141">
        <f>SUM(V99:Y99)</f>
        <v>0</v>
      </c>
      <c r="AA99" s="139"/>
      <c r="AB99" s="140"/>
      <c r="AC99" s="140"/>
      <c r="AD99" s="141">
        <f>SUM(Z99:AC99)</f>
        <v>0</v>
      </c>
      <c r="AE99" s="139"/>
      <c r="AF99" s="140"/>
      <c r="AG99" s="140"/>
      <c r="AH99" s="141">
        <f>SUM(AD99:AG99)</f>
        <v>0</v>
      </c>
      <c r="AI99" s="139"/>
      <c r="AJ99" s="140"/>
      <c r="AK99" s="140"/>
      <c r="AL99" s="141">
        <f>SUM(AH99:AK99)</f>
        <v>0</v>
      </c>
      <c r="AM99" s="139"/>
      <c r="AN99" s="140"/>
      <c r="AO99" s="140"/>
      <c r="AP99" s="141">
        <f>SUM(AL99:AO99)</f>
        <v>0</v>
      </c>
      <c r="AQ99" s="139"/>
      <c r="AR99" s="140"/>
      <c r="AS99" s="140"/>
      <c r="AT99" s="141">
        <f>SUM(AP99:AS99)</f>
        <v>0</v>
      </c>
      <c r="AU99" s="139"/>
      <c r="AV99" s="140"/>
      <c r="AW99" s="140"/>
      <c r="AX99" s="141">
        <f>SUM(AT99:AW99)</f>
        <v>0</v>
      </c>
      <c r="AZ99" s="463">
        <f>BC99-J99</f>
        <v>0</v>
      </c>
      <c r="BA99" s="449">
        <v>0</v>
      </c>
      <c r="BB99" s="449">
        <v>0</v>
      </c>
      <c r="BC99" s="464"/>
    </row>
    <row r="100" spans="1:55" s="142" customFormat="1" ht="24.9" hidden="1" customHeight="1" x14ac:dyDescent="0.3">
      <c r="A100" s="45" t="s">
        <v>289</v>
      </c>
      <c r="B100" s="21" t="s">
        <v>288</v>
      </c>
      <c r="C100" s="139"/>
      <c r="D100" s="121">
        <v>0</v>
      </c>
      <c r="E100" s="121">
        <v>0</v>
      </c>
      <c r="F100" s="141">
        <f>SUM(C100:E100)</f>
        <v>0</v>
      </c>
      <c r="G100" s="139"/>
      <c r="H100" s="121">
        <v>0</v>
      </c>
      <c r="I100" s="121">
        <v>0</v>
      </c>
      <c r="J100" s="141">
        <f>SUM(F100:I100)</f>
        <v>0</v>
      </c>
      <c r="K100" s="139"/>
      <c r="L100" s="140"/>
      <c r="M100" s="140"/>
      <c r="N100" s="141">
        <f>SUM(J100:M100)</f>
        <v>0</v>
      </c>
      <c r="O100" s="139"/>
      <c r="P100" s="140"/>
      <c r="Q100" s="140"/>
      <c r="R100" s="141">
        <f>SUM(N100:Q100)</f>
        <v>0</v>
      </c>
      <c r="S100" s="139"/>
      <c r="T100" s="140"/>
      <c r="U100" s="140"/>
      <c r="V100" s="141">
        <f>SUM(R100:U100)</f>
        <v>0</v>
      </c>
      <c r="W100" s="139"/>
      <c r="X100" s="140"/>
      <c r="Y100" s="140"/>
      <c r="Z100" s="141">
        <f>SUM(V100:Y100)</f>
        <v>0</v>
      </c>
      <c r="AA100" s="139"/>
      <c r="AB100" s="140"/>
      <c r="AC100" s="140"/>
      <c r="AD100" s="141">
        <f>SUM(Z100:AC100)</f>
        <v>0</v>
      </c>
      <c r="AE100" s="139"/>
      <c r="AF100" s="140"/>
      <c r="AG100" s="140"/>
      <c r="AH100" s="141">
        <f>SUM(AD100:AG100)</f>
        <v>0</v>
      </c>
      <c r="AI100" s="139"/>
      <c r="AJ100" s="140"/>
      <c r="AK100" s="140"/>
      <c r="AL100" s="141">
        <f>SUM(AH100:AK100)</f>
        <v>0</v>
      </c>
      <c r="AM100" s="139"/>
      <c r="AN100" s="140"/>
      <c r="AO100" s="140"/>
      <c r="AP100" s="141">
        <f>SUM(AL100:AO100)</f>
        <v>0</v>
      </c>
      <c r="AQ100" s="139"/>
      <c r="AR100" s="140"/>
      <c r="AS100" s="140"/>
      <c r="AT100" s="141">
        <f>SUM(AP100:AS100)</f>
        <v>0</v>
      </c>
      <c r="AU100" s="139"/>
      <c r="AV100" s="140"/>
      <c r="AW100" s="140"/>
      <c r="AX100" s="141">
        <f>SUM(AT100:AW100)</f>
        <v>0</v>
      </c>
      <c r="AZ100" s="463">
        <f>BC100-J100</f>
        <v>0</v>
      </c>
      <c r="BA100" s="449">
        <v>0</v>
      </c>
      <c r="BB100" s="449">
        <v>0</v>
      </c>
      <c r="BC100" s="464"/>
    </row>
    <row r="101" spans="1:55" s="142" customFormat="1" ht="24.9" hidden="1" customHeight="1" x14ac:dyDescent="0.3">
      <c r="A101" s="45" t="s">
        <v>287</v>
      </c>
      <c r="B101" s="21" t="s">
        <v>286</v>
      </c>
      <c r="C101" s="139"/>
      <c r="D101" s="121">
        <v>0</v>
      </c>
      <c r="E101" s="121">
        <v>0</v>
      </c>
      <c r="F101" s="141">
        <f>SUM(C101:E101)</f>
        <v>0</v>
      </c>
      <c r="G101" s="139"/>
      <c r="H101" s="121">
        <v>0</v>
      </c>
      <c r="I101" s="121">
        <v>0</v>
      </c>
      <c r="J101" s="141">
        <f>SUM(F101:I101)</f>
        <v>0</v>
      </c>
      <c r="K101" s="139"/>
      <c r="L101" s="140"/>
      <c r="M101" s="140"/>
      <c r="N101" s="141">
        <f>SUM(J101:M101)</f>
        <v>0</v>
      </c>
      <c r="O101" s="139"/>
      <c r="P101" s="140"/>
      <c r="Q101" s="140"/>
      <c r="R101" s="141">
        <f>SUM(N101:Q101)</f>
        <v>0</v>
      </c>
      <c r="S101" s="139"/>
      <c r="T101" s="140"/>
      <c r="U101" s="140"/>
      <c r="V101" s="141">
        <f>SUM(R101:U101)</f>
        <v>0</v>
      </c>
      <c r="W101" s="139"/>
      <c r="X101" s="140"/>
      <c r="Y101" s="140"/>
      <c r="Z101" s="141">
        <f>SUM(V101:Y101)</f>
        <v>0</v>
      </c>
      <c r="AA101" s="139"/>
      <c r="AB101" s="140"/>
      <c r="AC101" s="140"/>
      <c r="AD101" s="141">
        <f>SUM(Z101:AC101)</f>
        <v>0</v>
      </c>
      <c r="AE101" s="139"/>
      <c r="AF101" s="140"/>
      <c r="AG101" s="140"/>
      <c r="AH101" s="141">
        <f>SUM(AD101:AG101)</f>
        <v>0</v>
      </c>
      <c r="AI101" s="139"/>
      <c r="AJ101" s="140"/>
      <c r="AK101" s="140"/>
      <c r="AL101" s="141">
        <f>SUM(AH101:AK101)</f>
        <v>0</v>
      </c>
      <c r="AM101" s="139"/>
      <c r="AN101" s="140"/>
      <c r="AO101" s="140"/>
      <c r="AP101" s="141">
        <f>SUM(AL101:AO101)</f>
        <v>0</v>
      </c>
      <c r="AQ101" s="139"/>
      <c r="AR101" s="140"/>
      <c r="AS101" s="140"/>
      <c r="AT101" s="141">
        <f>SUM(AP101:AS101)</f>
        <v>0</v>
      </c>
      <c r="AU101" s="139"/>
      <c r="AV101" s="140"/>
      <c r="AW101" s="140"/>
      <c r="AX101" s="141">
        <f>SUM(AT101:AW101)</f>
        <v>0</v>
      </c>
      <c r="AZ101" s="463">
        <f>BC101-J101</f>
        <v>0</v>
      </c>
      <c r="BA101" s="449">
        <v>0</v>
      </c>
      <c r="BB101" s="449">
        <v>0</v>
      </c>
      <c r="BC101" s="464"/>
    </row>
    <row r="102" spans="1:55" s="142" customFormat="1" ht="24.9" hidden="1" customHeight="1" x14ac:dyDescent="0.3">
      <c r="A102" s="45" t="s">
        <v>285</v>
      </c>
      <c r="B102" s="21" t="s">
        <v>284</v>
      </c>
      <c r="C102" s="139"/>
      <c r="D102" s="121">
        <v>0</v>
      </c>
      <c r="E102" s="121">
        <v>0</v>
      </c>
      <c r="F102" s="141">
        <f>SUM(C102:E102)</f>
        <v>0</v>
      </c>
      <c r="G102" s="139"/>
      <c r="H102" s="121">
        <v>0</v>
      </c>
      <c r="I102" s="121">
        <v>0</v>
      </c>
      <c r="J102" s="141">
        <f>SUM(F102:I102)</f>
        <v>0</v>
      </c>
      <c r="K102" s="139"/>
      <c r="L102" s="140"/>
      <c r="M102" s="140"/>
      <c r="N102" s="141">
        <f>SUM(J102:M102)</f>
        <v>0</v>
      </c>
      <c r="O102" s="139"/>
      <c r="P102" s="140"/>
      <c r="Q102" s="140"/>
      <c r="R102" s="141">
        <f>SUM(N102:Q102)</f>
        <v>0</v>
      </c>
      <c r="S102" s="139"/>
      <c r="T102" s="140"/>
      <c r="U102" s="140"/>
      <c r="V102" s="141">
        <f>SUM(R102:U102)</f>
        <v>0</v>
      </c>
      <c r="W102" s="139"/>
      <c r="X102" s="140"/>
      <c r="Y102" s="140"/>
      <c r="Z102" s="141">
        <f>SUM(V102:Y102)</f>
        <v>0</v>
      </c>
      <c r="AA102" s="139"/>
      <c r="AB102" s="140"/>
      <c r="AC102" s="140"/>
      <c r="AD102" s="141">
        <f>SUM(Z102:AC102)</f>
        <v>0</v>
      </c>
      <c r="AE102" s="139"/>
      <c r="AF102" s="140"/>
      <c r="AG102" s="140"/>
      <c r="AH102" s="141">
        <f>SUM(AD102:AG102)</f>
        <v>0</v>
      </c>
      <c r="AI102" s="139"/>
      <c r="AJ102" s="140"/>
      <c r="AK102" s="140"/>
      <c r="AL102" s="141">
        <f>SUM(AH102:AK102)</f>
        <v>0</v>
      </c>
      <c r="AM102" s="139"/>
      <c r="AN102" s="140"/>
      <c r="AO102" s="140"/>
      <c r="AP102" s="141">
        <f>SUM(AL102:AO102)</f>
        <v>0</v>
      </c>
      <c r="AQ102" s="139"/>
      <c r="AR102" s="140"/>
      <c r="AS102" s="140"/>
      <c r="AT102" s="141">
        <f>SUM(AP102:AS102)</f>
        <v>0</v>
      </c>
      <c r="AU102" s="139"/>
      <c r="AV102" s="140"/>
      <c r="AW102" s="140"/>
      <c r="AX102" s="141">
        <f>SUM(AT102:AW102)</f>
        <v>0</v>
      </c>
      <c r="AZ102" s="463">
        <f>BC102-J102</f>
        <v>0</v>
      </c>
      <c r="BA102" s="449">
        <v>0</v>
      </c>
      <c r="BB102" s="449">
        <v>0</v>
      </c>
      <c r="BC102" s="464"/>
    </row>
    <row r="103" spans="1:55" s="142" customFormat="1" ht="26.4" x14ac:dyDescent="0.3">
      <c r="A103" s="45" t="s">
        <v>283</v>
      </c>
      <c r="B103" s="21" t="s">
        <v>282</v>
      </c>
      <c r="C103" s="139">
        <v>2515082</v>
      </c>
      <c r="D103" s="121">
        <v>0</v>
      </c>
      <c r="E103" s="121">
        <v>0</v>
      </c>
      <c r="F103" s="141">
        <f>SUM(C103:E103)</f>
        <v>2515082</v>
      </c>
      <c r="G103" s="139">
        <v>0</v>
      </c>
      <c r="H103" s="121">
        <v>0</v>
      </c>
      <c r="I103" s="121">
        <v>0</v>
      </c>
      <c r="J103" s="141">
        <f>SUM(F103:I103)</f>
        <v>2515082</v>
      </c>
      <c r="K103" s="139"/>
      <c r="L103" s="140"/>
      <c r="M103" s="140"/>
      <c r="N103" s="141">
        <f>SUM(J103:M103)</f>
        <v>2515082</v>
      </c>
      <c r="O103" s="139"/>
      <c r="P103" s="140"/>
      <c r="Q103" s="140"/>
      <c r="R103" s="141">
        <f>SUM(N103:Q103)</f>
        <v>2515082</v>
      </c>
      <c r="S103" s="139"/>
      <c r="T103" s="140"/>
      <c r="U103" s="140"/>
      <c r="V103" s="141">
        <f>SUM(R103:U103)</f>
        <v>2515082</v>
      </c>
      <c r="W103" s="139"/>
      <c r="X103" s="140"/>
      <c r="Y103" s="140"/>
      <c r="Z103" s="141">
        <f>SUM(V103:Y103)</f>
        <v>2515082</v>
      </c>
      <c r="AA103" s="139"/>
      <c r="AB103" s="140"/>
      <c r="AC103" s="140"/>
      <c r="AD103" s="141">
        <f>SUM(Z103:AC103)</f>
        <v>2515082</v>
      </c>
      <c r="AE103" s="139"/>
      <c r="AF103" s="140"/>
      <c r="AG103" s="140"/>
      <c r="AH103" s="141">
        <f>SUM(AD103:AG103)</f>
        <v>2515082</v>
      </c>
      <c r="AI103" s="139"/>
      <c r="AJ103" s="140"/>
      <c r="AK103" s="140"/>
      <c r="AL103" s="141">
        <f>SUM(AH103:AK103)</f>
        <v>2515082</v>
      </c>
      <c r="AM103" s="139"/>
      <c r="AN103" s="140"/>
      <c r="AO103" s="140"/>
      <c r="AP103" s="141">
        <f>SUM(AL103:AO103)</f>
        <v>2515082</v>
      </c>
      <c r="AQ103" s="139"/>
      <c r="AR103" s="140"/>
      <c r="AS103" s="140"/>
      <c r="AT103" s="141">
        <f>SUM(AP103:AS103)</f>
        <v>2515082</v>
      </c>
      <c r="AU103" s="139"/>
      <c r="AV103" s="140"/>
      <c r="AW103" s="140"/>
      <c r="AX103" s="141">
        <f>SUM(AT103:AW103)</f>
        <v>2515082</v>
      </c>
      <c r="AZ103" s="463">
        <f>BC103-J103</f>
        <v>-2515082</v>
      </c>
      <c r="BA103" s="449">
        <v>0</v>
      </c>
      <c r="BB103" s="449">
        <v>0</v>
      </c>
      <c r="BC103" s="464">
        <v>0</v>
      </c>
    </row>
    <row r="104" spans="1:55" s="142" customFormat="1" ht="24.9" hidden="1" customHeight="1" x14ac:dyDescent="0.3">
      <c r="A104" s="45" t="s">
        <v>281</v>
      </c>
      <c r="B104" s="21" t="s">
        <v>280</v>
      </c>
      <c r="C104" s="139"/>
      <c r="D104" s="121">
        <v>0</v>
      </c>
      <c r="E104" s="121">
        <v>0</v>
      </c>
      <c r="F104" s="141">
        <f>SUM(C104:E104)</f>
        <v>0</v>
      </c>
      <c r="G104" s="139"/>
      <c r="H104" s="121">
        <v>0</v>
      </c>
      <c r="I104" s="121">
        <v>0</v>
      </c>
      <c r="J104" s="141">
        <f>SUM(F104:I104)</f>
        <v>0</v>
      </c>
      <c r="K104" s="139"/>
      <c r="L104" s="140"/>
      <c r="M104" s="140"/>
      <c r="N104" s="141">
        <f>SUM(J104:M104)</f>
        <v>0</v>
      </c>
      <c r="O104" s="139"/>
      <c r="P104" s="140"/>
      <c r="Q104" s="140"/>
      <c r="R104" s="141">
        <f>SUM(N104:Q104)</f>
        <v>0</v>
      </c>
      <c r="S104" s="139"/>
      <c r="T104" s="140"/>
      <c r="U104" s="140"/>
      <c r="V104" s="141">
        <f>SUM(R104:U104)</f>
        <v>0</v>
      </c>
      <c r="W104" s="139"/>
      <c r="X104" s="140"/>
      <c r="Y104" s="140"/>
      <c r="Z104" s="141">
        <f>SUM(V104:Y104)</f>
        <v>0</v>
      </c>
      <c r="AA104" s="139"/>
      <c r="AB104" s="140"/>
      <c r="AC104" s="140"/>
      <c r="AD104" s="141">
        <f>SUM(Z104:AC104)</f>
        <v>0</v>
      </c>
      <c r="AE104" s="139"/>
      <c r="AF104" s="140"/>
      <c r="AG104" s="140"/>
      <c r="AH104" s="141">
        <f>SUM(AD104:AG104)</f>
        <v>0</v>
      </c>
      <c r="AI104" s="139"/>
      <c r="AJ104" s="140"/>
      <c r="AK104" s="140"/>
      <c r="AL104" s="141">
        <f>SUM(AH104:AK104)</f>
        <v>0</v>
      </c>
      <c r="AM104" s="139"/>
      <c r="AN104" s="140"/>
      <c r="AO104" s="140"/>
      <c r="AP104" s="141">
        <f>SUM(AL104:AO104)</f>
        <v>0</v>
      </c>
      <c r="AQ104" s="139"/>
      <c r="AR104" s="140"/>
      <c r="AS104" s="140"/>
      <c r="AT104" s="141">
        <f>SUM(AP104:AS104)</f>
        <v>0</v>
      </c>
      <c r="AU104" s="139"/>
      <c r="AV104" s="140"/>
      <c r="AW104" s="140"/>
      <c r="AX104" s="141">
        <f>SUM(AT104:AW104)</f>
        <v>0</v>
      </c>
      <c r="AZ104" s="463">
        <f>BC104-J104</f>
        <v>0</v>
      </c>
      <c r="BA104" s="449">
        <v>0</v>
      </c>
      <c r="BB104" s="449">
        <v>0</v>
      </c>
      <c r="BC104" s="464"/>
    </row>
    <row r="105" spans="1:55" s="142" customFormat="1" ht="24.9" hidden="1" customHeight="1" x14ac:dyDescent="0.3">
      <c r="A105" s="45" t="s">
        <v>279</v>
      </c>
      <c r="B105" s="21" t="s">
        <v>278</v>
      </c>
      <c r="C105" s="139"/>
      <c r="D105" s="121">
        <v>0</v>
      </c>
      <c r="E105" s="121">
        <v>0</v>
      </c>
      <c r="F105" s="141">
        <f>SUM(C105:E105)</f>
        <v>0</v>
      </c>
      <c r="G105" s="139"/>
      <c r="H105" s="121">
        <v>0</v>
      </c>
      <c r="I105" s="121">
        <v>0</v>
      </c>
      <c r="J105" s="141">
        <f>SUM(F105:I105)</f>
        <v>0</v>
      </c>
      <c r="K105" s="139"/>
      <c r="L105" s="140"/>
      <c r="M105" s="140"/>
      <c r="N105" s="141">
        <f>SUM(J105:M105)</f>
        <v>0</v>
      </c>
      <c r="O105" s="139"/>
      <c r="P105" s="140"/>
      <c r="Q105" s="140"/>
      <c r="R105" s="141">
        <f>SUM(N105:Q105)</f>
        <v>0</v>
      </c>
      <c r="S105" s="139"/>
      <c r="T105" s="140"/>
      <c r="U105" s="140"/>
      <c r="V105" s="141">
        <f>SUM(R105:U105)</f>
        <v>0</v>
      </c>
      <c r="W105" s="139"/>
      <c r="X105" s="140"/>
      <c r="Y105" s="140"/>
      <c r="Z105" s="141">
        <f>SUM(V105:Y105)</f>
        <v>0</v>
      </c>
      <c r="AA105" s="139"/>
      <c r="AB105" s="140"/>
      <c r="AC105" s="140"/>
      <c r="AD105" s="141">
        <f>SUM(Z105:AC105)</f>
        <v>0</v>
      </c>
      <c r="AE105" s="139"/>
      <c r="AF105" s="140"/>
      <c r="AG105" s="140"/>
      <c r="AH105" s="141">
        <f>SUM(AD105:AG105)</f>
        <v>0</v>
      </c>
      <c r="AI105" s="139"/>
      <c r="AJ105" s="140"/>
      <c r="AK105" s="140"/>
      <c r="AL105" s="141">
        <f>SUM(AH105:AK105)</f>
        <v>0</v>
      </c>
      <c r="AM105" s="139"/>
      <c r="AN105" s="140"/>
      <c r="AO105" s="140"/>
      <c r="AP105" s="141">
        <f>SUM(AL105:AO105)</f>
        <v>0</v>
      </c>
      <c r="AQ105" s="139"/>
      <c r="AR105" s="140"/>
      <c r="AS105" s="140"/>
      <c r="AT105" s="141">
        <f>SUM(AP105:AS105)</f>
        <v>0</v>
      </c>
      <c r="AU105" s="139"/>
      <c r="AV105" s="140"/>
      <c r="AW105" s="140"/>
      <c r="AX105" s="141">
        <f>SUM(AT105:AW105)</f>
        <v>0</v>
      </c>
      <c r="AZ105" s="463">
        <f>BC105-J105</f>
        <v>0</v>
      </c>
      <c r="BA105" s="449">
        <v>0</v>
      </c>
      <c r="BB105" s="449">
        <v>0</v>
      </c>
      <c r="BC105" s="464"/>
    </row>
    <row r="106" spans="1:55" s="142" customFormat="1" ht="24.9" hidden="1" customHeight="1" x14ac:dyDescent="0.3">
      <c r="A106" s="45" t="s">
        <v>277</v>
      </c>
      <c r="B106" s="21" t="s">
        <v>276</v>
      </c>
      <c r="C106" s="139"/>
      <c r="D106" s="121">
        <v>0</v>
      </c>
      <c r="E106" s="121">
        <v>0</v>
      </c>
      <c r="F106" s="141"/>
      <c r="G106" s="139"/>
      <c r="H106" s="121">
        <v>0</v>
      </c>
      <c r="I106" s="121">
        <v>0</v>
      </c>
      <c r="J106" s="141">
        <f>SUM(F106:I106)</f>
        <v>0</v>
      </c>
      <c r="K106" s="139"/>
      <c r="L106" s="140"/>
      <c r="M106" s="140"/>
      <c r="N106" s="141">
        <f>SUM(J106:M106)</f>
        <v>0</v>
      </c>
      <c r="O106" s="139"/>
      <c r="P106" s="140"/>
      <c r="Q106" s="140"/>
      <c r="R106" s="141">
        <f>SUM(N106:Q106)</f>
        <v>0</v>
      </c>
      <c r="S106" s="139"/>
      <c r="T106" s="140"/>
      <c r="U106" s="140"/>
      <c r="V106" s="141">
        <f>SUM(R106:U106)</f>
        <v>0</v>
      </c>
      <c r="W106" s="139"/>
      <c r="X106" s="140"/>
      <c r="Y106" s="140"/>
      <c r="Z106" s="141">
        <f>SUM(V106:Y106)</f>
        <v>0</v>
      </c>
      <c r="AA106" s="139"/>
      <c r="AB106" s="140"/>
      <c r="AC106" s="140"/>
      <c r="AD106" s="141">
        <f>SUM(Z106:AC106)</f>
        <v>0</v>
      </c>
      <c r="AE106" s="139"/>
      <c r="AF106" s="140"/>
      <c r="AG106" s="140"/>
      <c r="AH106" s="141">
        <f>SUM(AD106:AG106)</f>
        <v>0</v>
      </c>
      <c r="AI106" s="139"/>
      <c r="AJ106" s="140"/>
      <c r="AK106" s="140"/>
      <c r="AL106" s="141">
        <f>SUM(AH106:AK106)</f>
        <v>0</v>
      </c>
      <c r="AM106" s="139"/>
      <c r="AN106" s="140"/>
      <c r="AO106" s="140"/>
      <c r="AP106" s="141">
        <f>SUM(AL106:AO106)</f>
        <v>0</v>
      </c>
      <c r="AQ106" s="139"/>
      <c r="AR106" s="140"/>
      <c r="AS106" s="140"/>
      <c r="AT106" s="141">
        <f>SUM(AP106:AS106)</f>
        <v>0</v>
      </c>
      <c r="AU106" s="139"/>
      <c r="AV106" s="140"/>
      <c r="AW106" s="140"/>
      <c r="AX106" s="141">
        <f>SUM(AT106:AW106)</f>
        <v>0</v>
      </c>
      <c r="AZ106" s="463">
        <f>BC106-J106</f>
        <v>0</v>
      </c>
      <c r="BA106" s="449">
        <v>0</v>
      </c>
      <c r="BB106" s="449">
        <v>0</v>
      </c>
      <c r="BC106" s="464"/>
    </row>
    <row r="107" spans="1:55" s="133" customFormat="1" ht="13.8" x14ac:dyDescent="0.3">
      <c r="A107" s="16" t="s">
        <v>275</v>
      </c>
      <c r="B107" s="15" t="s">
        <v>274</v>
      </c>
      <c r="C107" s="130">
        <f>SUM(C98:C105)</f>
        <v>2515082</v>
      </c>
      <c r="D107" s="136">
        <v>0</v>
      </c>
      <c r="E107" s="136">
        <v>0</v>
      </c>
      <c r="F107" s="132">
        <f>IF((SUM(C107:E107))=(SUM(F98:F106)),SUM(F98:F106),"HIBA!")</f>
        <v>2515082</v>
      </c>
      <c r="G107" s="130">
        <f>SUM(G98:G105)</f>
        <v>0</v>
      </c>
      <c r="H107" s="136">
        <v>0</v>
      </c>
      <c r="I107" s="136">
        <v>0</v>
      </c>
      <c r="J107" s="132">
        <f>IF((SUM(F107:I107))=(SUM(J98:J106)),SUM(J98:J106),"HIBA!")</f>
        <v>2515082</v>
      </c>
      <c r="K107" s="130">
        <f>SUM(K98:K105)</f>
        <v>0</v>
      </c>
      <c r="L107" s="131">
        <f>SUM(L98:L105)</f>
        <v>0</v>
      </c>
      <c r="M107" s="131">
        <f>SUM(M98:M105)</f>
        <v>0</v>
      </c>
      <c r="N107" s="132">
        <f>IF((SUM(J107:M107))=(SUM(N98:N106)),SUM(N98:N106),"HIBA!")</f>
        <v>2515082</v>
      </c>
      <c r="O107" s="130">
        <f>SUM(O98:O105)</f>
        <v>0</v>
      </c>
      <c r="P107" s="131">
        <f>SUM(P98:P105)</f>
        <v>0</v>
      </c>
      <c r="Q107" s="131">
        <f>SUM(Q98:Q105)</f>
        <v>0</v>
      </c>
      <c r="R107" s="132">
        <f>IF((SUM(N107:Q107))=(SUM(R98:R106)),SUM(R98:R106),"HIBA!")</f>
        <v>2515082</v>
      </c>
      <c r="S107" s="130">
        <f>SUM(S98:S105)</f>
        <v>0</v>
      </c>
      <c r="T107" s="131">
        <f>SUM(T98:T105)</f>
        <v>0</v>
      </c>
      <c r="U107" s="131">
        <f>SUM(U98:U105)</f>
        <v>0</v>
      </c>
      <c r="V107" s="132">
        <f>IF((SUM(R107:U107))=(SUM(V98:V106)),SUM(V98:V106),"HIBA!")</f>
        <v>2515082</v>
      </c>
      <c r="W107" s="130">
        <f>SUM(W98:W105)</f>
        <v>0</v>
      </c>
      <c r="X107" s="131">
        <f>SUM(X98:X105)</f>
        <v>0</v>
      </c>
      <c r="Y107" s="131">
        <f>SUM(Y98:Y105)</f>
        <v>0</v>
      </c>
      <c r="Z107" s="132">
        <f>IF((SUM(V107:Y107))=(SUM(Z98:Z106)),SUM(Z98:Z106),"HIBA!")</f>
        <v>2515082</v>
      </c>
      <c r="AA107" s="130">
        <f>SUM(AA98:AA105)</f>
        <v>0</v>
      </c>
      <c r="AB107" s="131">
        <f>SUM(AB98:AB105)</f>
        <v>0</v>
      </c>
      <c r="AC107" s="131">
        <f>SUM(AC98:AC105)</f>
        <v>0</v>
      </c>
      <c r="AD107" s="132">
        <f>IF((SUM(Z107:AC107))=(SUM(AD98:AD106)),SUM(AD98:AD106),"HIBA!")</f>
        <v>2515082</v>
      </c>
      <c r="AE107" s="130">
        <f>SUM(AE98:AE105)</f>
        <v>0</v>
      </c>
      <c r="AF107" s="131">
        <f>SUM(AF98:AF105)</f>
        <v>0</v>
      </c>
      <c r="AG107" s="131">
        <f>SUM(AG98:AG105)</f>
        <v>0</v>
      </c>
      <c r="AH107" s="132">
        <f>IF((SUM(AD107:AG107))=(SUM(AH98:AH106)),SUM(AH98:AH106),"HIBA!")</f>
        <v>2515082</v>
      </c>
      <c r="AI107" s="130">
        <f>SUM(AI98:AI105)</f>
        <v>0</v>
      </c>
      <c r="AJ107" s="131">
        <f>SUM(AJ98:AJ105)</f>
        <v>0</v>
      </c>
      <c r="AK107" s="131">
        <f>SUM(AK98:AK105)</f>
        <v>0</v>
      </c>
      <c r="AL107" s="132">
        <f>IF((SUM(AH107:AK107))=(SUM(AL98:AL106)),SUM(AL98:AL106),"HIBA!")</f>
        <v>2515082</v>
      </c>
      <c r="AM107" s="130">
        <f>SUM(AM98:AM105)</f>
        <v>0</v>
      </c>
      <c r="AN107" s="131">
        <f>SUM(AN98:AN105)</f>
        <v>0</v>
      </c>
      <c r="AO107" s="131">
        <f>SUM(AO98:AO105)</f>
        <v>0</v>
      </c>
      <c r="AP107" s="132">
        <f>IF((SUM(AL107:AO107))=(SUM(AP98:AP106)),SUM(AP98:AP106),"HIBA!")</f>
        <v>2515082</v>
      </c>
      <c r="AQ107" s="130">
        <f>SUM(AQ98:AQ105)</f>
        <v>0</v>
      </c>
      <c r="AR107" s="131">
        <f>SUM(AR98:AR105)</f>
        <v>0</v>
      </c>
      <c r="AS107" s="131">
        <f>SUM(AS98:AS105)</f>
        <v>0</v>
      </c>
      <c r="AT107" s="132">
        <f>IF((SUM(AP107:AS107))=(SUM(AT98:AT106)),SUM(AT98:AT106),"HIBA!")</f>
        <v>2515082</v>
      </c>
      <c r="AU107" s="130">
        <f>SUM(AU98:AU105)</f>
        <v>0</v>
      </c>
      <c r="AV107" s="131">
        <f>SUM(AV98:AV105)</f>
        <v>0</v>
      </c>
      <c r="AW107" s="131">
        <f>SUM(AW98:AW105)</f>
        <v>0</v>
      </c>
      <c r="AX107" s="132">
        <f>IF((SUM(AT107:AW107))=(SUM(AX98:AX106)),SUM(AX98:AX106),"HIBA!")</f>
        <v>2515082</v>
      </c>
      <c r="AY107" s="470"/>
      <c r="AZ107" s="472">
        <f>BC107-J107</f>
        <v>-2515082</v>
      </c>
      <c r="BA107" s="473">
        <v>0</v>
      </c>
      <c r="BB107" s="473">
        <v>0</v>
      </c>
      <c r="BC107" s="471">
        <v>0</v>
      </c>
    </row>
    <row r="108" spans="1:55" s="148" customFormat="1" ht="15.6" x14ac:dyDescent="0.3">
      <c r="A108" s="144" t="s">
        <v>65</v>
      </c>
      <c r="B108" s="43"/>
      <c r="C108" s="145">
        <f>SUM(C107,C97,C92)</f>
        <v>70989570</v>
      </c>
      <c r="D108" s="477">
        <v>0</v>
      </c>
      <c r="E108" s="477">
        <v>0</v>
      </c>
      <c r="F108" s="147">
        <f>IF((SUM(C108:E108))=(F107+F97+F92),SUM(F107+F97+F92),"HIBA!")</f>
        <v>70989570</v>
      </c>
      <c r="G108" s="145">
        <f>SUM(G107,G97,G92)</f>
        <v>865354</v>
      </c>
      <c r="H108" s="477">
        <v>0</v>
      </c>
      <c r="I108" s="477">
        <v>0</v>
      </c>
      <c r="J108" s="147">
        <f>IF((SUM(F108:I108))=(J107+J97+J92),SUM(J107+J97+J92),"HIBA!")</f>
        <v>71854924</v>
      </c>
      <c r="K108" s="145">
        <f>SUM(K107,K97,K92)</f>
        <v>0</v>
      </c>
      <c r="L108" s="146">
        <f>SUM(L107,L97,L92)</f>
        <v>0</v>
      </c>
      <c r="M108" s="146">
        <f>SUM(M107,M97,M92)</f>
        <v>0</v>
      </c>
      <c r="N108" s="147">
        <f>IF((SUM(J108:M108))=(N107+N97+N92),SUM(N107+N97+N92),"HIBA!")</f>
        <v>71854924</v>
      </c>
      <c r="O108" s="145">
        <f>SUM(O107,O97,O92)</f>
        <v>0</v>
      </c>
      <c r="P108" s="146">
        <f>SUM(P107,P97,P92)</f>
        <v>0</v>
      </c>
      <c r="Q108" s="146">
        <f>SUM(Q107,Q97,Q92)</f>
        <v>0</v>
      </c>
      <c r="R108" s="147">
        <f>IF((SUM(N108:Q108))=(R107+R97+R92),SUM(R107+R97+R92),"HIBA!")</f>
        <v>71854924</v>
      </c>
      <c r="S108" s="145">
        <f>SUM(S107,S97,S92)</f>
        <v>0</v>
      </c>
      <c r="T108" s="146">
        <f>SUM(T107,T97,T92)</f>
        <v>0</v>
      </c>
      <c r="U108" s="146">
        <f>SUM(U107,U97,U92)</f>
        <v>0</v>
      </c>
      <c r="V108" s="147">
        <f>IF((SUM(R108:U108))=(V107+V97+V92),SUM(V107+V97+V92),"HIBA!")</f>
        <v>71854924</v>
      </c>
      <c r="W108" s="145">
        <f>SUM(W107,W97,W92)</f>
        <v>0</v>
      </c>
      <c r="X108" s="146">
        <f>SUM(X107,X97,X92)</f>
        <v>0</v>
      </c>
      <c r="Y108" s="146">
        <f>SUM(Y107,Y97,Y92)</f>
        <v>0</v>
      </c>
      <c r="Z108" s="147">
        <f>IF((SUM(V108:Y108))=(Z107+Z97+Z92),SUM(Z107+Z97+Z92),"HIBA!")</f>
        <v>71854924</v>
      </c>
      <c r="AA108" s="145">
        <f>SUM(AA107,AA97,AA92)</f>
        <v>0</v>
      </c>
      <c r="AB108" s="146">
        <f>SUM(AB107,AB97,AB92)</f>
        <v>0</v>
      </c>
      <c r="AC108" s="146">
        <f>SUM(AC107,AC97,AC92)</f>
        <v>0</v>
      </c>
      <c r="AD108" s="147">
        <f>IF((SUM(Z108:AC108))=(AD107+AD97+AD92),SUM(AD107+AD97+AD92),"HIBA!")</f>
        <v>71854924</v>
      </c>
      <c r="AE108" s="145">
        <f>SUM(AE107,AE97,AE92)</f>
        <v>0</v>
      </c>
      <c r="AF108" s="146">
        <f>SUM(AF107,AF97,AF92)</f>
        <v>0</v>
      </c>
      <c r="AG108" s="146">
        <f>SUM(AG107,AG97,AG92)</f>
        <v>0</v>
      </c>
      <c r="AH108" s="147">
        <f>IF((SUM(AD108:AG108))=(AH107+AH97+AH92),SUM(AH107+AH97+AH92),"HIBA!")</f>
        <v>71854924</v>
      </c>
      <c r="AI108" s="145">
        <f>SUM(AI107,AI97,AI92)</f>
        <v>0</v>
      </c>
      <c r="AJ108" s="146">
        <f>SUM(AJ107,AJ97,AJ92)</f>
        <v>0</v>
      </c>
      <c r="AK108" s="146">
        <f>SUM(AK107,AK97,AK92)</f>
        <v>0</v>
      </c>
      <c r="AL108" s="147">
        <f>IF((SUM(AH108:AK108))=(AL107+AL97+AL92),SUM(AL107+AL97+AL92),"HIBA!")</f>
        <v>71854924</v>
      </c>
      <c r="AM108" s="145">
        <f>SUM(AM107,AM97,AM92)</f>
        <v>0</v>
      </c>
      <c r="AN108" s="146">
        <f>SUM(AN107,AN97,AN92)</f>
        <v>0</v>
      </c>
      <c r="AO108" s="146">
        <f>SUM(AO107,AO97,AO92)</f>
        <v>0</v>
      </c>
      <c r="AP108" s="147">
        <f>IF((SUM(AL108:AO108))=(AP107+AP97+AP92),SUM(AP107+AP97+AP92),"HIBA!")</f>
        <v>71854924</v>
      </c>
      <c r="AQ108" s="145">
        <f>SUM(AQ107,AQ97,AQ92)</f>
        <v>0</v>
      </c>
      <c r="AR108" s="146">
        <f>SUM(AR107,AR97,AR92)</f>
        <v>0</v>
      </c>
      <c r="AS108" s="146">
        <f>SUM(AS107,AS97,AS92)</f>
        <v>0</v>
      </c>
      <c r="AT108" s="147">
        <f>IF((SUM(AP108:AS108))=(AT107+AT97+AT92),SUM(AT107+AT97+AT92),"HIBA!")</f>
        <v>71854924</v>
      </c>
      <c r="AU108" s="145">
        <f>SUM(AU107,AU97,AU92)</f>
        <v>0</v>
      </c>
      <c r="AV108" s="146">
        <f>SUM(AV107,AV97,AV92)</f>
        <v>0</v>
      </c>
      <c r="AW108" s="146">
        <f>SUM(AW107,AW97,AW92)</f>
        <v>0</v>
      </c>
      <c r="AX108" s="147">
        <f>IF((SUM(AT108:AW108))=(AX107+AX97+AX92),SUM(AX107+AX97+AX92),"HIBA!")</f>
        <v>71854924</v>
      </c>
      <c r="AY108" s="476"/>
      <c r="AZ108" s="478">
        <f>BC108-J108</f>
        <v>9607051</v>
      </c>
      <c r="BA108" s="479">
        <v>0</v>
      </c>
      <c r="BB108" s="479">
        <v>0</v>
      </c>
      <c r="BC108" s="398">
        <f>SUM(BC92+BC97)</f>
        <v>81461975</v>
      </c>
    </row>
    <row r="109" spans="1:55" s="148" customFormat="1" ht="15.6" x14ac:dyDescent="0.3">
      <c r="A109" s="39" t="s">
        <v>273</v>
      </c>
      <c r="B109" s="38" t="s">
        <v>272</v>
      </c>
      <c r="C109" s="152">
        <f>SUM(C108,C84)</f>
        <v>163818601</v>
      </c>
      <c r="D109" s="482">
        <v>0</v>
      </c>
      <c r="E109" s="482">
        <v>0</v>
      </c>
      <c r="F109" s="154">
        <f>IF((SUM(C109:E109))=(F108+F84),SUM(F108+F84),"HIBA!")</f>
        <v>163818601</v>
      </c>
      <c r="G109" s="152">
        <f>SUM(G108,G84)</f>
        <v>-3066768</v>
      </c>
      <c r="H109" s="482">
        <v>0</v>
      </c>
      <c r="I109" s="482">
        <v>0</v>
      </c>
      <c r="J109" s="152">
        <f>SUM(J108,J84)</f>
        <v>160751833</v>
      </c>
      <c r="K109" s="152">
        <f>SUM(K108,K84)</f>
        <v>0</v>
      </c>
      <c r="L109" s="153">
        <f>SUM(L108,L84)</f>
        <v>0</v>
      </c>
      <c r="M109" s="153">
        <f>SUM(M108,M84)</f>
        <v>0</v>
      </c>
      <c r="N109" s="153">
        <f>SUM(N108,N84)</f>
        <v>160751833</v>
      </c>
      <c r="O109" s="152">
        <f>SUM(O108,O84)</f>
        <v>0</v>
      </c>
      <c r="P109" s="153">
        <f>SUM(P108,P84)</f>
        <v>0</v>
      </c>
      <c r="Q109" s="153">
        <f>SUM(Q108,Q84)</f>
        <v>0</v>
      </c>
      <c r="R109" s="154">
        <f>IF((SUM(N109:Q109))=(R108+R84),SUM(R108+R84),"HIBA!")</f>
        <v>160751833</v>
      </c>
      <c r="S109" s="152">
        <f>SUM(S108,S84)</f>
        <v>0</v>
      </c>
      <c r="T109" s="153">
        <f>SUM(T108,T84)</f>
        <v>0</v>
      </c>
      <c r="U109" s="153">
        <f>SUM(U108,U84)</f>
        <v>0</v>
      </c>
      <c r="V109" s="154">
        <f>IF((SUM(R109:U109))=(V108+V84),SUM(V108+V84),"HIBA!")</f>
        <v>160751833</v>
      </c>
      <c r="W109" s="152">
        <f>SUM(W108,W84)</f>
        <v>0</v>
      </c>
      <c r="X109" s="153">
        <f>SUM(X108,X84)</f>
        <v>0</v>
      </c>
      <c r="Y109" s="153">
        <f>SUM(Y108,Y84)</f>
        <v>0</v>
      </c>
      <c r="Z109" s="154">
        <f>IF((SUM(V109:Y109))=(Z108+Z84),SUM(Z108+Z84),"HIBA!")</f>
        <v>160751833</v>
      </c>
      <c r="AA109" s="152">
        <f>SUM(AA108,AA84)</f>
        <v>0</v>
      </c>
      <c r="AB109" s="153">
        <f>SUM(AB108,AB84)</f>
        <v>0</v>
      </c>
      <c r="AC109" s="153">
        <f>SUM(AC108,AC84)</f>
        <v>0</v>
      </c>
      <c r="AD109" s="154">
        <f>IF((SUM(Z109:AC109))=(AD108+AD84),SUM(AD108+AD84),"HIBA!")</f>
        <v>160751833</v>
      </c>
      <c r="AE109" s="152">
        <f>SUM(AE108,AE84)</f>
        <v>0</v>
      </c>
      <c r="AF109" s="153">
        <f>SUM(AF108,AF84)</f>
        <v>0</v>
      </c>
      <c r="AG109" s="153">
        <f>SUM(AG108,AG84)</f>
        <v>0</v>
      </c>
      <c r="AH109" s="154">
        <f>IF((SUM(AD109:AG109))=(AH108+AH84),SUM(AH108+AH84),"HIBA!")</f>
        <v>160751833</v>
      </c>
      <c r="AI109" s="152">
        <f>SUM(AI108,AI84)</f>
        <v>0</v>
      </c>
      <c r="AJ109" s="153">
        <f>SUM(AJ108,AJ84)</f>
        <v>0</v>
      </c>
      <c r="AK109" s="153">
        <f>SUM(AK108,AK84)</f>
        <v>0</v>
      </c>
      <c r="AL109" s="154">
        <f>IF((SUM(AH109:AK109))=(AL108+AL84),SUM(AL108+AL84),"HIBA!")</f>
        <v>160751833</v>
      </c>
      <c r="AM109" s="152">
        <f>SUM(AM108,AM84)</f>
        <v>0</v>
      </c>
      <c r="AN109" s="153">
        <f>SUM(AN108,AN84)</f>
        <v>0</v>
      </c>
      <c r="AO109" s="153">
        <f>SUM(AO108,AO84)</f>
        <v>0</v>
      </c>
      <c r="AP109" s="154">
        <f>IF((SUM(AL109:AO109))=(AP108+AP84),SUM(AP108+AP84),"HIBA!")</f>
        <v>160751833</v>
      </c>
      <c r="AQ109" s="152">
        <f>SUM(AQ108,AQ84)</f>
        <v>0</v>
      </c>
      <c r="AR109" s="153">
        <f>SUM(AR108,AR84)</f>
        <v>0</v>
      </c>
      <c r="AS109" s="153">
        <f>SUM(AS108,AS84)</f>
        <v>0</v>
      </c>
      <c r="AT109" s="154">
        <f>IF((SUM(AP109:AS109))=(AT108+AT84),SUM(AT108+AT84),"HIBA!")</f>
        <v>160751833</v>
      </c>
      <c r="AU109" s="152">
        <f>SUM(AU108,AU84)</f>
        <v>0</v>
      </c>
      <c r="AV109" s="153">
        <f>SUM(AV108,AV84)</f>
        <v>0</v>
      </c>
      <c r="AW109" s="153">
        <f>SUM(AW108,AW84)</f>
        <v>0</v>
      </c>
      <c r="AX109" s="154">
        <f>IF((SUM(AT109:AW109))=(AX108+AX84),SUM(AX108+AX84),"HIBA!")</f>
        <v>160751833</v>
      </c>
      <c r="AY109" s="480"/>
      <c r="AZ109" s="483">
        <f>BC109-J109</f>
        <v>22046208</v>
      </c>
      <c r="BA109" s="484">
        <v>0</v>
      </c>
      <c r="BB109" s="484">
        <v>0</v>
      </c>
      <c r="BC109" s="481">
        <f>SUM(BC84+BC108)</f>
        <v>182798041</v>
      </c>
    </row>
    <row r="110" spans="1:55" s="123" customFormat="1" ht="24.9" hidden="1" customHeight="1" x14ac:dyDescent="0.3">
      <c r="A110" s="81" t="s">
        <v>271</v>
      </c>
      <c r="B110" s="80" t="s">
        <v>270</v>
      </c>
      <c r="C110" s="120"/>
      <c r="D110" s="121">
        <v>0</v>
      </c>
      <c r="E110" s="121">
        <v>0</v>
      </c>
      <c r="F110" s="122">
        <f>SUM(C110:E110)</f>
        <v>0</v>
      </c>
      <c r="G110" s="120"/>
      <c r="H110" s="121">
        <v>0</v>
      </c>
      <c r="I110" s="121">
        <v>0</v>
      </c>
      <c r="J110" s="122">
        <f>SUM(F110:I110)</f>
        <v>0</v>
      </c>
      <c r="K110" s="120"/>
      <c r="L110" s="121"/>
      <c r="M110" s="121"/>
      <c r="N110" s="122">
        <f>SUM(J110:M110)</f>
        <v>0</v>
      </c>
      <c r="O110" s="120"/>
      <c r="P110" s="121"/>
      <c r="Q110" s="121"/>
      <c r="R110" s="122">
        <f>SUM(N110:Q110)</f>
        <v>0</v>
      </c>
      <c r="S110" s="120"/>
      <c r="T110" s="121"/>
      <c r="U110" s="121"/>
      <c r="V110" s="122">
        <f>SUM(R110:U110)</f>
        <v>0</v>
      </c>
      <c r="W110" s="120"/>
      <c r="X110" s="121"/>
      <c r="Y110" s="121"/>
      <c r="Z110" s="122">
        <f>SUM(V110:Y110)</f>
        <v>0</v>
      </c>
      <c r="AA110" s="120"/>
      <c r="AB110" s="121"/>
      <c r="AC110" s="121"/>
      <c r="AD110" s="122">
        <f>SUM(Z110:AC110)</f>
        <v>0</v>
      </c>
      <c r="AE110" s="120"/>
      <c r="AF110" s="121"/>
      <c r="AG110" s="121"/>
      <c r="AH110" s="122">
        <f>SUM(AD110:AG110)</f>
        <v>0</v>
      </c>
      <c r="AI110" s="120"/>
      <c r="AJ110" s="121"/>
      <c r="AK110" s="121"/>
      <c r="AL110" s="122">
        <f>SUM(AH110:AK110)</f>
        <v>0</v>
      </c>
      <c r="AM110" s="120"/>
      <c r="AN110" s="121"/>
      <c r="AO110" s="121"/>
      <c r="AP110" s="122">
        <f>SUM(AL110:AO110)</f>
        <v>0</v>
      </c>
      <c r="AQ110" s="120"/>
      <c r="AR110" s="121"/>
      <c r="AS110" s="121"/>
      <c r="AT110" s="122">
        <f>SUM(AP110:AS110)</f>
        <v>0</v>
      </c>
      <c r="AU110" s="120"/>
      <c r="AV110" s="121"/>
      <c r="AW110" s="121"/>
      <c r="AX110" s="122">
        <f>SUM(AT110:AW110)</f>
        <v>0</v>
      </c>
      <c r="AZ110" s="463">
        <f>BC110-J110</f>
        <v>0</v>
      </c>
      <c r="BA110" s="449">
        <v>0</v>
      </c>
      <c r="BB110" s="449">
        <v>0</v>
      </c>
      <c r="BC110" s="396"/>
    </row>
    <row r="111" spans="1:55" s="123" customFormat="1" ht="24.9" hidden="1" customHeight="1" x14ac:dyDescent="0.3">
      <c r="A111" s="81" t="s">
        <v>269</v>
      </c>
      <c r="B111" s="80" t="s">
        <v>268</v>
      </c>
      <c r="C111" s="120"/>
      <c r="D111" s="121">
        <v>0</v>
      </c>
      <c r="E111" s="121">
        <v>0</v>
      </c>
      <c r="F111" s="122">
        <f>SUM(C111:E111)</f>
        <v>0</v>
      </c>
      <c r="G111" s="120"/>
      <c r="H111" s="121">
        <v>0</v>
      </c>
      <c r="I111" s="121">
        <v>0</v>
      </c>
      <c r="J111" s="122">
        <f>SUM(F111:I111)</f>
        <v>0</v>
      </c>
      <c r="K111" s="120"/>
      <c r="L111" s="121"/>
      <c r="M111" s="121"/>
      <c r="N111" s="122">
        <f>SUM(J111:M111)</f>
        <v>0</v>
      </c>
      <c r="O111" s="120"/>
      <c r="P111" s="121"/>
      <c r="Q111" s="121"/>
      <c r="R111" s="122">
        <f>SUM(N111:Q111)</f>
        <v>0</v>
      </c>
      <c r="S111" s="120"/>
      <c r="T111" s="121"/>
      <c r="U111" s="121"/>
      <c r="V111" s="122">
        <f>SUM(R111:U111)</f>
        <v>0</v>
      </c>
      <c r="W111" s="120"/>
      <c r="X111" s="121"/>
      <c r="Y111" s="121"/>
      <c r="Z111" s="122">
        <f>SUM(V111:Y111)</f>
        <v>0</v>
      </c>
      <c r="AA111" s="120"/>
      <c r="AB111" s="121"/>
      <c r="AC111" s="121"/>
      <c r="AD111" s="122">
        <f>SUM(Z111:AC111)</f>
        <v>0</v>
      </c>
      <c r="AE111" s="120"/>
      <c r="AF111" s="121"/>
      <c r="AG111" s="121"/>
      <c r="AH111" s="122">
        <f>SUM(AD111:AG111)</f>
        <v>0</v>
      </c>
      <c r="AI111" s="120"/>
      <c r="AJ111" s="121"/>
      <c r="AK111" s="121"/>
      <c r="AL111" s="122">
        <f>SUM(AH111:AK111)</f>
        <v>0</v>
      </c>
      <c r="AM111" s="120"/>
      <c r="AN111" s="121"/>
      <c r="AO111" s="121"/>
      <c r="AP111" s="122">
        <f>SUM(AL111:AO111)</f>
        <v>0</v>
      </c>
      <c r="AQ111" s="120"/>
      <c r="AR111" s="121"/>
      <c r="AS111" s="121"/>
      <c r="AT111" s="122">
        <f>SUM(AP111:AS111)</f>
        <v>0</v>
      </c>
      <c r="AU111" s="120"/>
      <c r="AV111" s="121"/>
      <c r="AW111" s="121"/>
      <c r="AX111" s="122">
        <f>SUM(AT111:AW111)</f>
        <v>0</v>
      </c>
      <c r="AZ111" s="463">
        <f>BC111-J111</f>
        <v>0</v>
      </c>
      <c r="BA111" s="449">
        <v>0</v>
      </c>
      <c r="BB111" s="449">
        <v>0</v>
      </c>
      <c r="BC111" s="396"/>
    </row>
    <row r="112" spans="1:55" s="123" customFormat="1" ht="24.9" hidden="1" customHeight="1" x14ac:dyDescent="0.3">
      <c r="A112" s="81" t="s">
        <v>267</v>
      </c>
      <c r="B112" s="80" t="s">
        <v>266</v>
      </c>
      <c r="C112" s="120"/>
      <c r="D112" s="121">
        <v>0</v>
      </c>
      <c r="E112" s="121">
        <v>0</v>
      </c>
      <c r="F112" s="122">
        <f>SUM(C112:E112)</f>
        <v>0</v>
      </c>
      <c r="G112" s="120"/>
      <c r="H112" s="121">
        <v>0</v>
      </c>
      <c r="I112" s="121">
        <v>0</v>
      </c>
      <c r="J112" s="122">
        <f>SUM(F112:I112)</f>
        <v>0</v>
      </c>
      <c r="K112" s="120"/>
      <c r="L112" s="121"/>
      <c r="M112" s="121"/>
      <c r="N112" s="122">
        <f>SUM(J112:M112)</f>
        <v>0</v>
      </c>
      <c r="O112" s="120"/>
      <c r="P112" s="121"/>
      <c r="Q112" s="121"/>
      <c r="R112" s="122">
        <f>SUM(N112:Q112)</f>
        <v>0</v>
      </c>
      <c r="S112" s="120"/>
      <c r="T112" s="121"/>
      <c r="U112" s="121"/>
      <c r="V112" s="122">
        <f>SUM(R112:U112)</f>
        <v>0</v>
      </c>
      <c r="W112" s="120"/>
      <c r="X112" s="121"/>
      <c r="Y112" s="121"/>
      <c r="Z112" s="122">
        <f>SUM(V112:Y112)</f>
        <v>0</v>
      </c>
      <c r="AA112" s="120"/>
      <c r="AB112" s="121"/>
      <c r="AC112" s="121"/>
      <c r="AD112" s="122">
        <f>SUM(Z112:AC112)</f>
        <v>0</v>
      </c>
      <c r="AE112" s="120"/>
      <c r="AF112" s="121"/>
      <c r="AG112" s="121"/>
      <c r="AH112" s="122">
        <f>SUM(AD112:AG112)</f>
        <v>0</v>
      </c>
      <c r="AI112" s="120"/>
      <c r="AJ112" s="121"/>
      <c r="AK112" s="121"/>
      <c r="AL112" s="122">
        <f>SUM(AH112:AK112)</f>
        <v>0</v>
      </c>
      <c r="AM112" s="120"/>
      <c r="AN112" s="121"/>
      <c r="AO112" s="121"/>
      <c r="AP112" s="122">
        <f>SUM(AL112:AO112)</f>
        <v>0</v>
      </c>
      <c r="AQ112" s="120"/>
      <c r="AR112" s="121"/>
      <c r="AS112" s="121"/>
      <c r="AT112" s="122">
        <f>SUM(AP112:AS112)</f>
        <v>0</v>
      </c>
      <c r="AU112" s="120"/>
      <c r="AV112" s="121"/>
      <c r="AW112" s="121"/>
      <c r="AX112" s="122">
        <f>SUM(AT112:AW112)</f>
        <v>0</v>
      </c>
      <c r="AZ112" s="463">
        <f>BC112-J112</f>
        <v>0</v>
      </c>
      <c r="BA112" s="449">
        <v>0</v>
      </c>
      <c r="BB112" s="449">
        <v>0</v>
      </c>
      <c r="BC112" s="396"/>
    </row>
    <row r="113" spans="1:55" s="128" customFormat="1" ht="24.9" hidden="1" customHeight="1" x14ac:dyDescent="0.3">
      <c r="A113" s="28" t="s">
        <v>265</v>
      </c>
      <c r="B113" s="27" t="s">
        <v>264</v>
      </c>
      <c r="C113" s="125">
        <f>SUM(C110:C112)</f>
        <v>0</v>
      </c>
      <c r="D113" s="121">
        <v>0</v>
      </c>
      <c r="E113" s="121">
        <v>0</v>
      </c>
      <c r="F113" s="127">
        <f>IF((SUM(C113:E113))=SUM(F110:F112),SUM(F110:F112),"HIBA!")</f>
        <v>0</v>
      </c>
      <c r="G113" s="125">
        <f>SUM(G110:G112)</f>
        <v>0</v>
      </c>
      <c r="H113" s="121">
        <v>0</v>
      </c>
      <c r="I113" s="121">
        <v>0</v>
      </c>
      <c r="J113" s="127">
        <f>IF((SUM(F113:I113))=SUM(J110:J112),SUM(J110:J112),"HIBA!")</f>
        <v>0</v>
      </c>
      <c r="K113" s="125">
        <f>SUM(K110:K112)</f>
        <v>0</v>
      </c>
      <c r="L113" s="126">
        <f>SUM(L110:L112)</f>
        <v>0</v>
      </c>
      <c r="M113" s="126">
        <f>SUM(M110:M112)</f>
        <v>0</v>
      </c>
      <c r="N113" s="127">
        <f>IF((SUM(J113:M113))=SUM(N110:N112),SUM(N110:N112),"HIBA!")</f>
        <v>0</v>
      </c>
      <c r="O113" s="125">
        <f>SUM(O110:O112)</f>
        <v>0</v>
      </c>
      <c r="P113" s="126">
        <f>SUM(P110:P112)</f>
        <v>0</v>
      </c>
      <c r="Q113" s="126">
        <f>SUM(Q110:Q112)</f>
        <v>0</v>
      </c>
      <c r="R113" s="127">
        <f>IF((SUM(N113:Q113))=SUM(R110:R112),SUM(R110:R112),"HIBA!")</f>
        <v>0</v>
      </c>
      <c r="S113" s="125">
        <f>SUM(S110:S112)</f>
        <v>0</v>
      </c>
      <c r="T113" s="126">
        <f>SUM(T110:T112)</f>
        <v>0</v>
      </c>
      <c r="U113" s="126">
        <f>SUM(U110:U112)</f>
        <v>0</v>
      </c>
      <c r="V113" s="127">
        <f>IF((SUM(R113:U113))=SUM(V110:V112),SUM(V110:V112),"HIBA!")</f>
        <v>0</v>
      </c>
      <c r="W113" s="125">
        <f>SUM(W110:W112)</f>
        <v>0</v>
      </c>
      <c r="X113" s="126">
        <f>SUM(X110:X112)</f>
        <v>0</v>
      </c>
      <c r="Y113" s="126">
        <f>SUM(Y110:Y112)</f>
        <v>0</v>
      </c>
      <c r="Z113" s="127">
        <f>IF((SUM(V113:Y113))=SUM(Z110:Z112),SUM(Z110:Z112),"HIBA!")</f>
        <v>0</v>
      </c>
      <c r="AA113" s="125">
        <f>SUM(AA110:AA112)</f>
        <v>0</v>
      </c>
      <c r="AB113" s="126">
        <f>SUM(AB110:AB112)</f>
        <v>0</v>
      </c>
      <c r="AC113" s="126">
        <f>SUM(AC110:AC112)</f>
        <v>0</v>
      </c>
      <c r="AD113" s="127">
        <f>IF((SUM(Z113:AC113))=SUM(AD110:AD112),SUM(AD110:AD112),"HIBA!")</f>
        <v>0</v>
      </c>
      <c r="AE113" s="125">
        <f>SUM(AE110:AE112)</f>
        <v>0</v>
      </c>
      <c r="AF113" s="126">
        <f>SUM(AF110:AF112)</f>
        <v>0</v>
      </c>
      <c r="AG113" s="126">
        <f>SUM(AG110:AG112)</f>
        <v>0</v>
      </c>
      <c r="AH113" s="127">
        <f>IF((SUM(AD113:AG113))=SUM(AH110:AH112),SUM(AH110:AH112),"HIBA!")</f>
        <v>0</v>
      </c>
      <c r="AI113" s="125">
        <f>SUM(AI110:AI112)</f>
        <v>0</v>
      </c>
      <c r="AJ113" s="126">
        <f>SUM(AJ110:AJ112)</f>
        <v>0</v>
      </c>
      <c r="AK113" s="126">
        <f>SUM(AK110:AK112)</f>
        <v>0</v>
      </c>
      <c r="AL113" s="127">
        <f>IF((SUM(AH113:AK113))=SUM(AL110:AL112),SUM(AL110:AL112),"HIBA!")</f>
        <v>0</v>
      </c>
      <c r="AM113" s="125">
        <f>SUM(AM110:AM112)</f>
        <v>0</v>
      </c>
      <c r="AN113" s="126">
        <f>SUM(AN110:AN112)</f>
        <v>0</v>
      </c>
      <c r="AO113" s="126">
        <f>SUM(AO110:AO112)</f>
        <v>0</v>
      </c>
      <c r="AP113" s="127">
        <f>IF((SUM(AL113:AO113))=SUM(AP110:AP112),SUM(AP110:AP112),"HIBA!")</f>
        <v>0</v>
      </c>
      <c r="AQ113" s="125">
        <f>SUM(AQ110:AQ112)</f>
        <v>0</v>
      </c>
      <c r="AR113" s="126">
        <f>SUM(AR110:AR112)</f>
        <v>0</v>
      </c>
      <c r="AS113" s="126">
        <f>SUM(AS110:AS112)</f>
        <v>0</v>
      </c>
      <c r="AT113" s="127">
        <f>IF((SUM(AP113:AS113))=SUM(AT110:AT112),SUM(AT110:AT112),"HIBA!")</f>
        <v>0</v>
      </c>
      <c r="AU113" s="125">
        <f>SUM(AU110:AU112)</f>
        <v>0</v>
      </c>
      <c r="AV113" s="126">
        <f>SUM(AV110:AV112)</f>
        <v>0</v>
      </c>
      <c r="AW113" s="126">
        <f>SUM(AW110:AW112)</f>
        <v>0</v>
      </c>
      <c r="AX113" s="127">
        <f>IF((SUM(AT113:AW113))=SUM(AX110:AX112),SUM(AX110:AX112),"HIBA!")</f>
        <v>0</v>
      </c>
      <c r="AZ113" s="463">
        <f>BC113-J113</f>
        <v>0</v>
      </c>
      <c r="BA113" s="449">
        <v>0</v>
      </c>
      <c r="BB113" s="449">
        <v>0</v>
      </c>
      <c r="BC113" s="397"/>
    </row>
    <row r="114" spans="1:55" s="123" customFormat="1" ht="24.9" hidden="1" customHeight="1" x14ac:dyDescent="0.3">
      <c r="A114" s="34" t="s">
        <v>263</v>
      </c>
      <c r="B114" s="33" t="s">
        <v>262</v>
      </c>
      <c r="C114" s="120"/>
      <c r="D114" s="121">
        <v>0</v>
      </c>
      <c r="E114" s="121">
        <v>0</v>
      </c>
      <c r="F114" s="122">
        <f>SUM(C114:E114)</f>
        <v>0</v>
      </c>
      <c r="G114" s="120"/>
      <c r="H114" s="121">
        <v>0</v>
      </c>
      <c r="I114" s="121">
        <v>0</v>
      </c>
      <c r="J114" s="122">
        <f>SUM(F114:I114)</f>
        <v>0</v>
      </c>
      <c r="K114" s="120"/>
      <c r="L114" s="121"/>
      <c r="M114" s="121"/>
      <c r="N114" s="122">
        <f>SUM(J114:M114)</f>
        <v>0</v>
      </c>
      <c r="O114" s="120"/>
      <c r="P114" s="121"/>
      <c r="Q114" s="121"/>
      <c r="R114" s="122">
        <f>SUM(N114:Q114)</f>
        <v>0</v>
      </c>
      <c r="S114" s="120"/>
      <c r="T114" s="121"/>
      <c r="U114" s="121"/>
      <c r="V114" s="122">
        <f>SUM(R114:U114)</f>
        <v>0</v>
      </c>
      <c r="W114" s="120"/>
      <c r="X114" s="121"/>
      <c r="Y114" s="121"/>
      <c r="Z114" s="122">
        <f>SUM(V114:Y114)</f>
        <v>0</v>
      </c>
      <c r="AA114" s="120"/>
      <c r="AB114" s="121"/>
      <c r="AC114" s="121"/>
      <c r="AD114" s="122">
        <f>SUM(Z114:AC114)</f>
        <v>0</v>
      </c>
      <c r="AE114" s="120"/>
      <c r="AF114" s="121"/>
      <c r="AG114" s="121"/>
      <c r="AH114" s="122">
        <f>SUM(AD114:AG114)</f>
        <v>0</v>
      </c>
      <c r="AI114" s="120"/>
      <c r="AJ114" s="121"/>
      <c r="AK114" s="121"/>
      <c r="AL114" s="122">
        <f>SUM(AH114:AK114)</f>
        <v>0</v>
      </c>
      <c r="AM114" s="120"/>
      <c r="AN114" s="121"/>
      <c r="AO114" s="121"/>
      <c r="AP114" s="122">
        <f>SUM(AL114:AO114)</f>
        <v>0</v>
      </c>
      <c r="AQ114" s="120"/>
      <c r="AR114" s="121"/>
      <c r="AS114" s="121"/>
      <c r="AT114" s="122">
        <f>SUM(AP114:AS114)</f>
        <v>0</v>
      </c>
      <c r="AU114" s="120"/>
      <c r="AV114" s="121"/>
      <c r="AW114" s="121"/>
      <c r="AX114" s="122">
        <f>SUM(AT114:AW114)</f>
        <v>0</v>
      </c>
      <c r="AZ114" s="463">
        <f>BC114-J114</f>
        <v>0</v>
      </c>
      <c r="BA114" s="449">
        <v>0</v>
      </c>
      <c r="BB114" s="449">
        <v>0</v>
      </c>
      <c r="BC114" s="396"/>
    </row>
    <row r="115" spans="1:55" s="123" customFormat="1" ht="24.9" hidden="1" customHeight="1" x14ac:dyDescent="0.3">
      <c r="A115" s="81" t="s">
        <v>261</v>
      </c>
      <c r="B115" s="80" t="s">
        <v>260</v>
      </c>
      <c r="C115" s="120"/>
      <c r="D115" s="121">
        <v>0</v>
      </c>
      <c r="E115" s="121">
        <v>0</v>
      </c>
      <c r="F115" s="122">
        <f>SUM(C115:E115)</f>
        <v>0</v>
      </c>
      <c r="G115" s="120"/>
      <c r="H115" s="121">
        <v>0</v>
      </c>
      <c r="I115" s="121">
        <v>0</v>
      </c>
      <c r="J115" s="122">
        <f>SUM(F115:I115)</f>
        <v>0</v>
      </c>
      <c r="K115" s="120"/>
      <c r="L115" s="121"/>
      <c r="M115" s="121"/>
      <c r="N115" s="122">
        <f>SUM(J115:M115)</f>
        <v>0</v>
      </c>
      <c r="O115" s="120"/>
      <c r="P115" s="121"/>
      <c r="Q115" s="121"/>
      <c r="R115" s="122">
        <f>SUM(N115:Q115)</f>
        <v>0</v>
      </c>
      <c r="S115" s="120"/>
      <c r="T115" s="121"/>
      <c r="U115" s="121"/>
      <c r="V115" s="122">
        <f>SUM(R115:U115)</f>
        <v>0</v>
      </c>
      <c r="W115" s="120"/>
      <c r="X115" s="121"/>
      <c r="Y115" s="121"/>
      <c r="Z115" s="122">
        <f>SUM(V115:Y115)</f>
        <v>0</v>
      </c>
      <c r="AA115" s="120"/>
      <c r="AB115" s="121"/>
      <c r="AC115" s="121"/>
      <c r="AD115" s="122">
        <f>SUM(Z115:AC115)</f>
        <v>0</v>
      </c>
      <c r="AE115" s="120"/>
      <c r="AF115" s="121"/>
      <c r="AG115" s="121"/>
      <c r="AH115" s="122">
        <f>SUM(AD115:AG115)</f>
        <v>0</v>
      </c>
      <c r="AI115" s="120"/>
      <c r="AJ115" s="121"/>
      <c r="AK115" s="121"/>
      <c r="AL115" s="122">
        <f>SUM(AH115:AK115)</f>
        <v>0</v>
      </c>
      <c r="AM115" s="120"/>
      <c r="AN115" s="121"/>
      <c r="AO115" s="121"/>
      <c r="AP115" s="122">
        <f>SUM(AL115:AO115)</f>
        <v>0</v>
      </c>
      <c r="AQ115" s="120"/>
      <c r="AR115" s="121"/>
      <c r="AS115" s="121"/>
      <c r="AT115" s="122">
        <f>SUM(AP115:AS115)</f>
        <v>0</v>
      </c>
      <c r="AU115" s="120"/>
      <c r="AV115" s="121"/>
      <c r="AW115" s="121"/>
      <c r="AX115" s="122">
        <f>SUM(AT115:AW115)</f>
        <v>0</v>
      </c>
      <c r="AZ115" s="463">
        <f>BC115-J115</f>
        <v>0</v>
      </c>
      <c r="BA115" s="449">
        <v>0</v>
      </c>
      <c r="BB115" s="449">
        <v>0</v>
      </c>
      <c r="BC115" s="396"/>
    </row>
    <row r="116" spans="1:55" s="123" customFormat="1" ht="24.9" hidden="1" customHeight="1" x14ac:dyDescent="0.3">
      <c r="A116" s="81" t="s">
        <v>259</v>
      </c>
      <c r="B116" s="80" t="s">
        <v>258</v>
      </c>
      <c r="C116" s="120"/>
      <c r="D116" s="121">
        <v>0</v>
      </c>
      <c r="E116" s="121">
        <v>0</v>
      </c>
      <c r="F116" s="122">
        <f>SUM(C116:E116)</f>
        <v>0</v>
      </c>
      <c r="G116" s="120"/>
      <c r="H116" s="121">
        <v>0</v>
      </c>
      <c r="I116" s="121">
        <v>0</v>
      </c>
      <c r="J116" s="122">
        <f>SUM(F116:I116)</f>
        <v>0</v>
      </c>
      <c r="K116" s="120"/>
      <c r="L116" s="121"/>
      <c r="M116" s="121"/>
      <c r="N116" s="122">
        <f>SUM(J116:M116)</f>
        <v>0</v>
      </c>
      <c r="O116" s="120"/>
      <c r="P116" s="121"/>
      <c r="Q116" s="121"/>
      <c r="R116" s="122">
        <f>SUM(N116:Q116)</f>
        <v>0</v>
      </c>
      <c r="S116" s="120"/>
      <c r="T116" s="121"/>
      <c r="U116" s="121"/>
      <c r="V116" s="122">
        <f>SUM(R116:U116)</f>
        <v>0</v>
      </c>
      <c r="W116" s="120"/>
      <c r="X116" s="121"/>
      <c r="Y116" s="121"/>
      <c r="Z116" s="122">
        <f>SUM(V116:Y116)</f>
        <v>0</v>
      </c>
      <c r="AA116" s="120"/>
      <c r="AB116" s="121"/>
      <c r="AC116" s="121"/>
      <c r="AD116" s="122">
        <f>SUM(Z116:AC116)</f>
        <v>0</v>
      </c>
      <c r="AE116" s="120"/>
      <c r="AF116" s="121"/>
      <c r="AG116" s="121"/>
      <c r="AH116" s="122">
        <f>SUM(AD116:AG116)</f>
        <v>0</v>
      </c>
      <c r="AI116" s="120"/>
      <c r="AJ116" s="121"/>
      <c r="AK116" s="121"/>
      <c r="AL116" s="122">
        <f>SUM(AH116:AK116)</f>
        <v>0</v>
      </c>
      <c r="AM116" s="120"/>
      <c r="AN116" s="121"/>
      <c r="AO116" s="121"/>
      <c r="AP116" s="122">
        <f>SUM(AL116:AO116)</f>
        <v>0</v>
      </c>
      <c r="AQ116" s="120"/>
      <c r="AR116" s="121"/>
      <c r="AS116" s="121"/>
      <c r="AT116" s="122">
        <f>SUM(AP116:AS116)</f>
        <v>0</v>
      </c>
      <c r="AU116" s="120"/>
      <c r="AV116" s="121"/>
      <c r="AW116" s="121"/>
      <c r="AX116" s="122">
        <f>SUM(AT116:AW116)</f>
        <v>0</v>
      </c>
      <c r="AZ116" s="463">
        <f>BC116-J116</f>
        <v>0</v>
      </c>
      <c r="BA116" s="449">
        <v>0</v>
      </c>
      <c r="BB116" s="449">
        <v>0</v>
      </c>
      <c r="BC116" s="396"/>
    </row>
    <row r="117" spans="1:55" s="123" customFormat="1" ht="24.9" hidden="1" customHeight="1" x14ac:dyDescent="0.3">
      <c r="A117" s="81" t="s">
        <v>257</v>
      </c>
      <c r="B117" s="80" t="s">
        <v>256</v>
      </c>
      <c r="C117" s="120"/>
      <c r="D117" s="121">
        <v>0</v>
      </c>
      <c r="E117" s="121">
        <v>0</v>
      </c>
      <c r="F117" s="122">
        <f>SUM(C117:E117)</f>
        <v>0</v>
      </c>
      <c r="G117" s="120"/>
      <c r="H117" s="121">
        <v>0</v>
      </c>
      <c r="I117" s="121">
        <v>0</v>
      </c>
      <c r="J117" s="122">
        <f>SUM(F117:I117)</f>
        <v>0</v>
      </c>
      <c r="K117" s="120"/>
      <c r="L117" s="121"/>
      <c r="M117" s="121"/>
      <c r="N117" s="122">
        <f>SUM(J117:M117)</f>
        <v>0</v>
      </c>
      <c r="O117" s="120"/>
      <c r="P117" s="121"/>
      <c r="Q117" s="121"/>
      <c r="R117" s="122">
        <f>SUM(N117:Q117)</f>
        <v>0</v>
      </c>
      <c r="S117" s="120"/>
      <c r="T117" s="121"/>
      <c r="U117" s="121"/>
      <c r="V117" s="122">
        <f>SUM(R117:U117)</f>
        <v>0</v>
      </c>
      <c r="W117" s="120"/>
      <c r="X117" s="121"/>
      <c r="Y117" s="121"/>
      <c r="Z117" s="122">
        <f>SUM(V117:Y117)</f>
        <v>0</v>
      </c>
      <c r="AA117" s="120"/>
      <c r="AB117" s="121"/>
      <c r="AC117" s="121"/>
      <c r="AD117" s="122">
        <f>SUM(Z117:AC117)</f>
        <v>0</v>
      </c>
      <c r="AE117" s="120"/>
      <c r="AF117" s="121"/>
      <c r="AG117" s="121"/>
      <c r="AH117" s="122">
        <f>SUM(AD117:AG117)</f>
        <v>0</v>
      </c>
      <c r="AI117" s="120"/>
      <c r="AJ117" s="121"/>
      <c r="AK117" s="121"/>
      <c r="AL117" s="122">
        <f>SUM(AH117:AK117)</f>
        <v>0</v>
      </c>
      <c r="AM117" s="120"/>
      <c r="AN117" s="121"/>
      <c r="AO117" s="121"/>
      <c r="AP117" s="122">
        <f>SUM(AL117:AO117)</f>
        <v>0</v>
      </c>
      <c r="AQ117" s="120"/>
      <c r="AR117" s="121"/>
      <c r="AS117" s="121"/>
      <c r="AT117" s="122">
        <f>SUM(AP117:AS117)</f>
        <v>0</v>
      </c>
      <c r="AU117" s="120"/>
      <c r="AV117" s="121"/>
      <c r="AW117" s="121"/>
      <c r="AX117" s="122">
        <f>SUM(AT117:AW117)</f>
        <v>0</v>
      </c>
      <c r="AZ117" s="463">
        <f>BC117-J117</f>
        <v>0</v>
      </c>
      <c r="BA117" s="449">
        <v>0</v>
      </c>
      <c r="BB117" s="449">
        <v>0</v>
      </c>
      <c r="BC117" s="396"/>
    </row>
    <row r="118" spans="1:55" s="123" customFormat="1" ht="24.9" hidden="1" customHeight="1" x14ac:dyDescent="0.3">
      <c r="A118" s="81" t="s">
        <v>255</v>
      </c>
      <c r="B118" s="80" t="s">
        <v>254</v>
      </c>
      <c r="C118" s="120"/>
      <c r="D118" s="121">
        <v>0</v>
      </c>
      <c r="E118" s="121">
        <v>0</v>
      </c>
      <c r="F118" s="122"/>
      <c r="G118" s="120"/>
      <c r="H118" s="121">
        <v>0</v>
      </c>
      <c r="I118" s="121">
        <v>0</v>
      </c>
      <c r="J118" s="122">
        <f>SUM(F118:I118)</f>
        <v>0</v>
      </c>
      <c r="K118" s="120"/>
      <c r="L118" s="121"/>
      <c r="M118" s="121"/>
      <c r="N118" s="122">
        <f>SUM(J118:M118)</f>
        <v>0</v>
      </c>
      <c r="O118" s="120"/>
      <c r="P118" s="121"/>
      <c r="Q118" s="121"/>
      <c r="R118" s="122">
        <f>SUM(N118:Q118)</f>
        <v>0</v>
      </c>
      <c r="S118" s="120"/>
      <c r="T118" s="121"/>
      <c r="U118" s="121"/>
      <c r="V118" s="122">
        <f>SUM(R118:U118)</f>
        <v>0</v>
      </c>
      <c r="W118" s="120"/>
      <c r="X118" s="121"/>
      <c r="Y118" s="121"/>
      <c r="Z118" s="122">
        <f>SUM(V118:Y118)</f>
        <v>0</v>
      </c>
      <c r="AA118" s="120"/>
      <c r="AB118" s="121"/>
      <c r="AC118" s="121"/>
      <c r="AD118" s="122">
        <f>SUM(Z118:AC118)</f>
        <v>0</v>
      </c>
      <c r="AE118" s="120"/>
      <c r="AF118" s="121"/>
      <c r="AG118" s="121"/>
      <c r="AH118" s="122">
        <f>SUM(AD118:AG118)</f>
        <v>0</v>
      </c>
      <c r="AI118" s="120"/>
      <c r="AJ118" s="121"/>
      <c r="AK118" s="121"/>
      <c r="AL118" s="122">
        <f>SUM(AH118:AK118)</f>
        <v>0</v>
      </c>
      <c r="AM118" s="120"/>
      <c r="AN118" s="121"/>
      <c r="AO118" s="121"/>
      <c r="AP118" s="122">
        <f>SUM(AL118:AO118)</f>
        <v>0</v>
      </c>
      <c r="AQ118" s="120"/>
      <c r="AR118" s="121"/>
      <c r="AS118" s="121"/>
      <c r="AT118" s="122">
        <f>SUM(AP118:AS118)</f>
        <v>0</v>
      </c>
      <c r="AU118" s="120"/>
      <c r="AV118" s="121"/>
      <c r="AW118" s="121"/>
      <c r="AX118" s="122">
        <f>SUM(AT118:AW118)</f>
        <v>0</v>
      </c>
      <c r="AZ118" s="463">
        <f>BC118-J118</f>
        <v>0</v>
      </c>
      <c r="BA118" s="449">
        <v>0</v>
      </c>
      <c r="BB118" s="449">
        <v>0</v>
      </c>
      <c r="BC118" s="396"/>
    </row>
    <row r="119" spans="1:55" s="123" customFormat="1" ht="24.9" hidden="1" customHeight="1" x14ac:dyDescent="0.3">
      <c r="A119" s="81" t="s">
        <v>253</v>
      </c>
      <c r="B119" s="80" t="s">
        <v>252</v>
      </c>
      <c r="C119" s="120"/>
      <c r="D119" s="121">
        <v>0</v>
      </c>
      <c r="E119" s="121">
        <v>0</v>
      </c>
      <c r="F119" s="122"/>
      <c r="G119" s="120"/>
      <c r="H119" s="121">
        <v>0</v>
      </c>
      <c r="I119" s="121">
        <v>0</v>
      </c>
      <c r="J119" s="122">
        <f>SUM(F119:I119)</f>
        <v>0</v>
      </c>
      <c r="K119" s="120"/>
      <c r="L119" s="121"/>
      <c r="M119" s="121"/>
      <c r="N119" s="122">
        <f>SUM(J119:M119)</f>
        <v>0</v>
      </c>
      <c r="O119" s="120"/>
      <c r="P119" s="121"/>
      <c r="Q119" s="121"/>
      <c r="R119" s="122">
        <f>SUM(N119:Q119)</f>
        <v>0</v>
      </c>
      <c r="S119" s="120"/>
      <c r="T119" s="121"/>
      <c r="U119" s="121"/>
      <c r="V119" s="122">
        <f>SUM(R119:U119)</f>
        <v>0</v>
      </c>
      <c r="W119" s="120"/>
      <c r="X119" s="121"/>
      <c r="Y119" s="121"/>
      <c r="Z119" s="122">
        <f>SUM(V119:Y119)</f>
        <v>0</v>
      </c>
      <c r="AA119" s="120"/>
      <c r="AB119" s="121"/>
      <c r="AC119" s="121"/>
      <c r="AD119" s="122">
        <f>SUM(Z119:AC119)</f>
        <v>0</v>
      </c>
      <c r="AE119" s="120"/>
      <c r="AF119" s="121"/>
      <c r="AG119" s="121"/>
      <c r="AH119" s="122">
        <f>SUM(AD119:AG119)</f>
        <v>0</v>
      </c>
      <c r="AI119" s="120"/>
      <c r="AJ119" s="121"/>
      <c r="AK119" s="121"/>
      <c r="AL119" s="122">
        <f>SUM(AH119:AK119)</f>
        <v>0</v>
      </c>
      <c r="AM119" s="120"/>
      <c r="AN119" s="121"/>
      <c r="AO119" s="121"/>
      <c r="AP119" s="122">
        <f>SUM(AL119:AO119)</f>
        <v>0</v>
      </c>
      <c r="AQ119" s="120"/>
      <c r="AR119" s="121"/>
      <c r="AS119" s="121"/>
      <c r="AT119" s="122">
        <f>SUM(AP119:AS119)</f>
        <v>0</v>
      </c>
      <c r="AU119" s="120"/>
      <c r="AV119" s="121"/>
      <c r="AW119" s="121"/>
      <c r="AX119" s="122">
        <f>SUM(AT119:AW119)</f>
        <v>0</v>
      </c>
      <c r="AZ119" s="463">
        <f>BC119-J119</f>
        <v>0</v>
      </c>
      <c r="BA119" s="449">
        <v>0</v>
      </c>
      <c r="BB119" s="449">
        <v>0</v>
      </c>
      <c r="BC119" s="396"/>
    </row>
    <row r="120" spans="1:55" s="128" customFormat="1" ht="24.9" hidden="1" customHeight="1" x14ac:dyDescent="0.3">
      <c r="A120" s="28" t="s">
        <v>251</v>
      </c>
      <c r="B120" s="27" t="s">
        <v>250</v>
      </c>
      <c r="C120" s="125">
        <f>SUM(C114:C117)</f>
        <v>0</v>
      </c>
      <c r="D120" s="121">
        <v>0</v>
      </c>
      <c r="E120" s="121">
        <v>0</v>
      </c>
      <c r="F120" s="127">
        <f>IF((SUM(C120:E120))=SUM(F114:F119),SUM(F114:F119),"HIBA!")</f>
        <v>0</v>
      </c>
      <c r="G120" s="125">
        <f>SUM(G114:G117)</f>
        <v>0</v>
      </c>
      <c r="H120" s="121">
        <v>0</v>
      </c>
      <c r="I120" s="121">
        <v>0</v>
      </c>
      <c r="J120" s="127">
        <f>IF((SUM(F120:I120))=SUM(J114:J119),SUM(J114:J119),"HIBA!")</f>
        <v>0</v>
      </c>
      <c r="K120" s="125">
        <f>SUM(K114:K117)</f>
        <v>0</v>
      </c>
      <c r="L120" s="126">
        <f>SUM(L114:L117)</f>
        <v>0</v>
      </c>
      <c r="M120" s="126">
        <f>SUM(M114:M117)</f>
        <v>0</v>
      </c>
      <c r="N120" s="127">
        <f>IF((SUM(J120:M120))=SUM(N114:N119),SUM(N114:N119),"HIBA!")</f>
        <v>0</v>
      </c>
      <c r="O120" s="125">
        <f>SUM(O114:O117)</f>
        <v>0</v>
      </c>
      <c r="P120" s="126">
        <f>SUM(P114:P117)</f>
        <v>0</v>
      </c>
      <c r="Q120" s="126">
        <f>SUM(Q114:Q117)</f>
        <v>0</v>
      </c>
      <c r="R120" s="127">
        <f>IF((SUM(N120:Q120))=SUM(R114:R119),SUM(R114:R119),"HIBA!")</f>
        <v>0</v>
      </c>
      <c r="S120" s="125">
        <f>SUM(S114:S117)</f>
        <v>0</v>
      </c>
      <c r="T120" s="126">
        <f>SUM(T114:T117)</f>
        <v>0</v>
      </c>
      <c r="U120" s="126">
        <f>SUM(U114:U117)</f>
        <v>0</v>
      </c>
      <c r="V120" s="127">
        <f>IF((SUM(R120:U120))=SUM(V114:V119),SUM(V114:V119),"HIBA!")</f>
        <v>0</v>
      </c>
      <c r="W120" s="125">
        <f>SUM(W114:W117)</f>
        <v>0</v>
      </c>
      <c r="X120" s="126">
        <f>SUM(X114:X117)</f>
        <v>0</v>
      </c>
      <c r="Y120" s="126">
        <f>SUM(Y114:Y117)</f>
        <v>0</v>
      </c>
      <c r="Z120" s="127">
        <f>IF((SUM(V120:Y120))=SUM(Z114:Z119),SUM(Z114:Z119),"HIBA!")</f>
        <v>0</v>
      </c>
      <c r="AA120" s="125">
        <f>SUM(AA114:AA117)</f>
        <v>0</v>
      </c>
      <c r="AB120" s="126">
        <f>SUM(AB114:AB117)</f>
        <v>0</v>
      </c>
      <c r="AC120" s="126">
        <f>SUM(AC114:AC117)</f>
        <v>0</v>
      </c>
      <c r="AD120" s="127">
        <f>IF((SUM(Z120:AC120))=SUM(AD114:AD119),SUM(AD114:AD119),"HIBA!")</f>
        <v>0</v>
      </c>
      <c r="AE120" s="125">
        <f>SUM(AE114:AE117)</f>
        <v>0</v>
      </c>
      <c r="AF120" s="126">
        <f>SUM(AF114:AF117)</f>
        <v>0</v>
      </c>
      <c r="AG120" s="126">
        <f>SUM(AG114:AG117)</f>
        <v>0</v>
      </c>
      <c r="AH120" s="127">
        <f>IF((SUM(AD120:AG120))=SUM(AH114:AH119),SUM(AH114:AH119),"HIBA!")</f>
        <v>0</v>
      </c>
      <c r="AI120" s="125">
        <f>SUM(AI114:AI117)</f>
        <v>0</v>
      </c>
      <c r="AJ120" s="126">
        <f>SUM(AJ114:AJ117)</f>
        <v>0</v>
      </c>
      <c r="AK120" s="126">
        <f>SUM(AK114:AK117)</f>
        <v>0</v>
      </c>
      <c r="AL120" s="127">
        <f>IF((SUM(AH120:AK120))=SUM(AL114:AL119),SUM(AL114:AL119),"HIBA!")</f>
        <v>0</v>
      </c>
      <c r="AM120" s="125">
        <f>SUM(AM114:AM117)</f>
        <v>0</v>
      </c>
      <c r="AN120" s="126">
        <f>SUM(AN114:AN117)</f>
        <v>0</v>
      </c>
      <c r="AO120" s="126">
        <f>SUM(AO114:AO117)</f>
        <v>0</v>
      </c>
      <c r="AP120" s="127">
        <f>IF((SUM(AL120:AO120))=SUM(AP114:AP119),SUM(AP114:AP119),"HIBA!")</f>
        <v>0</v>
      </c>
      <c r="AQ120" s="125">
        <f>SUM(AQ114:AQ117)</f>
        <v>0</v>
      </c>
      <c r="AR120" s="126">
        <f>SUM(AR114:AR117)</f>
        <v>0</v>
      </c>
      <c r="AS120" s="126">
        <f>SUM(AS114:AS117)</f>
        <v>0</v>
      </c>
      <c r="AT120" s="127">
        <f>IF((SUM(AP120:AS120))=SUM(AT114:AT119),SUM(AT114:AT119),"HIBA!")</f>
        <v>0</v>
      </c>
      <c r="AU120" s="125">
        <f>SUM(AU114:AU117)</f>
        <v>0</v>
      </c>
      <c r="AV120" s="126">
        <f>SUM(AV114:AV117)</f>
        <v>0</v>
      </c>
      <c r="AW120" s="126">
        <f>SUM(AW114:AW117)</f>
        <v>0</v>
      </c>
      <c r="AX120" s="127">
        <f>IF((SUM(AT120:AW120))=SUM(AX114:AX119),SUM(AX114:AX119),"HIBA!")</f>
        <v>0</v>
      </c>
      <c r="AZ120" s="463">
        <f>BC120-J120</f>
        <v>0</v>
      </c>
      <c r="BA120" s="449">
        <v>0</v>
      </c>
      <c r="BB120" s="449">
        <v>0</v>
      </c>
      <c r="BC120" s="397"/>
    </row>
    <row r="121" spans="1:55" s="123" customFormat="1" ht="24.9" hidden="1" customHeight="1" x14ac:dyDescent="0.3">
      <c r="A121" s="34" t="s">
        <v>249</v>
      </c>
      <c r="B121" s="33" t="s">
        <v>248</v>
      </c>
      <c r="C121" s="120"/>
      <c r="D121" s="121">
        <v>0</v>
      </c>
      <c r="E121" s="121">
        <v>0</v>
      </c>
      <c r="F121" s="122">
        <f>SUM(C121:E121)</f>
        <v>0</v>
      </c>
      <c r="G121" s="120"/>
      <c r="H121" s="121">
        <v>0</v>
      </c>
      <c r="I121" s="121">
        <v>0</v>
      </c>
      <c r="J121" s="122">
        <f>SUM(F121:I121)</f>
        <v>0</v>
      </c>
      <c r="K121" s="120"/>
      <c r="L121" s="121"/>
      <c r="M121" s="121"/>
      <c r="N121" s="122">
        <f>SUM(J121:M121)</f>
        <v>0</v>
      </c>
      <c r="O121" s="120"/>
      <c r="P121" s="121"/>
      <c r="Q121" s="121"/>
      <c r="R121" s="122">
        <f>SUM(N121:Q121)</f>
        <v>0</v>
      </c>
      <c r="S121" s="120"/>
      <c r="T121" s="121"/>
      <c r="U121" s="121"/>
      <c r="V121" s="122">
        <f>SUM(R121:U121)</f>
        <v>0</v>
      </c>
      <c r="W121" s="120"/>
      <c r="X121" s="121"/>
      <c r="Y121" s="121"/>
      <c r="Z121" s="122">
        <f>SUM(V121:Y121)</f>
        <v>0</v>
      </c>
      <c r="AA121" s="120"/>
      <c r="AB121" s="121"/>
      <c r="AC121" s="121"/>
      <c r="AD121" s="122">
        <f>SUM(Z121:AC121)</f>
        <v>0</v>
      </c>
      <c r="AE121" s="120"/>
      <c r="AF121" s="121"/>
      <c r="AG121" s="121"/>
      <c r="AH121" s="122">
        <f>SUM(AD121:AG121)</f>
        <v>0</v>
      </c>
      <c r="AI121" s="120"/>
      <c r="AJ121" s="121"/>
      <c r="AK121" s="121"/>
      <c r="AL121" s="122">
        <f>SUM(AH121:AK121)</f>
        <v>0</v>
      </c>
      <c r="AM121" s="120"/>
      <c r="AN121" s="121"/>
      <c r="AO121" s="121"/>
      <c r="AP121" s="122">
        <f>SUM(AL121:AO121)</f>
        <v>0</v>
      </c>
      <c r="AQ121" s="120"/>
      <c r="AR121" s="121"/>
      <c r="AS121" s="121"/>
      <c r="AT121" s="122">
        <f>SUM(AP121:AS121)</f>
        <v>0</v>
      </c>
      <c r="AU121" s="120"/>
      <c r="AV121" s="121"/>
      <c r="AW121" s="121"/>
      <c r="AX121" s="122">
        <f>SUM(AT121:AW121)</f>
        <v>0</v>
      </c>
      <c r="AZ121" s="463">
        <f>BC121-J121</f>
        <v>0</v>
      </c>
      <c r="BA121" s="449">
        <v>0</v>
      </c>
      <c r="BB121" s="449">
        <v>0</v>
      </c>
      <c r="BC121" s="396"/>
    </row>
    <row r="122" spans="1:55" s="123" customFormat="1" x14ac:dyDescent="0.3">
      <c r="A122" s="34" t="s">
        <v>247</v>
      </c>
      <c r="B122" s="33" t="s">
        <v>246</v>
      </c>
      <c r="C122" s="120">
        <v>3051555</v>
      </c>
      <c r="D122" s="121">
        <v>0</v>
      </c>
      <c r="E122" s="121">
        <v>0</v>
      </c>
      <c r="F122" s="122">
        <f>SUM(C122:E122)</f>
        <v>3051555</v>
      </c>
      <c r="G122" s="120">
        <v>1919181</v>
      </c>
      <c r="H122" s="121">
        <v>0</v>
      </c>
      <c r="I122" s="121">
        <v>0</v>
      </c>
      <c r="J122" s="122">
        <f>SUM(F122:I122)</f>
        <v>4970736</v>
      </c>
      <c r="K122" s="120"/>
      <c r="L122" s="121"/>
      <c r="M122" s="121"/>
      <c r="N122" s="122">
        <f>SUM(J122:M122)</f>
        <v>4970736</v>
      </c>
      <c r="O122" s="120"/>
      <c r="P122" s="121"/>
      <c r="Q122" s="121"/>
      <c r="R122" s="122">
        <f>SUM(N122:Q122)</f>
        <v>4970736</v>
      </c>
      <c r="S122" s="120"/>
      <c r="T122" s="121"/>
      <c r="U122" s="121"/>
      <c r="V122" s="122">
        <f>SUM(R122:U122)</f>
        <v>4970736</v>
      </c>
      <c r="W122" s="120"/>
      <c r="X122" s="121"/>
      <c r="Y122" s="121"/>
      <c r="Z122" s="122">
        <f>SUM(V122:Y122)</f>
        <v>4970736</v>
      </c>
      <c r="AA122" s="120"/>
      <c r="AB122" s="121"/>
      <c r="AC122" s="121"/>
      <c r="AD122" s="122">
        <f>SUM(Z122:AC122)</f>
        <v>4970736</v>
      </c>
      <c r="AE122" s="120"/>
      <c r="AF122" s="121"/>
      <c r="AG122" s="121"/>
      <c r="AH122" s="122">
        <f>SUM(AD122:AG122)</f>
        <v>4970736</v>
      </c>
      <c r="AI122" s="120"/>
      <c r="AJ122" s="121"/>
      <c r="AK122" s="121"/>
      <c r="AL122" s="122">
        <f>SUM(AH122:AK122)</f>
        <v>4970736</v>
      </c>
      <c r="AM122" s="120"/>
      <c r="AN122" s="121"/>
      <c r="AO122" s="121"/>
      <c r="AP122" s="122">
        <f>SUM(AL122:AO122)</f>
        <v>4970736</v>
      </c>
      <c r="AQ122" s="120"/>
      <c r="AR122" s="121"/>
      <c r="AS122" s="121"/>
      <c r="AT122" s="122">
        <f>SUM(AP122:AS122)</f>
        <v>4970736</v>
      </c>
      <c r="AU122" s="120"/>
      <c r="AV122" s="121"/>
      <c r="AW122" s="121"/>
      <c r="AX122" s="122">
        <f>SUM(AT122:AW122)</f>
        <v>4970736</v>
      </c>
      <c r="AZ122" s="463">
        <f>BC122-J122</f>
        <v>1100000</v>
      </c>
      <c r="BA122" s="449">
        <v>0</v>
      </c>
      <c r="BB122" s="449">
        <v>0</v>
      </c>
      <c r="BC122" s="396">
        <v>6070736</v>
      </c>
    </row>
    <row r="123" spans="1:55" s="123" customFormat="1" x14ac:dyDescent="0.3">
      <c r="A123" s="385" t="s">
        <v>245</v>
      </c>
      <c r="B123" s="386" t="s">
        <v>244</v>
      </c>
      <c r="C123" s="387">
        <v>39800200</v>
      </c>
      <c r="D123" s="388">
        <v>0</v>
      </c>
      <c r="E123" s="388">
        <v>0</v>
      </c>
      <c r="F123" s="389">
        <f>SUM(C123:E123)</f>
        <v>39800200</v>
      </c>
      <c r="G123" s="387">
        <v>19463519</v>
      </c>
      <c r="H123" s="388">
        <v>0</v>
      </c>
      <c r="I123" s="388">
        <v>0</v>
      </c>
      <c r="J123" s="389">
        <f>SUM(F123:I123)</f>
        <v>59263719</v>
      </c>
      <c r="K123" s="387"/>
      <c r="L123" s="388"/>
      <c r="M123" s="388"/>
      <c r="N123" s="389">
        <f>SUM(J123:M123)</f>
        <v>59263719</v>
      </c>
      <c r="O123" s="387"/>
      <c r="P123" s="388"/>
      <c r="Q123" s="388"/>
      <c r="R123" s="389">
        <f>SUM(N123:Q123)</f>
        <v>59263719</v>
      </c>
      <c r="S123" s="387"/>
      <c r="T123" s="388"/>
      <c r="U123" s="388"/>
      <c r="V123" s="389">
        <f>SUM(R123:U123)</f>
        <v>59263719</v>
      </c>
      <c r="W123" s="387"/>
      <c r="X123" s="388"/>
      <c r="Y123" s="388"/>
      <c r="Z123" s="389">
        <f>SUM(V123:Y123)</f>
        <v>59263719</v>
      </c>
      <c r="AA123" s="387"/>
      <c r="AB123" s="388"/>
      <c r="AC123" s="388"/>
      <c r="AD123" s="389">
        <f>SUM(Z123:AC123)</f>
        <v>59263719</v>
      </c>
      <c r="AE123" s="387"/>
      <c r="AF123" s="388"/>
      <c r="AG123" s="388"/>
      <c r="AH123" s="389">
        <f>SUM(AD123:AG123)</f>
        <v>59263719</v>
      </c>
      <c r="AI123" s="387"/>
      <c r="AJ123" s="388"/>
      <c r="AK123" s="388"/>
      <c r="AL123" s="389">
        <f>SUM(AH123:AK123)</f>
        <v>59263719</v>
      </c>
      <c r="AM123" s="387"/>
      <c r="AN123" s="388"/>
      <c r="AO123" s="388"/>
      <c r="AP123" s="389">
        <f>SUM(AL123:AO123)</f>
        <v>59263719</v>
      </c>
      <c r="AQ123" s="387"/>
      <c r="AR123" s="388"/>
      <c r="AS123" s="388"/>
      <c r="AT123" s="389">
        <f>SUM(AP123:AS123)</f>
        <v>59263719</v>
      </c>
      <c r="AU123" s="387"/>
      <c r="AV123" s="388"/>
      <c r="AW123" s="388"/>
      <c r="AX123" s="389">
        <f>SUM(AT123:AW123)</f>
        <v>59263719</v>
      </c>
      <c r="AY123" s="485"/>
      <c r="AZ123" s="486">
        <f>BC123-J123</f>
        <v>12350000</v>
      </c>
      <c r="BA123" s="487">
        <v>0</v>
      </c>
      <c r="BB123" s="487">
        <v>0</v>
      </c>
      <c r="BC123" s="488">
        <v>71613719</v>
      </c>
    </row>
    <row r="124" spans="1:55" s="123" customFormat="1" ht="15.6" x14ac:dyDescent="0.3">
      <c r="A124" s="39" t="s">
        <v>213</v>
      </c>
      <c r="B124" s="38" t="s">
        <v>212</v>
      </c>
      <c r="C124" s="152">
        <f>SUM(C122:C123)</f>
        <v>42851755</v>
      </c>
      <c r="D124" s="482">
        <v>0</v>
      </c>
      <c r="E124" s="482">
        <v>0</v>
      </c>
      <c r="F124" s="154">
        <f>SUM(F120:F123)</f>
        <v>42851755</v>
      </c>
      <c r="G124" s="152">
        <f>SUM(G122:G123)</f>
        <v>21382700</v>
      </c>
      <c r="H124" s="482">
        <v>0</v>
      </c>
      <c r="I124" s="482">
        <v>0</v>
      </c>
      <c r="J124" s="153">
        <f>SUM(J120:J123)</f>
        <v>64234455</v>
      </c>
      <c r="K124" s="152" t="e">
        <f>SUM(#REF!,#REF!,#REF!)</f>
        <v>#REF!</v>
      </c>
      <c r="L124" s="153" t="e">
        <f>SUM(#REF!,#REF!,#REF!)</f>
        <v>#REF!</v>
      </c>
      <c r="M124" s="153" t="e">
        <f>SUM(#REF!,#REF!,#REF!)</f>
        <v>#REF!</v>
      </c>
      <c r="N124" s="154" t="e">
        <f>IF((SUM(J124:M124))=SUM(#REF!,#REF!,#REF!),SUM(#REF!,#REF!,#REF!),"HIBA!")</f>
        <v>#REF!</v>
      </c>
      <c r="O124" s="152" t="e">
        <f>SUM(#REF!,#REF!,#REF!)</f>
        <v>#REF!</v>
      </c>
      <c r="P124" s="153" t="e">
        <f>SUM(#REF!,#REF!,#REF!)</f>
        <v>#REF!</v>
      </c>
      <c r="Q124" s="153" t="e">
        <f>SUM(#REF!,#REF!,#REF!)</f>
        <v>#REF!</v>
      </c>
      <c r="R124" s="154" t="e">
        <f>IF((SUM(N124:Q124))=SUM(#REF!,#REF!,#REF!),SUM(#REF!,#REF!,#REF!),"HIBA!")</f>
        <v>#REF!</v>
      </c>
      <c r="S124" s="152" t="e">
        <f>SUM(#REF!,#REF!,#REF!)</f>
        <v>#REF!</v>
      </c>
      <c r="T124" s="153" t="e">
        <f>SUM(#REF!,#REF!,#REF!)</f>
        <v>#REF!</v>
      </c>
      <c r="U124" s="153" t="e">
        <f>SUM(#REF!,#REF!,#REF!)</f>
        <v>#REF!</v>
      </c>
      <c r="V124" s="154" t="e">
        <f>IF((SUM(R124:U124))=SUM(#REF!,#REF!,#REF!),SUM(#REF!,#REF!,#REF!),"HIBA!")</f>
        <v>#REF!</v>
      </c>
      <c r="W124" s="152" t="e">
        <f>SUM(#REF!,#REF!,#REF!)</f>
        <v>#REF!</v>
      </c>
      <c r="X124" s="153" t="e">
        <f>SUM(#REF!,#REF!,#REF!)</f>
        <v>#REF!</v>
      </c>
      <c r="Y124" s="153" t="e">
        <f>SUM(#REF!,#REF!,#REF!)</f>
        <v>#REF!</v>
      </c>
      <c r="Z124" s="154" t="e">
        <f>IF((SUM(V124:Y124))=SUM(#REF!,#REF!,#REF!),SUM(#REF!,#REF!,#REF!),"HIBA!")</f>
        <v>#REF!</v>
      </c>
      <c r="AA124" s="152" t="e">
        <f>SUM(#REF!,#REF!,#REF!)</f>
        <v>#REF!</v>
      </c>
      <c r="AB124" s="153" t="e">
        <f>SUM(#REF!,#REF!,#REF!)</f>
        <v>#REF!</v>
      </c>
      <c r="AC124" s="153" t="e">
        <f>SUM(#REF!,#REF!,#REF!)</f>
        <v>#REF!</v>
      </c>
      <c r="AD124" s="154" t="e">
        <f>IF((SUM(Z124:AC124))=SUM(#REF!,#REF!,#REF!),SUM(#REF!,#REF!,#REF!),"HIBA!")</f>
        <v>#REF!</v>
      </c>
      <c r="AE124" s="152" t="e">
        <f>SUM(#REF!,#REF!,#REF!)</f>
        <v>#REF!</v>
      </c>
      <c r="AF124" s="153" t="e">
        <f>SUM(#REF!,#REF!,#REF!)</f>
        <v>#REF!</v>
      </c>
      <c r="AG124" s="153" t="e">
        <f>SUM(#REF!,#REF!,#REF!)</f>
        <v>#REF!</v>
      </c>
      <c r="AH124" s="154" t="e">
        <f>IF((SUM(AD124:AG124))=SUM(#REF!,#REF!,#REF!),SUM(#REF!,#REF!,#REF!),"HIBA!")</f>
        <v>#REF!</v>
      </c>
      <c r="AI124" s="152" t="e">
        <f>SUM(#REF!,#REF!,#REF!)</f>
        <v>#REF!</v>
      </c>
      <c r="AJ124" s="153" t="e">
        <f>SUM(#REF!,#REF!,#REF!)</f>
        <v>#REF!</v>
      </c>
      <c r="AK124" s="153" t="e">
        <f>SUM(#REF!,#REF!,#REF!)</f>
        <v>#REF!</v>
      </c>
      <c r="AL124" s="154" t="e">
        <f>IF((SUM(AH124:AK124))=SUM(#REF!,#REF!,#REF!),SUM(#REF!,#REF!,#REF!),"HIBA!")</f>
        <v>#REF!</v>
      </c>
      <c r="AM124" s="152" t="e">
        <f>SUM(#REF!,#REF!,#REF!)</f>
        <v>#REF!</v>
      </c>
      <c r="AN124" s="153" t="e">
        <f>SUM(#REF!,#REF!,#REF!)</f>
        <v>#REF!</v>
      </c>
      <c r="AO124" s="153" t="e">
        <f>SUM(#REF!,#REF!,#REF!)</f>
        <v>#REF!</v>
      </c>
      <c r="AP124" s="154" t="e">
        <f>IF((SUM(AL124:AO124))=SUM(#REF!,#REF!,#REF!),SUM(#REF!,#REF!,#REF!),"HIBA!")</f>
        <v>#REF!</v>
      </c>
      <c r="AQ124" s="152" t="e">
        <f>SUM(#REF!,#REF!,#REF!)</f>
        <v>#REF!</v>
      </c>
      <c r="AR124" s="153" t="e">
        <f>SUM(#REF!,#REF!,#REF!)</f>
        <v>#REF!</v>
      </c>
      <c r="AS124" s="153" t="e">
        <f>SUM(#REF!,#REF!,#REF!)</f>
        <v>#REF!</v>
      </c>
      <c r="AT124" s="154" t="e">
        <f>IF((SUM(AP124:AS124))=SUM(#REF!,#REF!,#REF!),SUM(#REF!,#REF!,#REF!),"HIBA!")</f>
        <v>#REF!</v>
      </c>
      <c r="AU124" s="152" t="e">
        <f>SUM(#REF!,#REF!,#REF!)</f>
        <v>#REF!</v>
      </c>
      <c r="AV124" s="153" t="e">
        <f>SUM(#REF!,#REF!,#REF!)</f>
        <v>#REF!</v>
      </c>
      <c r="AW124" s="153" t="e">
        <f>SUM(#REF!,#REF!,#REF!)</f>
        <v>#REF!</v>
      </c>
      <c r="AX124" s="154" t="e">
        <f>IF((SUM(AT124:AW124))=SUM(#REF!,#REF!,#REF!),SUM(#REF!,#REF!,#REF!),"HIBA!")</f>
        <v>#REF!</v>
      </c>
      <c r="AY124" s="480"/>
      <c r="AZ124" s="483">
        <f>SUM(AZ122:AZ123)</f>
        <v>13450000</v>
      </c>
      <c r="BA124" s="484">
        <v>0</v>
      </c>
      <c r="BB124" s="484">
        <v>0</v>
      </c>
      <c r="BC124" s="481">
        <f>SUM(BC122:BC123)</f>
        <v>77684455</v>
      </c>
    </row>
    <row r="125" spans="1:55" s="123" customFormat="1" ht="16.2" thickBot="1" x14ac:dyDescent="0.35">
      <c r="A125" s="155" t="s">
        <v>211</v>
      </c>
      <c r="B125" s="9"/>
      <c r="C125" s="489">
        <f>SUM(C124,C109)</f>
        <v>206670356</v>
      </c>
      <c r="D125" s="482">
        <v>0</v>
      </c>
      <c r="E125" s="482">
        <v>0</v>
      </c>
      <c r="F125" s="490">
        <f>IF((SUM(C125:E125))=SUM(F124,F109),SUM(F124,F109),)</f>
        <v>206670356</v>
      </c>
      <c r="G125" s="489">
        <f>SUM(G124,G109)</f>
        <v>18315932</v>
      </c>
      <c r="H125" s="482">
        <v>0</v>
      </c>
      <c r="I125" s="482">
        <v>0</v>
      </c>
      <c r="J125" s="489">
        <f>SUM(J124,J109)</f>
        <v>224986288</v>
      </c>
      <c r="K125" s="489" t="e">
        <f>SUM(K124,K109)</f>
        <v>#REF!</v>
      </c>
      <c r="L125" s="491" t="e">
        <f>SUM(L124,L109)</f>
        <v>#REF!</v>
      </c>
      <c r="M125" s="491" t="e">
        <f>SUM(M124,M109)</f>
        <v>#REF!</v>
      </c>
      <c r="N125" s="491" t="e">
        <f>SUM(N124,N109)</f>
        <v>#REF!</v>
      </c>
      <c r="O125" s="489" t="e">
        <f>SUM(O124,O109)</f>
        <v>#REF!</v>
      </c>
      <c r="P125" s="491" t="e">
        <f>SUM(P124,P109)</f>
        <v>#REF!</v>
      </c>
      <c r="Q125" s="491" t="e">
        <f>SUM(Q124,Q109)</f>
        <v>#REF!</v>
      </c>
      <c r="R125" s="490" t="e">
        <f>IF((SUM(N125:Q125))=SUM(R124,R109),SUM(R124,R109),"HIBA!")</f>
        <v>#REF!</v>
      </c>
      <c r="S125" s="489" t="e">
        <f>SUM(S124,S109)</f>
        <v>#REF!</v>
      </c>
      <c r="T125" s="491" t="e">
        <f>SUM(T124,T109)</f>
        <v>#REF!</v>
      </c>
      <c r="U125" s="491" t="e">
        <f>SUM(U124,U109)</f>
        <v>#REF!</v>
      </c>
      <c r="V125" s="490" t="e">
        <f>IF((SUM(R125:U125))=SUM(V124,V109),SUM(V124,V109),"HIBA!")</f>
        <v>#REF!</v>
      </c>
      <c r="W125" s="489" t="e">
        <f>SUM(W124,W109)</f>
        <v>#REF!</v>
      </c>
      <c r="X125" s="491" t="e">
        <f>SUM(X124,X109)</f>
        <v>#REF!</v>
      </c>
      <c r="Y125" s="491" t="e">
        <f>SUM(Y124,Y109)</f>
        <v>#REF!</v>
      </c>
      <c r="Z125" s="490" t="e">
        <f>IF((SUM(V125:Y125))=SUM(Z124,Z109),SUM(Z124,Z109),"HIBA!")</f>
        <v>#REF!</v>
      </c>
      <c r="AA125" s="489" t="e">
        <f>SUM(AA124,AA109)</f>
        <v>#REF!</v>
      </c>
      <c r="AB125" s="491" t="e">
        <f>SUM(AB124,AB109)</f>
        <v>#REF!</v>
      </c>
      <c r="AC125" s="491" t="e">
        <f>SUM(AC124,AC109)</f>
        <v>#REF!</v>
      </c>
      <c r="AD125" s="490" t="e">
        <f>IF((SUM(Z125:AC125))=SUM(AD124,AD109),SUM(AD124,AD109),"HIBA!")</f>
        <v>#REF!</v>
      </c>
      <c r="AE125" s="489" t="e">
        <f>SUM(AE124,AE109)</f>
        <v>#REF!</v>
      </c>
      <c r="AF125" s="491" t="e">
        <f>SUM(AF124,AF109)</f>
        <v>#REF!</v>
      </c>
      <c r="AG125" s="491" t="e">
        <f>SUM(AG124,AG109)</f>
        <v>#REF!</v>
      </c>
      <c r="AH125" s="490" t="e">
        <f>IF((SUM(AD125:AG125))=SUM(AH124,AH109),SUM(AH124,AH109),"HIBA!")</f>
        <v>#REF!</v>
      </c>
      <c r="AI125" s="489" t="e">
        <f>SUM(AI124,AI109)</f>
        <v>#REF!</v>
      </c>
      <c r="AJ125" s="491" t="e">
        <f>SUM(AJ124,AJ109)</f>
        <v>#REF!</v>
      </c>
      <c r="AK125" s="491" t="e">
        <f>SUM(AK124,AK109)</f>
        <v>#REF!</v>
      </c>
      <c r="AL125" s="490" t="e">
        <f>IF((SUM(AH125:AK125))=SUM(AL124,AL109),SUM(AL124,AL109),"HIBA!")</f>
        <v>#REF!</v>
      </c>
      <c r="AM125" s="489" t="e">
        <f>SUM(AM124,AM109)</f>
        <v>#REF!</v>
      </c>
      <c r="AN125" s="491" t="e">
        <f>SUM(AN124,AN109)</f>
        <v>#REF!</v>
      </c>
      <c r="AO125" s="491" t="e">
        <f>SUM(AO124,AO109)</f>
        <v>#REF!</v>
      </c>
      <c r="AP125" s="490" t="e">
        <f>IF((SUM(AL125:AO125))=SUM(AP124,AP109),SUM(AP124,AP109),"HIBA!")</f>
        <v>#REF!</v>
      </c>
      <c r="AQ125" s="489" t="e">
        <f>SUM(AQ124,AQ109)</f>
        <v>#REF!</v>
      </c>
      <c r="AR125" s="491" t="e">
        <f>SUM(AR124,AR109)</f>
        <v>#REF!</v>
      </c>
      <c r="AS125" s="491" t="e">
        <f>SUM(AS124,AS109)</f>
        <v>#REF!</v>
      </c>
      <c r="AT125" s="490" t="e">
        <f>IF((SUM(AP125:AS125))=SUM(AT124,AT109),SUM(AT124,AT109),"HIBA!")</f>
        <v>#REF!</v>
      </c>
      <c r="AU125" s="489" t="e">
        <f>SUM(AU124,AU109)</f>
        <v>#REF!</v>
      </c>
      <c r="AV125" s="491" t="e">
        <f>SUM(AV124,AV109)</f>
        <v>#REF!</v>
      </c>
      <c r="AW125" s="491" t="e">
        <f>SUM(AW124,AW109)</f>
        <v>#REF!</v>
      </c>
      <c r="AX125" s="490" t="e">
        <f>IF((SUM(AT125:AW125))=SUM(AX124,AX109),SUM(AX124,AX109),"HIBA!")</f>
        <v>#REF!</v>
      </c>
      <c r="AY125" s="480"/>
      <c r="AZ125" s="483">
        <f>BC125-J125</f>
        <v>35496208</v>
      </c>
      <c r="BA125" s="484">
        <v>0</v>
      </c>
      <c r="BB125" s="484">
        <v>0</v>
      </c>
      <c r="BC125" s="492">
        <f>SUM(BC124+BC109)</f>
        <v>260482496</v>
      </c>
    </row>
    <row r="126" spans="1:55" s="123" customFormat="1" ht="15.6" x14ac:dyDescent="0.3">
      <c r="BC126" s="148"/>
    </row>
    <row r="127" spans="1:55" s="123" customFormat="1" x14ac:dyDescent="0.3"/>
    <row r="128" spans="1:55" s="123" customFormat="1" ht="14.25" customHeight="1" x14ac:dyDescent="0.3"/>
    <row r="129" spans="55:55" s="128" customFormat="1" ht="15" customHeight="1" x14ac:dyDescent="0.3">
      <c r="BC129" s="123"/>
    </row>
    <row r="130" spans="55:55" s="128" customFormat="1" x14ac:dyDescent="0.3">
      <c r="BC130" s="123"/>
    </row>
    <row r="131" spans="55:55" s="123" customFormat="1" ht="13.5" customHeight="1" x14ac:dyDescent="0.3"/>
    <row r="132" spans="55:55" s="123" customFormat="1" ht="15" customHeight="1" thickBot="1" x14ac:dyDescent="0.35"/>
    <row r="133" spans="55:55" s="123" customFormat="1" ht="15" customHeight="1" x14ac:dyDescent="0.3">
      <c r="BC133" s="460">
        <v>43830</v>
      </c>
    </row>
    <row r="134" spans="55:55" s="123" customFormat="1" ht="44.25" customHeight="1" x14ac:dyDescent="0.3">
      <c r="BC134" s="461" t="s">
        <v>462</v>
      </c>
    </row>
    <row r="135" spans="55:55" s="123" customFormat="1" ht="20.25" customHeight="1" x14ac:dyDescent="0.3">
      <c r="BC135" s="454">
        <v>69720761</v>
      </c>
    </row>
    <row r="136" spans="55:55" s="128" customFormat="1" ht="18" customHeight="1" x14ac:dyDescent="0.3">
      <c r="BC136" s="454">
        <v>0</v>
      </c>
    </row>
    <row r="137" spans="55:55" s="142" customFormat="1" ht="22.5" customHeight="1" x14ac:dyDescent="0.3">
      <c r="BC137" s="454">
        <v>7551136</v>
      </c>
    </row>
    <row r="138" spans="55:55" s="142" customFormat="1" ht="16.5" customHeight="1" x14ac:dyDescent="0.3">
      <c r="BC138" s="454">
        <v>1956540</v>
      </c>
    </row>
    <row r="139" spans="55:55" s="148" customFormat="1" ht="15.6" x14ac:dyDescent="0.3">
      <c r="BC139" s="454">
        <v>5120270</v>
      </c>
    </row>
    <row r="140" spans="55:55" s="148" customFormat="1" ht="15.6" x14ac:dyDescent="0.3">
      <c r="BC140" s="454">
        <v>0</v>
      </c>
    </row>
    <row r="141" spans="55:55" s="148" customFormat="1" ht="15.6" x14ac:dyDescent="0.3">
      <c r="BC141" s="502">
        <f>SUM(BC135:BC140)</f>
        <v>84348707</v>
      </c>
    </row>
    <row r="142" spans="55:55" s="123" customFormat="1" x14ac:dyDescent="0.3">
      <c r="BC142" s="457">
        <v>35550009</v>
      </c>
    </row>
    <row r="143" spans="55:55" s="123" customFormat="1" ht="13.8" x14ac:dyDescent="0.3">
      <c r="BC143" s="505">
        <f>SUM(BC141+BC142)</f>
        <v>119898716</v>
      </c>
    </row>
    <row r="144" spans="55:55" s="123" customFormat="1" ht="13.8" x14ac:dyDescent="0.3">
      <c r="BC144" s="498">
        <v>14664035</v>
      </c>
    </row>
    <row r="145" spans="55:55" s="123" customFormat="1" ht="13.8" x14ac:dyDescent="0.3">
      <c r="BC145" s="505">
        <f>SUM(BC144)</f>
        <v>14664035</v>
      </c>
    </row>
    <row r="146" spans="55:55" s="123" customFormat="1" x14ac:dyDescent="0.3">
      <c r="BC146" s="509">
        <v>7500000</v>
      </c>
    </row>
    <row r="147" spans="55:55" s="123" customFormat="1" x14ac:dyDescent="0.3">
      <c r="BC147" s="454">
        <v>18000000</v>
      </c>
    </row>
    <row r="148" spans="55:55" s="123" customFormat="1" ht="20.25" customHeight="1" x14ac:dyDescent="0.3">
      <c r="BC148" s="454">
        <v>0</v>
      </c>
    </row>
    <row r="149" spans="55:55" s="142" customFormat="1" x14ac:dyDescent="0.3">
      <c r="BC149" s="454">
        <v>4500000</v>
      </c>
    </row>
    <row r="150" spans="55:55" s="142" customFormat="1" x14ac:dyDescent="0.3">
      <c r="BC150" s="454">
        <v>0</v>
      </c>
    </row>
    <row r="151" spans="55:55" s="142" customFormat="1" x14ac:dyDescent="0.3">
      <c r="BC151" s="502">
        <f>SUM(BC147:BC150)</f>
        <v>22500000</v>
      </c>
    </row>
    <row r="152" spans="55:55" s="142" customFormat="1" x14ac:dyDescent="0.3">
      <c r="BC152" s="457">
        <v>181226</v>
      </c>
    </row>
    <row r="153" spans="55:55" s="142" customFormat="1" ht="13.8" x14ac:dyDescent="0.3">
      <c r="BC153" s="505">
        <f>SUM(BC146+BC151+BC152)</f>
        <v>30181226</v>
      </c>
    </row>
    <row r="154" spans="55:55" s="123" customFormat="1" x14ac:dyDescent="0.3">
      <c r="BC154" s="454">
        <v>251691</v>
      </c>
    </row>
    <row r="155" spans="55:55" s="123" customFormat="1" x14ac:dyDescent="0.3">
      <c r="BC155" s="454">
        <v>1112579</v>
      </c>
    </row>
    <row r="156" spans="55:55" s="128" customFormat="1" x14ac:dyDescent="0.3">
      <c r="BC156" s="454">
        <v>8172025</v>
      </c>
    </row>
    <row r="157" spans="55:55" s="142" customFormat="1" x14ac:dyDescent="0.3">
      <c r="BC157" s="454">
        <v>1410729</v>
      </c>
    </row>
    <row r="158" spans="55:55" s="142" customFormat="1" x14ac:dyDescent="0.3">
      <c r="BC158" s="454">
        <v>889271</v>
      </c>
    </row>
    <row r="159" spans="55:55" s="123" customFormat="1" x14ac:dyDescent="0.3">
      <c r="BC159" s="454">
        <v>33</v>
      </c>
    </row>
    <row r="160" spans="55:55" s="123" customFormat="1" ht="24.9" hidden="1" customHeight="1" x14ac:dyDescent="0.3">
      <c r="BC160" s="454"/>
    </row>
    <row r="161" spans="55:55" s="123" customFormat="1" ht="24.9" hidden="1" customHeight="1" x14ac:dyDescent="0.3">
      <c r="BC161" s="454"/>
    </row>
    <row r="162" spans="55:55" s="123" customFormat="1" x14ac:dyDescent="0.3">
      <c r="BC162" s="454">
        <v>3303655</v>
      </c>
    </row>
    <row r="163" spans="55:55" s="123" customFormat="1" ht="13.8" x14ac:dyDescent="0.3">
      <c r="BC163" s="505">
        <f>SUM(BC154:BC162)</f>
        <v>15139983</v>
      </c>
    </row>
    <row r="164" spans="55:55" s="123" customFormat="1" ht="24.9" hidden="1" customHeight="1" x14ac:dyDescent="0.3">
      <c r="BC164" s="457"/>
    </row>
    <row r="165" spans="55:55" s="123" customFormat="1" ht="24.9" hidden="1" customHeight="1" x14ac:dyDescent="0.3">
      <c r="BC165" s="457"/>
    </row>
    <row r="166" spans="55:55" s="123" customFormat="1" ht="24.9" hidden="1" customHeight="1" x14ac:dyDescent="0.3">
      <c r="BC166" s="456"/>
    </row>
    <row r="167" spans="55:55" s="123" customFormat="1" ht="15.6" x14ac:dyDescent="0.3">
      <c r="BC167" s="513">
        <f>BC163+BC153+BC145+BC143</f>
        <v>179883960</v>
      </c>
    </row>
    <row r="168" spans="55:55" s="123" customFormat="1" ht="0.75" customHeight="1" x14ac:dyDescent="0.3">
      <c r="BC168" s="457"/>
    </row>
    <row r="169" spans="55:55" s="133" customFormat="1" ht="13.8" hidden="1" x14ac:dyDescent="0.3">
      <c r="BC169" s="457"/>
    </row>
    <row r="170" spans="55:55" s="142" customFormat="1" ht="24.9" hidden="1" customHeight="1" x14ac:dyDescent="0.3">
      <c r="BC170" s="457"/>
    </row>
    <row r="171" spans="55:55" s="142" customFormat="1" hidden="1" x14ac:dyDescent="0.3">
      <c r="BC171" s="457"/>
    </row>
    <row r="172" spans="55:55" s="142" customFormat="1" hidden="1" x14ac:dyDescent="0.3">
      <c r="BC172" s="457"/>
    </row>
    <row r="173" spans="55:55" s="142" customFormat="1" ht="13.8" hidden="1" x14ac:dyDescent="0.3">
      <c r="BC173" s="456"/>
    </row>
    <row r="174" spans="55:55" s="142" customFormat="1" hidden="1" x14ac:dyDescent="0.3">
      <c r="BC174" s="457"/>
    </row>
    <row r="175" spans="55:55" s="133" customFormat="1" ht="13.8" hidden="1" x14ac:dyDescent="0.3">
      <c r="BC175" s="457"/>
    </row>
    <row r="176" spans="55:55" s="148" customFormat="1" ht="18.75" hidden="1" customHeight="1" x14ac:dyDescent="0.3">
      <c r="BC176" s="457"/>
    </row>
    <row r="177" spans="55:55" s="142" customFormat="1" ht="24.9" hidden="1" customHeight="1" x14ac:dyDescent="0.3">
      <c r="BC177" s="457"/>
    </row>
    <row r="178" spans="55:55" s="142" customFormat="1" ht="24.9" hidden="1" customHeight="1" x14ac:dyDescent="0.3">
      <c r="BC178" s="457"/>
    </row>
    <row r="179" spans="55:55" s="142" customFormat="1" ht="24.9" hidden="1" customHeight="1" x14ac:dyDescent="0.3">
      <c r="BC179" s="456"/>
    </row>
    <row r="180" spans="55:55" s="142" customFormat="1" ht="24.9" hidden="1" customHeight="1" x14ac:dyDescent="0.3">
      <c r="BC180" s="458"/>
    </row>
    <row r="181" spans="55:55" s="142" customFormat="1" ht="15.6" x14ac:dyDescent="0.3">
      <c r="BC181" s="513">
        <f>BC167</f>
        <v>179883960</v>
      </c>
    </row>
    <row r="182" spans="55:55" s="133" customFormat="1" ht="13.8" x14ac:dyDescent="0.3">
      <c r="BC182" s="454">
        <v>0</v>
      </c>
    </row>
    <row r="183" spans="55:55" s="142" customFormat="1" ht="24.9" hidden="1" customHeight="1" x14ac:dyDescent="0.3">
      <c r="BC183" s="454"/>
    </row>
    <row r="184" spans="55:55" s="142" customFormat="1" ht="24.9" hidden="1" customHeight="1" x14ac:dyDescent="0.3">
      <c r="BC184" s="454"/>
    </row>
    <row r="185" spans="55:55" s="142" customFormat="1" ht="24.9" hidden="1" customHeight="1" x14ac:dyDescent="0.3">
      <c r="BC185" s="455"/>
    </row>
    <row r="186" spans="55:55" s="142" customFormat="1" ht="24.9" hidden="1" customHeight="1" x14ac:dyDescent="0.3">
      <c r="BC186" s="454"/>
    </row>
    <row r="187" spans="55:55" s="142" customFormat="1" ht="24.9" hidden="1" customHeight="1" x14ac:dyDescent="0.3">
      <c r="BC187" s="454"/>
    </row>
    <row r="188" spans="55:55" s="133" customFormat="1" ht="30" hidden="1" customHeight="1" x14ac:dyDescent="0.3">
      <c r="BC188" s="454"/>
    </row>
    <row r="189" spans="55:55" s="142" customFormat="1" ht="24.9" hidden="1" customHeight="1" x14ac:dyDescent="0.3">
      <c r="BC189" s="454"/>
    </row>
    <row r="190" spans="55:55" s="142" customFormat="1" ht="24.9" hidden="1" customHeight="1" x14ac:dyDescent="0.3">
      <c r="BC190" s="455"/>
    </row>
    <row r="191" spans="55:55" s="142" customFormat="1" ht="24.9" hidden="1" customHeight="1" x14ac:dyDescent="0.3">
      <c r="BC191" s="454"/>
    </row>
    <row r="192" spans="55:55" s="142" customFormat="1" ht="24.9" hidden="1" customHeight="1" x14ac:dyDescent="0.3">
      <c r="BC192" s="454"/>
    </row>
    <row r="193" spans="55:55" s="142" customFormat="1" ht="24.9" hidden="1" customHeight="1" x14ac:dyDescent="0.3">
      <c r="BC193" s="454"/>
    </row>
    <row r="194" spans="55:55" s="133" customFormat="1" ht="30" hidden="1" customHeight="1" x14ac:dyDescent="0.3">
      <c r="BC194" s="454"/>
    </row>
    <row r="195" spans="55:55" s="148" customFormat="1" ht="15.6" x14ac:dyDescent="0.3">
      <c r="BC195" s="502">
        <v>74527800</v>
      </c>
    </row>
    <row r="196" spans="55:55" s="148" customFormat="1" ht="15.6" x14ac:dyDescent="0.3">
      <c r="BC196" s="454">
        <v>6070736</v>
      </c>
    </row>
    <row r="197" spans="55:55" s="123" customFormat="1" ht="24.9" hidden="1" customHeight="1" x14ac:dyDescent="0.3">
      <c r="BC197" s="454"/>
    </row>
    <row r="198" spans="55:55" s="123" customFormat="1" ht="24.9" hidden="1" customHeight="1" x14ac:dyDescent="0.3">
      <c r="BC198" s="454"/>
    </row>
    <row r="199" spans="55:55" s="123" customFormat="1" ht="24.9" hidden="1" customHeight="1" x14ac:dyDescent="0.3">
      <c r="BC199" s="454"/>
    </row>
    <row r="200" spans="55:55" s="128" customFormat="1" ht="24.9" hidden="1" customHeight="1" x14ac:dyDescent="0.3">
      <c r="BC200" s="454"/>
    </row>
    <row r="201" spans="55:55" s="123" customFormat="1" ht="24.9" hidden="1" customHeight="1" x14ac:dyDescent="0.3">
      <c r="BC201" s="454"/>
    </row>
    <row r="202" spans="55:55" s="123" customFormat="1" ht="24.9" hidden="1" customHeight="1" x14ac:dyDescent="0.3">
      <c r="BC202" s="454"/>
    </row>
    <row r="203" spans="55:55" s="123" customFormat="1" ht="24.9" hidden="1" customHeight="1" x14ac:dyDescent="0.3">
      <c r="BC203" s="455"/>
    </row>
    <row r="204" spans="55:55" s="123" customFormat="1" ht="24.9" hidden="1" customHeight="1" x14ac:dyDescent="0.3">
      <c r="BC204" s="455"/>
    </row>
    <row r="205" spans="55:55" s="128" customFormat="1" ht="24.9" hidden="1" customHeight="1" x14ac:dyDescent="0.3">
      <c r="BC205" s="454"/>
    </row>
    <row r="206" spans="55:55" s="123" customFormat="1" hidden="1" x14ac:dyDescent="0.3">
      <c r="BC206" s="454">
        <v>0</v>
      </c>
    </row>
    <row r="207" spans="55:55" s="123" customFormat="1" ht="24.9" hidden="1" customHeight="1" x14ac:dyDescent="0.3">
      <c r="BC207" s="454"/>
    </row>
    <row r="208" spans="55:55" s="123" customFormat="1" ht="24.9" hidden="1" customHeight="1" x14ac:dyDescent="0.3">
      <c r="BC208" s="454"/>
    </row>
    <row r="209" spans="1:55" s="123" customFormat="1" ht="24.9" hidden="1" customHeight="1" x14ac:dyDescent="0.3">
      <c r="BC209" s="454"/>
    </row>
    <row r="210" spans="1:55" s="128" customFormat="1" hidden="1" x14ac:dyDescent="0.3">
      <c r="BC210" s="455">
        <v>0</v>
      </c>
    </row>
    <row r="211" spans="1:55" s="123" customFormat="1" hidden="1" x14ac:dyDescent="0.3">
      <c r="BC211" s="457">
        <v>0</v>
      </c>
    </row>
    <row r="212" spans="1:55" s="123" customFormat="1" ht="11.25" hidden="1" customHeight="1" x14ac:dyDescent="0.3">
      <c r="BC212" s="457"/>
    </row>
    <row r="213" spans="1:55" s="123" customFormat="1" ht="21.75" customHeight="1" x14ac:dyDescent="0.3">
      <c r="BC213" s="505">
        <f>SUM(BC182:BC196)</f>
        <v>80598536</v>
      </c>
    </row>
    <row r="214" spans="1:55" s="123" customFormat="1" ht="38.25" customHeight="1" thickBot="1" x14ac:dyDescent="0.35">
      <c r="BC214" s="516">
        <f>SUM(BC181+BC213)</f>
        <v>260482496</v>
      </c>
    </row>
    <row r="215" spans="1:55" s="123" customFormat="1" x14ac:dyDescent="0.3">
      <c r="A215" s="107"/>
      <c r="B215" s="4"/>
      <c r="C215" s="186"/>
      <c r="D215" s="186"/>
      <c r="E215" s="186"/>
      <c r="F215" s="186"/>
      <c r="G215" s="186"/>
      <c r="H215" s="186"/>
      <c r="I215" s="186"/>
      <c r="J215" s="186"/>
      <c r="K215" s="106"/>
      <c r="L215" s="106"/>
      <c r="M215" s="106"/>
      <c r="N215" s="107" t="e">
        <f>IF(N125='Melléklet 1.2'!N89,"",N125-'Melléklet 1.2'!N89)</f>
        <v>#REF!</v>
      </c>
      <c r="O215" s="106"/>
      <c r="P215" s="106"/>
      <c r="Q215" s="106"/>
      <c r="R215" s="107" t="e">
        <f>IF(R125='Melléklet 1.2'!R89,"",R125-'Melléklet 1.2'!R89)</f>
        <v>#REF!</v>
      </c>
      <c r="S215" s="106"/>
      <c r="T215" s="106"/>
      <c r="U215" s="106"/>
      <c r="V215" s="107" t="e">
        <f>IF(V125='Melléklet 1.2'!V89,"",V125-'Melléklet 1.2'!V89)</f>
        <v>#REF!</v>
      </c>
      <c r="W215" s="106"/>
      <c r="X215" s="106"/>
      <c r="Y215" s="106"/>
      <c r="Z215" s="107" t="e">
        <f>IF(Z125='Melléklet 1.2'!Z89,"",Z125-'Melléklet 1.2'!Z89)</f>
        <v>#REF!</v>
      </c>
      <c r="AA215" s="106"/>
      <c r="AB215" s="106"/>
      <c r="AC215" s="106"/>
      <c r="AD215" s="107" t="e">
        <f>IF(AD125='Melléklet 1.2'!AD89,"",AD125-'Melléklet 1.2'!AD89)</f>
        <v>#REF!</v>
      </c>
      <c r="AE215" s="106"/>
      <c r="AF215" s="106"/>
      <c r="AG215" s="106"/>
      <c r="AH215" s="107" t="e">
        <f>IF(AH125='Melléklet 1.2'!AH89,"",AH125-'Melléklet 1.2'!AH89)</f>
        <v>#REF!</v>
      </c>
      <c r="AI215" s="106"/>
      <c r="AJ215" s="106"/>
      <c r="AK215" s="106"/>
      <c r="AL215" s="107" t="e">
        <f>IF(AL125='Melléklet 1.2'!AL89,"",AL125-'Melléklet 1.2'!AL89)</f>
        <v>#REF!</v>
      </c>
      <c r="AM215" s="106"/>
      <c r="AN215" s="106"/>
      <c r="AO215" s="106"/>
      <c r="AP215" s="107" t="e">
        <f>IF(AP125='Melléklet 1.2'!AP89,"",AP125-'Melléklet 1.2'!AP89)</f>
        <v>#REF!</v>
      </c>
      <c r="AQ215" s="106"/>
      <c r="AR215" s="106"/>
      <c r="AS215" s="106"/>
      <c r="AT215" s="107" t="e">
        <f>IF(AT125='Melléklet 1.2'!AT89,"",AT125-'Melléklet 1.2'!AT89)</f>
        <v>#REF!</v>
      </c>
      <c r="AU215" s="106"/>
      <c r="AV215" s="106"/>
      <c r="AW215" s="106"/>
      <c r="AX215" s="107" t="e">
        <f>IF(AX125='Melléklet 1.2'!AX89,"",AX125-'Melléklet 1.2'!AX89)</f>
        <v>#REF!</v>
      </c>
      <c r="AY215" s="104"/>
      <c r="AZ215" s="104"/>
      <c r="BA215" s="104"/>
      <c r="BB215" s="104"/>
      <c r="BC215" s="104"/>
    </row>
    <row r="216" spans="1:55" s="123" customFormat="1" x14ac:dyDescent="0.3">
      <c r="A216" s="107"/>
      <c r="B216" s="4"/>
      <c r="C216" s="106"/>
      <c r="D216" s="106"/>
      <c r="E216" s="106"/>
      <c r="F216" s="107"/>
      <c r="G216" s="106"/>
      <c r="H216" s="106"/>
      <c r="I216" s="106"/>
      <c r="J216" s="107"/>
      <c r="K216" s="106"/>
      <c r="L216" s="106"/>
      <c r="M216" s="106"/>
      <c r="N216" s="107"/>
      <c r="O216" s="106"/>
      <c r="P216" s="106"/>
      <c r="Q216" s="106"/>
      <c r="R216" s="107"/>
      <c r="S216" s="106"/>
      <c r="T216" s="106"/>
      <c r="U216" s="106"/>
      <c r="V216" s="107"/>
      <c r="W216" s="106"/>
      <c r="X216" s="106"/>
      <c r="Y216" s="106"/>
      <c r="Z216" s="107"/>
      <c r="AA216" s="106"/>
      <c r="AB216" s="106"/>
      <c r="AC216" s="106"/>
      <c r="AD216" s="107"/>
      <c r="AE216" s="106"/>
      <c r="AF216" s="106"/>
      <c r="AG216" s="106"/>
      <c r="AH216" s="107"/>
      <c r="AI216" s="106"/>
      <c r="AJ216" s="106"/>
      <c r="AK216" s="106"/>
      <c r="AL216" s="107"/>
      <c r="AM216" s="106"/>
      <c r="AN216" s="106"/>
      <c r="AO216" s="106"/>
      <c r="AP216" s="107"/>
      <c r="AQ216" s="106"/>
      <c r="AR216" s="106"/>
      <c r="AS216" s="106"/>
      <c r="AT216" s="107"/>
      <c r="AU216" s="106"/>
      <c r="AV216" s="106"/>
      <c r="AW216" s="106"/>
      <c r="AX216" s="107"/>
      <c r="AY216" s="104"/>
      <c r="AZ216" s="104"/>
      <c r="BA216" s="104"/>
      <c r="BB216" s="104"/>
      <c r="BC216" s="104"/>
    </row>
    <row r="217" spans="1:55" s="123" customFormat="1" x14ac:dyDescent="0.3">
      <c r="A217" s="107"/>
      <c r="B217" s="4"/>
      <c r="C217" s="106"/>
      <c r="D217" s="106"/>
      <c r="E217" s="106"/>
      <c r="F217" s="107"/>
      <c r="G217" s="106"/>
      <c r="H217" s="106"/>
      <c r="I217" s="106"/>
      <c r="J217" s="107"/>
      <c r="K217" s="106"/>
      <c r="L217" s="106"/>
      <c r="M217" s="106"/>
      <c r="N217" s="107"/>
      <c r="O217" s="106"/>
      <c r="P217" s="106"/>
      <c r="Q217" s="106"/>
      <c r="R217" s="107"/>
      <c r="S217" s="106"/>
      <c r="T217" s="106"/>
      <c r="U217" s="106"/>
      <c r="V217" s="107"/>
      <c r="W217" s="106"/>
      <c r="X217" s="106"/>
      <c r="Y217" s="106"/>
      <c r="Z217" s="107"/>
      <c r="AA217" s="106"/>
      <c r="AB217" s="106"/>
      <c r="AC217" s="106"/>
      <c r="AD217" s="107"/>
      <c r="AE217" s="106"/>
      <c r="AF217" s="106"/>
      <c r="AG217" s="106"/>
      <c r="AH217" s="107"/>
      <c r="AI217" s="106"/>
      <c r="AJ217" s="106"/>
      <c r="AK217" s="106"/>
      <c r="AL217" s="107"/>
      <c r="AM217" s="106"/>
      <c r="AN217" s="106"/>
      <c r="AO217" s="106"/>
      <c r="AP217" s="107"/>
      <c r="AQ217" s="106"/>
      <c r="AR217" s="106"/>
      <c r="AS217" s="106"/>
      <c r="AT217" s="107"/>
      <c r="AU217" s="106"/>
      <c r="AV217" s="106"/>
      <c r="AW217" s="106"/>
      <c r="AX217" s="107"/>
      <c r="AY217" s="104"/>
      <c r="AZ217" s="104"/>
      <c r="BA217" s="104"/>
      <c r="BB217" s="104"/>
      <c r="BC217" s="104"/>
    </row>
    <row r="218" spans="1:55" s="128" customFormat="1" x14ac:dyDescent="0.3">
      <c r="A218" s="107"/>
      <c r="B218" s="4"/>
      <c r="C218" s="106"/>
      <c r="D218" s="106"/>
      <c r="E218" s="106"/>
      <c r="F218" s="107"/>
      <c r="G218" s="106"/>
      <c r="H218" s="106"/>
      <c r="I218" s="106"/>
      <c r="J218" s="107"/>
      <c r="K218" s="106"/>
      <c r="L218" s="106"/>
      <c r="M218" s="106"/>
      <c r="N218" s="107"/>
      <c r="O218" s="106"/>
      <c r="P218" s="106"/>
      <c r="Q218" s="106"/>
      <c r="R218" s="107"/>
      <c r="S218" s="106"/>
      <c r="T218" s="106"/>
      <c r="U218" s="106"/>
      <c r="V218" s="107"/>
      <c r="W218" s="106"/>
      <c r="X218" s="106"/>
      <c r="Y218" s="106"/>
      <c r="Z218" s="107"/>
      <c r="AA218" s="106"/>
      <c r="AB218" s="106"/>
      <c r="AC218" s="106"/>
      <c r="AD218" s="107"/>
      <c r="AE218" s="106"/>
      <c r="AF218" s="106"/>
      <c r="AG218" s="106"/>
      <c r="AH218" s="107"/>
      <c r="AI218" s="106"/>
      <c r="AJ218" s="106"/>
      <c r="AK218" s="106"/>
      <c r="AL218" s="107"/>
      <c r="AM218" s="106"/>
      <c r="AN218" s="106"/>
      <c r="AO218" s="106"/>
      <c r="AP218" s="107"/>
      <c r="AQ218" s="106"/>
      <c r="AR218" s="106"/>
      <c r="AS218" s="106"/>
      <c r="AT218" s="107"/>
      <c r="AU218" s="106"/>
      <c r="AV218" s="106"/>
      <c r="AW218" s="106"/>
      <c r="AX218" s="107"/>
      <c r="AY218" s="104"/>
      <c r="AZ218" s="104"/>
      <c r="BA218" s="104"/>
      <c r="BB218" s="104"/>
      <c r="BC218" s="104"/>
    </row>
    <row r="219" spans="1:55" s="128" customFormat="1" x14ac:dyDescent="0.3">
      <c r="A219" s="107"/>
      <c r="B219" s="4"/>
      <c r="C219" s="106"/>
      <c r="D219" s="106"/>
      <c r="E219" s="106"/>
      <c r="F219" s="107"/>
      <c r="G219" s="106"/>
      <c r="H219" s="106"/>
      <c r="I219" s="106"/>
      <c r="J219" s="107"/>
      <c r="K219" s="106"/>
      <c r="L219" s="106"/>
      <c r="M219" s="106"/>
      <c r="N219" s="107"/>
      <c r="O219" s="106"/>
      <c r="P219" s="106"/>
      <c r="Q219" s="106"/>
      <c r="R219" s="107"/>
      <c r="S219" s="106"/>
      <c r="T219" s="106"/>
      <c r="U219" s="106"/>
      <c r="V219" s="107"/>
      <c r="W219" s="106"/>
      <c r="X219" s="106"/>
      <c r="Y219" s="106"/>
      <c r="Z219" s="107"/>
      <c r="AA219" s="106"/>
      <c r="AB219" s="106"/>
      <c r="AC219" s="106"/>
      <c r="AD219" s="107"/>
      <c r="AE219" s="106"/>
      <c r="AF219" s="106"/>
      <c r="AG219" s="106"/>
      <c r="AH219" s="107"/>
      <c r="AI219" s="106"/>
      <c r="AJ219" s="106"/>
      <c r="AK219" s="106"/>
      <c r="AL219" s="107"/>
      <c r="AM219" s="106"/>
      <c r="AN219" s="106"/>
      <c r="AO219" s="106"/>
      <c r="AP219" s="107"/>
      <c r="AQ219" s="106"/>
      <c r="AR219" s="106"/>
      <c r="AS219" s="106"/>
      <c r="AT219" s="107"/>
      <c r="AU219" s="106"/>
      <c r="AV219" s="106"/>
      <c r="AW219" s="106"/>
      <c r="AX219" s="107"/>
      <c r="AY219" s="104"/>
      <c r="AZ219" s="104"/>
      <c r="BA219" s="104"/>
      <c r="BB219" s="104"/>
      <c r="BC219" s="104"/>
    </row>
    <row r="220" spans="1:55" s="123" customFormat="1" ht="24.9" hidden="1" customHeight="1" x14ac:dyDescent="0.3">
      <c r="A220" s="107"/>
      <c r="B220" s="4"/>
      <c r="C220" s="106"/>
      <c r="D220" s="106"/>
      <c r="E220" s="106"/>
      <c r="F220" s="107"/>
      <c r="G220" s="106"/>
      <c r="H220" s="106"/>
      <c r="I220" s="106"/>
      <c r="J220" s="107"/>
      <c r="K220" s="106"/>
      <c r="L220" s="106"/>
      <c r="M220" s="106"/>
      <c r="N220" s="107"/>
      <c r="O220" s="106"/>
      <c r="P220" s="106"/>
      <c r="Q220" s="106"/>
      <c r="R220" s="107"/>
      <c r="S220" s="106"/>
      <c r="T220" s="106"/>
      <c r="U220" s="106"/>
      <c r="V220" s="107"/>
      <c r="W220" s="106"/>
      <c r="X220" s="106"/>
      <c r="Y220" s="106"/>
      <c r="Z220" s="107"/>
      <c r="AA220" s="106"/>
      <c r="AB220" s="106"/>
      <c r="AC220" s="106"/>
      <c r="AD220" s="107"/>
      <c r="AE220" s="106"/>
      <c r="AF220" s="106"/>
      <c r="AG220" s="106"/>
      <c r="AH220" s="107"/>
      <c r="AI220" s="106"/>
      <c r="AJ220" s="106"/>
      <c r="AK220" s="106"/>
      <c r="AL220" s="107"/>
      <c r="AM220" s="106"/>
      <c r="AN220" s="106"/>
      <c r="AO220" s="106"/>
      <c r="AP220" s="107"/>
      <c r="AQ220" s="106"/>
      <c r="AR220" s="106"/>
      <c r="AS220" s="106"/>
      <c r="AT220" s="107"/>
      <c r="AU220" s="106"/>
      <c r="AV220" s="106"/>
      <c r="AW220" s="106"/>
      <c r="AX220" s="107"/>
      <c r="AY220" s="104"/>
      <c r="AZ220" s="104"/>
      <c r="BA220" s="104"/>
      <c r="BB220" s="104"/>
      <c r="BC220" s="104"/>
    </row>
    <row r="221" spans="1:55" s="123" customFormat="1" ht="24.9" hidden="1" customHeight="1" x14ac:dyDescent="0.3">
      <c r="A221" s="107"/>
      <c r="B221" s="4"/>
      <c r="C221" s="106"/>
      <c r="D221" s="106"/>
      <c r="E221" s="106"/>
      <c r="F221" s="107"/>
      <c r="G221" s="106"/>
      <c r="H221" s="106"/>
      <c r="I221" s="106"/>
      <c r="J221" s="107"/>
      <c r="K221" s="106"/>
      <c r="L221" s="106"/>
      <c r="M221" s="106"/>
      <c r="N221" s="107"/>
      <c r="O221" s="106"/>
      <c r="P221" s="106"/>
      <c r="Q221" s="106"/>
      <c r="R221" s="107"/>
      <c r="S221" s="106"/>
      <c r="T221" s="106"/>
      <c r="U221" s="106"/>
      <c r="V221" s="107"/>
      <c r="W221" s="106"/>
      <c r="X221" s="106"/>
      <c r="Y221" s="106"/>
      <c r="Z221" s="107"/>
      <c r="AA221" s="106"/>
      <c r="AB221" s="106"/>
      <c r="AC221" s="106"/>
      <c r="AD221" s="107"/>
      <c r="AE221" s="106"/>
      <c r="AF221" s="106"/>
      <c r="AG221" s="106"/>
      <c r="AH221" s="107"/>
      <c r="AI221" s="106"/>
      <c r="AJ221" s="106"/>
      <c r="AK221" s="106"/>
      <c r="AL221" s="107"/>
      <c r="AM221" s="106"/>
      <c r="AN221" s="106"/>
      <c r="AO221" s="106"/>
      <c r="AP221" s="107"/>
      <c r="AQ221" s="106"/>
      <c r="AR221" s="106"/>
      <c r="AS221" s="106"/>
      <c r="AT221" s="107"/>
      <c r="AU221" s="106"/>
      <c r="AV221" s="106"/>
      <c r="AW221" s="106"/>
      <c r="AX221" s="107"/>
      <c r="AY221" s="104"/>
      <c r="AZ221" s="104"/>
      <c r="BA221" s="104"/>
      <c r="BB221" s="104"/>
      <c r="BC221" s="104"/>
    </row>
    <row r="222" spans="1:55" s="123" customFormat="1" ht="24.9" hidden="1" customHeight="1" x14ac:dyDescent="0.3">
      <c r="A222" s="107"/>
      <c r="B222" s="4"/>
      <c r="C222" s="106"/>
      <c r="D222" s="106"/>
      <c r="E222" s="106"/>
      <c r="F222" s="107"/>
      <c r="G222" s="106"/>
      <c r="H222" s="106"/>
      <c r="I222" s="106"/>
      <c r="J222" s="107"/>
      <c r="K222" s="106"/>
      <c r="L222" s="106"/>
      <c r="M222" s="106"/>
      <c r="N222" s="107"/>
      <c r="O222" s="106"/>
      <c r="P222" s="106"/>
      <c r="Q222" s="106"/>
      <c r="R222" s="107"/>
      <c r="S222" s="106"/>
      <c r="T222" s="106"/>
      <c r="U222" s="106"/>
      <c r="V222" s="107"/>
      <c r="W222" s="106"/>
      <c r="X222" s="106"/>
      <c r="Y222" s="106"/>
      <c r="Z222" s="107"/>
      <c r="AA222" s="106"/>
      <c r="AB222" s="106"/>
      <c r="AC222" s="106"/>
      <c r="AD222" s="107"/>
      <c r="AE222" s="106"/>
      <c r="AF222" s="106"/>
      <c r="AG222" s="106"/>
      <c r="AH222" s="107"/>
      <c r="AI222" s="106"/>
      <c r="AJ222" s="106"/>
      <c r="AK222" s="106"/>
      <c r="AL222" s="107"/>
      <c r="AM222" s="106"/>
      <c r="AN222" s="106"/>
      <c r="AO222" s="106"/>
      <c r="AP222" s="107"/>
      <c r="AQ222" s="106"/>
      <c r="AR222" s="106"/>
      <c r="AS222" s="106"/>
      <c r="AT222" s="107"/>
      <c r="AU222" s="106"/>
      <c r="AV222" s="106"/>
      <c r="AW222" s="106"/>
      <c r="AX222" s="107"/>
      <c r="AY222" s="104"/>
      <c r="AZ222" s="104"/>
      <c r="BA222" s="104"/>
      <c r="BB222" s="104"/>
      <c r="BC222" s="104"/>
    </row>
    <row r="223" spans="1:55" s="123" customFormat="1" ht="24.9" hidden="1" customHeight="1" x14ac:dyDescent="0.3">
      <c r="A223" s="107"/>
      <c r="B223" s="4"/>
      <c r="C223" s="106"/>
      <c r="D223" s="106"/>
      <c r="E223" s="106"/>
      <c r="F223" s="107"/>
      <c r="G223" s="106"/>
      <c r="H223" s="106"/>
      <c r="I223" s="106"/>
      <c r="J223" s="107"/>
      <c r="K223" s="106"/>
      <c r="L223" s="106"/>
      <c r="M223" s="106"/>
      <c r="N223" s="107"/>
      <c r="O223" s="106"/>
      <c r="P223" s="106"/>
      <c r="Q223" s="106"/>
      <c r="R223" s="107"/>
      <c r="S223" s="106"/>
      <c r="T223" s="106"/>
      <c r="U223" s="106"/>
      <c r="V223" s="107"/>
      <c r="W223" s="106"/>
      <c r="X223" s="106"/>
      <c r="Y223" s="106"/>
      <c r="Z223" s="107"/>
      <c r="AA223" s="106"/>
      <c r="AB223" s="106"/>
      <c r="AC223" s="106"/>
      <c r="AD223" s="107"/>
      <c r="AE223" s="106"/>
      <c r="AF223" s="106"/>
      <c r="AG223" s="106"/>
      <c r="AH223" s="107"/>
      <c r="AI223" s="106"/>
      <c r="AJ223" s="106"/>
      <c r="AK223" s="106"/>
      <c r="AL223" s="107"/>
      <c r="AM223" s="106"/>
      <c r="AN223" s="106"/>
      <c r="AO223" s="106"/>
      <c r="AP223" s="107"/>
      <c r="AQ223" s="106"/>
      <c r="AR223" s="106"/>
      <c r="AS223" s="106"/>
      <c r="AT223" s="107"/>
      <c r="AU223" s="106"/>
      <c r="AV223" s="106"/>
      <c r="AW223" s="106"/>
      <c r="AX223" s="107"/>
      <c r="AY223" s="104"/>
      <c r="AZ223" s="104"/>
      <c r="BA223" s="104"/>
      <c r="BB223" s="104"/>
      <c r="BC223" s="104"/>
    </row>
    <row r="224" spans="1:55" s="123" customFormat="1" ht="24.9" hidden="1" customHeight="1" x14ac:dyDescent="0.3">
      <c r="A224" s="107"/>
      <c r="B224" s="4"/>
      <c r="C224" s="106"/>
      <c r="D224" s="106"/>
      <c r="E224" s="106"/>
      <c r="F224" s="107"/>
      <c r="G224" s="106"/>
      <c r="H224" s="106"/>
      <c r="I224" s="106"/>
      <c r="J224" s="107"/>
      <c r="K224" s="106"/>
      <c r="L224" s="106"/>
      <c r="M224" s="106"/>
      <c r="N224" s="107"/>
      <c r="O224" s="106"/>
      <c r="P224" s="106"/>
      <c r="Q224" s="106"/>
      <c r="R224" s="107"/>
      <c r="S224" s="106"/>
      <c r="T224" s="106"/>
      <c r="U224" s="106"/>
      <c r="V224" s="107"/>
      <c r="W224" s="106"/>
      <c r="X224" s="106"/>
      <c r="Y224" s="106"/>
      <c r="Z224" s="107"/>
      <c r="AA224" s="106"/>
      <c r="AB224" s="106"/>
      <c r="AC224" s="106"/>
      <c r="AD224" s="107"/>
      <c r="AE224" s="106"/>
      <c r="AF224" s="106"/>
      <c r="AG224" s="106"/>
      <c r="AH224" s="107"/>
      <c r="AI224" s="106"/>
      <c r="AJ224" s="106"/>
      <c r="AK224" s="106"/>
      <c r="AL224" s="107"/>
      <c r="AM224" s="106"/>
      <c r="AN224" s="106"/>
      <c r="AO224" s="106"/>
      <c r="AP224" s="107"/>
      <c r="AQ224" s="106"/>
      <c r="AR224" s="106"/>
      <c r="AS224" s="106"/>
      <c r="AT224" s="107"/>
      <c r="AU224" s="106"/>
      <c r="AV224" s="106"/>
      <c r="AW224" s="106"/>
      <c r="AX224" s="107"/>
      <c r="AY224" s="104"/>
      <c r="AZ224" s="104"/>
      <c r="BA224" s="104"/>
      <c r="BB224" s="104"/>
      <c r="BC224" s="104"/>
    </row>
    <row r="225" spans="1:55" s="128" customFormat="1" ht="24.9" hidden="1" customHeight="1" x14ac:dyDescent="0.3">
      <c r="A225" s="107"/>
      <c r="B225" s="4"/>
      <c r="C225" s="106"/>
      <c r="D225" s="106"/>
      <c r="E225" s="106"/>
      <c r="F225" s="107"/>
      <c r="G225" s="106"/>
      <c r="H225" s="106"/>
      <c r="I225" s="106"/>
      <c r="J225" s="107"/>
      <c r="K225" s="106"/>
      <c r="L225" s="106"/>
      <c r="M225" s="106"/>
      <c r="N225" s="107"/>
      <c r="O225" s="106"/>
      <c r="P225" s="106"/>
      <c r="Q225" s="106"/>
      <c r="R225" s="107"/>
      <c r="S225" s="106"/>
      <c r="T225" s="106"/>
      <c r="U225" s="106"/>
      <c r="V225" s="107"/>
      <c r="W225" s="106"/>
      <c r="X225" s="106"/>
      <c r="Y225" s="106"/>
      <c r="Z225" s="107"/>
      <c r="AA225" s="106"/>
      <c r="AB225" s="106"/>
      <c r="AC225" s="106"/>
      <c r="AD225" s="107"/>
      <c r="AE225" s="106"/>
      <c r="AF225" s="106"/>
      <c r="AG225" s="106"/>
      <c r="AH225" s="107"/>
      <c r="AI225" s="106"/>
      <c r="AJ225" s="106"/>
      <c r="AK225" s="106"/>
      <c r="AL225" s="107"/>
      <c r="AM225" s="106"/>
      <c r="AN225" s="106"/>
      <c r="AO225" s="106"/>
      <c r="AP225" s="107"/>
      <c r="AQ225" s="106"/>
      <c r="AR225" s="106"/>
      <c r="AS225" s="106"/>
      <c r="AT225" s="107"/>
      <c r="AU225" s="106"/>
      <c r="AV225" s="106"/>
      <c r="AW225" s="106"/>
      <c r="AX225" s="107"/>
      <c r="AY225" s="104"/>
      <c r="AZ225" s="104"/>
      <c r="BA225" s="104"/>
      <c r="BB225" s="104"/>
      <c r="BC225" s="104"/>
    </row>
    <row r="226" spans="1:55" s="142" customFormat="1" ht="24.9" hidden="1" customHeight="1" x14ac:dyDescent="0.3">
      <c r="A226" s="107"/>
      <c r="B226" s="4"/>
      <c r="C226" s="106"/>
      <c r="D226" s="106"/>
      <c r="E226" s="106"/>
      <c r="F226" s="107"/>
      <c r="G226" s="106"/>
      <c r="H226" s="106"/>
      <c r="I226" s="106"/>
      <c r="J226" s="107"/>
      <c r="K226" s="106"/>
      <c r="L226" s="106"/>
      <c r="M226" s="106"/>
      <c r="N226" s="107"/>
      <c r="O226" s="106"/>
      <c r="P226" s="106"/>
      <c r="Q226" s="106"/>
      <c r="R226" s="107"/>
      <c r="S226" s="106"/>
      <c r="T226" s="106"/>
      <c r="U226" s="106"/>
      <c r="V226" s="107"/>
      <c r="W226" s="106"/>
      <c r="X226" s="106"/>
      <c r="Y226" s="106"/>
      <c r="Z226" s="107"/>
      <c r="AA226" s="106"/>
      <c r="AB226" s="106"/>
      <c r="AC226" s="106"/>
      <c r="AD226" s="107"/>
      <c r="AE226" s="106"/>
      <c r="AF226" s="106"/>
      <c r="AG226" s="106"/>
      <c r="AH226" s="107"/>
      <c r="AI226" s="106"/>
      <c r="AJ226" s="106"/>
      <c r="AK226" s="106"/>
      <c r="AL226" s="107"/>
      <c r="AM226" s="106"/>
      <c r="AN226" s="106"/>
      <c r="AO226" s="106"/>
      <c r="AP226" s="107"/>
      <c r="AQ226" s="106"/>
      <c r="AR226" s="106"/>
      <c r="AS226" s="106"/>
      <c r="AT226" s="107"/>
      <c r="AU226" s="106"/>
      <c r="AV226" s="106"/>
      <c r="AW226" s="106"/>
      <c r="AX226" s="107"/>
      <c r="AY226" s="104"/>
      <c r="AZ226" s="104"/>
      <c r="BA226" s="104"/>
      <c r="BB226" s="104"/>
      <c r="BC226" s="104"/>
    </row>
    <row r="227" spans="1:55" s="142" customFormat="1" ht="24.9" hidden="1" customHeight="1" x14ac:dyDescent="0.3">
      <c r="A227" s="107"/>
      <c r="B227" s="4"/>
      <c r="C227" s="106"/>
      <c r="D227" s="106"/>
      <c r="E227" s="106"/>
      <c r="F227" s="107"/>
      <c r="G227" s="106"/>
      <c r="H227" s="106"/>
      <c r="I227" s="106"/>
      <c r="J227" s="107"/>
      <c r="K227" s="106"/>
      <c r="L227" s="106"/>
      <c r="M227" s="106"/>
      <c r="N227" s="107"/>
      <c r="O227" s="106"/>
      <c r="P227" s="106"/>
      <c r="Q227" s="106"/>
      <c r="R227" s="107"/>
      <c r="S227" s="106"/>
      <c r="T227" s="106"/>
      <c r="U227" s="106"/>
      <c r="V227" s="107"/>
      <c r="W227" s="106"/>
      <c r="X227" s="106"/>
      <c r="Y227" s="106"/>
      <c r="Z227" s="107"/>
      <c r="AA227" s="106"/>
      <c r="AB227" s="106"/>
      <c r="AC227" s="106"/>
      <c r="AD227" s="107"/>
      <c r="AE227" s="106"/>
      <c r="AF227" s="106"/>
      <c r="AG227" s="106"/>
      <c r="AH227" s="107"/>
      <c r="AI227" s="106"/>
      <c r="AJ227" s="106"/>
      <c r="AK227" s="106"/>
      <c r="AL227" s="107"/>
      <c r="AM227" s="106"/>
      <c r="AN227" s="106"/>
      <c r="AO227" s="106"/>
      <c r="AP227" s="107"/>
      <c r="AQ227" s="106"/>
      <c r="AR227" s="106"/>
      <c r="AS227" s="106"/>
      <c r="AT227" s="107"/>
      <c r="AU227" s="106"/>
      <c r="AV227" s="106"/>
      <c r="AW227" s="106"/>
      <c r="AX227" s="107"/>
      <c r="AY227" s="104"/>
      <c r="AZ227" s="104"/>
      <c r="BA227" s="104"/>
      <c r="BB227" s="104"/>
      <c r="BC227" s="104"/>
    </row>
    <row r="228" spans="1:55" s="133" customFormat="1" ht="13.8" x14ac:dyDescent="0.3">
      <c r="A228" s="107"/>
      <c r="B228" s="4"/>
      <c r="C228" s="106"/>
      <c r="D228" s="106"/>
      <c r="E228" s="106"/>
      <c r="F228" s="107"/>
      <c r="G228" s="106"/>
      <c r="H228" s="106"/>
      <c r="I228" s="106"/>
      <c r="J228" s="107"/>
      <c r="K228" s="106"/>
      <c r="L228" s="106"/>
      <c r="M228" s="106"/>
      <c r="N228" s="107"/>
      <c r="O228" s="106"/>
      <c r="P228" s="106"/>
      <c r="Q228" s="106"/>
      <c r="R228" s="107"/>
      <c r="S228" s="106"/>
      <c r="T228" s="106"/>
      <c r="U228" s="106"/>
      <c r="V228" s="107"/>
      <c r="W228" s="106"/>
      <c r="X228" s="106"/>
      <c r="Y228" s="106"/>
      <c r="Z228" s="107"/>
      <c r="AA228" s="106"/>
      <c r="AB228" s="106"/>
      <c r="AC228" s="106"/>
      <c r="AD228" s="107"/>
      <c r="AE228" s="106"/>
      <c r="AF228" s="106"/>
      <c r="AG228" s="106"/>
      <c r="AH228" s="107"/>
      <c r="AI228" s="106"/>
      <c r="AJ228" s="106"/>
      <c r="AK228" s="106"/>
      <c r="AL228" s="107"/>
      <c r="AM228" s="106"/>
      <c r="AN228" s="106"/>
      <c r="AO228" s="106"/>
      <c r="AP228" s="107"/>
      <c r="AQ228" s="106"/>
      <c r="AR228" s="106"/>
      <c r="AS228" s="106"/>
      <c r="AT228" s="107"/>
      <c r="AU228" s="106"/>
      <c r="AV228" s="106"/>
      <c r="AW228" s="106"/>
      <c r="AX228" s="107"/>
      <c r="AY228" s="104"/>
      <c r="AZ228" s="104"/>
      <c r="BA228" s="104"/>
      <c r="BB228" s="104"/>
      <c r="BC228" s="104"/>
    </row>
    <row r="229" spans="1:55" s="148" customFormat="1" ht="15.6" x14ac:dyDescent="0.3">
      <c r="A229" s="107"/>
      <c r="B229" s="4"/>
      <c r="C229" s="106"/>
      <c r="D229" s="106"/>
      <c r="E229" s="106"/>
      <c r="F229" s="107"/>
      <c r="G229" s="106"/>
      <c r="H229" s="106"/>
      <c r="I229" s="106"/>
      <c r="J229" s="107"/>
      <c r="K229" s="106"/>
      <c r="L229" s="106"/>
      <c r="M229" s="106"/>
      <c r="N229" s="107"/>
      <c r="O229" s="106"/>
      <c r="P229" s="106"/>
      <c r="Q229" s="106"/>
      <c r="R229" s="107"/>
      <c r="S229" s="106"/>
      <c r="T229" s="106"/>
      <c r="U229" s="106"/>
      <c r="V229" s="107"/>
      <c r="W229" s="106"/>
      <c r="X229" s="106"/>
      <c r="Y229" s="106"/>
      <c r="Z229" s="107"/>
      <c r="AA229" s="106"/>
      <c r="AB229" s="106"/>
      <c r="AC229" s="106"/>
      <c r="AD229" s="107"/>
      <c r="AE229" s="106"/>
      <c r="AF229" s="106"/>
      <c r="AG229" s="106"/>
      <c r="AH229" s="107"/>
      <c r="AI229" s="106"/>
      <c r="AJ229" s="106"/>
      <c r="AK229" s="106"/>
      <c r="AL229" s="107"/>
      <c r="AM229" s="106"/>
      <c r="AN229" s="106"/>
      <c r="AO229" s="106"/>
      <c r="AP229" s="107"/>
      <c r="AQ229" s="106"/>
      <c r="AR229" s="106"/>
      <c r="AS229" s="106"/>
      <c r="AT229" s="107"/>
      <c r="AU229" s="106"/>
      <c r="AV229" s="106"/>
      <c r="AW229" s="106"/>
      <c r="AX229" s="107"/>
      <c r="AY229" s="104"/>
      <c r="AZ229" s="104"/>
      <c r="BA229" s="104"/>
      <c r="BB229" s="104"/>
      <c r="BC229" s="104"/>
    </row>
  </sheetData>
  <sheetProtection selectLockedCells="1"/>
  <mergeCells count="16">
    <mergeCell ref="A1:D1"/>
    <mergeCell ref="A3:N3"/>
    <mergeCell ref="A4:N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Z8:BB8"/>
  </mergeCells>
  <pageMargins left="0.25" right="0.25" top="0.75" bottom="0.75" header="0.3" footer="0.3"/>
  <pageSetup paperSize="8" scale="88" orientation="landscape" r:id="rId1"/>
  <headerFooter alignWithMargins="0"/>
  <rowBreaks count="1" manualBreakCount="1">
    <brk id="126" max="5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26B4C-8CC7-4856-AFD4-B2B4A015A2C3}">
  <dimension ref="A1:BB89"/>
  <sheetViews>
    <sheetView tabSelected="1" workbookViewId="0">
      <selection sqref="A1:BB89"/>
    </sheetView>
  </sheetViews>
  <sheetFormatPr defaultRowHeight="14.4" x14ac:dyDescent="0.3"/>
  <sheetData>
    <row r="1" spans="1:54" ht="15.6" x14ac:dyDescent="0.3">
      <c r="A1" s="605" t="s">
        <v>760</v>
      </c>
      <c r="B1" s="191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48"/>
      <c r="AZ1" s="148"/>
      <c r="BA1" s="148"/>
      <c r="BB1" s="148"/>
    </row>
    <row r="2" spans="1:54" x14ac:dyDescent="0.3">
      <c r="A2" s="610" t="s">
        <v>761</v>
      </c>
      <c r="B2" s="610"/>
      <c r="C2" s="610"/>
      <c r="D2" s="610"/>
      <c r="E2" s="610"/>
      <c r="F2" s="610"/>
      <c r="G2" s="610"/>
      <c r="H2" s="610"/>
      <c r="I2" s="610"/>
      <c r="J2" s="610"/>
      <c r="K2" s="102"/>
      <c r="L2" s="102"/>
      <c r="M2" s="102"/>
      <c r="N2" s="103">
        <v>0</v>
      </c>
      <c r="O2" s="102"/>
      <c r="P2" s="102"/>
      <c r="Q2" s="102"/>
      <c r="R2" s="103" t="e">
        <f>IF(Önkormányzat!R125=R89,"",Önkormányzat!R125-R89)</f>
        <v>#REF!</v>
      </c>
      <c r="S2" s="102"/>
      <c r="T2" s="102"/>
      <c r="U2" s="102"/>
      <c r="V2" s="103" t="e">
        <f>IF(Önkormányzat!V125=V89,"",Önkormányzat!V125-V89)</f>
        <v>#REF!</v>
      </c>
      <c r="W2" s="102"/>
      <c r="X2" s="102"/>
      <c r="Y2" s="102"/>
      <c r="Z2" s="103" t="e">
        <f>IF(Önkormányzat!Z125=Z89,"",Önkormányzat!Z125-Z89)</f>
        <v>#REF!</v>
      </c>
      <c r="AA2" s="102"/>
      <c r="AB2" s="102"/>
      <c r="AC2" s="102"/>
      <c r="AD2" s="103" t="e">
        <f>IF(Önkormányzat!AD125=AD89,"",Önkormányzat!AD125-AD89)</f>
        <v>#REF!</v>
      </c>
      <c r="AE2" s="102"/>
      <c r="AF2" s="102"/>
      <c r="AG2" s="102"/>
      <c r="AH2" s="103" t="e">
        <f>IF(Önkormányzat!AH125=AH89,"",Önkormányzat!AH125-AH89)</f>
        <v>#REF!</v>
      </c>
      <c r="AI2" s="102"/>
      <c r="AJ2" s="102"/>
      <c r="AK2" s="102"/>
      <c r="AL2" s="103" t="e">
        <f>IF(Önkormányzat!AL125=AL89,"",Önkormányzat!AL125-AL89)</f>
        <v>#REF!</v>
      </c>
      <c r="AM2" s="102"/>
      <c r="AN2" s="102"/>
      <c r="AO2" s="102"/>
      <c r="AP2" s="103" t="e">
        <f>IF(Önkormányzat!AP125=AP89,"",Önkormányzat!AP125-AP89)</f>
        <v>#REF!</v>
      </c>
      <c r="AQ2" s="102"/>
      <c r="AR2" s="102"/>
      <c r="AS2" s="102"/>
      <c r="AT2" s="103" t="e">
        <f>IF(Önkormányzat!AT125=AT89,"",Önkormányzat!AT125-AT89)</f>
        <v>#REF!</v>
      </c>
      <c r="AU2" s="102"/>
      <c r="AV2" s="102"/>
      <c r="AW2" s="102"/>
      <c r="AX2" s="103" t="e">
        <f>IF(Önkormányzat!AX125=AX89,"",Önkormányzat!AX125-AX89)</f>
        <v>#REF!</v>
      </c>
      <c r="AY2" s="123"/>
      <c r="AZ2" s="123"/>
      <c r="BA2" s="123"/>
      <c r="BB2" s="123"/>
    </row>
    <row r="3" spans="1:54" ht="46.8" x14ac:dyDescent="0.3">
      <c r="A3" s="95" t="s">
        <v>689</v>
      </c>
      <c r="B3" s="64"/>
      <c r="C3" s="102"/>
      <c r="D3" s="102"/>
      <c r="E3" s="102"/>
      <c r="F3" s="103"/>
      <c r="G3" s="102"/>
      <c r="H3" s="102"/>
      <c r="I3" s="102"/>
      <c r="J3" s="103"/>
      <c r="K3" s="102"/>
      <c r="L3" s="102"/>
      <c r="M3" s="102"/>
      <c r="N3" s="10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  <c r="AY3" s="123"/>
      <c r="AZ3" s="123"/>
      <c r="BA3" s="123"/>
      <c r="BB3" s="123"/>
    </row>
    <row r="4" spans="1:54" ht="17.399999999999999" x14ac:dyDescent="0.3">
      <c r="A4" s="112" t="s">
        <v>686</v>
      </c>
      <c r="B4" s="64"/>
      <c r="C4" s="102"/>
      <c r="D4" s="102"/>
      <c r="E4" s="102"/>
      <c r="F4" s="103"/>
      <c r="G4" s="102"/>
      <c r="H4" s="102"/>
      <c r="I4" s="102"/>
      <c r="J4" s="103"/>
      <c r="K4" s="102"/>
      <c r="L4" s="102"/>
      <c r="M4" s="102"/>
      <c r="N4" s="103"/>
      <c r="O4" s="102"/>
      <c r="P4" s="102"/>
      <c r="Q4" s="102"/>
      <c r="R4" s="103"/>
      <c r="S4" s="102"/>
      <c r="T4" s="102"/>
      <c r="U4" s="102"/>
      <c r="V4" s="103"/>
      <c r="W4" s="102"/>
      <c r="X4" s="102"/>
      <c r="Y4" s="102"/>
      <c r="Z4" s="103"/>
      <c r="AA4" s="102"/>
      <c r="AB4" s="102"/>
      <c r="AC4" s="102"/>
      <c r="AD4" s="103"/>
      <c r="AE4" s="102"/>
      <c r="AF4" s="102"/>
      <c r="AG4" s="102"/>
      <c r="AH4" s="103"/>
      <c r="AI4" s="102"/>
      <c r="AJ4" s="102"/>
      <c r="AK4" s="102"/>
      <c r="AL4" s="103"/>
      <c r="AM4" s="102"/>
      <c r="AN4" s="102"/>
      <c r="AO4" s="102"/>
      <c r="AP4" s="103"/>
      <c r="AQ4" s="102"/>
      <c r="AR4" s="102"/>
      <c r="AS4" s="102"/>
      <c r="AT4" s="103"/>
      <c r="AU4" s="102"/>
      <c r="AV4" s="102"/>
      <c r="AW4" s="102"/>
      <c r="AX4" s="103"/>
      <c r="AY4" s="123"/>
      <c r="AZ4" s="123"/>
      <c r="BA4" s="123"/>
      <c r="BB4" s="123"/>
    </row>
    <row r="5" spans="1:54" x14ac:dyDescent="0.3">
      <c r="A5" s="113" t="s">
        <v>470</v>
      </c>
      <c r="B5" s="64"/>
      <c r="C5" s="102"/>
      <c r="D5" s="102"/>
      <c r="E5" s="102"/>
      <c r="F5" s="103"/>
      <c r="G5" s="102"/>
      <c r="H5" s="102"/>
      <c r="I5" s="102"/>
      <c r="J5" s="103"/>
      <c r="K5" s="102"/>
      <c r="L5" s="102"/>
      <c r="M5" s="102"/>
      <c r="N5" s="103"/>
      <c r="O5" s="102"/>
      <c r="P5" s="102"/>
      <c r="Q5" s="102"/>
      <c r="R5" s="103"/>
      <c r="S5" s="102"/>
      <c r="T5" s="102"/>
      <c r="U5" s="102"/>
      <c r="V5" s="103"/>
      <c r="W5" s="102"/>
      <c r="X5" s="102"/>
      <c r="Y5" s="102"/>
      <c r="Z5" s="103"/>
      <c r="AA5" s="102"/>
      <c r="AB5" s="102"/>
      <c r="AC5" s="102"/>
      <c r="AD5" s="103"/>
      <c r="AE5" s="102"/>
      <c r="AF5" s="102"/>
      <c r="AG5" s="102"/>
      <c r="AH5" s="103"/>
      <c r="AI5" s="102"/>
      <c r="AJ5" s="102"/>
      <c r="AK5" s="102"/>
      <c r="AL5" s="103"/>
      <c r="AM5" s="102"/>
      <c r="AN5" s="102"/>
      <c r="AO5" s="102"/>
      <c r="AP5" s="103"/>
      <c r="AQ5" s="102"/>
      <c r="AR5" s="102"/>
      <c r="AS5" s="102"/>
      <c r="AT5" s="103"/>
      <c r="AU5" s="102"/>
      <c r="AV5" s="102"/>
      <c r="AW5" s="102"/>
      <c r="AX5" s="103"/>
      <c r="AY5" s="123"/>
      <c r="AZ5" s="123"/>
      <c r="BA5" s="123"/>
      <c r="BB5" s="123"/>
    </row>
    <row r="6" spans="1:54" x14ac:dyDescent="0.3">
      <c r="A6" s="123"/>
      <c r="B6" s="159"/>
      <c r="C6" s="160"/>
      <c r="D6" s="160"/>
      <c r="E6" s="160"/>
      <c r="F6" s="159"/>
      <c r="G6" s="160"/>
      <c r="H6" s="160"/>
      <c r="I6" s="160"/>
      <c r="J6" s="159"/>
      <c r="K6" s="160"/>
      <c r="L6" s="160"/>
      <c r="M6" s="160"/>
      <c r="N6" s="159"/>
      <c r="O6" s="160"/>
      <c r="P6" s="160"/>
      <c r="Q6" s="160"/>
      <c r="R6" s="159"/>
      <c r="S6" s="160"/>
      <c r="T6" s="161"/>
      <c r="U6" s="161"/>
      <c r="V6" s="162"/>
      <c r="W6" s="161"/>
      <c r="X6" s="161"/>
      <c r="Y6" s="161"/>
      <c r="Z6" s="162"/>
      <c r="AA6" s="161"/>
      <c r="AB6" s="161"/>
      <c r="AC6" s="161"/>
      <c r="AD6" s="162"/>
      <c r="AE6" s="161"/>
      <c r="AF6" s="161"/>
      <c r="AG6" s="161"/>
      <c r="AH6" s="162"/>
      <c r="AI6" s="161"/>
      <c r="AJ6" s="161"/>
      <c r="AK6" s="161"/>
      <c r="AL6" s="162"/>
      <c r="AM6" s="161"/>
      <c r="AN6" s="161"/>
      <c r="AO6" s="161"/>
      <c r="AP6" s="162"/>
      <c r="AQ6" s="161"/>
      <c r="AR6" s="161"/>
      <c r="AS6" s="161"/>
      <c r="AT6" s="162"/>
      <c r="AU6" s="161"/>
      <c r="AV6" s="161"/>
      <c r="AW6" s="161"/>
      <c r="AX6" s="162"/>
      <c r="AY6" s="123"/>
      <c r="AZ6" s="123"/>
      <c r="BA6" s="123"/>
      <c r="BB6" s="123"/>
    </row>
    <row r="7" spans="1:54" ht="15" thickBot="1" x14ac:dyDescent="0.35">
      <c r="A7" s="159"/>
      <c r="B7" s="57"/>
      <c r="C7" s="163"/>
      <c r="D7" s="163"/>
      <c r="E7" s="163"/>
      <c r="F7" s="164"/>
      <c r="G7" s="163"/>
      <c r="H7" s="163"/>
      <c r="I7" s="163"/>
      <c r="J7" s="164"/>
      <c r="K7" s="163"/>
      <c r="L7" s="163"/>
      <c r="M7" s="163"/>
      <c r="N7" s="164"/>
      <c r="O7" s="163"/>
      <c r="P7" s="163"/>
      <c r="Q7" s="163"/>
      <c r="R7" s="164"/>
      <c r="S7" s="163"/>
      <c r="T7" s="163"/>
      <c r="U7" s="163"/>
      <c r="V7" s="164"/>
      <c r="W7" s="163"/>
      <c r="X7" s="163"/>
      <c r="Y7" s="163"/>
      <c r="Z7" s="164"/>
      <c r="AA7" s="163"/>
      <c r="AB7" s="163"/>
      <c r="AC7" s="163"/>
      <c r="AD7" s="164"/>
      <c r="AE7" s="163"/>
      <c r="AF7" s="163"/>
      <c r="AG7" s="163"/>
      <c r="AH7" s="164"/>
      <c r="AI7" s="163"/>
      <c r="AJ7" s="163"/>
      <c r="AK7" s="163"/>
      <c r="AL7" s="164"/>
      <c r="AM7" s="163"/>
      <c r="AN7" s="163"/>
      <c r="AO7" s="163"/>
      <c r="AP7" s="164"/>
      <c r="AQ7" s="163"/>
      <c r="AR7" s="163"/>
      <c r="AS7" s="163"/>
      <c r="AT7" s="164"/>
      <c r="AU7" s="163"/>
      <c r="AV7" s="163"/>
      <c r="AW7" s="163"/>
      <c r="AX7" s="164"/>
      <c r="AY7" s="123"/>
      <c r="AZ7" s="123"/>
      <c r="BA7" s="123"/>
      <c r="BB7" s="123"/>
    </row>
    <row r="8" spans="1:54" x14ac:dyDescent="0.3">
      <c r="A8" s="114"/>
      <c r="B8" s="115"/>
      <c r="C8" s="616" t="s">
        <v>209</v>
      </c>
      <c r="D8" s="617"/>
      <c r="E8" s="618"/>
      <c r="F8" s="52" t="s">
        <v>198</v>
      </c>
      <c r="G8" s="616" t="s">
        <v>208</v>
      </c>
      <c r="H8" s="617"/>
      <c r="I8" s="618"/>
      <c r="J8" s="393">
        <v>43677</v>
      </c>
      <c r="K8" s="616" t="s">
        <v>207</v>
      </c>
      <c r="L8" s="617"/>
      <c r="M8" s="618"/>
      <c r="N8" s="51" t="s">
        <v>198</v>
      </c>
      <c r="O8" s="616" t="s">
        <v>207</v>
      </c>
      <c r="P8" s="617"/>
      <c r="Q8" s="618"/>
      <c r="R8" s="51" t="s">
        <v>198</v>
      </c>
      <c r="S8" s="616" t="s">
        <v>206</v>
      </c>
      <c r="T8" s="617"/>
      <c r="U8" s="618"/>
      <c r="V8" s="51" t="s">
        <v>198</v>
      </c>
      <c r="W8" s="616" t="s">
        <v>205</v>
      </c>
      <c r="X8" s="617"/>
      <c r="Y8" s="618"/>
      <c r="Z8" s="51" t="s">
        <v>198</v>
      </c>
      <c r="AA8" s="616" t="s">
        <v>204</v>
      </c>
      <c r="AB8" s="617"/>
      <c r="AC8" s="618"/>
      <c r="AD8" s="51" t="s">
        <v>198</v>
      </c>
      <c r="AE8" s="616" t="s">
        <v>203</v>
      </c>
      <c r="AF8" s="617"/>
      <c r="AG8" s="618"/>
      <c r="AH8" s="51" t="s">
        <v>198</v>
      </c>
      <c r="AI8" s="616" t="s">
        <v>202</v>
      </c>
      <c r="AJ8" s="617"/>
      <c r="AK8" s="618"/>
      <c r="AL8" s="51" t="s">
        <v>198</v>
      </c>
      <c r="AM8" s="616" t="s">
        <v>201</v>
      </c>
      <c r="AN8" s="617"/>
      <c r="AO8" s="618"/>
      <c r="AP8" s="51" t="s">
        <v>198</v>
      </c>
      <c r="AQ8" s="616" t="s">
        <v>200</v>
      </c>
      <c r="AR8" s="617"/>
      <c r="AS8" s="618"/>
      <c r="AT8" s="51" t="s">
        <v>198</v>
      </c>
      <c r="AU8" s="616" t="s">
        <v>199</v>
      </c>
      <c r="AV8" s="617"/>
      <c r="AW8" s="618"/>
      <c r="AX8" s="51" t="s">
        <v>198</v>
      </c>
      <c r="AY8" s="116"/>
      <c r="AZ8" s="619" t="s">
        <v>729</v>
      </c>
      <c r="BA8" s="620"/>
      <c r="BB8" s="621"/>
    </row>
    <row r="9" spans="1:54" ht="39.6" x14ac:dyDescent="0.3">
      <c r="A9" s="50" t="s">
        <v>197</v>
      </c>
      <c r="B9" s="49" t="s">
        <v>196</v>
      </c>
      <c r="C9" s="118" t="s">
        <v>195</v>
      </c>
      <c r="D9" s="119" t="s">
        <v>194</v>
      </c>
      <c r="E9" s="119" t="s">
        <v>193</v>
      </c>
      <c r="F9" s="48"/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7"/>
      <c r="O9" s="118" t="s">
        <v>195</v>
      </c>
      <c r="P9" s="119" t="s">
        <v>194</v>
      </c>
      <c r="Q9" s="119" t="s">
        <v>193</v>
      </c>
      <c r="R9" s="47"/>
      <c r="S9" s="118" t="s">
        <v>195</v>
      </c>
      <c r="T9" s="119" t="s">
        <v>194</v>
      </c>
      <c r="U9" s="119" t="s">
        <v>193</v>
      </c>
      <c r="V9" s="47"/>
      <c r="W9" s="118" t="s">
        <v>195</v>
      </c>
      <c r="X9" s="119" t="s">
        <v>194</v>
      </c>
      <c r="Y9" s="119" t="s">
        <v>193</v>
      </c>
      <c r="Z9" s="47"/>
      <c r="AA9" s="118" t="s">
        <v>195</v>
      </c>
      <c r="AB9" s="119" t="s">
        <v>194</v>
      </c>
      <c r="AC9" s="119" t="s">
        <v>193</v>
      </c>
      <c r="AD9" s="47"/>
      <c r="AE9" s="118" t="s">
        <v>195</v>
      </c>
      <c r="AF9" s="119" t="s">
        <v>194</v>
      </c>
      <c r="AG9" s="119" t="s">
        <v>193</v>
      </c>
      <c r="AH9" s="47"/>
      <c r="AI9" s="118" t="s">
        <v>195</v>
      </c>
      <c r="AJ9" s="119" t="s">
        <v>194</v>
      </c>
      <c r="AK9" s="119" t="s">
        <v>193</v>
      </c>
      <c r="AL9" s="47"/>
      <c r="AM9" s="118" t="s">
        <v>195</v>
      </c>
      <c r="AN9" s="119" t="s">
        <v>194</v>
      </c>
      <c r="AO9" s="119" t="s">
        <v>193</v>
      </c>
      <c r="AP9" s="47"/>
      <c r="AQ9" s="118" t="s">
        <v>195</v>
      </c>
      <c r="AR9" s="119" t="s">
        <v>194</v>
      </c>
      <c r="AS9" s="119" t="s">
        <v>193</v>
      </c>
      <c r="AT9" s="47"/>
      <c r="AU9" s="118" t="s">
        <v>195</v>
      </c>
      <c r="AV9" s="119" t="s">
        <v>194</v>
      </c>
      <c r="AW9" s="119" t="s">
        <v>193</v>
      </c>
      <c r="AX9" s="47"/>
      <c r="AY9" s="116"/>
      <c r="AZ9" s="459" t="s">
        <v>195</v>
      </c>
      <c r="BA9" s="462" t="s">
        <v>194</v>
      </c>
      <c r="BB9" s="462" t="s">
        <v>731</v>
      </c>
    </row>
    <row r="10" spans="1:54" ht="105.6" x14ac:dyDescent="0.3">
      <c r="A10" s="34" t="s">
        <v>192</v>
      </c>
      <c r="B10" s="33" t="s">
        <v>191</v>
      </c>
      <c r="C10" s="165">
        <v>66937748</v>
      </c>
      <c r="D10" s="166">
        <v>0</v>
      </c>
      <c r="E10" s="166">
        <v>0</v>
      </c>
      <c r="F10" s="167">
        <f>SUM(C10:E10)</f>
        <v>66937748</v>
      </c>
      <c r="G10" s="165">
        <v>2626000</v>
      </c>
      <c r="H10" s="166">
        <v>0</v>
      </c>
      <c r="I10" s="166">
        <v>0</v>
      </c>
      <c r="J10" s="167">
        <f>SUM(F10:I10)</f>
        <v>69563748</v>
      </c>
      <c r="K10" s="165"/>
      <c r="L10" s="166"/>
      <c r="M10" s="166"/>
      <c r="N10" s="167">
        <f>SUM(J10:M10)</f>
        <v>69563748</v>
      </c>
      <c r="O10" s="165"/>
      <c r="P10" s="166"/>
      <c r="Q10" s="166"/>
      <c r="R10" s="167">
        <f>SUM(N10:Q10)</f>
        <v>69563748</v>
      </c>
      <c r="S10" s="165"/>
      <c r="T10" s="166"/>
      <c r="U10" s="166"/>
      <c r="V10" s="167">
        <f>SUM(R10:U10)</f>
        <v>69563748</v>
      </c>
      <c r="W10" s="165"/>
      <c r="X10" s="166"/>
      <c r="Y10" s="166"/>
      <c r="Z10" s="167">
        <f>SUM(V10:Y10)</f>
        <v>69563748</v>
      </c>
      <c r="AA10" s="165"/>
      <c r="AB10" s="166"/>
      <c r="AC10" s="166"/>
      <c r="AD10" s="167">
        <f>SUM(Z10:AC10)</f>
        <v>69563748</v>
      </c>
      <c r="AE10" s="165"/>
      <c r="AF10" s="166"/>
      <c r="AG10" s="166"/>
      <c r="AH10" s="167">
        <f>SUM(AD10:AG10)</f>
        <v>69563748</v>
      </c>
      <c r="AI10" s="165"/>
      <c r="AJ10" s="166"/>
      <c r="AK10" s="166"/>
      <c r="AL10" s="167">
        <f>SUM(AH10:AK10)</f>
        <v>69563748</v>
      </c>
      <c r="AM10" s="165"/>
      <c r="AN10" s="166"/>
      <c r="AO10" s="166"/>
      <c r="AP10" s="167">
        <f>SUM(AL10:AO10)</f>
        <v>69563748</v>
      </c>
      <c r="AQ10" s="165"/>
      <c r="AR10" s="166"/>
      <c r="AS10" s="166"/>
      <c r="AT10" s="167">
        <f>SUM(AP10:AS10)</f>
        <v>69563748</v>
      </c>
      <c r="AU10" s="165"/>
      <c r="AV10" s="166"/>
      <c r="AW10" s="166"/>
      <c r="AX10" s="167">
        <f>SUM(AT10:AW10)</f>
        <v>69563748</v>
      </c>
      <c r="AY10" s="123"/>
      <c r="AZ10" s="499">
        <f>Önkormányzat!BC135-J10</f>
        <v>157013</v>
      </c>
      <c r="BA10" s="449">
        <v>0</v>
      </c>
      <c r="BB10" s="449">
        <v>0</v>
      </c>
    </row>
    <row r="11" spans="1:54" ht="145.19999999999999" x14ac:dyDescent="0.3">
      <c r="A11" s="34" t="s">
        <v>190</v>
      </c>
      <c r="B11" s="33" t="s">
        <v>189</v>
      </c>
      <c r="C11" s="165">
        <v>0</v>
      </c>
      <c r="D11" s="166">
        <v>0</v>
      </c>
      <c r="E11" s="166">
        <v>0</v>
      </c>
      <c r="F11" s="167">
        <f>SUM(C11:E11)</f>
        <v>0</v>
      </c>
      <c r="G11" s="165">
        <v>0</v>
      </c>
      <c r="H11" s="166">
        <v>0</v>
      </c>
      <c r="I11" s="166">
        <v>0</v>
      </c>
      <c r="J11" s="167">
        <f>SUM(F11:I11)</f>
        <v>0</v>
      </c>
      <c r="K11" s="165"/>
      <c r="L11" s="166"/>
      <c r="M11" s="166"/>
      <c r="N11" s="167">
        <f>SUM(J11:M11)</f>
        <v>0</v>
      </c>
      <c r="O11" s="165"/>
      <c r="P11" s="166"/>
      <c r="Q11" s="166"/>
      <c r="R11" s="167">
        <f>SUM(N11:Q11)</f>
        <v>0</v>
      </c>
      <c r="S11" s="165"/>
      <c r="T11" s="166"/>
      <c r="U11" s="166"/>
      <c r="V11" s="167">
        <f>SUM(R11:U11)</f>
        <v>0</v>
      </c>
      <c r="W11" s="165"/>
      <c r="X11" s="166"/>
      <c r="Y11" s="166"/>
      <c r="Z11" s="167">
        <f>SUM(V11:Y11)</f>
        <v>0</v>
      </c>
      <c r="AA11" s="165"/>
      <c r="AB11" s="166"/>
      <c r="AC11" s="166"/>
      <c r="AD11" s="167">
        <f>SUM(Z11:AC11)</f>
        <v>0</v>
      </c>
      <c r="AE11" s="165"/>
      <c r="AF11" s="166"/>
      <c r="AG11" s="166"/>
      <c r="AH11" s="167">
        <f>SUM(AD11:AG11)</f>
        <v>0</v>
      </c>
      <c r="AI11" s="165"/>
      <c r="AJ11" s="166"/>
      <c r="AK11" s="166"/>
      <c r="AL11" s="167">
        <f>SUM(AH11:AK11)</f>
        <v>0</v>
      </c>
      <c r="AM11" s="165"/>
      <c r="AN11" s="166"/>
      <c r="AO11" s="166"/>
      <c r="AP11" s="167">
        <f>SUM(AL11:AO11)</f>
        <v>0</v>
      </c>
      <c r="AQ11" s="165"/>
      <c r="AR11" s="166"/>
      <c r="AS11" s="166"/>
      <c r="AT11" s="167">
        <f>SUM(AP11:AS11)</f>
        <v>0</v>
      </c>
      <c r="AU11" s="165"/>
      <c r="AV11" s="166"/>
      <c r="AW11" s="166"/>
      <c r="AX11" s="167">
        <f>SUM(AT11:AW11)</f>
        <v>0</v>
      </c>
      <c r="AY11" s="123"/>
      <c r="AZ11" s="499">
        <f>Önkormányzat!BC136-J11</f>
        <v>0</v>
      </c>
      <c r="BA11" s="449">
        <v>0</v>
      </c>
      <c r="BB11" s="449">
        <v>0</v>
      </c>
    </row>
    <row r="12" spans="1:54" ht="158.4" x14ac:dyDescent="0.3">
      <c r="A12" s="34" t="s">
        <v>188</v>
      </c>
      <c r="B12" s="33" t="s">
        <v>187</v>
      </c>
      <c r="C12" s="165">
        <v>7551136</v>
      </c>
      <c r="D12" s="166">
        <v>0</v>
      </c>
      <c r="E12" s="166">
        <v>0</v>
      </c>
      <c r="F12" s="167">
        <f>SUM(C12:E12)</f>
        <v>7551136</v>
      </c>
      <c r="G12" s="165">
        <v>0</v>
      </c>
      <c r="H12" s="166">
        <v>0</v>
      </c>
      <c r="I12" s="166">
        <v>0</v>
      </c>
      <c r="J12" s="167">
        <f>SUM(F12:I12)</f>
        <v>7551136</v>
      </c>
      <c r="K12" s="165"/>
      <c r="L12" s="166"/>
      <c r="M12" s="166"/>
      <c r="N12" s="167">
        <f>SUM(J12:M12)</f>
        <v>7551136</v>
      </c>
      <c r="O12" s="165"/>
      <c r="P12" s="166"/>
      <c r="Q12" s="166"/>
      <c r="R12" s="167">
        <f>SUM(N12:Q12)</f>
        <v>7551136</v>
      </c>
      <c r="S12" s="165"/>
      <c r="T12" s="166"/>
      <c r="U12" s="166"/>
      <c r="V12" s="167">
        <f>SUM(R12:U12)</f>
        <v>7551136</v>
      </c>
      <c r="W12" s="165"/>
      <c r="X12" s="166"/>
      <c r="Y12" s="166"/>
      <c r="Z12" s="167">
        <f>SUM(V12:Y12)</f>
        <v>7551136</v>
      </c>
      <c r="AA12" s="165"/>
      <c r="AB12" s="166"/>
      <c r="AC12" s="166"/>
      <c r="AD12" s="167">
        <f>SUM(Z12:AC12)</f>
        <v>7551136</v>
      </c>
      <c r="AE12" s="165"/>
      <c r="AF12" s="166"/>
      <c r="AG12" s="166"/>
      <c r="AH12" s="167">
        <f>SUM(AD12:AG12)</f>
        <v>7551136</v>
      </c>
      <c r="AI12" s="165"/>
      <c r="AJ12" s="166"/>
      <c r="AK12" s="166"/>
      <c r="AL12" s="167">
        <f>SUM(AH12:AK12)</f>
        <v>7551136</v>
      </c>
      <c r="AM12" s="165"/>
      <c r="AN12" s="166"/>
      <c r="AO12" s="166"/>
      <c r="AP12" s="167">
        <f>SUM(AL12:AO12)</f>
        <v>7551136</v>
      </c>
      <c r="AQ12" s="165"/>
      <c r="AR12" s="166"/>
      <c r="AS12" s="166"/>
      <c r="AT12" s="167">
        <f>SUM(AP12:AS12)</f>
        <v>7551136</v>
      </c>
      <c r="AU12" s="165"/>
      <c r="AV12" s="166"/>
      <c r="AW12" s="166"/>
      <c r="AX12" s="167">
        <f>SUM(AT12:AW12)</f>
        <v>7551136</v>
      </c>
      <c r="AY12" s="123"/>
      <c r="AZ12" s="499">
        <f>Önkormányzat!BC137-J12</f>
        <v>0</v>
      </c>
      <c r="BA12" s="449">
        <v>0</v>
      </c>
      <c r="BB12" s="449">
        <v>0</v>
      </c>
    </row>
    <row r="13" spans="1:54" ht="118.8" x14ac:dyDescent="0.3">
      <c r="A13" s="34" t="s">
        <v>186</v>
      </c>
      <c r="B13" s="33" t="s">
        <v>185</v>
      </c>
      <c r="C13" s="165">
        <v>1800000</v>
      </c>
      <c r="D13" s="166">
        <v>0</v>
      </c>
      <c r="E13" s="166">
        <v>0</v>
      </c>
      <c r="F13" s="167">
        <f>SUM(C13:E13)</f>
        <v>1800000</v>
      </c>
      <c r="G13" s="165">
        <v>0</v>
      </c>
      <c r="H13" s="166">
        <v>0</v>
      </c>
      <c r="I13" s="166">
        <v>0</v>
      </c>
      <c r="J13" s="167">
        <f>SUM(F13:I13)</f>
        <v>1800000</v>
      </c>
      <c r="K13" s="165"/>
      <c r="L13" s="166"/>
      <c r="M13" s="166"/>
      <c r="N13" s="167">
        <f>SUM(J13:M13)</f>
        <v>1800000</v>
      </c>
      <c r="O13" s="165"/>
      <c r="P13" s="166"/>
      <c r="Q13" s="166"/>
      <c r="R13" s="167">
        <f>SUM(N13:Q13)</f>
        <v>1800000</v>
      </c>
      <c r="S13" s="165"/>
      <c r="T13" s="166"/>
      <c r="U13" s="166"/>
      <c r="V13" s="167">
        <f>SUM(R13:U13)</f>
        <v>1800000</v>
      </c>
      <c r="W13" s="165"/>
      <c r="X13" s="166"/>
      <c r="Y13" s="166"/>
      <c r="Z13" s="167">
        <f>SUM(V13:Y13)</f>
        <v>1800000</v>
      </c>
      <c r="AA13" s="165"/>
      <c r="AB13" s="166"/>
      <c r="AC13" s="166"/>
      <c r="AD13" s="167">
        <f>SUM(Z13:AC13)</f>
        <v>1800000</v>
      </c>
      <c r="AE13" s="165"/>
      <c r="AF13" s="166"/>
      <c r="AG13" s="166"/>
      <c r="AH13" s="167">
        <f>SUM(AD13:AG13)</f>
        <v>1800000</v>
      </c>
      <c r="AI13" s="165"/>
      <c r="AJ13" s="166"/>
      <c r="AK13" s="166"/>
      <c r="AL13" s="167">
        <f>SUM(AH13:AK13)</f>
        <v>1800000</v>
      </c>
      <c r="AM13" s="165"/>
      <c r="AN13" s="166"/>
      <c r="AO13" s="166"/>
      <c r="AP13" s="167">
        <f>SUM(AL13:AO13)</f>
        <v>1800000</v>
      </c>
      <c r="AQ13" s="165"/>
      <c r="AR13" s="166"/>
      <c r="AS13" s="166"/>
      <c r="AT13" s="167">
        <f>SUM(AP13:AS13)</f>
        <v>1800000</v>
      </c>
      <c r="AU13" s="165"/>
      <c r="AV13" s="166"/>
      <c r="AW13" s="166"/>
      <c r="AX13" s="167">
        <f>SUM(AT13:AW13)</f>
        <v>1800000</v>
      </c>
      <c r="AY13" s="123"/>
      <c r="AZ13" s="499">
        <f>Önkormányzat!BC138-J13</f>
        <v>156540</v>
      </c>
      <c r="BA13" s="449">
        <v>0</v>
      </c>
      <c r="BB13" s="449">
        <v>0</v>
      </c>
    </row>
    <row r="14" spans="1:54" ht="132" x14ac:dyDescent="0.3">
      <c r="A14" s="34" t="s">
        <v>184</v>
      </c>
      <c r="B14" s="33" t="s">
        <v>183</v>
      </c>
      <c r="C14" s="165">
        <v>0</v>
      </c>
      <c r="D14" s="166">
        <v>0</v>
      </c>
      <c r="E14" s="166">
        <v>0</v>
      </c>
      <c r="F14" s="167">
        <f>SUM(C14:E14)</f>
        <v>0</v>
      </c>
      <c r="G14" s="165">
        <v>3476000</v>
      </c>
      <c r="H14" s="166">
        <v>0</v>
      </c>
      <c r="I14" s="166">
        <v>0</v>
      </c>
      <c r="J14" s="167">
        <f>SUM(F14:I14)</f>
        <v>3476000</v>
      </c>
      <c r="K14" s="165"/>
      <c r="L14" s="166"/>
      <c r="M14" s="166"/>
      <c r="N14" s="167">
        <f>SUM(J14:M14)</f>
        <v>3476000</v>
      </c>
      <c r="O14" s="165"/>
      <c r="P14" s="166"/>
      <c r="Q14" s="166"/>
      <c r="R14" s="167">
        <f>SUM(N14:Q14)</f>
        <v>3476000</v>
      </c>
      <c r="S14" s="165"/>
      <c r="T14" s="166"/>
      <c r="U14" s="166"/>
      <c r="V14" s="167">
        <f>SUM(R14:U14)</f>
        <v>3476000</v>
      </c>
      <c r="W14" s="165"/>
      <c r="X14" s="166"/>
      <c r="Y14" s="166"/>
      <c r="Z14" s="167">
        <f>SUM(V14:Y14)</f>
        <v>3476000</v>
      </c>
      <c r="AA14" s="165"/>
      <c r="AB14" s="166"/>
      <c r="AC14" s="166"/>
      <c r="AD14" s="167">
        <f>SUM(Z14:AC14)</f>
        <v>3476000</v>
      </c>
      <c r="AE14" s="165"/>
      <c r="AF14" s="166"/>
      <c r="AG14" s="166"/>
      <c r="AH14" s="167">
        <f>SUM(AD14:AG14)</f>
        <v>3476000</v>
      </c>
      <c r="AI14" s="165"/>
      <c r="AJ14" s="166"/>
      <c r="AK14" s="166"/>
      <c r="AL14" s="167">
        <f>SUM(AH14:AK14)</f>
        <v>3476000</v>
      </c>
      <c r="AM14" s="165"/>
      <c r="AN14" s="166"/>
      <c r="AO14" s="166"/>
      <c r="AP14" s="167">
        <f>SUM(AL14:AO14)</f>
        <v>3476000</v>
      </c>
      <c r="AQ14" s="165"/>
      <c r="AR14" s="166"/>
      <c r="AS14" s="166"/>
      <c r="AT14" s="167">
        <f>SUM(AP14:AS14)</f>
        <v>3476000</v>
      </c>
      <c r="AU14" s="165"/>
      <c r="AV14" s="166"/>
      <c r="AW14" s="166"/>
      <c r="AX14" s="167">
        <f>SUM(AT14:AW14)</f>
        <v>3476000</v>
      </c>
      <c r="AY14" s="123"/>
      <c r="AZ14" s="499">
        <f>Önkormányzat!BC139-J14</f>
        <v>1644270</v>
      </c>
      <c r="BA14" s="449">
        <v>0</v>
      </c>
      <c r="BB14" s="449">
        <v>0</v>
      </c>
    </row>
    <row r="15" spans="1:54" ht="52.8" x14ac:dyDescent="0.3">
      <c r="A15" s="34" t="s">
        <v>182</v>
      </c>
      <c r="B15" s="33" t="s">
        <v>181</v>
      </c>
      <c r="C15" s="165">
        <v>0</v>
      </c>
      <c r="D15" s="166">
        <v>0</v>
      </c>
      <c r="E15" s="166">
        <v>0</v>
      </c>
      <c r="F15" s="167">
        <f>SUM(C15:E15)</f>
        <v>0</v>
      </c>
      <c r="G15" s="165">
        <v>0</v>
      </c>
      <c r="H15" s="166">
        <v>0</v>
      </c>
      <c r="I15" s="166">
        <v>0</v>
      </c>
      <c r="J15" s="167">
        <f>SUM(F15:I15)</f>
        <v>0</v>
      </c>
      <c r="K15" s="165"/>
      <c r="L15" s="166"/>
      <c r="M15" s="166"/>
      <c r="N15" s="167">
        <f>SUM(J15:M15)</f>
        <v>0</v>
      </c>
      <c r="O15" s="165"/>
      <c r="P15" s="166"/>
      <c r="Q15" s="166"/>
      <c r="R15" s="167">
        <f>SUM(N15:Q15)</f>
        <v>0</v>
      </c>
      <c r="S15" s="165"/>
      <c r="T15" s="166"/>
      <c r="U15" s="166"/>
      <c r="V15" s="167">
        <f>SUM(R15:U15)</f>
        <v>0</v>
      </c>
      <c r="W15" s="165"/>
      <c r="X15" s="166"/>
      <c r="Y15" s="166"/>
      <c r="Z15" s="167">
        <f>SUM(V15:Y15)</f>
        <v>0</v>
      </c>
      <c r="AA15" s="165"/>
      <c r="AB15" s="166"/>
      <c r="AC15" s="166"/>
      <c r="AD15" s="167">
        <f>SUM(Z15:AC15)</f>
        <v>0</v>
      </c>
      <c r="AE15" s="165"/>
      <c r="AF15" s="166"/>
      <c r="AG15" s="166"/>
      <c r="AH15" s="167">
        <f>SUM(AD15:AG15)</f>
        <v>0</v>
      </c>
      <c r="AI15" s="165"/>
      <c r="AJ15" s="166"/>
      <c r="AK15" s="166"/>
      <c r="AL15" s="167">
        <f>SUM(AH15:AK15)</f>
        <v>0</v>
      </c>
      <c r="AM15" s="165"/>
      <c r="AN15" s="166"/>
      <c r="AO15" s="166"/>
      <c r="AP15" s="167">
        <f>SUM(AL15:AO15)</f>
        <v>0</v>
      </c>
      <c r="AQ15" s="165"/>
      <c r="AR15" s="166"/>
      <c r="AS15" s="166"/>
      <c r="AT15" s="167">
        <f>SUM(AP15:AS15)</f>
        <v>0</v>
      </c>
      <c r="AU15" s="165"/>
      <c r="AV15" s="166"/>
      <c r="AW15" s="166"/>
      <c r="AX15" s="167">
        <f>SUM(AT15:AW15)</f>
        <v>0</v>
      </c>
      <c r="AY15" s="123"/>
      <c r="AZ15" s="499">
        <f>Önkormányzat!BC140-J15</f>
        <v>0</v>
      </c>
      <c r="BA15" s="449">
        <v>0</v>
      </c>
      <c r="BB15" s="449">
        <v>0</v>
      </c>
    </row>
    <row r="16" spans="1:54" ht="79.2" x14ac:dyDescent="0.3">
      <c r="A16" s="28" t="s">
        <v>180</v>
      </c>
      <c r="B16" s="27" t="s">
        <v>179</v>
      </c>
      <c r="C16" s="168">
        <f>SUM(C10:C15)</f>
        <v>76288884</v>
      </c>
      <c r="D16" s="169">
        <f>SUM(D10:D15)</f>
        <v>0</v>
      </c>
      <c r="E16" s="169">
        <f>SUM(E10:E15)</f>
        <v>0</v>
      </c>
      <c r="F16" s="170">
        <f>IF((SUM(C16:E16))=SUM(F10:F15),SUM(F10:F15),"HIBA!")</f>
        <v>76288884</v>
      </c>
      <c r="G16" s="168">
        <f>SUM(G10:G15)</f>
        <v>6102000</v>
      </c>
      <c r="H16" s="169">
        <f>SUM(H10:H15)</f>
        <v>0</v>
      </c>
      <c r="I16" s="169">
        <f>SUM(I10:I15)</f>
        <v>0</v>
      </c>
      <c r="J16" s="170">
        <f>IF((SUM(F16:I16))=SUM(J10:J15),SUM(J10:J15),"HIBA!")</f>
        <v>82390884</v>
      </c>
      <c r="K16" s="168">
        <f>SUM(K10:K15)</f>
        <v>0</v>
      </c>
      <c r="L16" s="169">
        <f>SUM(L10:L15)</f>
        <v>0</v>
      </c>
      <c r="M16" s="169">
        <f>SUM(M10:M15)</f>
        <v>0</v>
      </c>
      <c r="N16" s="170">
        <f>IF((SUM(J16:M16))=SUM(N10:N15),SUM(N10:N15),"HIBA!")</f>
        <v>82390884</v>
      </c>
      <c r="O16" s="168">
        <f>SUM(O10:O15)</f>
        <v>0</v>
      </c>
      <c r="P16" s="169">
        <f>SUM(P10:P15)</f>
        <v>0</v>
      </c>
      <c r="Q16" s="169">
        <f>SUM(Q10:Q15)</f>
        <v>0</v>
      </c>
      <c r="R16" s="170">
        <f>IF((SUM(N16:Q16))=SUM(R10:R15),SUM(R10:R15),"HIBA!")</f>
        <v>82390884</v>
      </c>
      <c r="S16" s="168">
        <f>SUM(S10:S15)</f>
        <v>0</v>
      </c>
      <c r="T16" s="169">
        <f>SUM(T10:T15)</f>
        <v>0</v>
      </c>
      <c r="U16" s="169">
        <f>SUM(U10:U15)</f>
        <v>0</v>
      </c>
      <c r="V16" s="170">
        <f>IF((SUM(R16:U16))=SUM(V10:V15),SUM(V10:V15),"HIBA!")</f>
        <v>82390884</v>
      </c>
      <c r="W16" s="168">
        <f>SUM(W10:W15)</f>
        <v>0</v>
      </c>
      <c r="X16" s="169">
        <f>SUM(X10:X15)</f>
        <v>0</v>
      </c>
      <c r="Y16" s="169">
        <f>SUM(Y10:Y15)</f>
        <v>0</v>
      </c>
      <c r="Z16" s="170">
        <f>IF((SUM(V16:Y16))=SUM(Z10:Z15),SUM(Z10:Z15),"HIBA!")</f>
        <v>82390884</v>
      </c>
      <c r="AA16" s="168">
        <f>SUM(AA10:AA15)</f>
        <v>0</v>
      </c>
      <c r="AB16" s="169">
        <f>SUM(AB10:AB15)</f>
        <v>0</v>
      </c>
      <c r="AC16" s="169">
        <f>SUM(AC10:AC15)</f>
        <v>0</v>
      </c>
      <c r="AD16" s="170">
        <f>IF((SUM(Z16:AC16))=SUM(AD10:AD15),SUM(AD10:AD15),"HIBA!")</f>
        <v>82390884</v>
      </c>
      <c r="AE16" s="168">
        <f>SUM(AE10:AE15)</f>
        <v>0</v>
      </c>
      <c r="AF16" s="169">
        <f>SUM(AF10:AF15)</f>
        <v>0</v>
      </c>
      <c r="AG16" s="169">
        <f>SUM(AG10:AG15)</f>
        <v>0</v>
      </c>
      <c r="AH16" s="170">
        <f>IF((SUM(AD16:AG16))=SUM(AH10:AH15),SUM(AH10:AH15),"HIBA!")</f>
        <v>82390884</v>
      </c>
      <c r="AI16" s="168">
        <f>SUM(AI10:AI15)</f>
        <v>0</v>
      </c>
      <c r="AJ16" s="169">
        <f>SUM(AJ10:AJ15)</f>
        <v>0</v>
      </c>
      <c r="AK16" s="169">
        <f>SUM(AK10:AK15)</f>
        <v>0</v>
      </c>
      <c r="AL16" s="170">
        <f>IF((SUM(AH16:AK16))=SUM(AL10:AL15),SUM(AL10:AL15),"HIBA!")</f>
        <v>82390884</v>
      </c>
      <c r="AM16" s="168">
        <f>SUM(AM10:AM15)</f>
        <v>0</v>
      </c>
      <c r="AN16" s="169">
        <f>SUM(AN10:AN15)</f>
        <v>0</v>
      </c>
      <c r="AO16" s="169">
        <f>SUM(AO10:AO15)</f>
        <v>0</v>
      </c>
      <c r="AP16" s="170">
        <f>IF((SUM(AL16:AO16))=SUM(AP10:AP15),SUM(AP10:AP15),"HIBA!")</f>
        <v>82390884</v>
      </c>
      <c r="AQ16" s="168">
        <f>SUM(AQ10:AQ15)</f>
        <v>0</v>
      </c>
      <c r="AR16" s="169">
        <f>SUM(AR10:AR15)</f>
        <v>0</v>
      </c>
      <c r="AS16" s="169">
        <f>SUM(AS10:AS15)</f>
        <v>0</v>
      </c>
      <c r="AT16" s="170">
        <f>IF((SUM(AP16:AS16))=SUM(AT10:AT15),SUM(AT10:AT15),"HIBA!")</f>
        <v>82390884</v>
      </c>
      <c r="AU16" s="168">
        <f>SUM(AU10:AU15)</f>
        <v>0</v>
      </c>
      <c r="AV16" s="169">
        <f>SUM(AV10:AV15)</f>
        <v>0</v>
      </c>
      <c r="AW16" s="169">
        <f>SUM(AW10:AW15)</f>
        <v>0</v>
      </c>
      <c r="AX16" s="170">
        <f>IF((SUM(AT16:AW16))=SUM(AX10:AX15),SUM(AX10:AX15),"HIBA!")</f>
        <v>82390884</v>
      </c>
      <c r="AY16" s="128"/>
      <c r="AZ16" s="503">
        <f>Önkormányzat!BC141-J16</f>
        <v>1957823</v>
      </c>
      <c r="BA16" s="501">
        <v>0</v>
      </c>
      <c r="BB16" s="501">
        <v>0</v>
      </c>
    </row>
    <row r="17" spans="1:54" ht="118.8" x14ac:dyDescent="0.3">
      <c r="A17" s="45" t="s">
        <v>170</v>
      </c>
      <c r="B17" s="21" t="s">
        <v>169</v>
      </c>
      <c r="C17" s="172">
        <v>7841508</v>
      </c>
      <c r="D17" s="173">
        <v>0</v>
      </c>
      <c r="E17" s="173">
        <v>0</v>
      </c>
      <c r="F17" s="171">
        <f>SUM(C17:E17)</f>
        <v>7841508</v>
      </c>
      <c r="G17" s="172">
        <v>14343557</v>
      </c>
      <c r="H17" s="173">
        <v>0</v>
      </c>
      <c r="I17" s="173">
        <v>0</v>
      </c>
      <c r="J17" s="171">
        <f>SUM(F17:I17)</f>
        <v>22185065</v>
      </c>
      <c r="K17" s="172"/>
      <c r="L17" s="173"/>
      <c r="M17" s="173"/>
      <c r="N17" s="171">
        <f>SUM(J17:M17)</f>
        <v>22185065</v>
      </c>
      <c r="O17" s="172"/>
      <c r="P17" s="173"/>
      <c r="Q17" s="173"/>
      <c r="R17" s="171">
        <f>SUM(N17:Q17)</f>
        <v>22185065</v>
      </c>
      <c r="S17" s="172"/>
      <c r="T17" s="173"/>
      <c r="U17" s="173"/>
      <c r="V17" s="171">
        <f>SUM(R17:U17)</f>
        <v>22185065</v>
      </c>
      <c r="W17" s="172"/>
      <c r="X17" s="173"/>
      <c r="Y17" s="173"/>
      <c r="Z17" s="171">
        <f>SUM(V17:Y17)</f>
        <v>22185065</v>
      </c>
      <c r="AA17" s="172"/>
      <c r="AB17" s="173"/>
      <c r="AC17" s="173"/>
      <c r="AD17" s="171">
        <f>SUM(Z17:AC17)</f>
        <v>22185065</v>
      </c>
      <c r="AE17" s="172"/>
      <c r="AF17" s="173"/>
      <c r="AG17" s="173"/>
      <c r="AH17" s="171">
        <f>SUM(AD17:AG17)</f>
        <v>22185065</v>
      </c>
      <c r="AI17" s="172"/>
      <c r="AJ17" s="173"/>
      <c r="AK17" s="173"/>
      <c r="AL17" s="171">
        <f>SUM(AH17:AK17)</f>
        <v>22185065</v>
      </c>
      <c r="AM17" s="172"/>
      <c r="AN17" s="173"/>
      <c r="AO17" s="173"/>
      <c r="AP17" s="171">
        <f>SUM(AL17:AO17)</f>
        <v>22185065</v>
      </c>
      <c r="AQ17" s="172"/>
      <c r="AR17" s="173"/>
      <c r="AS17" s="173"/>
      <c r="AT17" s="171">
        <f>SUM(AP17:AS17)</f>
        <v>22185065</v>
      </c>
      <c r="AU17" s="172"/>
      <c r="AV17" s="173"/>
      <c r="AW17" s="173"/>
      <c r="AX17" s="171">
        <f>SUM(AT17:AW17)</f>
        <v>22185065</v>
      </c>
      <c r="AY17" s="142"/>
      <c r="AZ17" s="499">
        <f>Önkormányzat!BC142-J17</f>
        <v>13364944</v>
      </c>
      <c r="BA17" s="452">
        <v>0</v>
      </c>
      <c r="BB17" s="452">
        <v>0</v>
      </c>
    </row>
    <row r="18" spans="1:54" ht="110.4" x14ac:dyDescent="0.3">
      <c r="A18" s="16" t="s">
        <v>168</v>
      </c>
      <c r="B18" s="15" t="s">
        <v>167</v>
      </c>
      <c r="C18" s="174">
        <f>SUM(C16:C17)</f>
        <v>84130392</v>
      </c>
      <c r="D18" s="175">
        <f>SUM(D16:D17)</f>
        <v>0</v>
      </c>
      <c r="E18" s="175">
        <f>SUM(E16:E17)</f>
        <v>0</v>
      </c>
      <c r="F18" s="176">
        <f>IF((SUM(C18:E18))=SUM(F16:F17),SUM(F16:F17),"HIBA!")</f>
        <v>84130392</v>
      </c>
      <c r="G18" s="174">
        <f>SUM(G16:G17)</f>
        <v>20445557</v>
      </c>
      <c r="H18" s="175">
        <f>SUM(H16:H17)</f>
        <v>0</v>
      </c>
      <c r="I18" s="175">
        <f>SUM(I16:I17)</f>
        <v>0</v>
      </c>
      <c r="J18" s="176">
        <f>IF((SUM(F18:I18))=SUM(J16:J17),SUM(J16:J17),"HIBA!")</f>
        <v>104575949</v>
      </c>
      <c r="K18" s="174">
        <f>SUM(K16:K17)</f>
        <v>0</v>
      </c>
      <c r="L18" s="175">
        <f>SUM(L16:L17)</f>
        <v>0</v>
      </c>
      <c r="M18" s="175">
        <f>SUM(M16:M17)</f>
        <v>0</v>
      </c>
      <c r="N18" s="176">
        <f>IF((SUM(J18:M18))=SUM(N16:N17),SUM(N16:N17),"HIBA!")</f>
        <v>104575949</v>
      </c>
      <c r="O18" s="174">
        <f>SUM(O16:O17)</f>
        <v>0</v>
      </c>
      <c r="P18" s="175">
        <f>SUM(P16:P17)</f>
        <v>0</v>
      </c>
      <c r="Q18" s="175">
        <f>SUM(Q16:Q17)</f>
        <v>0</v>
      </c>
      <c r="R18" s="176">
        <f>IF((SUM(N18:Q18))=SUM(R16:R17),SUM(R16:R17),"HIBA!")</f>
        <v>104575949</v>
      </c>
      <c r="S18" s="174">
        <f>SUM(S16:S17)</f>
        <v>0</v>
      </c>
      <c r="T18" s="175">
        <f>SUM(T16:T17)</f>
        <v>0</v>
      </c>
      <c r="U18" s="175">
        <f>SUM(U16:U17)</f>
        <v>0</v>
      </c>
      <c r="V18" s="176">
        <f>IF((SUM(R18:U18))=SUM(V16:V17),SUM(V16:V17),"HIBA!")</f>
        <v>104575949</v>
      </c>
      <c r="W18" s="174">
        <f>SUM(W16:W17)</f>
        <v>0</v>
      </c>
      <c r="X18" s="175">
        <f>SUM(X16:X17)</f>
        <v>0</v>
      </c>
      <c r="Y18" s="175">
        <f>SUM(Y16:Y17)</f>
        <v>0</v>
      </c>
      <c r="Z18" s="176">
        <f>IF((SUM(V18:Y18))=SUM(Z16:Z17),SUM(Z16:Z17),"HIBA!")</f>
        <v>104575949</v>
      </c>
      <c r="AA18" s="174">
        <f>SUM(AA16:AA17)</f>
        <v>0</v>
      </c>
      <c r="AB18" s="175">
        <f>SUM(AB16:AB17)</f>
        <v>0</v>
      </c>
      <c r="AC18" s="175">
        <f>SUM(AC16:AC17)</f>
        <v>0</v>
      </c>
      <c r="AD18" s="176">
        <f>IF((SUM(Z18:AC18))=SUM(AD16:AD17),SUM(AD16:AD17),"HIBA!")</f>
        <v>104575949</v>
      </c>
      <c r="AE18" s="174">
        <f>SUM(AE16:AE17)</f>
        <v>0</v>
      </c>
      <c r="AF18" s="175">
        <f>SUM(AF16:AF17)</f>
        <v>0</v>
      </c>
      <c r="AG18" s="175">
        <f>SUM(AG16:AG17)</f>
        <v>0</v>
      </c>
      <c r="AH18" s="176">
        <f>IF((SUM(AD18:AG18))=SUM(AH16:AH17),SUM(AH16:AH17),"HIBA!")</f>
        <v>104575949</v>
      </c>
      <c r="AI18" s="174">
        <f>SUM(AI16:AI17)</f>
        <v>0</v>
      </c>
      <c r="AJ18" s="175">
        <f>SUM(AJ16:AJ17)</f>
        <v>0</v>
      </c>
      <c r="AK18" s="175">
        <f>SUM(AK16:AK17)</f>
        <v>0</v>
      </c>
      <c r="AL18" s="176">
        <f>IF((SUM(AH18:AK18))=SUM(AL16:AL17),SUM(AL16:AL17),"HIBA!")</f>
        <v>104575949</v>
      </c>
      <c r="AM18" s="174">
        <f>SUM(AM16:AM17)</f>
        <v>0</v>
      </c>
      <c r="AN18" s="175">
        <f>SUM(AN16:AN17)</f>
        <v>0</v>
      </c>
      <c r="AO18" s="175">
        <f>SUM(AO16:AO17)</f>
        <v>0</v>
      </c>
      <c r="AP18" s="176">
        <f>IF((SUM(AL18:AO18))=SUM(AP16:AP17),SUM(AP16:AP17),"HIBA!")</f>
        <v>104575949</v>
      </c>
      <c r="AQ18" s="174">
        <f>SUM(AQ16:AQ17)</f>
        <v>0</v>
      </c>
      <c r="AR18" s="175">
        <f>SUM(AR16:AR17)</f>
        <v>0</v>
      </c>
      <c r="AS18" s="175">
        <f>SUM(AS16:AS17)</f>
        <v>0</v>
      </c>
      <c r="AT18" s="176">
        <f>IF((SUM(AP18:AS18))=SUM(AT16:AT17),SUM(AT16:AT17),"HIBA!")</f>
        <v>104575949</v>
      </c>
      <c r="AU18" s="174">
        <f>SUM(AU16:AU17)</f>
        <v>0</v>
      </c>
      <c r="AV18" s="175">
        <f>SUM(AV16:AV17)</f>
        <v>0</v>
      </c>
      <c r="AW18" s="175">
        <f>SUM(AW16:AW17)</f>
        <v>0</v>
      </c>
      <c r="AX18" s="176">
        <f>IF((SUM(AT18:AW18))=SUM(AX16:AX17),SUM(AX16:AX17),"HIBA!")</f>
        <v>104575949</v>
      </c>
      <c r="AY18" s="133"/>
      <c r="AZ18" s="506">
        <f>Önkormányzat!BC143-J18</f>
        <v>15322767</v>
      </c>
      <c r="BA18" s="504">
        <v>0</v>
      </c>
      <c r="BB18" s="504">
        <v>0</v>
      </c>
    </row>
    <row r="19" spans="1:54" ht="138" x14ac:dyDescent="0.3">
      <c r="A19" s="493" t="s">
        <v>732</v>
      </c>
      <c r="B19" s="494" t="s">
        <v>92</v>
      </c>
      <c r="C19" s="495">
        <v>0</v>
      </c>
      <c r="D19" s="496">
        <v>0</v>
      </c>
      <c r="E19" s="496">
        <v>0</v>
      </c>
      <c r="F19" s="497">
        <v>0</v>
      </c>
      <c r="G19" s="495">
        <v>1665354</v>
      </c>
      <c r="H19" s="496">
        <v>0</v>
      </c>
      <c r="I19" s="496">
        <v>0</v>
      </c>
      <c r="J19" s="497">
        <v>1665354</v>
      </c>
      <c r="K19" s="174"/>
      <c r="L19" s="175"/>
      <c r="M19" s="175"/>
      <c r="N19" s="176"/>
      <c r="O19" s="174"/>
      <c r="P19" s="175"/>
      <c r="Q19" s="175"/>
      <c r="R19" s="176"/>
      <c r="S19" s="174"/>
      <c r="T19" s="175"/>
      <c r="U19" s="175"/>
      <c r="V19" s="176"/>
      <c r="W19" s="174"/>
      <c r="X19" s="175"/>
      <c r="Y19" s="175"/>
      <c r="Z19" s="176"/>
      <c r="AA19" s="174"/>
      <c r="AB19" s="175"/>
      <c r="AC19" s="175"/>
      <c r="AD19" s="176"/>
      <c r="AE19" s="174"/>
      <c r="AF19" s="175"/>
      <c r="AG19" s="175"/>
      <c r="AH19" s="176"/>
      <c r="AI19" s="174"/>
      <c r="AJ19" s="175"/>
      <c r="AK19" s="175"/>
      <c r="AL19" s="176"/>
      <c r="AM19" s="174"/>
      <c r="AN19" s="175"/>
      <c r="AO19" s="175"/>
      <c r="AP19" s="176"/>
      <c r="AQ19" s="174"/>
      <c r="AR19" s="175"/>
      <c r="AS19" s="175"/>
      <c r="AT19" s="176"/>
      <c r="AU19" s="174"/>
      <c r="AV19" s="175"/>
      <c r="AW19" s="175"/>
      <c r="AX19" s="176"/>
      <c r="AY19" s="133"/>
      <c r="AZ19" s="499">
        <f>Önkormányzat!BC144-J19</f>
        <v>12998681</v>
      </c>
      <c r="BA19" s="451">
        <v>0</v>
      </c>
      <c r="BB19" s="451">
        <v>0</v>
      </c>
    </row>
    <row r="20" spans="1:54" ht="124.2" x14ac:dyDescent="0.3">
      <c r="A20" s="16" t="s">
        <v>91</v>
      </c>
      <c r="B20" s="15" t="s">
        <v>90</v>
      </c>
      <c r="C20" s="174">
        <v>0</v>
      </c>
      <c r="D20" s="175">
        <v>0</v>
      </c>
      <c r="E20" s="175">
        <v>0</v>
      </c>
      <c r="F20" s="176">
        <v>0</v>
      </c>
      <c r="G20" s="174">
        <v>1665354</v>
      </c>
      <c r="H20" s="175">
        <v>0</v>
      </c>
      <c r="I20" s="175">
        <v>0</v>
      </c>
      <c r="J20" s="176">
        <v>1665354</v>
      </c>
      <c r="K20" s="174"/>
      <c r="L20" s="175"/>
      <c r="M20" s="175"/>
      <c r="N20" s="176"/>
      <c r="O20" s="174"/>
      <c r="P20" s="175"/>
      <c r="Q20" s="175"/>
      <c r="R20" s="176"/>
      <c r="S20" s="174"/>
      <c r="T20" s="175"/>
      <c r="U20" s="175"/>
      <c r="V20" s="176"/>
      <c r="W20" s="174"/>
      <c r="X20" s="175"/>
      <c r="Y20" s="175"/>
      <c r="Z20" s="176"/>
      <c r="AA20" s="174"/>
      <c r="AB20" s="175"/>
      <c r="AC20" s="175"/>
      <c r="AD20" s="176"/>
      <c r="AE20" s="174"/>
      <c r="AF20" s="175"/>
      <c r="AG20" s="175"/>
      <c r="AH20" s="176"/>
      <c r="AI20" s="174"/>
      <c r="AJ20" s="175"/>
      <c r="AK20" s="175"/>
      <c r="AL20" s="176"/>
      <c r="AM20" s="174"/>
      <c r="AN20" s="175"/>
      <c r="AO20" s="175"/>
      <c r="AP20" s="176"/>
      <c r="AQ20" s="174"/>
      <c r="AR20" s="175"/>
      <c r="AS20" s="175"/>
      <c r="AT20" s="176"/>
      <c r="AU20" s="174"/>
      <c r="AV20" s="175"/>
      <c r="AW20" s="175"/>
      <c r="AX20" s="176"/>
      <c r="AY20" s="133"/>
      <c r="AZ20" s="506">
        <f>Önkormányzat!BC145-J20</f>
        <v>12998681</v>
      </c>
      <c r="BA20" s="504">
        <v>0</v>
      </c>
      <c r="BB20" s="504">
        <v>0</v>
      </c>
    </row>
    <row r="21" spans="1:54" ht="39.6" x14ac:dyDescent="0.3">
      <c r="A21" s="507" t="s">
        <v>156</v>
      </c>
      <c r="B21" s="27" t="s">
        <v>155</v>
      </c>
      <c r="C21" s="510">
        <v>7500000</v>
      </c>
      <c r="D21" s="511">
        <v>0</v>
      </c>
      <c r="E21" s="511">
        <v>0</v>
      </c>
      <c r="F21" s="170">
        <f>SUM(C21:E21)</f>
        <v>7500000</v>
      </c>
      <c r="G21" s="510">
        <v>0</v>
      </c>
      <c r="H21" s="511">
        <v>0</v>
      </c>
      <c r="I21" s="511">
        <v>0</v>
      </c>
      <c r="J21" s="170">
        <f>SUM(F21:I21)</f>
        <v>7500000</v>
      </c>
      <c r="K21" s="510"/>
      <c r="L21" s="511"/>
      <c r="M21" s="511"/>
      <c r="N21" s="170">
        <f>SUM(J21:M21)</f>
        <v>7500000</v>
      </c>
      <c r="O21" s="510"/>
      <c r="P21" s="511"/>
      <c r="Q21" s="511"/>
      <c r="R21" s="170">
        <f>SUM(N21:Q21)</f>
        <v>7500000</v>
      </c>
      <c r="S21" s="510"/>
      <c r="T21" s="511"/>
      <c r="U21" s="511"/>
      <c r="V21" s="170">
        <f>SUM(R21:U21)</f>
        <v>7500000</v>
      </c>
      <c r="W21" s="510"/>
      <c r="X21" s="511"/>
      <c r="Y21" s="511"/>
      <c r="Z21" s="170">
        <f>SUM(V21:Y21)</f>
        <v>7500000</v>
      </c>
      <c r="AA21" s="510"/>
      <c r="AB21" s="511"/>
      <c r="AC21" s="511"/>
      <c r="AD21" s="170">
        <f>SUM(Z21:AC21)</f>
        <v>7500000</v>
      </c>
      <c r="AE21" s="510"/>
      <c r="AF21" s="511"/>
      <c r="AG21" s="511"/>
      <c r="AH21" s="170">
        <f>SUM(AD21:AG21)</f>
        <v>7500000</v>
      </c>
      <c r="AI21" s="510"/>
      <c r="AJ21" s="511"/>
      <c r="AK21" s="511"/>
      <c r="AL21" s="170">
        <f>SUM(AH21:AK21)</f>
        <v>7500000</v>
      </c>
      <c r="AM21" s="510"/>
      <c r="AN21" s="511"/>
      <c r="AO21" s="511"/>
      <c r="AP21" s="170">
        <f>SUM(AL21:AO21)</f>
        <v>7500000</v>
      </c>
      <c r="AQ21" s="510"/>
      <c r="AR21" s="511"/>
      <c r="AS21" s="511"/>
      <c r="AT21" s="170">
        <f>SUM(AP21:AS21)</f>
        <v>7500000</v>
      </c>
      <c r="AU21" s="510"/>
      <c r="AV21" s="511"/>
      <c r="AW21" s="511"/>
      <c r="AX21" s="170">
        <f>SUM(AT21:AW21)</f>
        <v>7500000</v>
      </c>
      <c r="AY21" s="508"/>
      <c r="AZ21" s="503">
        <f>Önkormányzat!BC146-J21</f>
        <v>0</v>
      </c>
      <c r="BA21" s="468">
        <v>0</v>
      </c>
      <c r="BB21" s="468">
        <v>0</v>
      </c>
    </row>
    <row r="22" spans="1:54" ht="52.8" x14ac:dyDescent="0.3">
      <c r="A22" s="34" t="s">
        <v>154</v>
      </c>
      <c r="B22" s="33" t="s">
        <v>153</v>
      </c>
      <c r="C22" s="165">
        <v>18000000</v>
      </c>
      <c r="D22" s="166">
        <v>0</v>
      </c>
      <c r="E22" s="166">
        <v>0</v>
      </c>
      <c r="F22" s="167">
        <f>SUM(C22:E22)</f>
        <v>18000000</v>
      </c>
      <c r="G22" s="165">
        <v>0</v>
      </c>
      <c r="H22" s="166">
        <v>0</v>
      </c>
      <c r="I22" s="166">
        <v>0</v>
      </c>
      <c r="J22" s="167">
        <f>SUM(F22:I22)</f>
        <v>18000000</v>
      </c>
      <c r="K22" s="165"/>
      <c r="L22" s="166"/>
      <c r="M22" s="166"/>
      <c r="N22" s="167">
        <f>SUM(J22:M22)</f>
        <v>18000000</v>
      </c>
      <c r="O22" s="165"/>
      <c r="P22" s="166"/>
      <c r="Q22" s="166"/>
      <c r="R22" s="167">
        <f>SUM(N22:Q22)</f>
        <v>18000000</v>
      </c>
      <c r="S22" s="165"/>
      <c r="T22" s="166"/>
      <c r="U22" s="166"/>
      <c r="V22" s="167">
        <f>SUM(R22:U22)</f>
        <v>18000000</v>
      </c>
      <c r="W22" s="165"/>
      <c r="X22" s="166"/>
      <c r="Y22" s="166"/>
      <c r="Z22" s="167">
        <f>SUM(V22:Y22)</f>
        <v>18000000</v>
      </c>
      <c r="AA22" s="165"/>
      <c r="AB22" s="166"/>
      <c r="AC22" s="166"/>
      <c r="AD22" s="167">
        <f>SUM(Z22:AC22)</f>
        <v>18000000</v>
      </c>
      <c r="AE22" s="165"/>
      <c r="AF22" s="166"/>
      <c r="AG22" s="166"/>
      <c r="AH22" s="167">
        <f>SUM(AD22:AG22)</f>
        <v>18000000</v>
      </c>
      <c r="AI22" s="165"/>
      <c r="AJ22" s="166"/>
      <c r="AK22" s="166"/>
      <c r="AL22" s="167">
        <f>SUM(AH22:AK22)</f>
        <v>18000000</v>
      </c>
      <c r="AM22" s="165"/>
      <c r="AN22" s="166"/>
      <c r="AO22" s="166"/>
      <c r="AP22" s="167">
        <f>SUM(AL22:AO22)</f>
        <v>18000000</v>
      </c>
      <c r="AQ22" s="165"/>
      <c r="AR22" s="166"/>
      <c r="AS22" s="166"/>
      <c r="AT22" s="167">
        <f>SUM(AP22:AS22)</f>
        <v>18000000</v>
      </c>
      <c r="AU22" s="165"/>
      <c r="AV22" s="166"/>
      <c r="AW22" s="166"/>
      <c r="AX22" s="167">
        <f>SUM(AT22:AW22)</f>
        <v>18000000</v>
      </c>
      <c r="AY22" s="123"/>
      <c r="AZ22" s="499">
        <f>Önkormányzat!BC147-J22</f>
        <v>0</v>
      </c>
      <c r="BA22" s="449">
        <v>0</v>
      </c>
      <c r="BB22" s="449">
        <v>0</v>
      </c>
    </row>
    <row r="23" spans="1:54" ht="26.4" x14ac:dyDescent="0.3">
      <c r="A23" s="34" t="s">
        <v>152</v>
      </c>
      <c r="B23" s="33" t="s">
        <v>151</v>
      </c>
      <c r="C23" s="165">
        <v>0</v>
      </c>
      <c r="D23" s="166">
        <v>0</v>
      </c>
      <c r="E23" s="166">
        <v>0</v>
      </c>
      <c r="F23" s="167">
        <f>SUM(C23:E23)</f>
        <v>0</v>
      </c>
      <c r="G23" s="165">
        <v>0</v>
      </c>
      <c r="H23" s="166">
        <v>0</v>
      </c>
      <c r="I23" s="166">
        <v>0</v>
      </c>
      <c r="J23" s="167">
        <f>SUM(F23:I23)</f>
        <v>0</v>
      </c>
      <c r="K23" s="165"/>
      <c r="L23" s="166"/>
      <c r="M23" s="166"/>
      <c r="N23" s="167">
        <f>SUM(J23:M23)</f>
        <v>0</v>
      </c>
      <c r="O23" s="165"/>
      <c r="P23" s="166"/>
      <c r="Q23" s="166"/>
      <c r="R23" s="167">
        <f>SUM(N23:Q23)</f>
        <v>0</v>
      </c>
      <c r="S23" s="165"/>
      <c r="T23" s="166"/>
      <c r="U23" s="166"/>
      <c r="V23" s="167">
        <f>SUM(R23:U23)</f>
        <v>0</v>
      </c>
      <c r="W23" s="165"/>
      <c r="X23" s="166"/>
      <c r="Y23" s="166"/>
      <c r="Z23" s="167">
        <f>SUM(V23:Y23)</f>
        <v>0</v>
      </c>
      <c r="AA23" s="165"/>
      <c r="AB23" s="166"/>
      <c r="AC23" s="166"/>
      <c r="AD23" s="167">
        <f>SUM(Z23:AC23)</f>
        <v>0</v>
      </c>
      <c r="AE23" s="165"/>
      <c r="AF23" s="166"/>
      <c r="AG23" s="166"/>
      <c r="AH23" s="167">
        <f>SUM(AD23:AG23)</f>
        <v>0</v>
      </c>
      <c r="AI23" s="165"/>
      <c r="AJ23" s="166"/>
      <c r="AK23" s="166"/>
      <c r="AL23" s="167">
        <f>SUM(AH23:AK23)</f>
        <v>0</v>
      </c>
      <c r="AM23" s="165"/>
      <c r="AN23" s="166"/>
      <c r="AO23" s="166"/>
      <c r="AP23" s="167">
        <f>SUM(AL23:AO23)</f>
        <v>0</v>
      </c>
      <c r="AQ23" s="165"/>
      <c r="AR23" s="166"/>
      <c r="AS23" s="166"/>
      <c r="AT23" s="167">
        <f>SUM(AP23:AS23)</f>
        <v>0</v>
      </c>
      <c r="AU23" s="165"/>
      <c r="AV23" s="166"/>
      <c r="AW23" s="166"/>
      <c r="AX23" s="167">
        <f>SUM(AT23:AW23)</f>
        <v>0</v>
      </c>
      <c r="AY23" s="123"/>
      <c r="AZ23" s="499">
        <f>Önkormányzat!BC148-J23</f>
        <v>0</v>
      </c>
      <c r="BA23" s="449">
        <v>0</v>
      </c>
      <c r="BB23" s="449">
        <v>0</v>
      </c>
    </row>
    <row r="24" spans="1:54" ht="26.4" x14ac:dyDescent="0.3">
      <c r="A24" s="34" t="s">
        <v>148</v>
      </c>
      <c r="B24" s="33" t="s">
        <v>147</v>
      </c>
      <c r="C24" s="165">
        <v>2500000</v>
      </c>
      <c r="D24" s="166">
        <v>0</v>
      </c>
      <c r="E24" s="166">
        <v>0</v>
      </c>
      <c r="F24" s="167">
        <f>SUM(C24:E24)</f>
        <v>2500000</v>
      </c>
      <c r="G24" s="165">
        <v>2500000</v>
      </c>
      <c r="H24" s="166">
        <v>0</v>
      </c>
      <c r="I24" s="166">
        <v>0</v>
      </c>
      <c r="J24" s="167">
        <v>2500000</v>
      </c>
      <c r="K24" s="165"/>
      <c r="L24" s="166"/>
      <c r="M24" s="166"/>
      <c r="N24" s="167">
        <f>SUM(J24:M24)</f>
        <v>2500000</v>
      </c>
      <c r="O24" s="165"/>
      <c r="P24" s="166"/>
      <c r="Q24" s="166"/>
      <c r="R24" s="167">
        <f>SUM(N24:Q24)</f>
        <v>2500000</v>
      </c>
      <c r="S24" s="165"/>
      <c r="T24" s="166"/>
      <c r="U24" s="166"/>
      <c r="V24" s="167">
        <f>SUM(R24:U24)</f>
        <v>2500000</v>
      </c>
      <c r="W24" s="165"/>
      <c r="X24" s="166"/>
      <c r="Y24" s="166"/>
      <c r="Z24" s="167">
        <f>SUM(V24:Y24)</f>
        <v>2500000</v>
      </c>
      <c r="AA24" s="165"/>
      <c r="AB24" s="166"/>
      <c r="AC24" s="166"/>
      <c r="AD24" s="167">
        <f>SUM(Z24:AC24)</f>
        <v>2500000</v>
      </c>
      <c r="AE24" s="165"/>
      <c r="AF24" s="166"/>
      <c r="AG24" s="166"/>
      <c r="AH24" s="167">
        <f>SUM(AD24:AG24)</f>
        <v>2500000</v>
      </c>
      <c r="AI24" s="165"/>
      <c r="AJ24" s="166"/>
      <c r="AK24" s="166"/>
      <c r="AL24" s="167">
        <f>SUM(AH24:AK24)</f>
        <v>2500000</v>
      </c>
      <c r="AM24" s="165"/>
      <c r="AN24" s="166"/>
      <c r="AO24" s="166"/>
      <c r="AP24" s="167">
        <f>SUM(AL24:AO24)</f>
        <v>2500000</v>
      </c>
      <c r="AQ24" s="165"/>
      <c r="AR24" s="166"/>
      <c r="AS24" s="166"/>
      <c r="AT24" s="167">
        <f>SUM(AP24:AS24)</f>
        <v>2500000</v>
      </c>
      <c r="AU24" s="165"/>
      <c r="AV24" s="166"/>
      <c r="AW24" s="166"/>
      <c r="AX24" s="167">
        <f>SUM(AT24:AW24)</f>
        <v>2500000</v>
      </c>
      <c r="AY24" s="123"/>
      <c r="AZ24" s="499">
        <f>Önkormányzat!BC149-J24</f>
        <v>2000000</v>
      </c>
      <c r="BA24" s="449">
        <v>0</v>
      </c>
      <c r="BB24" s="449">
        <v>0</v>
      </c>
    </row>
    <row r="25" spans="1:54" ht="66" x14ac:dyDescent="0.3">
      <c r="A25" s="34" t="s">
        <v>146</v>
      </c>
      <c r="B25" s="33" t="s">
        <v>145</v>
      </c>
      <c r="C25" s="165">
        <v>0</v>
      </c>
      <c r="D25" s="166">
        <v>0</v>
      </c>
      <c r="E25" s="166">
        <v>0</v>
      </c>
      <c r="F25" s="167">
        <f>SUM(C25:E25)</f>
        <v>0</v>
      </c>
      <c r="G25" s="165">
        <v>0</v>
      </c>
      <c r="H25" s="166">
        <v>0</v>
      </c>
      <c r="I25" s="166">
        <v>0</v>
      </c>
      <c r="J25" s="167">
        <f>SUM(F25:I25)</f>
        <v>0</v>
      </c>
      <c r="K25" s="165"/>
      <c r="L25" s="166"/>
      <c r="M25" s="166"/>
      <c r="N25" s="167">
        <f>SUM(J25:M25)</f>
        <v>0</v>
      </c>
      <c r="O25" s="165"/>
      <c r="P25" s="166"/>
      <c r="Q25" s="166"/>
      <c r="R25" s="167">
        <f>SUM(N25:Q25)</f>
        <v>0</v>
      </c>
      <c r="S25" s="165"/>
      <c r="T25" s="166"/>
      <c r="U25" s="166"/>
      <c r="V25" s="167">
        <f>SUM(R25:U25)</f>
        <v>0</v>
      </c>
      <c r="W25" s="165"/>
      <c r="X25" s="166"/>
      <c r="Y25" s="166"/>
      <c r="Z25" s="167">
        <f>SUM(V25:Y25)</f>
        <v>0</v>
      </c>
      <c r="AA25" s="165"/>
      <c r="AB25" s="166"/>
      <c r="AC25" s="166"/>
      <c r="AD25" s="167">
        <f>SUM(Z25:AC25)</f>
        <v>0</v>
      </c>
      <c r="AE25" s="165"/>
      <c r="AF25" s="166"/>
      <c r="AG25" s="166"/>
      <c r="AH25" s="167">
        <f>SUM(AD25:AG25)</f>
        <v>0</v>
      </c>
      <c r="AI25" s="165"/>
      <c r="AJ25" s="166"/>
      <c r="AK25" s="166"/>
      <c r="AL25" s="167">
        <f>SUM(AH25:AK25)</f>
        <v>0</v>
      </c>
      <c r="AM25" s="165"/>
      <c r="AN25" s="166"/>
      <c r="AO25" s="166"/>
      <c r="AP25" s="167">
        <f>SUM(AL25:AO25)</f>
        <v>0</v>
      </c>
      <c r="AQ25" s="165"/>
      <c r="AR25" s="166"/>
      <c r="AS25" s="166"/>
      <c r="AT25" s="167">
        <f>SUM(AP25:AS25)</f>
        <v>0</v>
      </c>
      <c r="AU25" s="165"/>
      <c r="AV25" s="166"/>
      <c r="AW25" s="166"/>
      <c r="AX25" s="167">
        <f>SUM(AT25:AW25)</f>
        <v>0</v>
      </c>
      <c r="AY25" s="123"/>
      <c r="AZ25" s="499">
        <f>Önkormányzat!BC150-J25</f>
        <v>0</v>
      </c>
      <c r="BA25" s="449">
        <v>0</v>
      </c>
      <c r="BB25" s="449">
        <v>0</v>
      </c>
    </row>
    <row r="26" spans="1:54" ht="66" x14ac:dyDescent="0.3">
      <c r="A26" s="28" t="s">
        <v>144</v>
      </c>
      <c r="B26" s="27" t="s">
        <v>143</v>
      </c>
      <c r="C26" s="168">
        <f>SUM(C22:C25)</f>
        <v>20500000</v>
      </c>
      <c r="D26" s="169">
        <f>SUM(D22:D25)</f>
        <v>0</v>
      </c>
      <c r="E26" s="169">
        <f>SUM(E22:E25)</f>
        <v>0</v>
      </c>
      <c r="F26" s="170">
        <f>IF((SUM(C26:E26))=SUM(F22:F25),SUM(F22:F25),"HIBA!")</f>
        <v>20500000</v>
      </c>
      <c r="G26" s="168">
        <f>SUM(G22:G25)</f>
        <v>2500000</v>
      </c>
      <c r="H26" s="169">
        <v>0</v>
      </c>
      <c r="I26" s="169">
        <f>SUM(I22:I25)</f>
        <v>0</v>
      </c>
      <c r="J26" s="170">
        <f>SUM(J22:J25)</f>
        <v>20500000</v>
      </c>
      <c r="K26" s="168">
        <f>SUM(K22:K25)</f>
        <v>0</v>
      </c>
      <c r="L26" s="169">
        <f>SUM(L22:L25)</f>
        <v>0</v>
      </c>
      <c r="M26" s="169">
        <f>SUM(M22:M25)</f>
        <v>0</v>
      </c>
      <c r="N26" s="170">
        <f>IF((SUM(J26:M26))=SUM(N22:N25),SUM(N22:N25),"HIBA!")</f>
        <v>20500000</v>
      </c>
      <c r="O26" s="168">
        <f>SUM(O22:O25)</f>
        <v>0</v>
      </c>
      <c r="P26" s="169">
        <f>SUM(P22:P25)</f>
        <v>0</v>
      </c>
      <c r="Q26" s="169">
        <f>SUM(Q22:Q25)</f>
        <v>0</v>
      </c>
      <c r="R26" s="170">
        <f>IF((SUM(N26:Q26))=SUM(R22:R25),SUM(R22:R25),"HIBA!")</f>
        <v>20500000</v>
      </c>
      <c r="S26" s="168">
        <f>SUM(S22:S25)</f>
        <v>0</v>
      </c>
      <c r="T26" s="169">
        <f>SUM(T22:T25)</f>
        <v>0</v>
      </c>
      <c r="U26" s="169">
        <f>SUM(U22:U25)</f>
        <v>0</v>
      </c>
      <c r="V26" s="170">
        <f>IF((SUM(R26:U26))=SUM(V22:V25),SUM(V22:V25),"HIBA!")</f>
        <v>20500000</v>
      </c>
      <c r="W26" s="168">
        <f>SUM(W22:W25)</f>
        <v>0</v>
      </c>
      <c r="X26" s="169">
        <f>SUM(X22:X25)</f>
        <v>0</v>
      </c>
      <c r="Y26" s="169">
        <f>SUM(Y22:Y25)</f>
        <v>0</v>
      </c>
      <c r="Z26" s="170">
        <f>IF((SUM(V26:Y26))=SUM(Z22:Z25),SUM(Z22:Z25),"HIBA!")</f>
        <v>20500000</v>
      </c>
      <c r="AA26" s="168">
        <f>SUM(AA22:AA25)</f>
        <v>0</v>
      </c>
      <c r="AB26" s="169">
        <f>SUM(AB22:AB25)</f>
        <v>0</v>
      </c>
      <c r="AC26" s="169">
        <f>SUM(AC22:AC25)</f>
        <v>0</v>
      </c>
      <c r="AD26" s="170">
        <f>IF((SUM(Z26:AC26))=SUM(AD22:AD25),SUM(AD22:AD25),"HIBA!")</f>
        <v>20500000</v>
      </c>
      <c r="AE26" s="168">
        <f>SUM(AE22:AE25)</f>
        <v>0</v>
      </c>
      <c r="AF26" s="169">
        <f>SUM(AF22:AF25)</f>
        <v>0</v>
      </c>
      <c r="AG26" s="169">
        <f>SUM(AG22:AG25)</f>
        <v>0</v>
      </c>
      <c r="AH26" s="170">
        <f>IF((SUM(AD26:AG26))=SUM(AH22:AH25),SUM(AH22:AH25),"HIBA!")</f>
        <v>20500000</v>
      </c>
      <c r="AI26" s="168">
        <f>SUM(AI22:AI25)</f>
        <v>0</v>
      </c>
      <c r="AJ26" s="169">
        <f>SUM(AJ22:AJ25)</f>
        <v>0</v>
      </c>
      <c r="AK26" s="169">
        <f>SUM(AK22:AK25)</f>
        <v>0</v>
      </c>
      <c r="AL26" s="170">
        <f>IF((SUM(AH26:AK26))=SUM(AL22:AL25),SUM(AL22:AL25),"HIBA!")</f>
        <v>20500000</v>
      </c>
      <c r="AM26" s="168">
        <f>SUM(AM22:AM25)</f>
        <v>0</v>
      </c>
      <c r="AN26" s="169">
        <f>SUM(AN22:AN25)</f>
        <v>0</v>
      </c>
      <c r="AO26" s="169">
        <f>SUM(AO22:AO25)</f>
        <v>0</v>
      </c>
      <c r="AP26" s="170">
        <f>IF((SUM(AL26:AO26))=SUM(AP22:AP25),SUM(AP22:AP25),"HIBA!")</f>
        <v>20500000</v>
      </c>
      <c r="AQ26" s="168">
        <f>SUM(AQ22:AQ25)</f>
        <v>0</v>
      </c>
      <c r="AR26" s="169">
        <f>SUM(AR22:AR25)</f>
        <v>0</v>
      </c>
      <c r="AS26" s="169">
        <f>SUM(AS22:AS25)</f>
        <v>0</v>
      </c>
      <c r="AT26" s="170">
        <f>IF((SUM(AP26:AS26))=SUM(AT22:AT25),SUM(AT22:AT25),"HIBA!")</f>
        <v>20500000</v>
      </c>
      <c r="AU26" s="168">
        <f>SUM(AU22:AU25)</f>
        <v>0</v>
      </c>
      <c r="AV26" s="169">
        <f>SUM(AV22:AV25)</f>
        <v>0</v>
      </c>
      <c r="AW26" s="169">
        <f>SUM(AW22:AW25)</f>
        <v>0</v>
      </c>
      <c r="AX26" s="170">
        <f>IF((SUM(AT26:AW26))=SUM(AX22:AX25),SUM(AX22:AX25),"HIBA!")</f>
        <v>20500000</v>
      </c>
      <c r="AY26" s="128"/>
      <c r="AZ26" s="500">
        <f>Önkormányzat!BC151-J26</f>
        <v>2000000</v>
      </c>
      <c r="BA26" s="501">
        <v>0</v>
      </c>
      <c r="BB26" s="501">
        <v>0</v>
      </c>
    </row>
    <row r="27" spans="1:54" ht="66" x14ac:dyDescent="0.3">
      <c r="A27" s="45" t="s">
        <v>142</v>
      </c>
      <c r="B27" s="21" t="s">
        <v>141</v>
      </c>
      <c r="C27" s="165">
        <v>0</v>
      </c>
      <c r="D27" s="166">
        <v>0</v>
      </c>
      <c r="E27" s="166">
        <v>0</v>
      </c>
      <c r="F27" s="171">
        <f>SUM(C27:E27)</f>
        <v>0</v>
      </c>
      <c r="G27" s="165">
        <v>0</v>
      </c>
      <c r="H27" s="166">
        <v>0</v>
      </c>
      <c r="I27" s="166">
        <v>0</v>
      </c>
      <c r="J27" s="171">
        <f>SUM(F27:I27)</f>
        <v>0</v>
      </c>
      <c r="K27" s="165"/>
      <c r="L27" s="166"/>
      <c r="M27" s="166"/>
      <c r="N27" s="171">
        <f>SUM(J27:M27)</f>
        <v>0</v>
      </c>
      <c r="O27" s="165"/>
      <c r="P27" s="166"/>
      <c r="Q27" s="166"/>
      <c r="R27" s="171">
        <f>SUM(N27:Q27)</f>
        <v>0</v>
      </c>
      <c r="S27" s="165"/>
      <c r="T27" s="166"/>
      <c r="U27" s="166"/>
      <c r="V27" s="171">
        <f>SUM(R27:U27)</f>
        <v>0</v>
      </c>
      <c r="W27" s="165"/>
      <c r="X27" s="166"/>
      <c r="Y27" s="166"/>
      <c r="Z27" s="171">
        <f>SUM(V27:Y27)</f>
        <v>0</v>
      </c>
      <c r="AA27" s="165"/>
      <c r="AB27" s="166"/>
      <c r="AC27" s="166"/>
      <c r="AD27" s="171">
        <f>SUM(Z27:AC27)</f>
        <v>0</v>
      </c>
      <c r="AE27" s="165"/>
      <c r="AF27" s="166"/>
      <c r="AG27" s="166"/>
      <c r="AH27" s="171">
        <f>SUM(AD27:AG27)</f>
        <v>0</v>
      </c>
      <c r="AI27" s="165"/>
      <c r="AJ27" s="166"/>
      <c r="AK27" s="166"/>
      <c r="AL27" s="171">
        <f>SUM(AH27:AK27)</f>
        <v>0</v>
      </c>
      <c r="AM27" s="165"/>
      <c r="AN27" s="166"/>
      <c r="AO27" s="166"/>
      <c r="AP27" s="171">
        <f>SUM(AL27:AO27)</f>
        <v>0</v>
      </c>
      <c r="AQ27" s="165"/>
      <c r="AR27" s="166"/>
      <c r="AS27" s="166"/>
      <c r="AT27" s="171">
        <f>SUM(AP27:AS27)</f>
        <v>0</v>
      </c>
      <c r="AU27" s="165"/>
      <c r="AV27" s="166"/>
      <c r="AW27" s="166"/>
      <c r="AX27" s="171">
        <f>SUM(AT27:AW27)</f>
        <v>0</v>
      </c>
      <c r="AY27" s="142"/>
      <c r="AZ27" s="499">
        <f>Önkormányzat!BC152-J27</f>
        <v>181226</v>
      </c>
      <c r="BA27" s="452">
        <v>0</v>
      </c>
      <c r="BB27" s="452">
        <v>0</v>
      </c>
    </row>
    <row r="28" spans="1:54" ht="55.2" x14ac:dyDescent="0.3">
      <c r="A28" s="16" t="s">
        <v>140</v>
      </c>
      <c r="B28" s="15" t="s">
        <v>139</v>
      </c>
      <c r="C28" s="174">
        <f>SUM(C21:C21,C26:C27)</f>
        <v>28000000</v>
      </c>
      <c r="D28" s="175">
        <f>SUM(D21:D21,D26:D27)</f>
        <v>0</v>
      </c>
      <c r="E28" s="175">
        <f>SUM(E21:E21,E26:E27)</f>
        <v>0</v>
      </c>
      <c r="F28" s="176">
        <f>IF((SUM(C28:E28))=SUM(F21:F21,F26:F27),SUM(F21:F21,F26:F27),"HIBA!")</f>
        <v>28000000</v>
      </c>
      <c r="G28" s="174">
        <f>SUM(G21:G21,G26:G27)</f>
        <v>2500000</v>
      </c>
      <c r="H28" s="175">
        <f>SUM(H21:H21,H26:H27)</f>
        <v>0</v>
      </c>
      <c r="I28" s="175">
        <f>SUM(I21:I21,I26:I27)</f>
        <v>0</v>
      </c>
      <c r="J28" s="176">
        <f>SUM(J26+J21)</f>
        <v>28000000</v>
      </c>
      <c r="K28" s="174">
        <f>SUM(K21:K21,K26:K27)</f>
        <v>0</v>
      </c>
      <c r="L28" s="175">
        <f>SUM(L21:L21,L26:L27)</f>
        <v>0</v>
      </c>
      <c r="M28" s="175">
        <f>SUM(M21:M21,M26:M27)</f>
        <v>0</v>
      </c>
      <c r="N28" s="176">
        <f>IF((SUM(J28:M28))=SUM(N21:N21,N26:N27),SUM(N21:N21,N26:N27),"HIBA!")</f>
        <v>28000000</v>
      </c>
      <c r="O28" s="174">
        <f>SUM(O21:O21,O26:O27)</f>
        <v>0</v>
      </c>
      <c r="P28" s="175">
        <f>SUM(P21:P21,P26:P27)</f>
        <v>0</v>
      </c>
      <c r="Q28" s="175">
        <f>SUM(Q21:Q21,Q26:Q27)</f>
        <v>0</v>
      </c>
      <c r="R28" s="176">
        <f>IF((SUM(N28:Q28))=SUM(R21:R21,R26:R27),SUM(R21:R21,R26:R27),"HIBA!")</f>
        <v>28000000</v>
      </c>
      <c r="S28" s="174">
        <f>SUM(S21:S21,S26:S27)</f>
        <v>0</v>
      </c>
      <c r="T28" s="175">
        <f>SUM(T21:T21,T26:T27)</f>
        <v>0</v>
      </c>
      <c r="U28" s="175">
        <f>SUM(U21:U21,U26:U27)</f>
        <v>0</v>
      </c>
      <c r="V28" s="176">
        <f>IF((SUM(R28:U28))=SUM(V21:V21,V26:V27),SUM(V21:V21,V26:V27),"HIBA!")</f>
        <v>28000000</v>
      </c>
      <c r="W28" s="174">
        <f>SUM(W21:W21,W26:W27)</f>
        <v>0</v>
      </c>
      <c r="X28" s="175">
        <f>SUM(X21:X21,X26:X27)</f>
        <v>0</v>
      </c>
      <c r="Y28" s="175">
        <f>SUM(Y21:Y21,Y26:Y27)</f>
        <v>0</v>
      </c>
      <c r="Z28" s="176">
        <f>IF((SUM(V28:Y28))=SUM(Z21:Z21,Z26:Z27),SUM(Z21:Z21,Z26:Z27),"HIBA!")</f>
        <v>28000000</v>
      </c>
      <c r="AA28" s="174">
        <f>SUM(AA21:AA21,AA26:AA27)</f>
        <v>0</v>
      </c>
      <c r="AB28" s="175">
        <f>SUM(AB21:AB21,AB26:AB27)</f>
        <v>0</v>
      </c>
      <c r="AC28" s="175">
        <f>SUM(AC21:AC21,AC26:AC27)</f>
        <v>0</v>
      </c>
      <c r="AD28" s="176">
        <f>IF((SUM(Z28:AC28))=SUM(AD21:AD21,AD26:AD27),SUM(AD21:AD21,AD26:AD27),"HIBA!")</f>
        <v>28000000</v>
      </c>
      <c r="AE28" s="174">
        <f>SUM(AE21:AE21,AE26:AE27)</f>
        <v>0</v>
      </c>
      <c r="AF28" s="175">
        <f>SUM(AF21:AF21,AF26:AF27)</f>
        <v>0</v>
      </c>
      <c r="AG28" s="175">
        <f>SUM(AG21:AG21,AG26:AG27)</f>
        <v>0</v>
      </c>
      <c r="AH28" s="176">
        <f>IF((SUM(AD28:AG28))=SUM(AH21:AH21,AH26:AH27),SUM(AH21:AH21,AH26:AH27),"HIBA!")</f>
        <v>28000000</v>
      </c>
      <c r="AI28" s="174">
        <f>SUM(AI21:AI21,AI26:AI27)</f>
        <v>0</v>
      </c>
      <c r="AJ28" s="175">
        <f>SUM(AJ21:AJ21,AJ26:AJ27)</f>
        <v>0</v>
      </c>
      <c r="AK28" s="175">
        <f>SUM(AK21:AK21,AK26:AK27)</f>
        <v>0</v>
      </c>
      <c r="AL28" s="176">
        <f>IF((SUM(AH28:AK28))=SUM(AL21:AL21,AL26:AL27),SUM(AL21:AL21,AL26:AL27),"HIBA!")</f>
        <v>28000000</v>
      </c>
      <c r="AM28" s="174">
        <f>SUM(AM21:AM21,AM26:AM27)</f>
        <v>0</v>
      </c>
      <c r="AN28" s="175">
        <f>SUM(AN21:AN21,AN26:AN27)</f>
        <v>0</v>
      </c>
      <c r="AO28" s="175">
        <f>SUM(AO21:AO21,AO26:AO27)</f>
        <v>0</v>
      </c>
      <c r="AP28" s="176">
        <f>IF((SUM(AL28:AO28))=SUM(AP21:AP21,AP26:AP27),SUM(AP21:AP21,AP26:AP27),"HIBA!")</f>
        <v>28000000</v>
      </c>
      <c r="AQ28" s="174">
        <f>SUM(AQ21:AQ21,AQ26:AQ27)</f>
        <v>0</v>
      </c>
      <c r="AR28" s="175">
        <f>SUM(AR21:AR21,AR26:AR27)</f>
        <v>0</v>
      </c>
      <c r="AS28" s="175">
        <f>SUM(AS21:AS21,AS26:AS27)</f>
        <v>0</v>
      </c>
      <c r="AT28" s="176">
        <f>IF((SUM(AP28:AS28))=SUM(AT21:AT21,AT26:AT27),SUM(AT21:AT21,AT26:AT27),"HIBA!")</f>
        <v>28000000</v>
      </c>
      <c r="AU28" s="174">
        <f>SUM(AU21:AU21,AU26:AU27)</f>
        <v>0</v>
      </c>
      <c r="AV28" s="175">
        <f>SUM(AV21:AV21,AV26:AV27)</f>
        <v>0</v>
      </c>
      <c r="AW28" s="175">
        <f>SUM(AW21:AW21,AW26:AW27)</f>
        <v>0</v>
      </c>
      <c r="AX28" s="176">
        <f>IF((SUM(AT28:AW28))=SUM(AX21:AX21,AX26:AX27),SUM(AX21:AX21,AX26:AX27),"HIBA!")</f>
        <v>28000000</v>
      </c>
      <c r="AY28" s="133"/>
      <c r="AZ28" s="506">
        <f>Önkormányzat!BC153-J28</f>
        <v>2181226</v>
      </c>
      <c r="BA28" s="504">
        <v>0</v>
      </c>
      <c r="BB28" s="504">
        <v>0</v>
      </c>
    </row>
    <row r="29" spans="1:54" ht="52.8" x14ac:dyDescent="0.3">
      <c r="A29" s="34" t="s">
        <v>136</v>
      </c>
      <c r="B29" s="33" t="s">
        <v>135</v>
      </c>
      <c r="C29" s="165">
        <v>0</v>
      </c>
      <c r="D29" s="166">
        <v>0</v>
      </c>
      <c r="E29" s="166">
        <v>0</v>
      </c>
      <c r="F29" s="167">
        <f>SUM(C29:E29)</f>
        <v>0</v>
      </c>
      <c r="G29" s="165">
        <v>0</v>
      </c>
      <c r="H29" s="166">
        <v>0</v>
      </c>
      <c r="I29" s="166">
        <v>0</v>
      </c>
      <c r="J29" s="167">
        <f>SUM(F29:I29)</f>
        <v>0</v>
      </c>
      <c r="K29" s="165"/>
      <c r="L29" s="166"/>
      <c r="M29" s="166"/>
      <c r="N29" s="167">
        <f>SUM(J29:M29)</f>
        <v>0</v>
      </c>
      <c r="O29" s="165"/>
      <c r="P29" s="166"/>
      <c r="Q29" s="166"/>
      <c r="R29" s="167">
        <f>SUM(N29:Q29)</f>
        <v>0</v>
      </c>
      <c r="S29" s="165"/>
      <c r="T29" s="166"/>
      <c r="U29" s="166"/>
      <c r="V29" s="167">
        <f>SUM(R29:U29)</f>
        <v>0</v>
      </c>
      <c r="W29" s="165"/>
      <c r="X29" s="166"/>
      <c r="Y29" s="166"/>
      <c r="Z29" s="167">
        <f>SUM(V29:Y29)</f>
        <v>0</v>
      </c>
      <c r="AA29" s="165"/>
      <c r="AB29" s="166"/>
      <c r="AC29" s="166"/>
      <c r="AD29" s="167">
        <f>SUM(Z29:AC29)</f>
        <v>0</v>
      </c>
      <c r="AE29" s="165"/>
      <c r="AF29" s="166"/>
      <c r="AG29" s="166"/>
      <c r="AH29" s="167">
        <f>SUM(AD29:AG29)</f>
        <v>0</v>
      </c>
      <c r="AI29" s="165"/>
      <c r="AJ29" s="166"/>
      <c r="AK29" s="166"/>
      <c r="AL29" s="167">
        <f>SUM(AH29:AK29)</f>
        <v>0</v>
      </c>
      <c r="AM29" s="165"/>
      <c r="AN29" s="166"/>
      <c r="AO29" s="166"/>
      <c r="AP29" s="167">
        <f>SUM(AL29:AO29)</f>
        <v>0</v>
      </c>
      <c r="AQ29" s="165"/>
      <c r="AR29" s="166"/>
      <c r="AS29" s="166"/>
      <c r="AT29" s="167">
        <f>SUM(AP29:AS29)</f>
        <v>0</v>
      </c>
      <c r="AU29" s="165"/>
      <c r="AV29" s="166"/>
      <c r="AW29" s="166"/>
      <c r="AX29" s="167">
        <f>SUM(AT29:AW29)</f>
        <v>0</v>
      </c>
      <c r="AY29" s="123"/>
      <c r="AZ29" s="499">
        <f>Önkormányzat!BC154-J29</f>
        <v>251691</v>
      </c>
      <c r="BA29" s="449">
        <v>0</v>
      </c>
      <c r="BB29" s="449">
        <v>0</v>
      </c>
    </row>
    <row r="30" spans="1:54" ht="66" x14ac:dyDescent="0.3">
      <c r="A30" s="34" t="s">
        <v>134</v>
      </c>
      <c r="B30" s="33" t="s">
        <v>133</v>
      </c>
      <c r="C30" s="165">
        <v>0</v>
      </c>
      <c r="D30" s="166">
        <v>0</v>
      </c>
      <c r="E30" s="166">
        <v>0</v>
      </c>
      <c r="F30" s="167">
        <f>SUM(C30:E30)</f>
        <v>0</v>
      </c>
      <c r="G30" s="165">
        <v>0</v>
      </c>
      <c r="H30" s="166">
        <v>0</v>
      </c>
      <c r="I30" s="166">
        <v>0</v>
      </c>
      <c r="J30" s="167">
        <f>SUM(F30:I30)</f>
        <v>0</v>
      </c>
      <c r="K30" s="165"/>
      <c r="L30" s="166"/>
      <c r="M30" s="166"/>
      <c r="N30" s="167">
        <f>SUM(J30:M30)</f>
        <v>0</v>
      </c>
      <c r="O30" s="165"/>
      <c r="P30" s="166"/>
      <c r="Q30" s="166"/>
      <c r="R30" s="167">
        <f>SUM(N30:Q30)</f>
        <v>0</v>
      </c>
      <c r="S30" s="165"/>
      <c r="T30" s="166"/>
      <c r="U30" s="166"/>
      <c r="V30" s="167">
        <f>SUM(R30:U30)</f>
        <v>0</v>
      </c>
      <c r="W30" s="165"/>
      <c r="X30" s="166"/>
      <c r="Y30" s="166"/>
      <c r="Z30" s="167">
        <f>SUM(V30:Y30)</f>
        <v>0</v>
      </c>
      <c r="AA30" s="165"/>
      <c r="AB30" s="166"/>
      <c r="AC30" s="166"/>
      <c r="AD30" s="167">
        <f>SUM(Z30:AC30)</f>
        <v>0</v>
      </c>
      <c r="AE30" s="165"/>
      <c r="AF30" s="166"/>
      <c r="AG30" s="166"/>
      <c r="AH30" s="167">
        <f>SUM(AD30:AG30)</f>
        <v>0</v>
      </c>
      <c r="AI30" s="165"/>
      <c r="AJ30" s="166"/>
      <c r="AK30" s="166"/>
      <c r="AL30" s="167">
        <f>SUM(AH30:AK30)</f>
        <v>0</v>
      </c>
      <c r="AM30" s="165"/>
      <c r="AN30" s="166"/>
      <c r="AO30" s="166"/>
      <c r="AP30" s="167">
        <f>SUM(AL30:AO30)</f>
        <v>0</v>
      </c>
      <c r="AQ30" s="165"/>
      <c r="AR30" s="166"/>
      <c r="AS30" s="166"/>
      <c r="AT30" s="167">
        <f>SUM(AP30:AS30)</f>
        <v>0</v>
      </c>
      <c r="AU30" s="165"/>
      <c r="AV30" s="166"/>
      <c r="AW30" s="166"/>
      <c r="AX30" s="167">
        <f>SUM(AT30:AW30)</f>
        <v>0</v>
      </c>
      <c r="AY30" s="123"/>
      <c r="AZ30" s="499">
        <f>Önkormányzat!BC155-J30</f>
        <v>1112579</v>
      </c>
      <c r="BA30" s="449">
        <v>0</v>
      </c>
      <c r="BB30" s="449">
        <v>0</v>
      </c>
    </row>
    <row r="31" spans="1:54" ht="39.6" x14ac:dyDescent="0.3">
      <c r="A31" s="34" t="s">
        <v>132</v>
      </c>
      <c r="B31" s="33" t="s">
        <v>131</v>
      </c>
      <c r="C31" s="165">
        <v>5200000</v>
      </c>
      <c r="D31" s="166">
        <v>0</v>
      </c>
      <c r="E31" s="166">
        <v>0</v>
      </c>
      <c r="F31" s="167">
        <f>SUM(C31:E31)</f>
        <v>5200000</v>
      </c>
      <c r="G31" s="165">
        <v>2180449</v>
      </c>
      <c r="H31" s="166">
        <v>0</v>
      </c>
      <c r="I31" s="166">
        <v>0</v>
      </c>
      <c r="J31" s="167">
        <f>SUM(F31:I31)</f>
        <v>7380449</v>
      </c>
      <c r="K31" s="165"/>
      <c r="L31" s="166"/>
      <c r="M31" s="166"/>
      <c r="N31" s="167">
        <f>SUM(J31:M31)</f>
        <v>7380449</v>
      </c>
      <c r="O31" s="165"/>
      <c r="P31" s="166"/>
      <c r="Q31" s="166"/>
      <c r="R31" s="167">
        <f>SUM(N31:Q31)</f>
        <v>7380449</v>
      </c>
      <c r="S31" s="165"/>
      <c r="T31" s="166"/>
      <c r="U31" s="166"/>
      <c r="V31" s="167">
        <f>SUM(R31:U31)</f>
        <v>7380449</v>
      </c>
      <c r="W31" s="165"/>
      <c r="X31" s="166"/>
      <c r="Y31" s="166"/>
      <c r="Z31" s="167">
        <f>SUM(V31:Y31)</f>
        <v>7380449</v>
      </c>
      <c r="AA31" s="165"/>
      <c r="AB31" s="166"/>
      <c r="AC31" s="166"/>
      <c r="AD31" s="167">
        <f>SUM(Z31:AC31)</f>
        <v>7380449</v>
      </c>
      <c r="AE31" s="165"/>
      <c r="AF31" s="166"/>
      <c r="AG31" s="166"/>
      <c r="AH31" s="167">
        <f>SUM(AD31:AG31)</f>
        <v>7380449</v>
      </c>
      <c r="AI31" s="165"/>
      <c r="AJ31" s="166"/>
      <c r="AK31" s="166"/>
      <c r="AL31" s="167">
        <f>SUM(AH31:AK31)</f>
        <v>7380449</v>
      </c>
      <c r="AM31" s="165"/>
      <c r="AN31" s="166"/>
      <c r="AO31" s="166"/>
      <c r="AP31" s="167">
        <f>SUM(AL31:AO31)</f>
        <v>7380449</v>
      </c>
      <c r="AQ31" s="165"/>
      <c r="AR31" s="166"/>
      <c r="AS31" s="166"/>
      <c r="AT31" s="167">
        <f>SUM(AP31:AS31)</f>
        <v>7380449</v>
      </c>
      <c r="AU31" s="165"/>
      <c r="AV31" s="166"/>
      <c r="AW31" s="166"/>
      <c r="AX31" s="167">
        <f>SUM(AT31:AW31)</f>
        <v>7380449</v>
      </c>
      <c r="AY31" s="123"/>
      <c r="AZ31" s="499">
        <f>Önkormányzat!BC156-J31</f>
        <v>791576</v>
      </c>
      <c r="BA31" s="449">
        <v>0</v>
      </c>
      <c r="BB31" s="449">
        <v>0</v>
      </c>
    </row>
    <row r="32" spans="1:54" ht="66" x14ac:dyDescent="0.3">
      <c r="A32" s="34" t="s">
        <v>128</v>
      </c>
      <c r="B32" s="33" t="s">
        <v>127</v>
      </c>
      <c r="C32" s="165">
        <v>0</v>
      </c>
      <c r="D32" s="166">
        <v>0</v>
      </c>
      <c r="E32" s="166">
        <v>0</v>
      </c>
      <c r="F32" s="167">
        <f>SUM(C32:E32)</f>
        <v>0</v>
      </c>
      <c r="G32" s="165">
        <v>0</v>
      </c>
      <c r="H32" s="166">
        <v>0</v>
      </c>
      <c r="I32" s="166">
        <v>0</v>
      </c>
      <c r="J32" s="167">
        <f>SUM(F32:I32)</f>
        <v>0</v>
      </c>
      <c r="K32" s="165"/>
      <c r="L32" s="166"/>
      <c r="M32" s="166"/>
      <c r="N32" s="167">
        <f>SUM(J32:M32)</f>
        <v>0</v>
      </c>
      <c r="O32" s="165"/>
      <c r="P32" s="166"/>
      <c r="Q32" s="166"/>
      <c r="R32" s="167">
        <f>SUM(N32:Q32)</f>
        <v>0</v>
      </c>
      <c r="S32" s="165"/>
      <c r="T32" s="166"/>
      <c r="U32" s="166"/>
      <c r="V32" s="167">
        <f>SUM(R32:U32)</f>
        <v>0</v>
      </c>
      <c r="W32" s="165"/>
      <c r="X32" s="166"/>
      <c r="Y32" s="166"/>
      <c r="Z32" s="167">
        <f>SUM(V32:Y32)</f>
        <v>0</v>
      </c>
      <c r="AA32" s="165"/>
      <c r="AB32" s="166"/>
      <c r="AC32" s="166"/>
      <c r="AD32" s="167">
        <f>SUM(Z32:AC32)</f>
        <v>0</v>
      </c>
      <c r="AE32" s="165"/>
      <c r="AF32" s="166"/>
      <c r="AG32" s="166"/>
      <c r="AH32" s="167">
        <f>SUM(AD32:AG32)</f>
        <v>0</v>
      </c>
      <c r="AI32" s="165"/>
      <c r="AJ32" s="166"/>
      <c r="AK32" s="166"/>
      <c r="AL32" s="167">
        <f>SUM(AH32:AK32)</f>
        <v>0</v>
      </c>
      <c r="AM32" s="165"/>
      <c r="AN32" s="166"/>
      <c r="AO32" s="166"/>
      <c r="AP32" s="167">
        <f>SUM(AL32:AO32)</f>
        <v>0</v>
      </c>
      <c r="AQ32" s="165"/>
      <c r="AR32" s="166"/>
      <c r="AS32" s="166"/>
      <c r="AT32" s="167">
        <f>SUM(AP32:AS32)</f>
        <v>0</v>
      </c>
      <c r="AU32" s="165"/>
      <c r="AV32" s="166"/>
      <c r="AW32" s="166"/>
      <c r="AX32" s="167">
        <f>SUM(AT32:AW32)</f>
        <v>0</v>
      </c>
      <c r="AY32" s="123"/>
      <c r="AZ32" s="499">
        <f>Önkormányzat!BC157-J32</f>
        <v>1410729</v>
      </c>
      <c r="BA32" s="449">
        <v>0</v>
      </c>
      <c r="BB32" s="449">
        <v>0</v>
      </c>
    </row>
    <row r="33" spans="1:54" ht="66" x14ac:dyDescent="0.3">
      <c r="A33" s="34" t="s">
        <v>126</v>
      </c>
      <c r="B33" s="33" t="s">
        <v>125</v>
      </c>
      <c r="C33" s="165">
        <v>2300000</v>
      </c>
      <c r="D33" s="166">
        <v>0</v>
      </c>
      <c r="E33" s="166">
        <v>0</v>
      </c>
      <c r="F33" s="167">
        <f>SUM(C33:E33)</f>
        <v>2300000</v>
      </c>
      <c r="G33" s="165">
        <v>0</v>
      </c>
      <c r="H33" s="166">
        <v>0</v>
      </c>
      <c r="I33" s="166">
        <v>0</v>
      </c>
      <c r="J33" s="167">
        <f>SUM(F33:I33)</f>
        <v>2300000</v>
      </c>
      <c r="K33" s="165"/>
      <c r="L33" s="166"/>
      <c r="M33" s="166"/>
      <c r="N33" s="167">
        <f>SUM(J33:M33)</f>
        <v>2300000</v>
      </c>
      <c r="O33" s="165"/>
      <c r="P33" s="166"/>
      <c r="Q33" s="166"/>
      <c r="R33" s="167">
        <f>SUM(N33:Q33)</f>
        <v>2300000</v>
      </c>
      <c r="S33" s="165"/>
      <c r="T33" s="166"/>
      <c r="U33" s="166"/>
      <c r="V33" s="167">
        <f>SUM(R33:U33)</f>
        <v>2300000</v>
      </c>
      <c r="W33" s="165"/>
      <c r="X33" s="166"/>
      <c r="Y33" s="166"/>
      <c r="Z33" s="167">
        <f>SUM(V33:Y33)</f>
        <v>2300000</v>
      </c>
      <c r="AA33" s="165"/>
      <c r="AB33" s="166"/>
      <c r="AC33" s="166"/>
      <c r="AD33" s="167">
        <f>SUM(Z33:AC33)</f>
        <v>2300000</v>
      </c>
      <c r="AE33" s="165"/>
      <c r="AF33" s="166"/>
      <c r="AG33" s="166"/>
      <c r="AH33" s="167">
        <f>SUM(AD33:AG33)</f>
        <v>2300000</v>
      </c>
      <c r="AI33" s="165"/>
      <c r="AJ33" s="166"/>
      <c r="AK33" s="166"/>
      <c r="AL33" s="167">
        <f>SUM(AH33:AK33)</f>
        <v>2300000</v>
      </c>
      <c r="AM33" s="165"/>
      <c r="AN33" s="166"/>
      <c r="AO33" s="166"/>
      <c r="AP33" s="167">
        <f>SUM(AL33:AO33)</f>
        <v>2300000</v>
      </c>
      <c r="AQ33" s="165"/>
      <c r="AR33" s="166"/>
      <c r="AS33" s="166"/>
      <c r="AT33" s="167">
        <f>SUM(AP33:AS33)</f>
        <v>2300000</v>
      </c>
      <c r="AU33" s="165"/>
      <c r="AV33" s="166"/>
      <c r="AW33" s="166"/>
      <c r="AX33" s="167">
        <f>SUM(AT33:AW33)</f>
        <v>2300000</v>
      </c>
      <c r="AY33" s="123"/>
      <c r="AZ33" s="499">
        <f>Önkormányzat!BC158-J33</f>
        <v>-1410729</v>
      </c>
      <c r="BA33" s="449">
        <v>0</v>
      </c>
      <c r="BB33" s="449">
        <v>0</v>
      </c>
    </row>
    <row r="34" spans="1:54" ht="26.4" x14ac:dyDescent="0.3">
      <c r="A34" s="34" t="s">
        <v>124</v>
      </c>
      <c r="B34" s="33" t="s">
        <v>123</v>
      </c>
      <c r="C34" s="165">
        <v>0</v>
      </c>
      <c r="D34" s="166">
        <v>0</v>
      </c>
      <c r="E34" s="166">
        <v>0</v>
      </c>
      <c r="F34" s="167">
        <f>SUM(C34:E34)</f>
        <v>0</v>
      </c>
      <c r="G34" s="165">
        <v>0</v>
      </c>
      <c r="H34" s="166">
        <v>0</v>
      </c>
      <c r="I34" s="166">
        <v>0</v>
      </c>
      <c r="J34" s="167">
        <f>SUM(F34:I34)</f>
        <v>0</v>
      </c>
      <c r="K34" s="165"/>
      <c r="L34" s="166"/>
      <c r="M34" s="166"/>
      <c r="N34" s="167">
        <f>SUM(J34:M34)</f>
        <v>0</v>
      </c>
      <c r="O34" s="165"/>
      <c r="P34" s="166"/>
      <c r="Q34" s="166"/>
      <c r="R34" s="167">
        <f>SUM(N34:Q34)</f>
        <v>0</v>
      </c>
      <c r="S34" s="165"/>
      <c r="T34" s="166"/>
      <c r="U34" s="166"/>
      <c r="V34" s="167">
        <f>SUM(R34:U34)</f>
        <v>0</v>
      </c>
      <c r="W34" s="165"/>
      <c r="X34" s="166"/>
      <c r="Y34" s="166"/>
      <c r="Z34" s="167">
        <f>SUM(V34:Y34)</f>
        <v>0</v>
      </c>
      <c r="AA34" s="165"/>
      <c r="AB34" s="166"/>
      <c r="AC34" s="166"/>
      <c r="AD34" s="167">
        <f>SUM(Z34:AC34)</f>
        <v>0</v>
      </c>
      <c r="AE34" s="165"/>
      <c r="AF34" s="166"/>
      <c r="AG34" s="166"/>
      <c r="AH34" s="167">
        <f>SUM(AD34:AG34)</f>
        <v>0</v>
      </c>
      <c r="AI34" s="165"/>
      <c r="AJ34" s="166"/>
      <c r="AK34" s="166"/>
      <c r="AL34" s="167">
        <f>SUM(AH34:AK34)</f>
        <v>0</v>
      </c>
      <c r="AM34" s="165"/>
      <c r="AN34" s="166"/>
      <c r="AO34" s="166"/>
      <c r="AP34" s="167">
        <f>SUM(AL34:AO34)</f>
        <v>0</v>
      </c>
      <c r="AQ34" s="165"/>
      <c r="AR34" s="166"/>
      <c r="AS34" s="166"/>
      <c r="AT34" s="167">
        <f>SUM(AP34:AS34)</f>
        <v>0</v>
      </c>
      <c r="AU34" s="165"/>
      <c r="AV34" s="166"/>
      <c r="AW34" s="166"/>
      <c r="AX34" s="167">
        <f>SUM(AT34:AW34)</f>
        <v>0</v>
      </c>
      <c r="AY34" s="123"/>
      <c r="AZ34" s="499">
        <f>Önkormányzat!BC159-J34</f>
        <v>33</v>
      </c>
      <c r="BA34" s="449">
        <v>0</v>
      </c>
      <c r="BB34" s="449">
        <v>0</v>
      </c>
    </row>
    <row r="35" spans="1:54" ht="52.8" x14ac:dyDescent="0.3">
      <c r="A35" s="34" t="s">
        <v>122</v>
      </c>
      <c r="B35" s="33" t="s">
        <v>121</v>
      </c>
      <c r="C35" s="165"/>
      <c r="D35" s="166"/>
      <c r="E35" s="166"/>
      <c r="F35" s="167">
        <f>SUM(C35:E35)</f>
        <v>0</v>
      </c>
      <c r="G35" s="165"/>
      <c r="H35" s="166"/>
      <c r="I35" s="166"/>
      <c r="J35" s="167">
        <f>SUM(F35:I35)</f>
        <v>0</v>
      </c>
      <c r="K35" s="165"/>
      <c r="L35" s="166"/>
      <c r="M35" s="166"/>
      <c r="N35" s="167">
        <f>SUM(J35:M35)</f>
        <v>0</v>
      </c>
      <c r="O35" s="165"/>
      <c r="P35" s="166"/>
      <c r="Q35" s="166"/>
      <c r="R35" s="167">
        <f>SUM(N35:Q35)</f>
        <v>0</v>
      </c>
      <c r="S35" s="165"/>
      <c r="T35" s="166"/>
      <c r="U35" s="166"/>
      <c r="V35" s="167">
        <f>SUM(R35:U35)</f>
        <v>0</v>
      </c>
      <c r="W35" s="165"/>
      <c r="X35" s="166"/>
      <c r="Y35" s="166"/>
      <c r="Z35" s="167">
        <f>SUM(V35:Y35)</f>
        <v>0</v>
      </c>
      <c r="AA35" s="165"/>
      <c r="AB35" s="166"/>
      <c r="AC35" s="166"/>
      <c r="AD35" s="167">
        <f>SUM(Z35:AC35)</f>
        <v>0</v>
      </c>
      <c r="AE35" s="165"/>
      <c r="AF35" s="166"/>
      <c r="AG35" s="166"/>
      <c r="AH35" s="167">
        <f>SUM(AD35:AG35)</f>
        <v>0</v>
      </c>
      <c r="AI35" s="165"/>
      <c r="AJ35" s="166"/>
      <c r="AK35" s="166"/>
      <c r="AL35" s="167">
        <f>SUM(AH35:AK35)</f>
        <v>0</v>
      </c>
      <c r="AM35" s="165"/>
      <c r="AN35" s="166"/>
      <c r="AO35" s="166"/>
      <c r="AP35" s="167">
        <f>SUM(AL35:AO35)</f>
        <v>0</v>
      </c>
      <c r="AQ35" s="165"/>
      <c r="AR35" s="166"/>
      <c r="AS35" s="166"/>
      <c r="AT35" s="167">
        <f>SUM(AP35:AS35)</f>
        <v>0</v>
      </c>
      <c r="AU35" s="165"/>
      <c r="AV35" s="166"/>
      <c r="AW35" s="166"/>
      <c r="AX35" s="167">
        <f>SUM(AT35:AW35)</f>
        <v>0</v>
      </c>
      <c r="AY35" s="123"/>
      <c r="AZ35" s="499">
        <f>Önkormányzat!BC160-J35</f>
        <v>0</v>
      </c>
      <c r="BA35" s="449"/>
      <c r="BB35" s="449"/>
    </row>
    <row r="36" spans="1:54" ht="52.8" x14ac:dyDescent="0.3">
      <c r="A36" s="34" t="s">
        <v>120</v>
      </c>
      <c r="B36" s="33" t="s">
        <v>119</v>
      </c>
      <c r="C36" s="165"/>
      <c r="D36" s="166"/>
      <c r="E36" s="166"/>
      <c r="F36" s="167">
        <f>SUM(C36:E36)</f>
        <v>0</v>
      </c>
      <c r="G36" s="165"/>
      <c r="H36" s="166"/>
      <c r="I36" s="166"/>
      <c r="J36" s="167">
        <f>SUM(F36:I36)</f>
        <v>0</v>
      </c>
      <c r="K36" s="165"/>
      <c r="L36" s="166"/>
      <c r="M36" s="166"/>
      <c r="N36" s="167">
        <f>SUM(J36:M36)</f>
        <v>0</v>
      </c>
      <c r="O36" s="165"/>
      <c r="P36" s="166"/>
      <c r="Q36" s="166"/>
      <c r="R36" s="167">
        <f>SUM(N36:Q36)</f>
        <v>0</v>
      </c>
      <c r="S36" s="165"/>
      <c r="T36" s="166"/>
      <c r="U36" s="166"/>
      <c r="V36" s="167">
        <f>SUM(R36:U36)</f>
        <v>0</v>
      </c>
      <c r="W36" s="165"/>
      <c r="X36" s="166"/>
      <c r="Y36" s="166"/>
      <c r="Z36" s="167">
        <f>SUM(V36:Y36)</f>
        <v>0</v>
      </c>
      <c r="AA36" s="165"/>
      <c r="AB36" s="166"/>
      <c r="AC36" s="166"/>
      <c r="AD36" s="167">
        <f>SUM(Z36:AC36)</f>
        <v>0</v>
      </c>
      <c r="AE36" s="165"/>
      <c r="AF36" s="166"/>
      <c r="AG36" s="166"/>
      <c r="AH36" s="167">
        <f>SUM(AD36:AG36)</f>
        <v>0</v>
      </c>
      <c r="AI36" s="165"/>
      <c r="AJ36" s="166"/>
      <c r="AK36" s="166"/>
      <c r="AL36" s="167">
        <f>SUM(AH36:AK36)</f>
        <v>0</v>
      </c>
      <c r="AM36" s="165"/>
      <c r="AN36" s="166"/>
      <c r="AO36" s="166"/>
      <c r="AP36" s="167">
        <f>SUM(AL36:AO36)</f>
        <v>0</v>
      </c>
      <c r="AQ36" s="165"/>
      <c r="AR36" s="166"/>
      <c r="AS36" s="166"/>
      <c r="AT36" s="167">
        <f>SUM(AP36:AS36)</f>
        <v>0</v>
      </c>
      <c r="AU36" s="165"/>
      <c r="AV36" s="166"/>
      <c r="AW36" s="166"/>
      <c r="AX36" s="167">
        <f>SUM(AT36:AW36)</f>
        <v>0</v>
      </c>
      <c r="AY36" s="123"/>
      <c r="AZ36" s="499">
        <f>Önkormányzat!BC161-J36</f>
        <v>0</v>
      </c>
      <c r="BA36" s="449"/>
      <c r="BB36" s="449"/>
    </row>
    <row r="37" spans="1:54" ht="39.6" x14ac:dyDescent="0.3">
      <c r="A37" s="34" t="s">
        <v>118</v>
      </c>
      <c r="B37" s="33" t="s">
        <v>117</v>
      </c>
      <c r="C37" s="165">
        <v>1566000</v>
      </c>
      <c r="D37" s="166">
        <v>0</v>
      </c>
      <c r="E37" s="166">
        <v>0</v>
      </c>
      <c r="F37" s="167">
        <f>SUM(C37:E37)</f>
        <v>1566000</v>
      </c>
      <c r="G37" s="165">
        <v>0</v>
      </c>
      <c r="H37" s="166">
        <v>0</v>
      </c>
      <c r="I37" s="166">
        <v>0</v>
      </c>
      <c r="J37" s="167">
        <f>SUM(F37:I37)</f>
        <v>1566000</v>
      </c>
      <c r="K37" s="165"/>
      <c r="L37" s="166"/>
      <c r="M37" s="166"/>
      <c r="N37" s="167">
        <f>SUM(J37:M37)</f>
        <v>1566000</v>
      </c>
      <c r="O37" s="165"/>
      <c r="P37" s="166"/>
      <c r="Q37" s="166"/>
      <c r="R37" s="167">
        <f>SUM(N37:Q37)</f>
        <v>1566000</v>
      </c>
      <c r="S37" s="165"/>
      <c r="T37" s="166"/>
      <c r="U37" s="166"/>
      <c r="V37" s="167">
        <f>SUM(R37:U37)</f>
        <v>1566000</v>
      </c>
      <c r="W37" s="165"/>
      <c r="X37" s="166"/>
      <c r="Y37" s="166"/>
      <c r="Z37" s="167">
        <f>SUM(V37:Y37)</f>
        <v>1566000</v>
      </c>
      <c r="AA37" s="165"/>
      <c r="AB37" s="166"/>
      <c r="AC37" s="166"/>
      <c r="AD37" s="167">
        <f>SUM(Z37:AC37)</f>
        <v>1566000</v>
      </c>
      <c r="AE37" s="165"/>
      <c r="AF37" s="166"/>
      <c r="AG37" s="166"/>
      <c r="AH37" s="167">
        <f>SUM(AD37:AG37)</f>
        <v>1566000</v>
      </c>
      <c r="AI37" s="165"/>
      <c r="AJ37" s="166"/>
      <c r="AK37" s="166"/>
      <c r="AL37" s="167">
        <f>SUM(AH37:AK37)</f>
        <v>1566000</v>
      </c>
      <c r="AM37" s="165"/>
      <c r="AN37" s="166"/>
      <c r="AO37" s="166"/>
      <c r="AP37" s="167">
        <f>SUM(AL37:AO37)</f>
        <v>1566000</v>
      </c>
      <c r="AQ37" s="165"/>
      <c r="AR37" s="166"/>
      <c r="AS37" s="166"/>
      <c r="AT37" s="167">
        <f>SUM(AP37:AS37)</f>
        <v>1566000</v>
      </c>
      <c r="AU37" s="165"/>
      <c r="AV37" s="166"/>
      <c r="AW37" s="166"/>
      <c r="AX37" s="167">
        <f>SUM(AT37:AW37)</f>
        <v>1566000</v>
      </c>
      <c r="AY37" s="123"/>
      <c r="AZ37" s="499">
        <f>Önkormányzat!BC162-J37</f>
        <v>1737655</v>
      </c>
      <c r="BA37" s="449">
        <v>0</v>
      </c>
      <c r="BB37" s="449">
        <v>0</v>
      </c>
    </row>
    <row r="38" spans="1:54" ht="55.2" x14ac:dyDescent="0.3">
      <c r="A38" s="16" t="s">
        <v>116</v>
      </c>
      <c r="B38" s="15" t="s">
        <v>115</v>
      </c>
      <c r="C38" s="174">
        <f>SUM(C29:C37)</f>
        <v>9066000</v>
      </c>
      <c r="D38" s="175">
        <f>SUM(D29:D37)</f>
        <v>0</v>
      </c>
      <c r="E38" s="175">
        <f>SUM(E29:E37)</f>
        <v>0</v>
      </c>
      <c r="F38" s="176">
        <f>IF((SUM(C38:E38))=SUM(F29:F37),SUM(F29:F37),"HIBA!")</f>
        <v>9066000</v>
      </c>
      <c r="G38" s="174">
        <f>SUM(G29:G37)</f>
        <v>2180449</v>
      </c>
      <c r="H38" s="175">
        <f>SUM(H29:H37)</f>
        <v>0</v>
      </c>
      <c r="I38" s="175">
        <f>SUM(I29:I37)</f>
        <v>0</v>
      </c>
      <c r="J38" s="176">
        <f>IF((SUM(F38:I38))=SUM(J29:J37),SUM(J29:J37),"HIBA!")</f>
        <v>11246449</v>
      </c>
      <c r="K38" s="174">
        <f>SUM(K29:K37)</f>
        <v>0</v>
      </c>
      <c r="L38" s="175">
        <f>SUM(L29:L37)</f>
        <v>0</v>
      </c>
      <c r="M38" s="175">
        <f>SUM(M29:M37)</f>
        <v>0</v>
      </c>
      <c r="N38" s="176">
        <f>IF((SUM(J38:M38))=SUM(N29:N37),SUM(N29:N37),"HIBA!")</f>
        <v>11246449</v>
      </c>
      <c r="O38" s="174">
        <f>SUM(O29:O37)</f>
        <v>0</v>
      </c>
      <c r="P38" s="175">
        <f>SUM(P29:P37)</f>
        <v>0</v>
      </c>
      <c r="Q38" s="175">
        <f>SUM(Q29:Q37)</f>
        <v>0</v>
      </c>
      <c r="R38" s="176">
        <f>IF((SUM(N38:Q38))=SUM(R29:R37),SUM(R29:R37),"HIBA!")</f>
        <v>11246449</v>
      </c>
      <c r="S38" s="174">
        <f>SUM(S29:S37)</f>
        <v>0</v>
      </c>
      <c r="T38" s="175">
        <f>SUM(T29:T37)</f>
        <v>0</v>
      </c>
      <c r="U38" s="175">
        <f>SUM(U29:U37)</f>
        <v>0</v>
      </c>
      <c r="V38" s="176">
        <f>IF((SUM(R38:U38))=SUM(V29:V37),SUM(V29:V37),"HIBA!")</f>
        <v>11246449</v>
      </c>
      <c r="W38" s="174">
        <f>SUM(W29:W37)</f>
        <v>0</v>
      </c>
      <c r="X38" s="175">
        <f>SUM(X29:X37)</f>
        <v>0</v>
      </c>
      <c r="Y38" s="175">
        <f>SUM(Y29:Y37)</f>
        <v>0</v>
      </c>
      <c r="Z38" s="176">
        <f>IF((SUM(V38:Y38))=SUM(Z29:Z37),SUM(Z29:Z37),"HIBA!")</f>
        <v>11246449</v>
      </c>
      <c r="AA38" s="174">
        <f>SUM(AA29:AA37)</f>
        <v>0</v>
      </c>
      <c r="AB38" s="175">
        <f>SUM(AB29:AB37)</f>
        <v>0</v>
      </c>
      <c r="AC38" s="175">
        <f>SUM(AC29:AC37)</f>
        <v>0</v>
      </c>
      <c r="AD38" s="176">
        <f>IF((SUM(Z38:AC38))=SUM(AD29:AD37),SUM(AD29:AD37),"HIBA!")</f>
        <v>11246449</v>
      </c>
      <c r="AE38" s="174">
        <f>SUM(AE29:AE37)</f>
        <v>0</v>
      </c>
      <c r="AF38" s="175">
        <f>SUM(AF29:AF37)</f>
        <v>0</v>
      </c>
      <c r="AG38" s="175">
        <f>SUM(AG29:AG37)</f>
        <v>0</v>
      </c>
      <c r="AH38" s="176">
        <f>IF((SUM(AD38:AG38))=SUM(AH29:AH37),SUM(AH29:AH37),"HIBA!")</f>
        <v>11246449</v>
      </c>
      <c r="AI38" s="174">
        <f>SUM(AI29:AI37)</f>
        <v>0</v>
      </c>
      <c r="AJ38" s="175">
        <f>SUM(AJ29:AJ37)</f>
        <v>0</v>
      </c>
      <c r="AK38" s="175">
        <f>SUM(AK29:AK37)</f>
        <v>0</v>
      </c>
      <c r="AL38" s="176">
        <f>IF((SUM(AH38:AK38))=SUM(AL29:AL37),SUM(AL29:AL37),"HIBA!")</f>
        <v>11246449</v>
      </c>
      <c r="AM38" s="174">
        <f>SUM(AM29:AM37)</f>
        <v>0</v>
      </c>
      <c r="AN38" s="175">
        <f>SUM(AN29:AN37)</f>
        <v>0</v>
      </c>
      <c r="AO38" s="175">
        <f>SUM(AO29:AO37)</f>
        <v>0</v>
      </c>
      <c r="AP38" s="176">
        <f>IF((SUM(AL38:AO38))=SUM(AP29:AP37),SUM(AP29:AP37),"HIBA!")</f>
        <v>11246449</v>
      </c>
      <c r="AQ38" s="174">
        <f>SUM(AQ29:AQ37)</f>
        <v>0</v>
      </c>
      <c r="AR38" s="175">
        <f>SUM(AR29:AR37)</f>
        <v>0</v>
      </c>
      <c r="AS38" s="175">
        <f>SUM(AS29:AS37)</f>
        <v>0</v>
      </c>
      <c r="AT38" s="176">
        <f>IF((SUM(AP38:AS38))=SUM(AT29:AT37),SUM(AT29:AT37),"HIBA!")</f>
        <v>11246449</v>
      </c>
      <c r="AU38" s="174">
        <f>SUM(AU29:AU37)</f>
        <v>0</v>
      </c>
      <c r="AV38" s="175">
        <f>SUM(AV29:AV37)</f>
        <v>0</v>
      </c>
      <c r="AW38" s="175">
        <f>SUM(AW29:AW37)</f>
        <v>0</v>
      </c>
      <c r="AX38" s="176">
        <f>IF((SUM(AT38:AW38))=SUM(AX29:AX37),SUM(AX29:AX37),"HIBA!")</f>
        <v>11246449</v>
      </c>
      <c r="AY38" s="133"/>
      <c r="AZ38" s="506">
        <f>Önkormányzat!BC163-J38</f>
        <v>3893534</v>
      </c>
      <c r="BA38" s="504">
        <v>0</v>
      </c>
      <c r="BB38" s="504">
        <v>0</v>
      </c>
    </row>
    <row r="39" spans="1:54" ht="171.6" x14ac:dyDescent="0.3">
      <c r="A39" s="45" t="s">
        <v>108</v>
      </c>
      <c r="B39" s="21" t="s">
        <v>107</v>
      </c>
      <c r="C39" s="172"/>
      <c r="D39" s="173"/>
      <c r="E39" s="173"/>
      <c r="F39" s="171">
        <f>SUM(C39:E39)</f>
        <v>0</v>
      </c>
      <c r="G39" s="172"/>
      <c r="H39" s="173"/>
      <c r="I39" s="173"/>
      <c r="J39" s="171">
        <f>SUM(F39:I39)</f>
        <v>0</v>
      </c>
      <c r="K39" s="172"/>
      <c r="L39" s="173"/>
      <c r="M39" s="173"/>
      <c r="N39" s="171">
        <f>SUM(J39:M39)</f>
        <v>0</v>
      </c>
      <c r="O39" s="172"/>
      <c r="P39" s="173"/>
      <c r="Q39" s="173"/>
      <c r="R39" s="171">
        <f>SUM(N39:Q39)</f>
        <v>0</v>
      </c>
      <c r="S39" s="172"/>
      <c r="T39" s="173"/>
      <c r="U39" s="173"/>
      <c r="V39" s="171">
        <f>SUM(R39:U39)</f>
        <v>0</v>
      </c>
      <c r="W39" s="172"/>
      <c r="X39" s="173"/>
      <c r="Y39" s="173"/>
      <c r="Z39" s="171">
        <f>SUM(V39:Y39)</f>
        <v>0</v>
      </c>
      <c r="AA39" s="172"/>
      <c r="AB39" s="173"/>
      <c r="AC39" s="173"/>
      <c r="AD39" s="171">
        <f>SUM(Z39:AC39)</f>
        <v>0</v>
      </c>
      <c r="AE39" s="172"/>
      <c r="AF39" s="173"/>
      <c r="AG39" s="173"/>
      <c r="AH39" s="171">
        <f>SUM(AD39:AG39)</f>
        <v>0</v>
      </c>
      <c r="AI39" s="172"/>
      <c r="AJ39" s="173"/>
      <c r="AK39" s="173"/>
      <c r="AL39" s="171">
        <f>SUM(AH39:AK39)</f>
        <v>0</v>
      </c>
      <c r="AM39" s="172"/>
      <c r="AN39" s="173"/>
      <c r="AO39" s="173"/>
      <c r="AP39" s="171">
        <f>SUM(AL39:AO39)</f>
        <v>0</v>
      </c>
      <c r="AQ39" s="172"/>
      <c r="AR39" s="173"/>
      <c r="AS39" s="173"/>
      <c r="AT39" s="171">
        <f>SUM(AP39:AS39)</f>
        <v>0</v>
      </c>
      <c r="AU39" s="172"/>
      <c r="AV39" s="173"/>
      <c r="AW39" s="173"/>
      <c r="AX39" s="171">
        <f>SUM(AT39:AW39)</f>
        <v>0</v>
      </c>
      <c r="AY39" s="142"/>
      <c r="AZ39" s="499">
        <f>Önkormányzat!BC164-J39</f>
        <v>0</v>
      </c>
      <c r="BA39" s="452"/>
      <c r="BB39" s="452"/>
    </row>
    <row r="40" spans="1:54" ht="79.2" x14ac:dyDescent="0.3">
      <c r="A40" s="45" t="s">
        <v>106</v>
      </c>
      <c r="B40" s="21" t="s">
        <v>105</v>
      </c>
      <c r="C40" s="172"/>
      <c r="D40" s="173"/>
      <c r="E40" s="173"/>
      <c r="F40" s="171">
        <f>SUM(C40:E40)</f>
        <v>0</v>
      </c>
      <c r="G40" s="172"/>
      <c r="H40" s="173"/>
      <c r="I40" s="173"/>
      <c r="J40" s="171">
        <f>SUM(F40:I40)</f>
        <v>0</v>
      </c>
      <c r="K40" s="172"/>
      <c r="L40" s="173"/>
      <c r="M40" s="173"/>
      <c r="N40" s="171">
        <f>SUM(J40:M40)</f>
        <v>0</v>
      </c>
      <c r="O40" s="172"/>
      <c r="P40" s="173"/>
      <c r="Q40" s="173"/>
      <c r="R40" s="171">
        <f>SUM(N40:Q40)</f>
        <v>0</v>
      </c>
      <c r="S40" s="172"/>
      <c r="T40" s="173"/>
      <c r="U40" s="173"/>
      <c r="V40" s="171">
        <f>SUM(R40:U40)</f>
        <v>0</v>
      </c>
      <c r="W40" s="172"/>
      <c r="X40" s="173"/>
      <c r="Y40" s="173"/>
      <c r="Z40" s="171">
        <f>SUM(V40:Y40)</f>
        <v>0</v>
      </c>
      <c r="AA40" s="172"/>
      <c r="AB40" s="173"/>
      <c r="AC40" s="173"/>
      <c r="AD40" s="171">
        <f>SUM(Z40:AC40)</f>
        <v>0</v>
      </c>
      <c r="AE40" s="172"/>
      <c r="AF40" s="173"/>
      <c r="AG40" s="173"/>
      <c r="AH40" s="171">
        <f>SUM(AD40:AG40)</f>
        <v>0</v>
      </c>
      <c r="AI40" s="172"/>
      <c r="AJ40" s="173"/>
      <c r="AK40" s="173"/>
      <c r="AL40" s="171">
        <f>SUM(AH40:AK40)</f>
        <v>0</v>
      </c>
      <c r="AM40" s="172"/>
      <c r="AN40" s="173"/>
      <c r="AO40" s="173"/>
      <c r="AP40" s="171">
        <f>SUM(AL40:AO40)</f>
        <v>0</v>
      </c>
      <c r="AQ40" s="172"/>
      <c r="AR40" s="173"/>
      <c r="AS40" s="173"/>
      <c r="AT40" s="171">
        <f>SUM(AP40:AS40)</f>
        <v>0</v>
      </c>
      <c r="AU40" s="172"/>
      <c r="AV40" s="173"/>
      <c r="AW40" s="173"/>
      <c r="AX40" s="171">
        <f>SUM(AT40:AW40)</f>
        <v>0</v>
      </c>
      <c r="AY40" s="142"/>
      <c r="AZ40" s="499">
        <f>Önkormányzat!BC165-J40</f>
        <v>0</v>
      </c>
      <c r="BA40" s="452"/>
      <c r="BB40" s="452"/>
    </row>
    <row r="41" spans="1:54" ht="69" x14ac:dyDescent="0.3">
      <c r="A41" s="16" t="s">
        <v>104</v>
      </c>
      <c r="B41" s="15" t="s">
        <v>103</v>
      </c>
      <c r="C41" s="174">
        <f>SUM(C39:C40)</f>
        <v>0</v>
      </c>
      <c r="D41" s="175">
        <f>SUM(D39:D40)</f>
        <v>0</v>
      </c>
      <c r="E41" s="175">
        <f>SUM(E39:E40)</f>
        <v>0</v>
      </c>
      <c r="F41" s="176">
        <f>IF((SUM(C41:E41))=SUM(F39:F40),SUM(F39:F40),"HIBA!")</f>
        <v>0</v>
      </c>
      <c r="G41" s="174">
        <f>SUM(G39:G40)</f>
        <v>0</v>
      </c>
      <c r="H41" s="175">
        <f>SUM(H39:H40)</f>
        <v>0</v>
      </c>
      <c r="I41" s="175">
        <f>SUM(I39:I40)</f>
        <v>0</v>
      </c>
      <c r="J41" s="176">
        <f>IF((SUM(F41:I41))=SUM(J39:J40),SUM(J39:J40),"HIBA!")</f>
        <v>0</v>
      </c>
      <c r="K41" s="174">
        <f>SUM(K39:K40)</f>
        <v>0</v>
      </c>
      <c r="L41" s="175">
        <f>SUM(L39:L40)</f>
        <v>0</v>
      </c>
      <c r="M41" s="175">
        <f>SUM(M39:M40)</f>
        <v>0</v>
      </c>
      <c r="N41" s="176">
        <f>IF((SUM(J41:M41))=SUM(N39:N40),SUM(N39:N40),"HIBA!")</f>
        <v>0</v>
      </c>
      <c r="O41" s="174">
        <f>SUM(O39:O40)</f>
        <v>0</v>
      </c>
      <c r="P41" s="175">
        <f>SUM(P39:P40)</f>
        <v>0</v>
      </c>
      <c r="Q41" s="175">
        <f>SUM(Q39:Q40)</f>
        <v>0</v>
      </c>
      <c r="R41" s="176">
        <f>IF((SUM(N41:Q41))=SUM(R39:R40),SUM(R39:R40),"HIBA!")</f>
        <v>0</v>
      </c>
      <c r="S41" s="174">
        <f>SUM(S39:S40)</f>
        <v>0</v>
      </c>
      <c r="T41" s="175">
        <f>SUM(T39:T40)</f>
        <v>0</v>
      </c>
      <c r="U41" s="175">
        <f>SUM(U39:U40)</f>
        <v>0</v>
      </c>
      <c r="V41" s="176">
        <f>IF((SUM(R41:U41))=SUM(V39:V40),SUM(V39:V40),"HIBA!")</f>
        <v>0</v>
      </c>
      <c r="W41" s="174">
        <f>SUM(W39:W40)</f>
        <v>0</v>
      </c>
      <c r="X41" s="175">
        <f>SUM(X39:X40)</f>
        <v>0</v>
      </c>
      <c r="Y41" s="175">
        <f>SUM(Y39:Y40)</f>
        <v>0</v>
      </c>
      <c r="Z41" s="176">
        <f>IF((SUM(V41:Y41))=SUM(Z39:Z40),SUM(Z39:Z40),"HIBA!")</f>
        <v>0</v>
      </c>
      <c r="AA41" s="174">
        <f>SUM(AA39:AA40)</f>
        <v>0</v>
      </c>
      <c r="AB41" s="175">
        <f>SUM(AB39:AB40)</f>
        <v>0</v>
      </c>
      <c r="AC41" s="175">
        <f>SUM(AC39:AC40)</f>
        <v>0</v>
      </c>
      <c r="AD41" s="176">
        <f>IF((SUM(Z41:AC41))=SUM(AD39:AD40),SUM(AD39:AD40),"HIBA!")</f>
        <v>0</v>
      </c>
      <c r="AE41" s="174">
        <f>SUM(AE39:AE40)</f>
        <v>0</v>
      </c>
      <c r="AF41" s="175">
        <f>SUM(AF39:AF40)</f>
        <v>0</v>
      </c>
      <c r="AG41" s="175">
        <f>SUM(AG39:AG40)</f>
        <v>0</v>
      </c>
      <c r="AH41" s="176">
        <f>IF((SUM(AD41:AG41))=SUM(AH39:AH40),SUM(AH39:AH40),"HIBA!")</f>
        <v>0</v>
      </c>
      <c r="AI41" s="174">
        <f>SUM(AI39:AI40)</f>
        <v>0</v>
      </c>
      <c r="AJ41" s="175">
        <f>SUM(AJ39:AJ40)</f>
        <v>0</v>
      </c>
      <c r="AK41" s="175">
        <f>SUM(AK39:AK40)</f>
        <v>0</v>
      </c>
      <c r="AL41" s="176">
        <f>IF((SUM(AH41:AK41))=SUM(AL39:AL40),SUM(AL39:AL40),"HIBA!")</f>
        <v>0</v>
      </c>
      <c r="AM41" s="174">
        <f>SUM(AM39:AM40)</f>
        <v>0</v>
      </c>
      <c r="AN41" s="175">
        <f>SUM(AN39:AN40)</f>
        <v>0</v>
      </c>
      <c r="AO41" s="175">
        <f>SUM(AO39:AO40)</f>
        <v>0</v>
      </c>
      <c r="AP41" s="176">
        <f>IF((SUM(AL41:AO41))=SUM(AP39:AP40),SUM(AP39:AP40),"HIBA!")</f>
        <v>0</v>
      </c>
      <c r="AQ41" s="174">
        <f>SUM(AQ39:AQ40)</f>
        <v>0</v>
      </c>
      <c r="AR41" s="175">
        <f>SUM(AR39:AR40)</f>
        <v>0</v>
      </c>
      <c r="AS41" s="175">
        <f>SUM(AS39:AS40)</f>
        <v>0</v>
      </c>
      <c r="AT41" s="176">
        <f>IF((SUM(AP41:AS41))=SUM(AT39:AT40),SUM(AT39:AT40),"HIBA!")</f>
        <v>0</v>
      </c>
      <c r="AU41" s="174">
        <f>SUM(AU39:AU40)</f>
        <v>0</v>
      </c>
      <c r="AV41" s="175">
        <f>SUM(AV39:AV40)</f>
        <v>0</v>
      </c>
      <c r="AW41" s="175">
        <f>SUM(AW39:AW40)</f>
        <v>0</v>
      </c>
      <c r="AX41" s="176">
        <f>IF((SUM(AT41:AW41))=SUM(AX39:AX40),SUM(AX39:AX40),"HIBA!")</f>
        <v>0</v>
      </c>
      <c r="AY41" s="133"/>
      <c r="AZ41" s="499">
        <f>Önkormányzat!BC166-J41</f>
        <v>0</v>
      </c>
      <c r="BA41" s="451"/>
      <c r="BB41" s="451"/>
    </row>
    <row r="42" spans="1:54" ht="124.8" x14ac:dyDescent="0.3">
      <c r="A42" s="144" t="s">
        <v>102</v>
      </c>
      <c r="B42" s="43"/>
      <c r="C42" s="177">
        <f>SUM(C38,C28,C18,C41)</f>
        <v>121196392</v>
      </c>
      <c r="D42" s="178">
        <f>SUM(D38,D28,D18,D41)</f>
        <v>0</v>
      </c>
      <c r="E42" s="178">
        <f>SUM(E38,E28,E18,E41)</f>
        <v>0</v>
      </c>
      <c r="F42" s="179">
        <f>IF((SUM(C42:E42))=(F18+F28+F38+F41),SUM(F18+F28+F38+F41),"HIBA!")</f>
        <v>121196392</v>
      </c>
      <c r="G42" s="177">
        <f>SUM(G38,G28,G18,G41)</f>
        <v>25126006</v>
      </c>
      <c r="H42" s="178">
        <f>SUM(H38,H28,H18,H41)</f>
        <v>0</v>
      </c>
      <c r="I42" s="178">
        <f>SUM(I38,I28,I18,I41)</f>
        <v>0</v>
      </c>
      <c r="J42" s="179">
        <f>SUM(J38+J28+J20+J18)</f>
        <v>145487752</v>
      </c>
      <c r="K42" s="177">
        <f>SUM(K38,K28,K18,K41)</f>
        <v>0</v>
      </c>
      <c r="L42" s="178">
        <f>SUM(L38,L28,L18,L41)</f>
        <v>0</v>
      </c>
      <c r="M42" s="178">
        <f>SUM(M38,M28,M18,M41)</f>
        <v>0</v>
      </c>
      <c r="N42" s="179" t="str">
        <f>IF((SUM(J42:M42))=(N18+N28+N38+N41),SUM(N18+N28+N38+N41),"HIBA!")</f>
        <v>HIBA!</v>
      </c>
      <c r="O42" s="177">
        <f>SUM(O38,O28,O18,O41)</f>
        <v>0</v>
      </c>
      <c r="P42" s="178">
        <f>SUM(P38,P28,P18,P41)</f>
        <v>0</v>
      </c>
      <c r="Q42" s="178">
        <f>SUM(Q38,Q28,Q18,Q41)</f>
        <v>0</v>
      </c>
      <c r="R42" s="179" t="str">
        <f>IF((SUM(N42:Q42))=(R18+R28+R38+R41),SUM(R18+R28+R38+R41),"HIBA!")</f>
        <v>HIBA!</v>
      </c>
      <c r="S42" s="177">
        <f>SUM(S38,S28,S18,S41)</f>
        <v>0</v>
      </c>
      <c r="T42" s="178">
        <f>SUM(T38,T28,T18,T41)</f>
        <v>0</v>
      </c>
      <c r="U42" s="178">
        <f>SUM(U38,U28,U18,U41)</f>
        <v>0</v>
      </c>
      <c r="V42" s="179" t="str">
        <f>IF((SUM(R42:U42))=(V18+V28+V38+V41),SUM(V18+V28+V38+V41),"HIBA!")</f>
        <v>HIBA!</v>
      </c>
      <c r="W42" s="177">
        <f>SUM(W38,W28,W18,W41)</f>
        <v>0</v>
      </c>
      <c r="X42" s="178">
        <f>SUM(X38,X28,X18,X41)</f>
        <v>0</v>
      </c>
      <c r="Y42" s="178">
        <f>SUM(Y38,Y28,Y18,Y41)</f>
        <v>0</v>
      </c>
      <c r="Z42" s="179" t="str">
        <f>IF((SUM(V42:Y42))=(Z18+Z28+Z38+Z41),SUM(Z18+Z28+Z38+Z41),"HIBA!")</f>
        <v>HIBA!</v>
      </c>
      <c r="AA42" s="177">
        <f>SUM(AA38,AA28,AA18,AA41)</f>
        <v>0</v>
      </c>
      <c r="AB42" s="178">
        <f>SUM(AB38,AB28,AB18,AB41)</f>
        <v>0</v>
      </c>
      <c r="AC42" s="178">
        <f>SUM(AC38,AC28,AC18,AC41)</f>
        <v>0</v>
      </c>
      <c r="AD42" s="179" t="str">
        <f>IF((SUM(Z42:AC42))=(AD18+AD28+AD38+AD41),SUM(AD18+AD28+AD38+AD41),"HIBA!")</f>
        <v>HIBA!</v>
      </c>
      <c r="AE42" s="177">
        <f>SUM(AE38,AE28,AE18,AE41)</f>
        <v>0</v>
      </c>
      <c r="AF42" s="178">
        <f>SUM(AF38,AF28,AF18,AF41)</f>
        <v>0</v>
      </c>
      <c r="AG42" s="178">
        <f>SUM(AG38,AG28,AG18,AG41)</f>
        <v>0</v>
      </c>
      <c r="AH42" s="179" t="str">
        <f>IF((SUM(AD42:AG42))=(AH18+AH28+AH38+AH41),SUM(AH18+AH28+AH38+AH41),"HIBA!")</f>
        <v>HIBA!</v>
      </c>
      <c r="AI42" s="177">
        <f>SUM(AI38,AI28,AI18,AI41)</f>
        <v>0</v>
      </c>
      <c r="AJ42" s="178">
        <f>SUM(AJ38,AJ28,AJ18,AJ41)</f>
        <v>0</v>
      </c>
      <c r="AK42" s="178">
        <f>SUM(AK38,AK28,AK18,AK41)</f>
        <v>0</v>
      </c>
      <c r="AL42" s="179" t="str">
        <f>IF((SUM(AH42:AK42))=(AL18+AL28+AL38+AL41),SUM(AL18+AL28+AL38+AL41),"HIBA!")</f>
        <v>HIBA!</v>
      </c>
      <c r="AM42" s="177">
        <f>SUM(AM38,AM28,AM18,AM41)</f>
        <v>0</v>
      </c>
      <c r="AN42" s="178">
        <f>SUM(AN38,AN28,AN18,AN41)</f>
        <v>0</v>
      </c>
      <c r="AO42" s="178">
        <f>SUM(AO38,AO28,AO18,AO41)</f>
        <v>0</v>
      </c>
      <c r="AP42" s="179" t="str">
        <f>IF((SUM(AL42:AO42))=(AP18+AP28+AP38+AP41),SUM(AP18+AP28+AP38+AP41),"HIBA!")</f>
        <v>HIBA!</v>
      </c>
      <c r="AQ42" s="177">
        <f>SUM(AQ38,AQ28,AQ18,AQ41)</f>
        <v>0</v>
      </c>
      <c r="AR42" s="178">
        <f>SUM(AR38,AR28,AR18,AR41)</f>
        <v>0</v>
      </c>
      <c r="AS42" s="178">
        <f>SUM(AS38,AS28,AS18,AS41)</f>
        <v>0</v>
      </c>
      <c r="AT42" s="179" t="str">
        <f>IF((SUM(AP42:AS42))=(AT18+AT28+AT38+AT41),SUM(AT18+AT28+AT38+AT41),"HIBA!")</f>
        <v>HIBA!</v>
      </c>
      <c r="AU42" s="177">
        <f>SUM(AU38,AU28,AU18,AU41)</f>
        <v>0</v>
      </c>
      <c r="AV42" s="178">
        <f>SUM(AV38,AV28,AV18,AV41)</f>
        <v>0</v>
      </c>
      <c r="AW42" s="178">
        <f>SUM(AW38,AW28,AW18,AW41)</f>
        <v>0</v>
      </c>
      <c r="AX42" s="179" t="str">
        <f>IF((SUM(AT42:AW42))=(AX18+AX28+AX38+AX41),SUM(AX18+AX28+AX38+AX41),"HIBA!")</f>
        <v>HIBA!</v>
      </c>
      <c r="AY42" s="148"/>
      <c r="AZ42" s="514">
        <f>Önkormányzat!BC167-J42</f>
        <v>34396208</v>
      </c>
      <c r="BA42" s="512">
        <v>0</v>
      </c>
      <c r="BB42" s="512">
        <v>0</v>
      </c>
    </row>
    <row r="43" spans="1:54" ht="52.8" x14ac:dyDescent="0.3">
      <c r="A43" s="45" t="s">
        <v>89</v>
      </c>
      <c r="B43" s="21" t="s">
        <v>88</v>
      </c>
      <c r="C43" s="172"/>
      <c r="D43" s="173"/>
      <c r="E43" s="173"/>
      <c r="F43" s="171">
        <f>SUM(C43:E43)</f>
        <v>0</v>
      </c>
      <c r="G43" s="172"/>
      <c r="H43" s="173"/>
      <c r="I43" s="173"/>
      <c r="J43" s="171">
        <f>SUM(F43:I43)</f>
        <v>0</v>
      </c>
      <c r="K43" s="172"/>
      <c r="L43" s="173"/>
      <c r="M43" s="173"/>
      <c r="N43" s="171">
        <f>SUM(J43:M43)</f>
        <v>0</v>
      </c>
      <c r="O43" s="172"/>
      <c r="P43" s="173"/>
      <c r="Q43" s="173"/>
      <c r="R43" s="171">
        <f>SUM(N43:Q43)</f>
        <v>0</v>
      </c>
      <c r="S43" s="172"/>
      <c r="T43" s="173"/>
      <c r="U43" s="173"/>
      <c r="V43" s="171">
        <f>SUM(R43:U43)</f>
        <v>0</v>
      </c>
      <c r="W43" s="172"/>
      <c r="X43" s="173"/>
      <c r="Y43" s="173"/>
      <c r="Z43" s="171">
        <f>SUM(V43:Y43)</f>
        <v>0</v>
      </c>
      <c r="AA43" s="172"/>
      <c r="AB43" s="173"/>
      <c r="AC43" s="173"/>
      <c r="AD43" s="171">
        <f>SUM(Z43:AC43)</f>
        <v>0</v>
      </c>
      <c r="AE43" s="172"/>
      <c r="AF43" s="173"/>
      <c r="AG43" s="173"/>
      <c r="AH43" s="171">
        <f>SUM(AD43:AG43)</f>
        <v>0</v>
      </c>
      <c r="AI43" s="172"/>
      <c r="AJ43" s="173"/>
      <c r="AK43" s="173"/>
      <c r="AL43" s="171">
        <f>SUM(AH43:AK43)</f>
        <v>0</v>
      </c>
      <c r="AM43" s="172"/>
      <c r="AN43" s="173"/>
      <c r="AO43" s="173"/>
      <c r="AP43" s="171">
        <f>SUM(AL43:AO43)</f>
        <v>0</v>
      </c>
      <c r="AQ43" s="172"/>
      <c r="AR43" s="173"/>
      <c r="AS43" s="173"/>
      <c r="AT43" s="171">
        <f>SUM(AP43:AS43)</f>
        <v>0</v>
      </c>
      <c r="AU43" s="172"/>
      <c r="AV43" s="173"/>
      <c r="AW43" s="173"/>
      <c r="AX43" s="171">
        <f>SUM(AT43:AW43)</f>
        <v>0</v>
      </c>
      <c r="AY43" s="142"/>
      <c r="AZ43" s="499">
        <f>Önkormányzat!BC168-J43</f>
        <v>0</v>
      </c>
      <c r="BA43" s="452">
        <v>0</v>
      </c>
      <c r="BB43" s="452">
        <v>0</v>
      </c>
    </row>
    <row r="44" spans="1:54" ht="52.8" x14ac:dyDescent="0.3">
      <c r="A44" s="45" t="s">
        <v>87</v>
      </c>
      <c r="B44" s="21" t="s">
        <v>86</v>
      </c>
      <c r="C44" s="172"/>
      <c r="D44" s="173"/>
      <c r="E44" s="173"/>
      <c r="F44" s="171">
        <f>SUM(C44:E44)</f>
        <v>0</v>
      </c>
      <c r="G44" s="172"/>
      <c r="H44" s="173"/>
      <c r="I44" s="173"/>
      <c r="J44" s="171">
        <f>SUM(F44:I44)</f>
        <v>0</v>
      </c>
      <c r="K44" s="172"/>
      <c r="L44" s="173"/>
      <c r="M44" s="173"/>
      <c r="N44" s="171">
        <f>SUM(J44:M44)</f>
        <v>0</v>
      </c>
      <c r="O44" s="172"/>
      <c r="P44" s="173"/>
      <c r="Q44" s="173"/>
      <c r="R44" s="171">
        <f>SUM(N44:Q44)</f>
        <v>0</v>
      </c>
      <c r="S44" s="172"/>
      <c r="T44" s="173"/>
      <c r="U44" s="173"/>
      <c r="V44" s="171">
        <f>SUM(R44:U44)</f>
        <v>0</v>
      </c>
      <c r="W44" s="172"/>
      <c r="X44" s="173"/>
      <c r="Y44" s="173"/>
      <c r="Z44" s="171">
        <f>SUM(V44:Y44)</f>
        <v>0</v>
      </c>
      <c r="AA44" s="172"/>
      <c r="AB44" s="173"/>
      <c r="AC44" s="173"/>
      <c r="AD44" s="171">
        <f>SUM(Z44:AC44)</f>
        <v>0</v>
      </c>
      <c r="AE44" s="172"/>
      <c r="AF44" s="173"/>
      <c r="AG44" s="173"/>
      <c r="AH44" s="171">
        <f>SUM(AD44:AG44)</f>
        <v>0</v>
      </c>
      <c r="AI44" s="172"/>
      <c r="AJ44" s="173"/>
      <c r="AK44" s="173"/>
      <c r="AL44" s="171">
        <f>SUM(AH44:AK44)</f>
        <v>0</v>
      </c>
      <c r="AM44" s="172"/>
      <c r="AN44" s="173"/>
      <c r="AO44" s="173"/>
      <c r="AP44" s="171">
        <f>SUM(AL44:AO44)</f>
        <v>0</v>
      </c>
      <c r="AQ44" s="172"/>
      <c r="AR44" s="173"/>
      <c r="AS44" s="173"/>
      <c r="AT44" s="171">
        <f>SUM(AP44:AS44)</f>
        <v>0</v>
      </c>
      <c r="AU44" s="172"/>
      <c r="AV44" s="173"/>
      <c r="AW44" s="173"/>
      <c r="AX44" s="171">
        <f>SUM(AT44:AW44)</f>
        <v>0</v>
      </c>
      <c r="AY44" s="142"/>
      <c r="AZ44" s="499">
        <f>Önkormányzat!BC169-J44</f>
        <v>0</v>
      </c>
      <c r="BA44" s="452"/>
      <c r="BB44" s="452"/>
    </row>
    <row r="45" spans="1:54" ht="79.2" x14ac:dyDescent="0.3">
      <c r="A45" s="45" t="s">
        <v>85</v>
      </c>
      <c r="B45" s="21" t="s">
        <v>84</v>
      </c>
      <c r="C45" s="172"/>
      <c r="D45" s="173"/>
      <c r="E45" s="173"/>
      <c r="F45" s="171">
        <f>SUM(C45:E45)</f>
        <v>0</v>
      </c>
      <c r="G45" s="172"/>
      <c r="H45" s="173"/>
      <c r="I45" s="173"/>
      <c r="J45" s="171">
        <f>SUM(F45:I45)</f>
        <v>0</v>
      </c>
      <c r="K45" s="172"/>
      <c r="L45" s="173"/>
      <c r="M45" s="173"/>
      <c r="N45" s="171">
        <f>SUM(J45:M45)</f>
        <v>0</v>
      </c>
      <c r="O45" s="172"/>
      <c r="P45" s="173"/>
      <c r="Q45" s="173"/>
      <c r="R45" s="171">
        <f>SUM(N45:Q45)</f>
        <v>0</v>
      </c>
      <c r="S45" s="172"/>
      <c r="T45" s="173"/>
      <c r="U45" s="173"/>
      <c r="V45" s="171">
        <f>SUM(R45:U45)</f>
        <v>0</v>
      </c>
      <c r="W45" s="172"/>
      <c r="X45" s="173"/>
      <c r="Y45" s="173"/>
      <c r="Z45" s="171">
        <f>SUM(V45:Y45)</f>
        <v>0</v>
      </c>
      <c r="AA45" s="172"/>
      <c r="AB45" s="173"/>
      <c r="AC45" s="173"/>
      <c r="AD45" s="171">
        <f>SUM(Z45:AC45)</f>
        <v>0</v>
      </c>
      <c r="AE45" s="172"/>
      <c r="AF45" s="173"/>
      <c r="AG45" s="173"/>
      <c r="AH45" s="171">
        <f>SUM(AD45:AG45)</f>
        <v>0</v>
      </c>
      <c r="AI45" s="172"/>
      <c r="AJ45" s="173"/>
      <c r="AK45" s="173"/>
      <c r="AL45" s="171">
        <f>SUM(AH45:AK45)</f>
        <v>0</v>
      </c>
      <c r="AM45" s="172"/>
      <c r="AN45" s="173"/>
      <c r="AO45" s="173"/>
      <c r="AP45" s="171">
        <f>SUM(AL45:AO45)</f>
        <v>0</v>
      </c>
      <c r="AQ45" s="172"/>
      <c r="AR45" s="173"/>
      <c r="AS45" s="173"/>
      <c r="AT45" s="171">
        <f>SUM(AP45:AS45)</f>
        <v>0</v>
      </c>
      <c r="AU45" s="172"/>
      <c r="AV45" s="173"/>
      <c r="AW45" s="173"/>
      <c r="AX45" s="171">
        <f>SUM(AT45:AW45)</f>
        <v>0</v>
      </c>
      <c r="AY45" s="142"/>
      <c r="AZ45" s="499">
        <f>Önkormányzat!BC170-J45</f>
        <v>0</v>
      </c>
      <c r="BA45" s="452"/>
      <c r="BB45" s="452"/>
    </row>
    <row r="46" spans="1:54" ht="52.8" x14ac:dyDescent="0.3">
      <c r="A46" s="45" t="s">
        <v>83</v>
      </c>
      <c r="B46" s="21" t="s">
        <v>82</v>
      </c>
      <c r="C46" s="172"/>
      <c r="D46" s="173"/>
      <c r="E46" s="173"/>
      <c r="F46" s="171">
        <f>SUM(C46:E46)</f>
        <v>0</v>
      </c>
      <c r="G46" s="172"/>
      <c r="H46" s="173"/>
      <c r="I46" s="173"/>
      <c r="J46" s="171">
        <f>SUM(F46:I46)</f>
        <v>0</v>
      </c>
      <c r="K46" s="172"/>
      <c r="L46" s="173"/>
      <c r="M46" s="173"/>
      <c r="N46" s="171">
        <f>SUM(J46:M46)</f>
        <v>0</v>
      </c>
      <c r="O46" s="172"/>
      <c r="P46" s="173"/>
      <c r="Q46" s="173"/>
      <c r="R46" s="171">
        <f>SUM(N46:Q46)</f>
        <v>0</v>
      </c>
      <c r="S46" s="172"/>
      <c r="T46" s="173"/>
      <c r="U46" s="173"/>
      <c r="V46" s="171">
        <f>SUM(R46:U46)</f>
        <v>0</v>
      </c>
      <c r="W46" s="172"/>
      <c r="X46" s="173"/>
      <c r="Y46" s="173"/>
      <c r="Z46" s="171">
        <f>SUM(V46:Y46)</f>
        <v>0</v>
      </c>
      <c r="AA46" s="172"/>
      <c r="AB46" s="173"/>
      <c r="AC46" s="173"/>
      <c r="AD46" s="171">
        <f>SUM(Z46:AC46)</f>
        <v>0</v>
      </c>
      <c r="AE46" s="172"/>
      <c r="AF46" s="173"/>
      <c r="AG46" s="173"/>
      <c r="AH46" s="171">
        <f>SUM(AD46:AG46)</f>
        <v>0</v>
      </c>
      <c r="AI46" s="172"/>
      <c r="AJ46" s="173"/>
      <c r="AK46" s="173"/>
      <c r="AL46" s="171">
        <f>SUM(AH46:AK46)</f>
        <v>0</v>
      </c>
      <c r="AM46" s="172"/>
      <c r="AN46" s="173"/>
      <c r="AO46" s="173"/>
      <c r="AP46" s="171">
        <f>SUM(AL46:AO46)</f>
        <v>0</v>
      </c>
      <c r="AQ46" s="172"/>
      <c r="AR46" s="173"/>
      <c r="AS46" s="173"/>
      <c r="AT46" s="171">
        <f>SUM(AP46:AS46)</f>
        <v>0</v>
      </c>
      <c r="AU46" s="172"/>
      <c r="AV46" s="173"/>
      <c r="AW46" s="173"/>
      <c r="AX46" s="171">
        <f>SUM(AT46:AW46)</f>
        <v>0</v>
      </c>
      <c r="AY46" s="142"/>
      <c r="AZ46" s="499">
        <f>Önkormányzat!BC171-J46</f>
        <v>0</v>
      </c>
      <c r="BA46" s="452"/>
      <c r="BB46" s="452"/>
    </row>
    <row r="47" spans="1:54" ht="105.6" x14ac:dyDescent="0.3">
      <c r="A47" s="45" t="s">
        <v>81</v>
      </c>
      <c r="B47" s="21" t="s">
        <v>80</v>
      </c>
      <c r="C47" s="172"/>
      <c r="D47" s="173"/>
      <c r="E47" s="173"/>
      <c r="F47" s="171">
        <f>SUM(C47:E47)</f>
        <v>0</v>
      </c>
      <c r="G47" s="172"/>
      <c r="H47" s="173"/>
      <c r="I47" s="173"/>
      <c r="J47" s="171">
        <f>SUM(F47:I47)</f>
        <v>0</v>
      </c>
      <c r="K47" s="172"/>
      <c r="L47" s="173"/>
      <c r="M47" s="173"/>
      <c r="N47" s="171">
        <f>SUM(J47:M47)</f>
        <v>0</v>
      </c>
      <c r="O47" s="172"/>
      <c r="P47" s="173"/>
      <c r="Q47" s="173"/>
      <c r="R47" s="171">
        <f>SUM(N47:Q47)</f>
        <v>0</v>
      </c>
      <c r="S47" s="172"/>
      <c r="T47" s="173"/>
      <c r="U47" s="173"/>
      <c r="V47" s="171">
        <f>SUM(R47:U47)</f>
        <v>0</v>
      </c>
      <c r="W47" s="172"/>
      <c r="X47" s="173"/>
      <c r="Y47" s="173"/>
      <c r="Z47" s="171">
        <f>SUM(V47:Y47)</f>
        <v>0</v>
      </c>
      <c r="AA47" s="172"/>
      <c r="AB47" s="173"/>
      <c r="AC47" s="173"/>
      <c r="AD47" s="171">
        <f>SUM(Z47:AC47)</f>
        <v>0</v>
      </c>
      <c r="AE47" s="172"/>
      <c r="AF47" s="173"/>
      <c r="AG47" s="173"/>
      <c r="AH47" s="171">
        <f>SUM(AD47:AG47)</f>
        <v>0</v>
      </c>
      <c r="AI47" s="172"/>
      <c r="AJ47" s="173"/>
      <c r="AK47" s="173"/>
      <c r="AL47" s="171">
        <f>SUM(AH47:AK47)</f>
        <v>0</v>
      </c>
      <c r="AM47" s="172"/>
      <c r="AN47" s="173"/>
      <c r="AO47" s="173"/>
      <c r="AP47" s="171">
        <f>SUM(AL47:AO47)</f>
        <v>0</v>
      </c>
      <c r="AQ47" s="172"/>
      <c r="AR47" s="173"/>
      <c r="AS47" s="173"/>
      <c r="AT47" s="171">
        <f>SUM(AP47:AS47)</f>
        <v>0</v>
      </c>
      <c r="AU47" s="172"/>
      <c r="AV47" s="173"/>
      <c r="AW47" s="173"/>
      <c r="AX47" s="171">
        <f>SUM(AT47:AW47)</f>
        <v>0</v>
      </c>
      <c r="AY47" s="142"/>
      <c r="AZ47" s="499">
        <f>Önkormányzat!BC172-J47</f>
        <v>0</v>
      </c>
      <c r="BA47" s="452"/>
      <c r="BB47" s="452"/>
    </row>
    <row r="48" spans="1:54" ht="55.2" x14ac:dyDescent="0.3">
      <c r="A48" s="16" t="s">
        <v>79</v>
      </c>
      <c r="B48" s="15" t="s">
        <v>78</v>
      </c>
      <c r="C48" s="174">
        <f>SUM(C43:C47)</f>
        <v>0</v>
      </c>
      <c r="D48" s="175">
        <f>SUM(D43:D47)</f>
        <v>0</v>
      </c>
      <c r="E48" s="175">
        <f>SUM(E43:E47)</f>
        <v>0</v>
      </c>
      <c r="F48" s="176">
        <f>IF((SUM(C48:E48))=SUM(F43:F47),SUM(F43:F47),"HIBA!")</f>
        <v>0</v>
      </c>
      <c r="G48" s="174">
        <f>SUM(G43:G47)</f>
        <v>0</v>
      </c>
      <c r="H48" s="175">
        <f>SUM(H43:H47)</f>
        <v>0</v>
      </c>
      <c r="I48" s="175">
        <f>SUM(I43:I47)</f>
        <v>0</v>
      </c>
      <c r="J48" s="176">
        <f>IF((SUM(F48:I48))=SUM(J43:J47),SUM(J43:J47),"HIBA!")</f>
        <v>0</v>
      </c>
      <c r="K48" s="174">
        <f>SUM(K43:K47)</f>
        <v>0</v>
      </c>
      <c r="L48" s="175">
        <f>SUM(L43:L47)</f>
        <v>0</v>
      </c>
      <c r="M48" s="175">
        <f>SUM(M43:M47)</f>
        <v>0</v>
      </c>
      <c r="N48" s="176">
        <f>IF((SUM(J48:M48))=SUM(N43:N47),SUM(N43:N47),"HIBA!")</f>
        <v>0</v>
      </c>
      <c r="O48" s="174">
        <f>SUM(O43:O47)</f>
        <v>0</v>
      </c>
      <c r="P48" s="175">
        <f>SUM(P43:P47)</f>
        <v>0</v>
      </c>
      <c r="Q48" s="175">
        <f>SUM(Q43:Q47)</f>
        <v>0</v>
      </c>
      <c r="R48" s="176">
        <f>IF((SUM(N48:Q48))=SUM(R43:R47),SUM(R43:R47),"HIBA!")</f>
        <v>0</v>
      </c>
      <c r="S48" s="174">
        <f>SUM(S43:S47)</f>
        <v>0</v>
      </c>
      <c r="T48" s="175">
        <f>SUM(T43:T47)</f>
        <v>0</v>
      </c>
      <c r="U48" s="175">
        <f>SUM(U43:U47)</f>
        <v>0</v>
      </c>
      <c r="V48" s="176">
        <f>IF((SUM(R48:U48))=SUM(V43:V47),SUM(V43:V47),"HIBA!")</f>
        <v>0</v>
      </c>
      <c r="W48" s="174">
        <f>SUM(W43:W47)</f>
        <v>0</v>
      </c>
      <c r="X48" s="175">
        <f>SUM(X43:X47)</f>
        <v>0</v>
      </c>
      <c r="Y48" s="175">
        <f>SUM(Y43:Y47)</f>
        <v>0</v>
      </c>
      <c r="Z48" s="176">
        <f>IF((SUM(V48:Y48))=SUM(Z43:Z47),SUM(Z43:Z47),"HIBA!")</f>
        <v>0</v>
      </c>
      <c r="AA48" s="174">
        <f>SUM(AA43:AA47)</f>
        <v>0</v>
      </c>
      <c r="AB48" s="175">
        <f>SUM(AB43:AB47)</f>
        <v>0</v>
      </c>
      <c r="AC48" s="175">
        <f>SUM(AC43:AC47)</f>
        <v>0</v>
      </c>
      <c r="AD48" s="176">
        <f>IF((SUM(Z48:AC48))=SUM(AD43:AD47),SUM(AD43:AD47),"HIBA!")</f>
        <v>0</v>
      </c>
      <c r="AE48" s="174">
        <f>SUM(AE43:AE47)</f>
        <v>0</v>
      </c>
      <c r="AF48" s="175">
        <f>SUM(AF43:AF47)</f>
        <v>0</v>
      </c>
      <c r="AG48" s="175">
        <f>SUM(AG43:AG47)</f>
        <v>0</v>
      </c>
      <c r="AH48" s="176">
        <f>IF((SUM(AD48:AG48))=SUM(AH43:AH47),SUM(AH43:AH47),"HIBA!")</f>
        <v>0</v>
      </c>
      <c r="AI48" s="174">
        <f>SUM(AI43:AI47)</f>
        <v>0</v>
      </c>
      <c r="AJ48" s="175">
        <f>SUM(AJ43:AJ47)</f>
        <v>0</v>
      </c>
      <c r="AK48" s="175">
        <f>SUM(AK43:AK47)</f>
        <v>0</v>
      </c>
      <c r="AL48" s="176">
        <f>IF((SUM(AH48:AK48))=SUM(AL43:AL47),SUM(AL43:AL47),"HIBA!")</f>
        <v>0</v>
      </c>
      <c r="AM48" s="174">
        <f>SUM(AM43:AM47)</f>
        <v>0</v>
      </c>
      <c r="AN48" s="175">
        <f>SUM(AN43:AN47)</f>
        <v>0</v>
      </c>
      <c r="AO48" s="175">
        <f>SUM(AO43:AO47)</f>
        <v>0</v>
      </c>
      <c r="AP48" s="176">
        <f>IF((SUM(AL48:AO48))=SUM(AP43:AP47),SUM(AP43:AP47),"HIBA!")</f>
        <v>0</v>
      </c>
      <c r="AQ48" s="174">
        <f>SUM(AQ43:AQ47)</f>
        <v>0</v>
      </c>
      <c r="AR48" s="175">
        <f>SUM(AR43:AR47)</f>
        <v>0</v>
      </c>
      <c r="AS48" s="175">
        <f>SUM(AS43:AS47)</f>
        <v>0</v>
      </c>
      <c r="AT48" s="176">
        <f>IF((SUM(AP48:AS48))=SUM(AT43:AT47),SUM(AT43:AT47),"HIBA!")</f>
        <v>0</v>
      </c>
      <c r="AU48" s="174">
        <f>SUM(AU43:AU47)</f>
        <v>0</v>
      </c>
      <c r="AV48" s="175">
        <f>SUM(AV43:AV47)</f>
        <v>0</v>
      </c>
      <c r="AW48" s="175">
        <f>SUM(AW43:AW47)</f>
        <v>0</v>
      </c>
      <c r="AX48" s="176">
        <f>IF((SUM(AT48:AW48))=SUM(AX43:AX47),SUM(AX43:AX47),"HIBA!")</f>
        <v>0</v>
      </c>
      <c r="AY48" s="133"/>
      <c r="AZ48" s="499">
        <f>Önkormányzat!BC173-J48</f>
        <v>0</v>
      </c>
      <c r="BA48" s="451"/>
      <c r="BB48" s="451"/>
    </row>
    <row r="49" spans="1:54" ht="184.8" x14ac:dyDescent="0.3">
      <c r="A49" s="45" t="s">
        <v>77</v>
      </c>
      <c r="B49" s="21" t="s">
        <v>76</v>
      </c>
      <c r="C49" s="172"/>
      <c r="D49" s="173"/>
      <c r="E49" s="173"/>
      <c r="F49" s="171">
        <f>SUM(C49:E49)</f>
        <v>0</v>
      </c>
      <c r="G49" s="172"/>
      <c r="H49" s="173"/>
      <c r="I49" s="173"/>
      <c r="J49" s="171">
        <f>SUM(F49:I49)</f>
        <v>0</v>
      </c>
      <c r="K49" s="172"/>
      <c r="L49" s="173"/>
      <c r="M49" s="173"/>
      <c r="N49" s="171">
        <f>SUM(J49:M49)</f>
        <v>0</v>
      </c>
      <c r="O49" s="172"/>
      <c r="P49" s="173"/>
      <c r="Q49" s="173"/>
      <c r="R49" s="171">
        <f>SUM(N49:Q49)</f>
        <v>0</v>
      </c>
      <c r="S49" s="172"/>
      <c r="T49" s="173"/>
      <c r="U49" s="173"/>
      <c r="V49" s="171">
        <f>SUM(R49:U49)</f>
        <v>0</v>
      </c>
      <c r="W49" s="172"/>
      <c r="X49" s="173"/>
      <c r="Y49" s="173"/>
      <c r="Z49" s="171">
        <f>SUM(V49:Y49)</f>
        <v>0</v>
      </c>
      <c r="AA49" s="172"/>
      <c r="AB49" s="173"/>
      <c r="AC49" s="173"/>
      <c r="AD49" s="171">
        <f>SUM(Z49:AC49)</f>
        <v>0</v>
      </c>
      <c r="AE49" s="172"/>
      <c r="AF49" s="173"/>
      <c r="AG49" s="173"/>
      <c r="AH49" s="171">
        <f>SUM(AD49:AG49)</f>
        <v>0</v>
      </c>
      <c r="AI49" s="172"/>
      <c r="AJ49" s="173"/>
      <c r="AK49" s="173"/>
      <c r="AL49" s="171">
        <f>SUM(AH49:AK49)</f>
        <v>0</v>
      </c>
      <c r="AM49" s="172"/>
      <c r="AN49" s="173"/>
      <c r="AO49" s="173"/>
      <c r="AP49" s="171">
        <f>SUM(AL49:AO49)</f>
        <v>0</v>
      </c>
      <c r="AQ49" s="172"/>
      <c r="AR49" s="173"/>
      <c r="AS49" s="173"/>
      <c r="AT49" s="171">
        <f>SUM(AP49:AS49)</f>
        <v>0</v>
      </c>
      <c r="AU49" s="172"/>
      <c r="AV49" s="173"/>
      <c r="AW49" s="173"/>
      <c r="AX49" s="171">
        <f>SUM(AT49:AW49)</f>
        <v>0</v>
      </c>
      <c r="AY49" s="142"/>
      <c r="AZ49" s="499">
        <f>Önkormányzat!BC174-J49</f>
        <v>0</v>
      </c>
      <c r="BA49" s="452"/>
      <c r="BB49" s="452"/>
    </row>
    <row r="50" spans="1:54" ht="158.4" x14ac:dyDescent="0.3">
      <c r="A50" s="45" t="s">
        <v>75</v>
      </c>
      <c r="B50" s="21" t="s">
        <v>74</v>
      </c>
      <c r="C50" s="172"/>
      <c r="D50" s="173"/>
      <c r="E50" s="173"/>
      <c r="F50" s="171">
        <f>SUM(C50:E50)</f>
        <v>0</v>
      </c>
      <c r="G50" s="172"/>
      <c r="H50" s="173"/>
      <c r="I50" s="173"/>
      <c r="J50" s="171">
        <f>SUM(F50:I50)</f>
        <v>0</v>
      </c>
      <c r="K50" s="172"/>
      <c r="L50" s="173"/>
      <c r="M50" s="173"/>
      <c r="N50" s="171">
        <f>SUM(J50:M50)</f>
        <v>0</v>
      </c>
      <c r="O50" s="172"/>
      <c r="P50" s="173"/>
      <c r="Q50" s="173"/>
      <c r="R50" s="171">
        <f>SUM(N50:Q50)</f>
        <v>0</v>
      </c>
      <c r="S50" s="172"/>
      <c r="T50" s="173"/>
      <c r="U50" s="173"/>
      <c r="V50" s="171">
        <f>SUM(R50:U50)</f>
        <v>0</v>
      </c>
      <c r="W50" s="172"/>
      <c r="X50" s="173"/>
      <c r="Y50" s="173"/>
      <c r="Z50" s="171">
        <f>SUM(V50:Y50)</f>
        <v>0</v>
      </c>
      <c r="AA50" s="172"/>
      <c r="AB50" s="173"/>
      <c r="AC50" s="173"/>
      <c r="AD50" s="171">
        <f>SUM(Z50:AC50)</f>
        <v>0</v>
      </c>
      <c r="AE50" s="172"/>
      <c r="AF50" s="173"/>
      <c r="AG50" s="173"/>
      <c r="AH50" s="171">
        <f>SUM(AD50:AG50)</f>
        <v>0</v>
      </c>
      <c r="AI50" s="172"/>
      <c r="AJ50" s="173"/>
      <c r="AK50" s="173"/>
      <c r="AL50" s="171">
        <f>SUM(AH50:AK50)</f>
        <v>0</v>
      </c>
      <c r="AM50" s="172"/>
      <c r="AN50" s="173"/>
      <c r="AO50" s="173"/>
      <c r="AP50" s="171">
        <f>SUM(AL50:AO50)</f>
        <v>0</v>
      </c>
      <c r="AQ50" s="172"/>
      <c r="AR50" s="173"/>
      <c r="AS50" s="173"/>
      <c r="AT50" s="171">
        <f>SUM(AP50:AS50)</f>
        <v>0</v>
      </c>
      <c r="AU50" s="172"/>
      <c r="AV50" s="173"/>
      <c r="AW50" s="173"/>
      <c r="AX50" s="171">
        <f>SUM(AT50:AW50)</f>
        <v>0</v>
      </c>
      <c r="AY50" s="142"/>
      <c r="AZ50" s="499">
        <f>Önkormányzat!BC175-J50</f>
        <v>0</v>
      </c>
      <c r="BA50" s="452"/>
      <c r="BB50" s="452"/>
    </row>
    <row r="51" spans="1:54" ht="224.4" x14ac:dyDescent="0.3">
      <c r="A51" s="45" t="s">
        <v>73</v>
      </c>
      <c r="B51" s="21" t="s">
        <v>72</v>
      </c>
      <c r="C51" s="172"/>
      <c r="D51" s="173"/>
      <c r="E51" s="173"/>
      <c r="F51" s="171">
        <f>SUM(C51:E51)</f>
        <v>0</v>
      </c>
      <c r="G51" s="172"/>
      <c r="H51" s="173"/>
      <c r="I51" s="173"/>
      <c r="J51" s="171">
        <f>SUM(F51:I51)</f>
        <v>0</v>
      </c>
      <c r="K51" s="172"/>
      <c r="L51" s="173"/>
      <c r="M51" s="173"/>
      <c r="N51" s="171">
        <f>SUM(J51:M51)</f>
        <v>0</v>
      </c>
      <c r="O51" s="172"/>
      <c r="P51" s="173"/>
      <c r="Q51" s="173"/>
      <c r="R51" s="171">
        <f>SUM(N51:Q51)</f>
        <v>0</v>
      </c>
      <c r="S51" s="172"/>
      <c r="T51" s="173"/>
      <c r="U51" s="173"/>
      <c r="V51" s="171">
        <f>SUM(R51:U51)</f>
        <v>0</v>
      </c>
      <c r="W51" s="172"/>
      <c r="X51" s="173"/>
      <c r="Y51" s="173"/>
      <c r="Z51" s="171">
        <f>SUM(V51:Y51)</f>
        <v>0</v>
      </c>
      <c r="AA51" s="172"/>
      <c r="AB51" s="173"/>
      <c r="AC51" s="173"/>
      <c r="AD51" s="171">
        <f>SUM(Z51:AC51)</f>
        <v>0</v>
      </c>
      <c r="AE51" s="172"/>
      <c r="AF51" s="173"/>
      <c r="AG51" s="173"/>
      <c r="AH51" s="171">
        <f>SUM(AD51:AG51)</f>
        <v>0</v>
      </c>
      <c r="AI51" s="172"/>
      <c r="AJ51" s="173"/>
      <c r="AK51" s="173"/>
      <c r="AL51" s="171">
        <f>SUM(AH51:AK51)</f>
        <v>0</v>
      </c>
      <c r="AM51" s="172"/>
      <c r="AN51" s="173"/>
      <c r="AO51" s="173"/>
      <c r="AP51" s="171">
        <f>SUM(AL51:AO51)</f>
        <v>0</v>
      </c>
      <c r="AQ51" s="172"/>
      <c r="AR51" s="173"/>
      <c r="AS51" s="173"/>
      <c r="AT51" s="171">
        <f>SUM(AP51:AS51)</f>
        <v>0</v>
      </c>
      <c r="AU51" s="172"/>
      <c r="AV51" s="173"/>
      <c r="AW51" s="173"/>
      <c r="AX51" s="171">
        <f>SUM(AT51:AW51)</f>
        <v>0</v>
      </c>
      <c r="AY51" s="142"/>
      <c r="AZ51" s="499">
        <f>Önkormányzat!BC176-J51</f>
        <v>0</v>
      </c>
      <c r="BA51" s="452"/>
      <c r="BB51" s="452"/>
    </row>
    <row r="52" spans="1:54" ht="171.6" x14ac:dyDescent="0.3">
      <c r="A52" s="45" t="s">
        <v>71</v>
      </c>
      <c r="B52" s="21" t="s">
        <v>70</v>
      </c>
      <c r="C52" s="172"/>
      <c r="D52" s="173"/>
      <c r="E52" s="173"/>
      <c r="F52" s="171">
        <f>SUM(C52:E52)</f>
        <v>0</v>
      </c>
      <c r="G52" s="172"/>
      <c r="H52" s="173"/>
      <c r="I52" s="173"/>
      <c r="J52" s="171">
        <f>SUM(F52:I52)</f>
        <v>0</v>
      </c>
      <c r="K52" s="172"/>
      <c r="L52" s="173"/>
      <c r="M52" s="173"/>
      <c r="N52" s="171">
        <f>SUM(J52:M52)</f>
        <v>0</v>
      </c>
      <c r="O52" s="172"/>
      <c r="P52" s="173"/>
      <c r="Q52" s="173"/>
      <c r="R52" s="171">
        <f>SUM(N52:Q52)</f>
        <v>0</v>
      </c>
      <c r="S52" s="172"/>
      <c r="T52" s="173"/>
      <c r="U52" s="173"/>
      <c r="V52" s="171">
        <f>SUM(R52:U52)</f>
        <v>0</v>
      </c>
      <c r="W52" s="172"/>
      <c r="X52" s="173"/>
      <c r="Y52" s="173"/>
      <c r="Z52" s="171">
        <f>SUM(V52:Y52)</f>
        <v>0</v>
      </c>
      <c r="AA52" s="172"/>
      <c r="AB52" s="173"/>
      <c r="AC52" s="173"/>
      <c r="AD52" s="171">
        <f>SUM(Z52:AC52)</f>
        <v>0</v>
      </c>
      <c r="AE52" s="172"/>
      <c r="AF52" s="173"/>
      <c r="AG52" s="173"/>
      <c r="AH52" s="171">
        <f>SUM(AD52:AG52)</f>
        <v>0</v>
      </c>
      <c r="AI52" s="172"/>
      <c r="AJ52" s="173"/>
      <c r="AK52" s="173"/>
      <c r="AL52" s="171">
        <f>SUM(AH52:AK52)</f>
        <v>0</v>
      </c>
      <c r="AM52" s="172"/>
      <c r="AN52" s="173"/>
      <c r="AO52" s="173"/>
      <c r="AP52" s="171">
        <f>SUM(AL52:AO52)</f>
        <v>0</v>
      </c>
      <c r="AQ52" s="172"/>
      <c r="AR52" s="173"/>
      <c r="AS52" s="173"/>
      <c r="AT52" s="171">
        <f>SUM(AP52:AS52)</f>
        <v>0</v>
      </c>
      <c r="AU52" s="172"/>
      <c r="AV52" s="173"/>
      <c r="AW52" s="173"/>
      <c r="AX52" s="171">
        <f>SUM(AT52:AW52)</f>
        <v>0</v>
      </c>
      <c r="AY52" s="142"/>
      <c r="AZ52" s="499">
        <f>Önkormányzat!BC177-J52</f>
        <v>0</v>
      </c>
      <c r="BA52" s="452"/>
      <c r="BB52" s="452"/>
    </row>
    <row r="53" spans="1:54" ht="79.2" x14ac:dyDescent="0.3">
      <c r="A53" s="45" t="s">
        <v>69</v>
      </c>
      <c r="B53" s="21" t="s">
        <v>68</v>
      </c>
      <c r="C53" s="172"/>
      <c r="D53" s="173"/>
      <c r="E53" s="173"/>
      <c r="F53" s="171">
        <f>SUM(C53:E53)</f>
        <v>0</v>
      </c>
      <c r="G53" s="172"/>
      <c r="H53" s="173"/>
      <c r="I53" s="173"/>
      <c r="J53" s="171">
        <f>SUM(F53:I53)</f>
        <v>0</v>
      </c>
      <c r="K53" s="172"/>
      <c r="L53" s="173"/>
      <c r="M53" s="173"/>
      <c r="N53" s="171">
        <f>SUM(J53:M53)</f>
        <v>0</v>
      </c>
      <c r="O53" s="172"/>
      <c r="P53" s="173"/>
      <c r="Q53" s="173"/>
      <c r="R53" s="171">
        <f>SUM(N53:Q53)</f>
        <v>0</v>
      </c>
      <c r="S53" s="172"/>
      <c r="T53" s="173"/>
      <c r="U53" s="173"/>
      <c r="V53" s="171">
        <f>SUM(R53:U53)</f>
        <v>0</v>
      </c>
      <c r="W53" s="172"/>
      <c r="X53" s="173"/>
      <c r="Y53" s="173"/>
      <c r="Z53" s="171">
        <f>SUM(V53:Y53)</f>
        <v>0</v>
      </c>
      <c r="AA53" s="172"/>
      <c r="AB53" s="173"/>
      <c r="AC53" s="173"/>
      <c r="AD53" s="171">
        <f>SUM(Z53:AC53)</f>
        <v>0</v>
      </c>
      <c r="AE53" s="172"/>
      <c r="AF53" s="173"/>
      <c r="AG53" s="173"/>
      <c r="AH53" s="171">
        <f>SUM(AD53:AG53)</f>
        <v>0</v>
      </c>
      <c r="AI53" s="172"/>
      <c r="AJ53" s="173"/>
      <c r="AK53" s="173"/>
      <c r="AL53" s="171">
        <f>SUM(AH53:AK53)</f>
        <v>0</v>
      </c>
      <c r="AM53" s="172"/>
      <c r="AN53" s="173"/>
      <c r="AO53" s="173"/>
      <c r="AP53" s="171">
        <f>SUM(AL53:AO53)</f>
        <v>0</v>
      </c>
      <c r="AQ53" s="172"/>
      <c r="AR53" s="173"/>
      <c r="AS53" s="173"/>
      <c r="AT53" s="171">
        <f>SUM(AP53:AS53)</f>
        <v>0</v>
      </c>
      <c r="AU53" s="172"/>
      <c r="AV53" s="173"/>
      <c r="AW53" s="173"/>
      <c r="AX53" s="171">
        <f>SUM(AT53:AW53)</f>
        <v>0</v>
      </c>
      <c r="AY53" s="142"/>
      <c r="AZ53" s="499">
        <f>Önkormányzat!BC178-J53</f>
        <v>0</v>
      </c>
      <c r="BA53" s="452"/>
      <c r="BB53" s="452"/>
    </row>
    <row r="54" spans="1:54" ht="82.8" x14ac:dyDescent="0.3">
      <c r="A54" s="16" t="s">
        <v>67</v>
      </c>
      <c r="B54" s="15" t="s">
        <v>66</v>
      </c>
      <c r="C54" s="174">
        <f>SUM(C49:C53)</f>
        <v>0</v>
      </c>
      <c r="D54" s="175">
        <f>SUM(D49:D53)</f>
        <v>0</v>
      </c>
      <c r="E54" s="175">
        <f>SUM(E49:E53)</f>
        <v>0</v>
      </c>
      <c r="F54" s="176">
        <f>IF((SUM(C54:E54))=SUM(F49:F53),SUM(F49:F53),"HIBA!")</f>
        <v>0</v>
      </c>
      <c r="G54" s="174">
        <f>SUM(G49:G53)</f>
        <v>0</v>
      </c>
      <c r="H54" s="175">
        <f>SUM(H49:H53)</f>
        <v>0</v>
      </c>
      <c r="I54" s="175">
        <f>SUM(I49:I53)</f>
        <v>0</v>
      </c>
      <c r="J54" s="176">
        <f>IF((SUM(F54:I54))=SUM(J49:J53),SUM(J49:J53),"HIBA!")</f>
        <v>0</v>
      </c>
      <c r="K54" s="174">
        <f>SUM(K49:K53)</f>
        <v>0</v>
      </c>
      <c r="L54" s="175">
        <f>SUM(L49:L53)</f>
        <v>0</v>
      </c>
      <c r="M54" s="175">
        <f>SUM(M49:M53)</f>
        <v>0</v>
      </c>
      <c r="N54" s="176">
        <f>IF((SUM(J54:M54))=SUM(N49:N53),SUM(N49:N53),"HIBA!")</f>
        <v>0</v>
      </c>
      <c r="O54" s="174">
        <f>SUM(O49:O53)</f>
        <v>0</v>
      </c>
      <c r="P54" s="175">
        <f>SUM(P49:P53)</f>
        <v>0</v>
      </c>
      <c r="Q54" s="175">
        <f>SUM(Q49:Q53)</f>
        <v>0</v>
      </c>
      <c r="R54" s="176">
        <f>IF((SUM(N54:Q54))=SUM(R49:R53),SUM(R49:R53),"HIBA!")</f>
        <v>0</v>
      </c>
      <c r="S54" s="174">
        <f>SUM(S49:S53)</f>
        <v>0</v>
      </c>
      <c r="T54" s="175">
        <f>SUM(T49:T53)</f>
        <v>0</v>
      </c>
      <c r="U54" s="175">
        <f>SUM(U49:U53)</f>
        <v>0</v>
      </c>
      <c r="V54" s="176">
        <f>IF((SUM(R54:U54))=SUM(V49:V53),SUM(V49:V53),"HIBA!")</f>
        <v>0</v>
      </c>
      <c r="W54" s="174">
        <f>SUM(W49:W53)</f>
        <v>0</v>
      </c>
      <c r="X54" s="175">
        <f>SUM(X49:X53)</f>
        <v>0</v>
      </c>
      <c r="Y54" s="175">
        <f>SUM(Y49:Y53)</f>
        <v>0</v>
      </c>
      <c r="Z54" s="176">
        <f>IF((SUM(V54:Y54))=SUM(Z49:Z53),SUM(Z49:Z53),"HIBA!")</f>
        <v>0</v>
      </c>
      <c r="AA54" s="174">
        <f>SUM(AA49:AA53)</f>
        <v>0</v>
      </c>
      <c r="AB54" s="175">
        <f>SUM(AB49:AB53)</f>
        <v>0</v>
      </c>
      <c r="AC54" s="175">
        <f>SUM(AC49:AC53)</f>
        <v>0</v>
      </c>
      <c r="AD54" s="176">
        <f>IF((SUM(Z54:AC54))=SUM(AD49:AD53),SUM(AD49:AD53),"HIBA!")</f>
        <v>0</v>
      </c>
      <c r="AE54" s="174">
        <f>SUM(AE49:AE53)</f>
        <v>0</v>
      </c>
      <c r="AF54" s="175">
        <f>SUM(AF49:AF53)</f>
        <v>0</v>
      </c>
      <c r="AG54" s="175">
        <f>SUM(AG49:AG53)</f>
        <v>0</v>
      </c>
      <c r="AH54" s="176">
        <f>IF((SUM(AD54:AG54))=SUM(AH49:AH53),SUM(AH49:AH53),"HIBA!")</f>
        <v>0</v>
      </c>
      <c r="AI54" s="174">
        <f>SUM(AI49:AI53)</f>
        <v>0</v>
      </c>
      <c r="AJ54" s="175">
        <f>SUM(AJ49:AJ53)</f>
        <v>0</v>
      </c>
      <c r="AK54" s="175">
        <f>SUM(AK49:AK53)</f>
        <v>0</v>
      </c>
      <c r="AL54" s="176">
        <f>IF((SUM(AH54:AK54))=SUM(AL49:AL53),SUM(AL49:AL53),"HIBA!")</f>
        <v>0</v>
      </c>
      <c r="AM54" s="174">
        <f>SUM(AM49:AM53)</f>
        <v>0</v>
      </c>
      <c r="AN54" s="175">
        <f>SUM(AN49:AN53)</f>
        <v>0</v>
      </c>
      <c r="AO54" s="175">
        <f>SUM(AO49:AO53)</f>
        <v>0</v>
      </c>
      <c r="AP54" s="176">
        <f>IF((SUM(AL54:AO54))=SUM(AP49:AP53),SUM(AP49:AP53),"HIBA!")</f>
        <v>0</v>
      </c>
      <c r="AQ54" s="174">
        <f>SUM(AQ49:AQ53)</f>
        <v>0</v>
      </c>
      <c r="AR54" s="175">
        <f>SUM(AR49:AR53)</f>
        <v>0</v>
      </c>
      <c r="AS54" s="175">
        <f>SUM(AS49:AS53)</f>
        <v>0</v>
      </c>
      <c r="AT54" s="176">
        <f>IF((SUM(AP54:AS54))=SUM(AT49:AT53),SUM(AT49:AT53),"HIBA!")</f>
        <v>0</v>
      </c>
      <c r="AU54" s="174">
        <f>SUM(AU49:AU53)</f>
        <v>0</v>
      </c>
      <c r="AV54" s="175">
        <f>SUM(AV49:AV53)</f>
        <v>0</v>
      </c>
      <c r="AW54" s="175">
        <f>SUM(AW49:AW53)</f>
        <v>0</v>
      </c>
      <c r="AX54" s="176">
        <f>IF((SUM(AT54:AW54))=SUM(AX49:AX53),SUM(AX49:AX53),"HIBA!")</f>
        <v>0</v>
      </c>
      <c r="AY54" s="133"/>
      <c r="AZ54" s="499">
        <f>Önkormányzat!BC179-J54</f>
        <v>0</v>
      </c>
      <c r="BA54" s="451"/>
      <c r="BB54" s="451"/>
    </row>
    <row r="55" spans="1:54" ht="124.8" x14ac:dyDescent="0.3">
      <c r="A55" s="144" t="s">
        <v>65</v>
      </c>
      <c r="B55" s="43"/>
      <c r="C55" s="177" t="e">
        <f>SUM(#REF!+C48+C54)</f>
        <v>#REF!</v>
      </c>
      <c r="D55" s="178" t="e">
        <f>SUM(#REF!+D48+D54)</f>
        <v>#REF!</v>
      </c>
      <c r="E55" s="178" t="e">
        <f>SUM(#REF!+E48+E54)</f>
        <v>#REF!</v>
      </c>
      <c r="F55" s="179" t="e">
        <f>IF((SUM(C55:E55))=(F54+F48+#REF!),SUM(F54+F48+#REF!),"HIBA!")</f>
        <v>#REF!</v>
      </c>
      <c r="G55" s="177" t="e">
        <f>SUM(#REF!+G48+G54)</f>
        <v>#REF!</v>
      </c>
      <c r="H55" s="178" t="e">
        <f>SUM(#REF!+H48+H54)</f>
        <v>#REF!</v>
      </c>
      <c r="I55" s="178" t="e">
        <f>SUM(#REF!+I48+I54)</f>
        <v>#REF!</v>
      </c>
      <c r="J55" s="179" t="s">
        <v>728</v>
      </c>
      <c r="K55" s="177" t="e">
        <f>SUM(#REF!+K48+K54)</f>
        <v>#REF!</v>
      </c>
      <c r="L55" s="178" t="e">
        <f>SUM(#REF!+L48+L54)</f>
        <v>#REF!</v>
      </c>
      <c r="M55" s="178" t="e">
        <f>SUM(#REF!+M48+M54)</f>
        <v>#REF!</v>
      </c>
      <c r="N55" s="179" t="e">
        <f>IF((SUM(J55:M55))=(N54+N48+#REF!),SUM(N54+N48+#REF!),"HIBA!")</f>
        <v>#REF!</v>
      </c>
      <c r="O55" s="177" t="e">
        <f>SUM(#REF!+O48+O54)</f>
        <v>#REF!</v>
      </c>
      <c r="P55" s="178" t="e">
        <f>SUM(#REF!+P48+P54)</f>
        <v>#REF!</v>
      </c>
      <c r="Q55" s="178" t="e">
        <f>SUM(#REF!+Q48+Q54)</f>
        <v>#REF!</v>
      </c>
      <c r="R55" s="179" t="e">
        <f>IF((SUM(N55:Q55))=(R54+R48+#REF!),SUM(R54+R48+#REF!),"HIBA!")</f>
        <v>#REF!</v>
      </c>
      <c r="S55" s="177" t="e">
        <f>SUM(#REF!+S48+S54)</f>
        <v>#REF!</v>
      </c>
      <c r="T55" s="178" t="e">
        <f>SUM(#REF!+T48+T54)</f>
        <v>#REF!</v>
      </c>
      <c r="U55" s="178" t="e">
        <f>SUM(#REF!+U48+U54)</f>
        <v>#REF!</v>
      </c>
      <c r="V55" s="179" t="e">
        <f>IF((SUM(R55:U55))=(V54+V48+#REF!),SUM(V54+V48+#REF!),"HIBA!")</f>
        <v>#REF!</v>
      </c>
      <c r="W55" s="177" t="e">
        <f>SUM(#REF!+W48+W54)</f>
        <v>#REF!</v>
      </c>
      <c r="X55" s="178" t="e">
        <f>SUM(#REF!+X48+X54)</f>
        <v>#REF!</v>
      </c>
      <c r="Y55" s="178" t="e">
        <f>SUM(#REF!+Y48+Y54)</f>
        <v>#REF!</v>
      </c>
      <c r="Z55" s="179" t="e">
        <f>IF((SUM(V55:Y55))=(Z54+Z48+#REF!),SUM(Z54+Z48+#REF!),"HIBA!")</f>
        <v>#REF!</v>
      </c>
      <c r="AA55" s="177" t="e">
        <f>SUM(#REF!+AA48+AA54)</f>
        <v>#REF!</v>
      </c>
      <c r="AB55" s="178" t="e">
        <f>SUM(#REF!+AB48+AB54)</f>
        <v>#REF!</v>
      </c>
      <c r="AC55" s="178" t="e">
        <f>SUM(#REF!+AC48+AC54)</f>
        <v>#REF!</v>
      </c>
      <c r="AD55" s="179" t="e">
        <f>IF((SUM(Z55:AC55))=(AD54+AD48+#REF!),SUM(AD54+AD48+#REF!),"HIBA!")</f>
        <v>#REF!</v>
      </c>
      <c r="AE55" s="177" t="e">
        <f>SUM(#REF!+AE48+AE54)</f>
        <v>#REF!</v>
      </c>
      <c r="AF55" s="178" t="e">
        <f>SUM(#REF!+AF48+AF54)</f>
        <v>#REF!</v>
      </c>
      <c r="AG55" s="178" t="e">
        <f>SUM(#REF!+AG48+AG54)</f>
        <v>#REF!</v>
      </c>
      <c r="AH55" s="179" t="e">
        <f>IF((SUM(AD55:AG55))=(AH54+AH48+#REF!),SUM(AH54+AH48+#REF!),"HIBA!")</f>
        <v>#REF!</v>
      </c>
      <c r="AI55" s="177" t="e">
        <f>SUM(#REF!+AI48+AI54)</f>
        <v>#REF!</v>
      </c>
      <c r="AJ55" s="178" t="e">
        <f>SUM(#REF!+AJ48+AJ54)</f>
        <v>#REF!</v>
      </c>
      <c r="AK55" s="178" t="e">
        <f>SUM(#REF!+AK48+AK54)</f>
        <v>#REF!</v>
      </c>
      <c r="AL55" s="179" t="e">
        <f>IF((SUM(AH55:AK55))=(AL54+AL48+#REF!),SUM(AL54+AL48+#REF!),"HIBA!")</f>
        <v>#REF!</v>
      </c>
      <c r="AM55" s="177" t="e">
        <f>SUM(#REF!+AM48+AM54)</f>
        <v>#REF!</v>
      </c>
      <c r="AN55" s="178" t="e">
        <f>SUM(#REF!+AN48+AN54)</f>
        <v>#REF!</v>
      </c>
      <c r="AO55" s="178" t="e">
        <f>SUM(#REF!+AO48+AO54)</f>
        <v>#REF!</v>
      </c>
      <c r="AP55" s="179" t="e">
        <f>IF((SUM(AL55:AO55))=(AP54+AP48+#REF!),SUM(AP54+AP48+#REF!),"HIBA!")</f>
        <v>#REF!</v>
      </c>
      <c r="AQ55" s="177" t="e">
        <f>SUM(#REF!+AQ48+AQ54)</f>
        <v>#REF!</v>
      </c>
      <c r="AR55" s="178" t="e">
        <f>SUM(#REF!+AR48+AR54)</f>
        <v>#REF!</v>
      </c>
      <c r="AS55" s="178" t="e">
        <f>SUM(#REF!+AS48+AS54)</f>
        <v>#REF!</v>
      </c>
      <c r="AT55" s="179" t="e">
        <f>IF((SUM(AP55:AS55))=(AT54+AT48+#REF!),SUM(AT54+AT48+#REF!),"HIBA!")</f>
        <v>#REF!</v>
      </c>
      <c r="AU55" s="177" t="e">
        <f>SUM(#REF!+AU48+AU54)</f>
        <v>#REF!</v>
      </c>
      <c r="AV55" s="178" t="e">
        <f>SUM(#REF!+AV48+AV54)</f>
        <v>#REF!</v>
      </c>
      <c r="AW55" s="178" t="e">
        <f>SUM(#REF!+AW48+AW54)</f>
        <v>#REF!</v>
      </c>
      <c r="AX55" s="179" t="e">
        <f>IF((SUM(AT55:AW55))=(AX54+AX48+#REF!),SUM(AX54+AX48+#REF!),"HIBA!")</f>
        <v>#REF!</v>
      </c>
      <c r="AY55" s="148"/>
      <c r="AZ55" s="499" t="e">
        <f>Önkormányzat!BC180-J55</f>
        <v>#VALUE!</v>
      </c>
      <c r="BA55" s="453"/>
      <c r="BB55" s="453"/>
    </row>
    <row r="56" spans="1:54" ht="15.6" x14ac:dyDescent="0.3">
      <c r="A56" s="39" t="s">
        <v>64</v>
      </c>
      <c r="B56" s="38" t="s">
        <v>63</v>
      </c>
      <c r="C56" s="180">
        <f>C18+C20+C28+C38</f>
        <v>121196392</v>
      </c>
      <c r="D56" s="181">
        <f>D42</f>
        <v>0</v>
      </c>
      <c r="E56" s="181">
        <f>E42</f>
        <v>0</v>
      </c>
      <c r="F56" s="182">
        <f>F42</f>
        <v>121196392</v>
      </c>
      <c r="G56" s="180">
        <f>G42</f>
        <v>25126006</v>
      </c>
      <c r="H56" s="181">
        <f>H42</f>
        <v>0</v>
      </c>
      <c r="I56" s="181">
        <f>I42</f>
        <v>0</v>
      </c>
      <c r="J56" s="182">
        <f>J42</f>
        <v>145487752</v>
      </c>
      <c r="K56" s="180" t="e">
        <f>SUM(K54,K48,#REF!,K41,K38,K28,K18)</f>
        <v>#REF!</v>
      </c>
      <c r="L56" s="181" t="e">
        <f>SUM(L54,L48,#REF!,L41,L38,L28,L18)</f>
        <v>#REF!</v>
      </c>
      <c r="M56" s="181" t="e">
        <f>SUM(M54,M48,#REF!,M41,M38,M28,M18)</f>
        <v>#REF!</v>
      </c>
      <c r="N56" s="182" t="e">
        <f>IF((SUM(J56:M56))=(N54+N48+#REF!+N41+N38+N28+N18),SUM(N54+N48+#REF!+N41+N38+N28+N18),"HIBA!")</f>
        <v>#REF!</v>
      </c>
      <c r="O56" s="180" t="e">
        <f>SUM(O54,O48,#REF!,O41,O38,O28,O18)</f>
        <v>#REF!</v>
      </c>
      <c r="P56" s="181" t="e">
        <f>SUM(P54,P48,#REF!,P41,P38,P28,P18)</f>
        <v>#REF!</v>
      </c>
      <c r="Q56" s="181" t="e">
        <f>SUM(Q54,Q48,#REF!,Q41,Q38,Q28,Q18)</f>
        <v>#REF!</v>
      </c>
      <c r="R56" s="182" t="e">
        <f>IF((SUM(N56:Q56))=(R54+R48+#REF!+R41+R38+R28+R18),SUM(R54+R48+#REF!+R41+R38+R28+R18),"HIBA!")</f>
        <v>#REF!</v>
      </c>
      <c r="S56" s="180" t="e">
        <f>SUM(S54,S48,#REF!,S41,S38,S28,S18)</f>
        <v>#REF!</v>
      </c>
      <c r="T56" s="181" t="e">
        <f>SUM(T54,T48,#REF!,T41,T38,T28,T18)</f>
        <v>#REF!</v>
      </c>
      <c r="U56" s="181" t="e">
        <f>SUM(U54,U48,#REF!,U41,U38,U28,U18)</f>
        <v>#REF!</v>
      </c>
      <c r="V56" s="182" t="e">
        <f>IF((SUM(R56:U56))=(V54+V48+#REF!+V41+V38+V28+V18),SUM(V54+V48+#REF!+V41+V38+V28+V18),"HIBA!")</f>
        <v>#REF!</v>
      </c>
      <c r="W56" s="180" t="e">
        <f>SUM(W54,W48,#REF!,W41,W38,W28,W18)</f>
        <v>#REF!</v>
      </c>
      <c r="X56" s="181" t="e">
        <f>SUM(X54,X48,#REF!,X41,X38,X28,X18)</f>
        <v>#REF!</v>
      </c>
      <c r="Y56" s="181" t="e">
        <f>SUM(Y54,Y48,#REF!,Y41,Y38,Y28,Y18)</f>
        <v>#REF!</v>
      </c>
      <c r="Z56" s="182" t="e">
        <f>IF((SUM(V56:Y56))=(Z54+Z48+#REF!+Z41+Z38+Z28+Z18),SUM(Z54+Z48+#REF!+Z41+Z38+Z28+Z18),"HIBA!")</f>
        <v>#REF!</v>
      </c>
      <c r="AA56" s="180" t="e">
        <f>SUM(AA54,AA48,#REF!,AA41,AA38,AA28,AA18)</f>
        <v>#REF!</v>
      </c>
      <c r="AB56" s="181" t="e">
        <f>SUM(AB54,AB48,#REF!,AB41,AB38,AB28,AB18)</f>
        <v>#REF!</v>
      </c>
      <c r="AC56" s="181" t="e">
        <f>SUM(AC54,AC48,#REF!,AC41,AC38,AC28,AC18)</f>
        <v>#REF!</v>
      </c>
      <c r="AD56" s="182" t="e">
        <f>IF((SUM(Z56:AC56))=(AD54+AD48+#REF!+AD41+AD38+AD28+AD18),SUM(AD54+AD48+#REF!+AD41+AD38+AD28+AD18),"HIBA!")</f>
        <v>#REF!</v>
      </c>
      <c r="AE56" s="180" t="e">
        <f>SUM(AE54,AE48,#REF!,AE41,AE38,AE28,AE18)</f>
        <v>#REF!</v>
      </c>
      <c r="AF56" s="181" t="e">
        <f>SUM(AF54,AF48,#REF!,AF41,AF38,AF28,AF18)</f>
        <v>#REF!</v>
      </c>
      <c r="AG56" s="181" t="e">
        <f>SUM(AG54,AG48,#REF!,AG41,AG38,AG28,AG18)</f>
        <v>#REF!</v>
      </c>
      <c r="AH56" s="182" t="e">
        <f>IF((SUM(AD56:AG56))=(AH54+AH48+#REF!+AH41+AH38+AH28+AH18),SUM(AH54+AH48+#REF!+AH41+AH38+AH28+AH18),"HIBA!")</f>
        <v>#REF!</v>
      </c>
      <c r="AI56" s="180" t="e">
        <f>SUM(AI54,AI48,#REF!,AI41,AI38,AI28,AI18)</f>
        <v>#REF!</v>
      </c>
      <c r="AJ56" s="181" t="e">
        <f>SUM(AJ54,AJ48,#REF!,AJ41,AJ38,AJ28,AJ18)</f>
        <v>#REF!</v>
      </c>
      <c r="AK56" s="181" t="e">
        <f>SUM(AK54,AK48,#REF!,AK41,AK38,AK28,AK18)</f>
        <v>#REF!</v>
      </c>
      <c r="AL56" s="182" t="e">
        <f>IF((SUM(AH56:AK56))=(AL54+AL48+#REF!+AL41+AL38+AL28+AL18),SUM(AL54+AL48+#REF!+AL41+AL38+AL28+AL18),"HIBA!")</f>
        <v>#REF!</v>
      </c>
      <c r="AM56" s="180" t="e">
        <f>SUM(AM54,AM48,#REF!,AM41,AM38,AM28,AM18)</f>
        <v>#REF!</v>
      </c>
      <c r="AN56" s="181" t="e">
        <f>SUM(AN54,AN48,#REF!,AN41,AN38,AN28,AN18)</f>
        <v>#REF!</v>
      </c>
      <c r="AO56" s="181" t="e">
        <f>SUM(AO54,AO48,#REF!,AO41,AO38,AO28,AO18)</f>
        <v>#REF!</v>
      </c>
      <c r="AP56" s="182" t="e">
        <f>IF((SUM(AL56:AO56))=(AP54+AP48+#REF!+AP41+AP38+AP28+AP18),SUM(AP54+AP48+#REF!+AP41+AP38+AP28+AP18),"HIBA!")</f>
        <v>#REF!</v>
      </c>
      <c r="AQ56" s="180" t="e">
        <f>SUM(AQ54,AQ48,#REF!,AQ41,AQ38,AQ28,AQ18)</f>
        <v>#REF!</v>
      </c>
      <c r="AR56" s="181" t="e">
        <f>SUM(AR54,AR48,#REF!,AR41,AR38,AR28,AR18)</f>
        <v>#REF!</v>
      </c>
      <c r="AS56" s="181" t="e">
        <f>SUM(AS54,AS48,#REF!,AS41,AS38,AS28,AS18)</f>
        <v>#REF!</v>
      </c>
      <c r="AT56" s="182" t="e">
        <f>IF((SUM(AP56:AS56))=(AT54+AT48+#REF!+AT41+AT38+AT28+AT18),SUM(AT54+AT48+#REF!+AT41+AT38+AT28+AT18),"HIBA!")</f>
        <v>#REF!</v>
      </c>
      <c r="AU56" s="180" t="e">
        <f>SUM(AU54,AU48,#REF!,AU41,AU38,AU28,AU18)</f>
        <v>#REF!</v>
      </c>
      <c r="AV56" s="181" t="e">
        <f>SUM(AV54,AV48,#REF!,AV41,AV38,AV28,AV18)</f>
        <v>#REF!</v>
      </c>
      <c r="AW56" s="181" t="e">
        <f>SUM(AW54,AW48,#REF!,AW41,AW38,AW28,AW18)</f>
        <v>#REF!</v>
      </c>
      <c r="AX56" s="182" t="e">
        <f>IF((SUM(AT56:AW56))=(AX54+AX48+#REF!+AX41+AX38+AX28+AX18),SUM(AX54+AX48+#REF!+AX41+AX38+AX28+AX18),"HIBA!")</f>
        <v>#REF!</v>
      </c>
      <c r="AY56" s="148"/>
      <c r="AZ56" s="514">
        <f>Önkormányzat!BC181-J56</f>
        <v>34396208</v>
      </c>
      <c r="BA56" s="512">
        <v>0</v>
      </c>
      <c r="BB56" s="512">
        <v>0</v>
      </c>
    </row>
    <row r="57" spans="1:54" ht="105.6" x14ac:dyDescent="0.3">
      <c r="A57" s="34" t="s">
        <v>62</v>
      </c>
      <c r="B57" s="33" t="s">
        <v>61</v>
      </c>
      <c r="C57" s="165"/>
      <c r="D57" s="166"/>
      <c r="E57" s="166"/>
      <c r="F57" s="167">
        <f>SUM(C57:E57)</f>
        <v>0</v>
      </c>
      <c r="G57" s="165"/>
      <c r="H57" s="166"/>
      <c r="I57" s="166"/>
      <c r="J57" s="167">
        <f>SUM(F57:I57)</f>
        <v>0</v>
      </c>
      <c r="K57" s="165"/>
      <c r="L57" s="166"/>
      <c r="M57" s="166"/>
      <c r="N57" s="167">
        <f>SUM(J57:M57)</f>
        <v>0</v>
      </c>
      <c r="O57" s="165"/>
      <c r="P57" s="166"/>
      <c r="Q57" s="166"/>
      <c r="R57" s="167">
        <f>SUM(N57:Q57)</f>
        <v>0</v>
      </c>
      <c r="S57" s="165"/>
      <c r="T57" s="166"/>
      <c r="U57" s="166"/>
      <c r="V57" s="167">
        <f>SUM(R57:U57)</f>
        <v>0</v>
      </c>
      <c r="W57" s="165"/>
      <c r="X57" s="166"/>
      <c r="Y57" s="166"/>
      <c r="Z57" s="167">
        <f>SUM(V57:Y57)</f>
        <v>0</v>
      </c>
      <c r="AA57" s="165"/>
      <c r="AB57" s="166"/>
      <c r="AC57" s="166"/>
      <c r="AD57" s="167">
        <f>SUM(Z57:AC57)</f>
        <v>0</v>
      </c>
      <c r="AE57" s="165"/>
      <c r="AF57" s="166"/>
      <c r="AG57" s="166"/>
      <c r="AH57" s="167">
        <f>SUM(AD57:AG57)</f>
        <v>0</v>
      </c>
      <c r="AI57" s="165"/>
      <c r="AJ57" s="166"/>
      <c r="AK57" s="166"/>
      <c r="AL57" s="167">
        <f>SUM(AH57:AK57)</f>
        <v>0</v>
      </c>
      <c r="AM57" s="165"/>
      <c r="AN57" s="166"/>
      <c r="AO57" s="166"/>
      <c r="AP57" s="167">
        <f>SUM(AL57:AO57)</f>
        <v>0</v>
      </c>
      <c r="AQ57" s="165"/>
      <c r="AR57" s="166"/>
      <c r="AS57" s="166"/>
      <c r="AT57" s="167">
        <f>SUM(AP57:AS57)</f>
        <v>0</v>
      </c>
      <c r="AU57" s="165"/>
      <c r="AV57" s="166"/>
      <c r="AW57" s="166"/>
      <c r="AX57" s="167">
        <f>SUM(AT57:AW57)</f>
        <v>0</v>
      </c>
      <c r="AY57" s="123"/>
      <c r="AZ57" s="499">
        <f>Önkormányzat!BC182-J57</f>
        <v>0</v>
      </c>
      <c r="BA57" s="449">
        <v>0</v>
      </c>
      <c r="BB57" s="449">
        <v>0</v>
      </c>
    </row>
    <row r="58" spans="1:54" ht="105.6" x14ac:dyDescent="0.3">
      <c r="A58" s="34" t="s">
        <v>60</v>
      </c>
      <c r="B58" s="33" t="s">
        <v>59</v>
      </c>
      <c r="C58" s="165"/>
      <c r="D58" s="166"/>
      <c r="E58" s="166"/>
      <c r="F58" s="167">
        <f>SUM(C58:E58)</f>
        <v>0</v>
      </c>
      <c r="G58" s="165"/>
      <c r="H58" s="166"/>
      <c r="I58" s="166"/>
      <c r="J58" s="167">
        <f>SUM(F58:I58)</f>
        <v>0</v>
      </c>
      <c r="K58" s="165"/>
      <c r="L58" s="166"/>
      <c r="M58" s="166"/>
      <c r="N58" s="167">
        <f>SUM(J58:M58)</f>
        <v>0</v>
      </c>
      <c r="O58" s="165"/>
      <c r="P58" s="166"/>
      <c r="Q58" s="166"/>
      <c r="R58" s="167">
        <f>SUM(N58:Q58)</f>
        <v>0</v>
      </c>
      <c r="S58" s="165"/>
      <c r="T58" s="166"/>
      <c r="U58" s="166"/>
      <c r="V58" s="167">
        <f>SUM(R58:U58)</f>
        <v>0</v>
      </c>
      <c r="W58" s="165"/>
      <c r="X58" s="166"/>
      <c r="Y58" s="166"/>
      <c r="Z58" s="167">
        <f>SUM(V58:Y58)</f>
        <v>0</v>
      </c>
      <c r="AA58" s="165"/>
      <c r="AB58" s="166"/>
      <c r="AC58" s="166"/>
      <c r="AD58" s="167">
        <f>SUM(Z58:AC58)</f>
        <v>0</v>
      </c>
      <c r="AE58" s="165"/>
      <c r="AF58" s="166"/>
      <c r="AG58" s="166"/>
      <c r="AH58" s="167">
        <f>SUM(AD58:AG58)</f>
        <v>0</v>
      </c>
      <c r="AI58" s="165"/>
      <c r="AJ58" s="166"/>
      <c r="AK58" s="166"/>
      <c r="AL58" s="167">
        <f>SUM(AH58:AK58)</f>
        <v>0</v>
      </c>
      <c r="AM58" s="165"/>
      <c r="AN58" s="166"/>
      <c r="AO58" s="166"/>
      <c r="AP58" s="167">
        <f>SUM(AL58:AO58)</f>
        <v>0</v>
      </c>
      <c r="AQ58" s="165"/>
      <c r="AR58" s="166"/>
      <c r="AS58" s="166"/>
      <c r="AT58" s="167">
        <f>SUM(AP58:AS58)</f>
        <v>0</v>
      </c>
      <c r="AU58" s="165"/>
      <c r="AV58" s="166"/>
      <c r="AW58" s="166"/>
      <c r="AX58" s="167">
        <f>SUM(AT58:AW58)</f>
        <v>0</v>
      </c>
      <c r="AY58" s="123"/>
      <c r="AZ58" s="499">
        <f>Önkormányzat!BC183-J58</f>
        <v>0</v>
      </c>
      <c r="BA58" s="449"/>
      <c r="BB58" s="449"/>
    </row>
    <row r="59" spans="1:54" ht="105.6" x14ac:dyDescent="0.3">
      <c r="A59" s="34" t="s">
        <v>58</v>
      </c>
      <c r="B59" s="33" t="s">
        <v>57</v>
      </c>
      <c r="C59" s="165"/>
      <c r="D59" s="166"/>
      <c r="E59" s="166"/>
      <c r="F59" s="167">
        <f>SUM(C59:E59)</f>
        <v>0</v>
      </c>
      <c r="G59" s="165"/>
      <c r="H59" s="166"/>
      <c r="I59" s="166"/>
      <c r="J59" s="167">
        <f>SUM(F59:I59)</f>
        <v>0</v>
      </c>
      <c r="K59" s="165"/>
      <c r="L59" s="166"/>
      <c r="M59" s="166"/>
      <c r="N59" s="167">
        <f>SUM(J59:M59)</f>
        <v>0</v>
      </c>
      <c r="O59" s="165"/>
      <c r="P59" s="166"/>
      <c r="Q59" s="166"/>
      <c r="R59" s="167">
        <f>SUM(N59:Q59)</f>
        <v>0</v>
      </c>
      <c r="S59" s="165"/>
      <c r="T59" s="166"/>
      <c r="U59" s="166"/>
      <c r="V59" s="167">
        <f>SUM(R59:U59)</f>
        <v>0</v>
      </c>
      <c r="W59" s="165"/>
      <c r="X59" s="166"/>
      <c r="Y59" s="166"/>
      <c r="Z59" s="167">
        <f>SUM(V59:Y59)</f>
        <v>0</v>
      </c>
      <c r="AA59" s="165"/>
      <c r="AB59" s="166"/>
      <c r="AC59" s="166"/>
      <c r="AD59" s="167">
        <f>SUM(Z59:AC59)</f>
        <v>0</v>
      </c>
      <c r="AE59" s="165"/>
      <c r="AF59" s="166"/>
      <c r="AG59" s="166"/>
      <c r="AH59" s="167">
        <f>SUM(AD59:AG59)</f>
        <v>0</v>
      </c>
      <c r="AI59" s="165"/>
      <c r="AJ59" s="166"/>
      <c r="AK59" s="166"/>
      <c r="AL59" s="167">
        <f>SUM(AH59:AK59)</f>
        <v>0</v>
      </c>
      <c r="AM59" s="165"/>
      <c r="AN59" s="166"/>
      <c r="AO59" s="166"/>
      <c r="AP59" s="167">
        <f>SUM(AL59:AO59)</f>
        <v>0</v>
      </c>
      <c r="AQ59" s="165"/>
      <c r="AR59" s="166"/>
      <c r="AS59" s="166"/>
      <c r="AT59" s="167">
        <f>SUM(AP59:AS59)</f>
        <v>0</v>
      </c>
      <c r="AU59" s="165"/>
      <c r="AV59" s="166"/>
      <c r="AW59" s="166"/>
      <c r="AX59" s="167">
        <f>SUM(AT59:AW59)</f>
        <v>0</v>
      </c>
      <c r="AY59" s="123"/>
      <c r="AZ59" s="499">
        <f>Önkormányzat!BC184-J59</f>
        <v>0</v>
      </c>
      <c r="BA59" s="449"/>
      <c r="BB59" s="449"/>
    </row>
    <row r="60" spans="1:54" ht="79.2" x14ac:dyDescent="0.3">
      <c r="A60" s="28" t="s">
        <v>56</v>
      </c>
      <c r="B60" s="27" t="s">
        <v>55</v>
      </c>
      <c r="C60" s="168">
        <f>SUM(C57:C59)</f>
        <v>0</v>
      </c>
      <c r="D60" s="169">
        <f>SUM(D57:D59)</f>
        <v>0</v>
      </c>
      <c r="E60" s="169">
        <f>SUM(E57:E59)</f>
        <v>0</v>
      </c>
      <c r="F60" s="170">
        <f>IF((SUM(C60:E60))=SUM(F57:F59),SUM(F57:F59),"HIBA!")</f>
        <v>0</v>
      </c>
      <c r="G60" s="168">
        <f>SUM(G57:G59)</f>
        <v>0</v>
      </c>
      <c r="H60" s="169">
        <f>SUM(H57:H59)</f>
        <v>0</v>
      </c>
      <c r="I60" s="169">
        <f>SUM(I57:I59)</f>
        <v>0</v>
      </c>
      <c r="J60" s="170">
        <f>IF((SUM(F60:I60))=SUM(J57:J59),SUM(J57:J59),"HIBA!")</f>
        <v>0</v>
      </c>
      <c r="K60" s="168">
        <f>SUM(K57:K59)</f>
        <v>0</v>
      </c>
      <c r="L60" s="169">
        <f>SUM(L57:L59)</f>
        <v>0</v>
      </c>
      <c r="M60" s="169">
        <f>SUM(M57:M59)</f>
        <v>0</v>
      </c>
      <c r="N60" s="170">
        <f>IF((SUM(J60:M60))=SUM(N57:N59),SUM(N57:N59),"HIBA!")</f>
        <v>0</v>
      </c>
      <c r="O60" s="168">
        <f>SUM(O57:O59)</f>
        <v>0</v>
      </c>
      <c r="P60" s="169">
        <f>SUM(P57:P59)</f>
        <v>0</v>
      </c>
      <c r="Q60" s="169">
        <f>SUM(Q57:Q59)</f>
        <v>0</v>
      </c>
      <c r="R60" s="170">
        <f>IF((SUM(N60:Q60))=SUM(R57:R59),SUM(R57:R59),"HIBA!")</f>
        <v>0</v>
      </c>
      <c r="S60" s="168">
        <f>SUM(S57:S59)</f>
        <v>0</v>
      </c>
      <c r="T60" s="169">
        <f>SUM(T57:T59)</f>
        <v>0</v>
      </c>
      <c r="U60" s="169">
        <f>SUM(U57:U59)</f>
        <v>0</v>
      </c>
      <c r="V60" s="170">
        <f>IF((SUM(R60:U60))=SUM(V57:V59),SUM(V57:V59),"HIBA!")</f>
        <v>0</v>
      </c>
      <c r="W60" s="168">
        <f>SUM(W57:W59)</f>
        <v>0</v>
      </c>
      <c r="X60" s="169">
        <f>SUM(X57:X59)</f>
        <v>0</v>
      </c>
      <c r="Y60" s="169">
        <f>SUM(Y57:Y59)</f>
        <v>0</v>
      </c>
      <c r="Z60" s="170">
        <f>IF((SUM(V60:Y60))=SUM(Z57:Z59),SUM(Z57:Z59),"HIBA!")</f>
        <v>0</v>
      </c>
      <c r="AA60" s="168">
        <f>SUM(AA57:AA59)</f>
        <v>0</v>
      </c>
      <c r="AB60" s="169">
        <f>SUM(AB57:AB59)</f>
        <v>0</v>
      </c>
      <c r="AC60" s="169">
        <f>SUM(AC57:AC59)</f>
        <v>0</v>
      </c>
      <c r="AD60" s="170">
        <f>IF((SUM(Z60:AC60))=SUM(AD57:AD59),SUM(AD57:AD59),"HIBA!")</f>
        <v>0</v>
      </c>
      <c r="AE60" s="168">
        <f>SUM(AE57:AE59)</f>
        <v>0</v>
      </c>
      <c r="AF60" s="169">
        <f>SUM(AF57:AF59)</f>
        <v>0</v>
      </c>
      <c r="AG60" s="169">
        <f>SUM(AG57:AG59)</f>
        <v>0</v>
      </c>
      <c r="AH60" s="170">
        <f>IF((SUM(AD60:AG60))=SUM(AH57:AH59),SUM(AH57:AH59),"HIBA!")</f>
        <v>0</v>
      </c>
      <c r="AI60" s="168">
        <f>SUM(AI57:AI59)</f>
        <v>0</v>
      </c>
      <c r="AJ60" s="169">
        <f>SUM(AJ57:AJ59)</f>
        <v>0</v>
      </c>
      <c r="AK60" s="169">
        <f>SUM(AK57:AK59)</f>
        <v>0</v>
      </c>
      <c r="AL60" s="170">
        <f>IF((SUM(AH60:AK60))=SUM(AL57:AL59),SUM(AL57:AL59),"HIBA!")</f>
        <v>0</v>
      </c>
      <c r="AM60" s="168">
        <f>SUM(AM57:AM59)</f>
        <v>0</v>
      </c>
      <c r="AN60" s="169">
        <f>SUM(AN57:AN59)</f>
        <v>0</v>
      </c>
      <c r="AO60" s="169">
        <f>SUM(AO57:AO59)</f>
        <v>0</v>
      </c>
      <c r="AP60" s="170">
        <f>IF((SUM(AL60:AO60))=SUM(AP57:AP59),SUM(AP57:AP59),"HIBA!")</f>
        <v>0</v>
      </c>
      <c r="AQ60" s="168">
        <f>SUM(AQ57:AQ59)</f>
        <v>0</v>
      </c>
      <c r="AR60" s="169">
        <f>SUM(AR57:AR59)</f>
        <v>0</v>
      </c>
      <c r="AS60" s="169">
        <f>SUM(AS57:AS59)</f>
        <v>0</v>
      </c>
      <c r="AT60" s="170">
        <f>IF((SUM(AP60:AS60))=SUM(AT57:AT59),SUM(AT57:AT59),"HIBA!")</f>
        <v>0</v>
      </c>
      <c r="AU60" s="168">
        <f>SUM(AU57:AU59)</f>
        <v>0</v>
      </c>
      <c r="AV60" s="169">
        <f>SUM(AV57:AV59)</f>
        <v>0</v>
      </c>
      <c r="AW60" s="169">
        <f>SUM(AW57:AW59)</f>
        <v>0</v>
      </c>
      <c r="AX60" s="170">
        <f>IF((SUM(AT60:AW60))=SUM(AX57:AX59),SUM(AX57:AX59),"HIBA!")</f>
        <v>0</v>
      </c>
      <c r="AY60" s="128"/>
      <c r="AZ60" s="499">
        <f>Önkormányzat!BC185-J60</f>
        <v>0</v>
      </c>
      <c r="BA60" s="450"/>
      <c r="BB60" s="450"/>
    </row>
    <row r="61" spans="1:54" ht="118.8" x14ac:dyDescent="0.3">
      <c r="A61" s="34" t="s">
        <v>54</v>
      </c>
      <c r="B61" s="33" t="s">
        <v>53</v>
      </c>
      <c r="C61" s="165"/>
      <c r="D61" s="166"/>
      <c r="E61" s="166"/>
      <c r="F61" s="167">
        <f>SUM(C61:E61)</f>
        <v>0</v>
      </c>
      <c r="G61" s="165"/>
      <c r="H61" s="166"/>
      <c r="I61" s="166"/>
      <c r="J61" s="167">
        <f>SUM(F61:I61)</f>
        <v>0</v>
      </c>
      <c r="K61" s="165"/>
      <c r="L61" s="166"/>
      <c r="M61" s="166"/>
      <c r="N61" s="167">
        <f>SUM(J61:M61)</f>
        <v>0</v>
      </c>
      <c r="O61" s="165"/>
      <c r="P61" s="166"/>
      <c r="Q61" s="166"/>
      <c r="R61" s="167">
        <f>SUM(N61:Q61)</f>
        <v>0</v>
      </c>
      <c r="S61" s="165"/>
      <c r="T61" s="166"/>
      <c r="U61" s="166"/>
      <c r="V61" s="167">
        <f>SUM(R61:U61)</f>
        <v>0</v>
      </c>
      <c r="W61" s="165"/>
      <c r="X61" s="166"/>
      <c r="Y61" s="166"/>
      <c r="Z61" s="167">
        <f>SUM(V61:Y61)</f>
        <v>0</v>
      </c>
      <c r="AA61" s="165"/>
      <c r="AB61" s="166"/>
      <c r="AC61" s="166"/>
      <c r="AD61" s="167">
        <f>SUM(Z61:AC61)</f>
        <v>0</v>
      </c>
      <c r="AE61" s="165"/>
      <c r="AF61" s="166"/>
      <c r="AG61" s="166"/>
      <c r="AH61" s="167">
        <f>SUM(AD61:AG61)</f>
        <v>0</v>
      </c>
      <c r="AI61" s="165"/>
      <c r="AJ61" s="166"/>
      <c r="AK61" s="166"/>
      <c r="AL61" s="167">
        <f>SUM(AH61:AK61)</f>
        <v>0</v>
      </c>
      <c r="AM61" s="165"/>
      <c r="AN61" s="166"/>
      <c r="AO61" s="166"/>
      <c r="AP61" s="167">
        <f>SUM(AL61:AO61)</f>
        <v>0</v>
      </c>
      <c r="AQ61" s="165"/>
      <c r="AR61" s="166"/>
      <c r="AS61" s="166"/>
      <c r="AT61" s="167">
        <f>SUM(AP61:AS61)</f>
        <v>0</v>
      </c>
      <c r="AU61" s="165"/>
      <c r="AV61" s="166"/>
      <c r="AW61" s="166"/>
      <c r="AX61" s="167">
        <f>SUM(AT61:AW61)</f>
        <v>0</v>
      </c>
      <c r="AY61" s="123"/>
      <c r="AZ61" s="499">
        <f>Önkormányzat!BC186-J61</f>
        <v>0</v>
      </c>
      <c r="BA61" s="449"/>
      <c r="BB61" s="449"/>
    </row>
    <row r="62" spans="1:54" ht="105.6" x14ac:dyDescent="0.3">
      <c r="A62" s="34" t="s">
        <v>52</v>
      </c>
      <c r="B62" s="33" t="s">
        <v>51</v>
      </c>
      <c r="C62" s="165"/>
      <c r="D62" s="166"/>
      <c r="E62" s="166"/>
      <c r="F62" s="167">
        <f>SUM(C62:E62)</f>
        <v>0</v>
      </c>
      <c r="G62" s="165"/>
      <c r="H62" s="166"/>
      <c r="I62" s="166"/>
      <c r="J62" s="167">
        <f>SUM(F62:I62)</f>
        <v>0</v>
      </c>
      <c r="K62" s="165"/>
      <c r="L62" s="166"/>
      <c r="M62" s="166"/>
      <c r="N62" s="167">
        <f>SUM(J62:M62)</f>
        <v>0</v>
      </c>
      <c r="O62" s="165"/>
      <c r="P62" s="166"/>
      <c r="Q62" s="166"/>
      <c r="R62" s="167">
        <f>SUM(N62:Q62)</f>
        <v>0</v>
      </c>
      <c r="S62" s="165"/>
      <c r="T62" s="166"/>
      <c r="U62" s="166"/>
      <c r="V62" s="167">
        <f>SUM(R62:U62)</f>
        <v>0</v>
      </c>
      <c r="W62" s="165"/>
      <c r="X62" s="166"/>
      <c r="Y62" s="166"/>
      <c r="Z62" s="167">
        <f>SUM(V62:Y62)</f>
        <v>0</v>
      </c>
      <c r="AA62" s="165"/>
      <c r="AB62" s="166"/>
      <c r="AC62" s="166"/>
      <c r="AD62" s="167">
        <f>SUM(Z62:AC62)</f>
        <v>0</v>
      </c>
      <c r="AE62" s="165"/>
      <c r="AF62" s="166"/>
      <c r="AG62" s="166"/>
      <c r="AH62" s="167">
        <f>SUM(AD62:AG62)</f>
        <v>0</v>
      </c>
      <c r="AI62" s="165"/>
      <c r="AJ62" s="166"/>
      <c r="AK62" s="166"/>
      <c r="AL62" s="167">
        <f>SUM(AH62:AK62)</f>
        <v>0</v>
      </c>
      <c r="AM62" s="165"/>
      <c r="AN62" s="166"/>
      <c r="AO62" s="166"/>
      <c r="AP62" s="167">
        <f>SUM(AL62:AO62)</f>
        <v>0</v>
      </c>
      <c r="AQ62" s="165"/>
      <c r="AR62" s="166"/>
      <c r="AS62" s="166"/>
      <c r="AT62" s="167">
        <f>SUM(AP62:AS62)</f>
        <v>0</v>
      </c>
      <c r="AU62" s="165"/>
      <c r="AV62" s="166"/>
      <c r="AW62" s="166"/>
      <c r="AX62" s="167">
        <f>SUM(AT62:AW62)</f>
        <v>0</v>
      </c>
      <c r="AY62" s="123"/>
      <c r="AZ62" s="499">
        <f>Önkormányzat!BC187-J62</f>
        <v>0</v>
      </c>
      <c r="BA62" s="449"/>
      <c r="BB62" s="449"/>
    </row>
    <row r="63" spans="1:54" ht="118.8" x14ac:dyDescent="0.3">
      <c r="A63" s="34" t="s">
        <v>50</v>
      </c>
      <c r="B63" s="33" t="s">
        <v>49</v>
      </c>
      <c r="C63" s="165"/>
      <c r="D63" s="166"/>
      <c r="E63" s="166"/>
      <c r="F63" s="167">
        <f>SUM(C63:E63)</f>
        <v>0</v>
      </c>
      <c r="G63" s="165"/>
      <c r="H63" s="166"/>
      <c r="I63" s="166"/>
      <c r="J63" s="167">
        <f>SUM(F63:I63)</f>
        <v>0</v>
      </c>
      <c r="K63" s="165"/>
      <c r="L63" s="166"/>
      <c r="M63" s="166"/>
      <c r="N63" s="167">
        <f>SUM(J63:M63)</f>
        <v>0</v>
      </c>
      <c r="O63" s="165"/>
      <c r="P63" s="166"/>
      <c r="Q63" s="166"/>
      <c r="R63" s="167">
        <f>SUM(N63:Q63)</f>
        <v>0</v>
      </c>
      <c r="S63" s="165"/>
      <c r="T63" s="166"/>
      <c r="U63" s="166"/>
      <c r="V63" s="167">
        <f>SUM(R63:U63)</f>
        <v>0</v>
      </c>
      <c r="W63" s="165"/>
      <c r="X63" s="166"/>
      <c r="Y63" s="166"/>
      <c r="Z63" s="167">
        <f>SUM(V63:Y63)</f>
        <v>0</v>
      </c>
      <c r="AA63" s="165"/>
      <c r="AB63" s="166"/>
      <c r="AC63" s="166"/>
      <c r="AD63" s="167">
        <f>SUM(Z63:AC63)</f>
        <v>0</v>
      </c>
      <c r="AE63" s="165"/>
      <c r="AF63" s="166"/>
      <c r="AG63" s="166"/>
      <c r="AH63" s="167">
        <f>SUM(AD63:AG63)</f>
        <v>0</v>
      </c>
      <c r="AI63" s="165"/>
      <c r="AJ63" s="166"/>
      <c r="AK63" s="166"/>
      <c r="AL63" s="167">
        <f>SUM(AH63:AK63)</f>
        <v>0</v>
      </c>
      <c r="AM63" s="165"/>
      <c r="AN63" s="166"/>
      <c r="AO63" s="166"/>
      <c r="AP63" s="167">
        <f>SUM(AL63:AO63)</f>
        <v>0</v>
      </c>
      <c r="AQ63" s="165"/>
      <c r="AR63" s="166"/>
      <c r="AS63" s="166"/>
      <c r="AT63" s="167">
        <f>SUM(AP63:AS63)</f>
        <v>0</v>
      </c>
      <c r="AU63" s="165"/>
      <c r="AV63" s="166"/>
      <c r="AW63" s="166"/>
      <c r="AX63" s="167">
        <f>SUM(AT63:AW63)</f>
        <v>0</v>
      </c>
      <c r="AY63" s="123"/>
      <c r="AZ63" s="499">
        <f>Önkormányzat!BC188-J63</f>
        <v>0</v>
      </c>
      <c r="BA63" s="449"/>
      <c r="BB63" s="449"/>
    </row>
    <row r="64" spans="1:54" ht="92.4" x14ac:dyDescent="0.3">
      <c r="A64" s="34" t="s">
        <v>48</v>
      </c>
      <c r="B64" s="33" t="s">
        <v>47</v>
      </c>
      <c r="C64" s="165"/>
      <c r="D64" s="166"/>
      <c r="E64" s="166"/>
      <c r="F64" s="167">
        <f>SUM(C64:E64)</f>
        <v>0</v>
      </c>
      <c r="G64" s="165"/>
      <c r="H64" s="166"/>
      <c r="I64" s="166"/>
      <c r="J64" s="167">
        <f>SUM(F64:I64)</f>
        <v>0</v>
      </c>
      <c r="K64" s="165"/>
      <c r="L64" s="166"/>
      <c r="M64" s="166"/>
      <c r="N64" s="167">
        <f>SUM(J64:M64)</f>
        <v>0</v>
      </c>
      <c r="O64" s="165"/>
      <c r="P64" s="166"/>
      <c r="Q64" s="166"/>
      <c r="R64" s="167">
        <f>SUM(N64:Q64)</f>
        <v>0</v>
      </c>
      <c r="S64" s="165"/>
      <c r="T64" s="166"/>
      <c r="U64" s="166"/>
      <c r="V64" s="167">
        <f>SUM(R64:U64)</f>
        <v>0</v>
      </c>
      <c r="W64" s="165"/>
      <c r="X64" s="166"/>
      <c r="Y64" s="166"/>
      <c r="Z64" s="167">
        <f>SUM(V64:Y64)</f>
        <v>0</v>
      </c>
      <c r="AA64" s="165"/>
      <c r="AB64" s="166"/>
      <c r="AC64" s="166"/>
      <c r="AD64" s="167">
        <f>SUM(Z64:AC64)</f>
        <v>0</v>
      </c>
      <c r="AE64" s="165"/>
      <c r="AF64" s="166"/>
      <c r="AG64" s="166"/>
      <c r="AH64" s="167">
        <f>SUM(AD64:AG64)</f>
        <v>0</v>
      </c>
      <c r="AI64" s="165"/>
      <c r="AJ64" s="166"/>
      <c r="AK64" s="166"/>
      <c r="AL64" s="167">
        <f>SUM(AH64:AK64)</f>
        <v>0</v>
      </c>
      <c r="AM64" s="165"/>
      <c r="AN64" s="166"/>
      <c r="AO64" s="166"/>
      <c r="AP64" s="167">
        <f>SUM(AL64:AO64)</f>
        <v>0</v>
      </c>
      <c r="AQ64" s="165"/>
      <c r="AR64" s="166"/>
      <c r="AS64" s="166"/>
      <c r="AT64" s="167">
        <f>SUM(AP64:AS64)</f>
        <v>0</v>
      </c>
      <c r="AU64" s="165"/>
      <c r="AV64" s="166"/>
      <c r="AW64" s="166"/>
      <c r="AX64" s="167">
        <f>SUM(AT64:AW64)</f>
        <v>0</v>
      </c>
      <c r="AY64" s="123"/>
      <c r="AZ64" s="499">
        <f>Önkormányzat!BC189-J64</f>
        <v>0</v>
      </c>
      <c r="BA64" s="449"/>
      <c r="BB64" s="449"/>
    </row>
    <row r="65" spans="1:54" ht="52.8" x14ac:dyDescent="0.3">
      <c r="A65" s="28" t="s">
        <v>46</v>
      </c>
      <c r="B65" s="27" t="s">
        <v>45</v>
      </c>
      <c r="C65" s="168">
        <f>SUM(C61:C64)</f>
        <v>0</v>
      </c>
      <c r="D65" s="169">
        <f>SUM(D61:D64)</f>
        <v>0</v>
      </c>
      <c r="E65" s="169">
        <f>SUM(E61:E64)</f>
        <v>0</v>
      </c>
      <c r="F65" s="170">
        <f>IF((SUM(C65:E65))=SUM(F61:F64),SUM(F61:F64),"HIBA!")</f>
        <v>0</v>
      </c>
      <c r="G65" s="168">
        <f>SUM(G61:G64)</f>
        <v>0</v>
      </c>
      <c r="H65" s="169">
        <f>SUM(H61:H64)</f>
        <v>0</v>
      </c>
      <c r="I65" s="169">
        <f>SUM(I61:I64)</f>
        <v>0</v>
      </c>
      <c r="J65" s="170">
        <f>IF((SUM(F65:I65))=SUM(J61:J64),SUM(J61:J64),"HIBA!")</f>
        <v>0</v>
      </c>
      <c r="K65" s="168">
        <f>SUM(K61:K64)</f>
        <v>0</v>
      </c>
      <c r="L65" s="169">
        <f>SUM(L61:L64)</f>
        <v>0</v>
      </c>
      <c r="M65" s="169">
        <f>SUM(M61:M64)</f>
        <v>0</v>
      </c>
      <c r="N65" s="170">
        <f>IF((SUM(J65:M65))=SUM(N61:N64),SUM(N61:N64),"HIBA!")</f>
        <v>0</v>
      </c>
      <c r="O65" s="168">
        <f>SUM(O61:O64)</f>
        <v>0</v>
      </c>
      <c r="P65" s="169">
        <f>SUM(P61:P64)</f>
        <v>0</v>
      </c>
      <c r="Q65" s="169">
        <f>SUM(Q61:Q64)</f>
        <v>0</v>
      </c>
      <c r="R65" s="170">
        <f>IF((SUM(N65:Q65))=SUM(R61:R64),SUM(R61:R64),"HIBA!")</f>
        <v>0</v>
      </c>
      <c r="S65" s="168">
        <f>SUM(S61:S64)</f>
        <v>0</v>
      </c>
      <c r="T65" s="169">
        <f>SUM(T61:T64)</f>
        <v>0</v>
      </c>
      <c r="U65" s="169">
        <f>SUM(U61:U64)</f>
        <v>0</v>
      </c>
      <c r="V65" s="170">
        <f>IF((SUM(R65:U65))=SUM(V61:V64),SUM(V61:V64),"HIBA!")</f>
        <v>0</v>
      </c>
      <c r="W65" s="168">
        <f>SUM(W61:W64)</f>
        <v>0</v>
      </c>
      <c r="X65" s="169">
        <f>SUM(X61:X64)</f>
        <v>0</v>
      </c>
      <c r="Y65" s="169">
        <f>SUM(Y61:Y64)</f>
        <v>0</v>
      </c>
      <c r="Z65" s="170">
        <f>IF((SUM(V65:Y65))=SUM(Z61:Z64),SUM(Z61:Z64),"HIBA!")</f>
        <v>0</v>
      </c>
      <c r="AA65" s="168">
        <f>SUM(AA61:AA64)</f>
        <v>0</v>
      </c>
      <c r="AB65" s="169">
        <f>SUM(AB61:AB64)</f>
        <v>0</v>
      </c>
      <c r="AC65" s="169">
        <f>SUM(AC61:AC64)</f>
        <v>0</v>
      </c>
      <c r="AD65" s="170">
        <f>IF((SUM(Z65:AC65))=SUM(AD61:AD64),SUM(AD61:AD64),"HIBA!")</f>
        <v>0</v>
      </c>
      <c r="AE65" s="168">
        <f>SUM(AE61:AE64)</f>
        <v>0</v>
      </c>
      <c r="AF65" s="169">
        <f>SUM(AF61:AF64)</f>
        <v>0</v>
      </c>
      <c r="AG65" s="169">
        <f>SUM(AG61:AG64)</f>
        <v>0</v>
      </c>
      <c r="AH65" s="170">
        <f>IF((SUM(AD65:AG65))=SUM(AH61:AH64),SUM(AH61:AH64),"HIBA!")</f>
        <v>0</v>
      </c>
      <c r="AI65" s="168">
        <f>SUM(AI61:AI64)</f>
        <v>0</v>
      </c>
      <c r="AJ65" s="169">
        <f>SUM(AJ61:AJ64)</f>
        <v>0</v>
      </c>
      <c r="AK65" s="169">
        <f>SUM(AK61:AK64)</f>
        <v>0</v>
      </c>
      <c r="AL65" s="170">
        <f>IF((SUM(AH65:AK65))=SUM(AL61:AL64),SUM(AL61:AL64),"HIBA!")</f>
        <v>0</v>
      </c>
      <c r="AM65" s="168">
        <f>SUM(AM61:AM64)</f>
        <v>0</v>
      </c>
      <c r="AN65" s="169">
        <f>SUM(AN61:AN64)</f>
        <v>0</v>
      </c>
      <c r="AO65" s="169">
        <f>SUM(AO61:AO64)</f>
        <v>0</v>
      </c>
      <c r="AP65" s="170">
        <f>IF((SUM(AL65:AO65))=SUM(AP61:AP64),SUM(AP61:AP64),"HIBA!")</f>
        <v>0</v>
      </c>
      <c r="AQ65" s="168">
        <f>SUM(AQ61:AQ64)</f>
        <v>0</v>
      </c>
      <c r="AR65" s="169">
        <f>SUM(AR61:AR64)</f>
        <v>0</v>
      </c>
      <c r="AS65" s="169">
        <f>SUM(AS61:AS64)</f>
        <v>0</v>
      </c>
      <c r="AT65" s="170">
        <f>IF((SUM(AP65:AS65))=SUM(AT61:AT64),SUM(AT61:AT64),"HIBA!")</f>
        <v>0</v>
      </c>
      <c r="AU65" s="168">
        <f>SUM(AU61:AU64)</f>
        <v>0</v>
      </c>
      <c r="AV65" s="169">
        <f>SUM(AV61:AV64)</f>
        <v>0</v>
      </c>
      <c r="AW65" s="169">
        <f>SUM(AW61:AW64)</f>
        <v>0</v>
      </c>
      <c r="AX65" s="170">
        <f>IF((SUM(AT65:AW65))=SUM(AX61:AX64),SUM(AX61:AX64),"HIBA!")</f>
        <v>0</v>
      </c>
      <c r="AY65" s="128"/>
      <c r="AZ65" s="499">
        <f>Önkormányzat!BC190-J65</f>
        <v>0</v>
      </c>
      <c r="BA65" s="450"/>
      <c r="BB65" s="450"/>
    </row>
    <row r="66" spans="1:54" ht="118.8" x14ac:dyDescent="0.3">
      <c r="A66" s="34" t="s">
        <v>44</v>
      </c>
      <c r="B66" s="33" t="s">
        <v>42</v>
      </c>
      <c r="C66" s="165">
        <v>82422409</v>
      </c>
      <c r="D66" s="166"/>
      <c r="E66" s="166"/>
      <c r="F66" s="167">
        <f>SUM(C66:E66)</f>
        <v>82422409</v>
      </c>
      <c r="G66" s="165">
        <v>-7894609</v>
      </c>
      <c r="H66" s="166"/>
      <c r="I66" s="166"/>
      <c r="J66" s="167">
        <f>SUM(F66:I66)</f>
        <v>74527800</v>
      </c>
      <c r="K66" s="165"/>
      <c r="L66" s="166"/>
      <c r="M66" s="166"/>
      <c r="N66" s="167">
        <f>SUM(J66:M66)</f>
        <v>74527800</v>
      </c>
      <c r="O66" s="165"/>
      <c r="P66" s="166"/>
      <c r="Q66" s="166"/>
      <c r="R66" s="167">
        <f>SUM(N66:Q66)</f>
        <v>74527800</v>
      </c>
      <c r="S66" s="165"/>
      <c r="T66" s="166"/>
      <c r="U66" s="166"/>
      <c r="V66" s="167">
        <f>SUM(R66:U66)</f>
        <v>74527800</v>
      </c>
      <c r="W66" s="165"/>
      <c r="X66" s="166"/>
      <c r="Y66" s="166"/>
      <c r="Z66" s="167">
        <f>SUM(V66:Y66)</f>
        <v>74527800</v>
      </c>
      <c r="AA66" s="165"/>
      <c r="AB66" s="166"/>
      <c r="AC66" s="166"/>
      <c r="AD66" s="167">
        <f>SUM(Z66:AC66)</f>
        <v>74527800</v>
      </c>
      <c r="AE66" s="165"/>
      <c r="AF66" s="166"/>
      <c r="AG66" s="166"/>
      <c r="AH66" s="167">
        <f>SUM(AD66:AG66)</f>
        <v>74527800</v>
      </c>
      <c r="AI66" s="165"/>
      <c r="AJ66" s="166"/>
      <c r="AK66" s="166"/>
      <c r="AL66" s="167">
        <f>SUM(AH66:AK66)</f>
        <v>74527800</v>
      </c>
      <c r="AM66" s="165"/>
      <c r="AN66" s="166"/>
      <c r="AO66" s="166"/>
      <c r="AP66" s="167">
        <f>SUM(AL66:AO66)</f>
        <v>74527800</v>
      </c>
      <c r="AQ66" s="165"/>
      <c r="AR66" s="166"/>
      <c r="AS66" s="166"/>
      <c r="AT66" s="167">
        <f>SUM(AP66:AS66)</f>
        <v>74527800</v>
      </c>
      <c r="AU66" s="165"/>
      <c r="AV66" s="166"/>
      <c r="AW66" s="166"/>
      <c r="AX66" s="167">
        <f>SUM(AT66:AW66)</f>
        <v>74527800</v>
      </c>
      <c r="AY66" s="123"/>
      <c r="AZ66" s="499">
        <f>Önkormányzat!BC191-J66</f>
        <v>-74527800</v>
      </c>
      <c r="BA66" s="449"/>
      <c r="BB66" s="449"/>
    </row>
    <row r="67" spans="1:54" ht="132" x14ac:dyDescent="0.3">
      <c r="A67" s="34" t="s">
        <v>43</v>
      </c>
      <c r="B67" s="33" t="s">
        <v>42</v>
      </c>
      <c r="C67" s="165"/>
      <c r="D67" s="166"/>
      <c r="E67" s="166"/>
      <c r="F67" s="167">
        <f>SUM(C67:E67)</f>
        <v>0</v>
      </c>
      <c r="G67" s="165"/>
      <c r="H67" s="166"/>
      <c r="I67" s="166"/>
      <c r="J67" s="167">
        <f>SUM(F67:I67)</f>
        <v>0</v>
      </c>
      <c r="K67" s="165"/>
      <c r="L67" s="166"/>
      <c r="M67" s="166"/>
      <c r="N67" s="167">
        <f>SUM(J67:M67)</f>
        <v>0</v>
      </c>
      <c r="O67" s="165"/>
      <c r="P67" s="166"/>
      <c r="Q67" s="166"/>
      <c r="R67" s="167">
        <f>SUM(N67:Q67)</f>
        <v>0</v>
      </c>
      <c r="S67" s="165"/>
      <c r="T67" s="166"/>
      <c r="U67" s="166"/>
      <c r="V67" s="167">
        <f>SUM(R67:U67)</f>
        <v>0</v>
      </c>
      <c r="W67" s="165"/>
      <c r="X67" s="166"/>
      <c r="Y67" s="166"/>
      <c r="Z67" s="167">
        <f>SUM(V67:Y67)</f>
        <v>0</v>
      </c>
      <c r="AA67" s="165"/>
      <c r="AB67" s="166"/>
      <c r="AC67" s="166"/>
      <c r="AD67" s="167">
        <f>SUM(Z67:AC67)</f>
        <v>0</v>
      </c>
      <c r="AE67" s="165"/>
      <c r="AF67" s="166"/>
      <c r="AG67" s="166"/>
      <c r="AH67" s="167">
        <f>SUM(AD67:AG67)</f>
        <v>0</v>
      </c>
      <c r="AI67" s="165"/>
      <c r="AJ67" s="166"/>
      <c r="AK67" s="166"/>
      <c r="AL67" s="167">
        <f>SUM(AH67:AK67)</f>
        <v>0</v>
      </c>
      <c r="AM67" s="165"/>
      <c r="AN67" s="166"/>
      <c r="AO67" s="166"/>
      <c r="AP67" s="167">
        <f>SUM(AL67:AO67)</f>
        <v>0</v>
      </c>
      <c r="AQ67" s="165"/>
      <c r="AR67" s="166"/>
      <c r="AS67" s="166"/>
      <c r="AT67" s="167">
        <f>SUM(AP67:AS67)</f>
        <v>0</v>
      </c>
      <c r="AU67" s="165"/>
      <c r="AV67" s="166"/>
      <c r="AW67" s="166"/>
      <c r="AX67" s="167">
        <f>SUM(AT67:AW67)</f>
        <v>0</v>
      </c>
      <c r="AY67" s="123"/>
      <c r="AZ67" s="499">
        <f>Önkormányzat!BC192-J67</f>
        <v>0</v>
      </c>
      <c r="BA67" s="449"/>
      <c r="BB67" s="449"/>
    </row>
    <row r="68" spans="1:54" ht="118.8" x14ac:dyDescent="0.3">
      <c r="A68" s="34" t="s">
        <v>41</v>
      </c>
      <c r="B68" s="33" t="s">
        <v>39</v>
      </c>
      <c r="C68" s="165"/>
      <c r="D68" s="166"/>
      <c r="E68" s="166"/>
      <c r="F68" s="167">
        <f>SUM(C68:E68)</f>
        <v>0</v>
      </c>
      <c r="G68" s="165"/>
      <c r="H68" s="166"/>
      <c r="I68" s="166"/>
      <c r="J68" s="167">
        <f>SUM(F68:I68)</f>
        <v>0</v>
      </c>
      <c r="K68" s="165"/>
      <c r="L68" s="166"/>
      <c r="M68" s="166"/>
      <c r="N68" s="167">
        <f>SUM(J68:M68)</f>
        <v>0</v>
      </c>
      <c r="O68" s="165"/>
      <c r="P68" s="166"/>
      <c r="Q68" s="166"/>
      <c r="R68" s="167">
        <f>SUM(N68:Q68)</f>
        <v>0</v>
      </c>
      <c r="S68" s="165"/>
      <c r="T68" s="166"/>
      <c r="U68" s="166"/>
      <c r="V68" s="167">
        <f>SUM(R68:U68)</f>
        <v>0</v>
      </c>
      <c r="W68" s="165"/>
      <c r="X68" s="166"/>
      <c r="Y68" s="166"/>
      <c r="Z68" s="167">
        <f>SUM(V68:Y68)</f>
        <v>0</v>
      </c>
      <c r="AA68" s="165"/>
      <c r="AB68" s="166"/>
      <c r="AC68" s="166"/>
      <c r="AD68" s="167">
        <f>SUM(Z68:AC68)</f>
        <v>0</v>
      </c>
      <c r="AE68" s="165"/>
      <c r="AF68" s="166"/>
      <c r="AG68" s="166"/>
      <c r="AH68" s="167">
        <f>SUM(AD68:AG68)</f>
        <v>0</v>
      </c>
      <c r="AI68" s="165"/>
      <c r="AJ68" s="166"/>
      <c r="AK68" s="166"/>
      <c r="AL68" s="167">
        <f>SUM(AH68:AK68)</f>
        <v>0</v>
      </c>
      <c r="AM68" s="165"/>
      <c r="AN68" s="166"/>
      <c r="AO68" s="166"/>
      <c r="AP68" s="167">
        <f>SUM(AL68:AO68)</f>
        <v>0</v>
      </c>
      <c r="AQ68" s="165"/>
      <c r="AR68" s="166"/>
      <c r="AS68" s="166"/>
      <c r="AT68" s="167">
        <f>SUM(AP68:AS68)</f>
        <v>0</v>
      </c>
      <c r="AU68" s="165"/>
      <c r="AV68" s="166"/>
      <c r="AW68" s="166"/>
      <c r="AX68" s="167">
        <f>SUM(AT68:AW68)</f>
        <v>0</v>
      </c>
      <c r="AY68" s="123"/>
      <c r="AZ68" s="499">
        <f>Önkormányzat!BC193-J68</f>
        <v>0</v>
      </c>
      <c r="BA68" s="449"/>
      <c r="BB68" s="449"/>
    </row>
    <row r="69" spans="1:54" ht="132" x14ac:dyDescent="0.3">
      <c r="A69" s="34" t="s">
        <v>40</v>
      </c>
      <c r="B69" s="33" t="s">
        <v>39</v>
      </c>
      <c r="C69" s="165"/>
      <c r="D69" s="166"/>
      <c r="E69" s="166"/>
      <c r="F69" s="167">
        <f>SUM(C69:E69)</f>
        <v>0</v>
      </c>
      <c r="G69" s="165"/>
      <c r="H69" s="166"/>
      <c r="I69" s="166"/>
      <c r="J69" s="167">
        <f>SUM(F69:I69)</f>
        <v>0</v>
      </c>
      <c r="K69" s="165"/>
      <c r="L69" s="166"/>
      <c r="M69" s="166"/>
      <c r="N69" s="167">
        <f>SUM(J69:M69)</f>
        <v>0</v>
      </c>
      <c r="O69" s="165"/>
      <c r="P69" s="166"/>
      <c r="Q69" s="166"/>
      <c r="R69" s="167">
        <f>SUM(N69:Q69)</f>
        <v>0</v>
      </c>
      <c r="S69" s="165"/>
      <c r="T69" s="166"/>
      <c r="U69" s="166"/>
      <c r="V69" s="167">
        <f>SUM(R69:U69)</f>
        <v>0</v>
      </c>
      <c r="W69" s="165"/>
      <c r="X69" s="166"/>
      <c r="Y69" s="166"/>
      <c r="Z69" s="167">
        <f>SUM(V69:Y69)</f>
        <v>0</v>
      </c>
      <c r="AA69" s="165"/>
      <c r="AB69" s="166"/>
      <c r="AC69" s="166"/>
      <c r="AD69" s="167">
        <f>SUM(Z69:AC69)</f>
        <v>0</v>
      </c>
      <c r="AE69" s="165"/>
      <c r="AF69" s="166"/>
      <c r="AG69" s="166"/>
      <c r="AH69" s="167">
        <f>SUM(AD69:AG69)</f>
        <v>0</v>
      </c>
      <c r="AI69" s="165"/>
      <c r="AJ69" s="166"/>
      <c r="AK69" s="166"/>
      <c r="AL69" s="167">
        <f>SUM(AH69:AK69)</f>
        <v>0</v>
      </c>
      <c r="AM69" s="165"/>
      <c r="AN69" s="166"/>
      <c r="AO69" s="166"/>
      <c r="AP69" s="167">
        <f>SUM(AL69:AO69)</f>
        <v>0</v>
      </c>
      <c r="AQ69" s="165"/>
      <c r="AR69" s="166"/>
      <c r="AS69" s="166"/>
      <c r="AT69" s="167">
        <f>SUM(AP69:AS69)</f>
        <v>0</v>
      </c>
      <c r="AU69" s="165"/>
      <c r="AV69" s="166"/>
      <c r="AW69" s="166"/>
      <c r="AX69" s="167">
        <f>SUM(AT69:AW69)</f>
        <v>0</v>
      </c>
      <c r="AY69" s="123"/>
      <c r="AZ69" s="499">
        <f>Önkormányzat!BC194-J69</f>
        <v>0</v>
      </c>
      <c r="BA69" s="449"/>
      <c r="BB69" s="449"/>
    </row>
    <row r="70" spans="1:54" ht="52.8" x14ac:dyDescent="0.3">
      <c r="A70" s="28" t="s">
        <v>38</v>
      </c>
      <c r="B70" s="27" t="s">
        <v>37</v>
      </c>
      <c r="C70" s="168">
        <f>SUM(C66:C69)</f>
        <v>82422409</v>
      </c>
      <c r="D70" s="169">
        <f>SUM(D66:D69)</f>
        <v>0</v>
      </c>
      <c r="E70" s="169">
        <f>SUM(E66:E69)</f>
        <v>0</v>
      </c>
      <c r="F70" s="170">
        <f>IF((SUM(C70:E70))=SUM(F66:F69),SUM(F66:F69),"HIBA!")</f>
        <v>82422409</v>
      </c>
      <c r="G70" s="168">
        <f>SUM(G66:G69)</f>
        <v>-7894609</v>
      </c>
      <c r="H70" s="169">
        <f>SUM(H66:H69)</f>
        <v>0</v>
      </c>
      <c r="I70" s="169">
        <f>SUM(I66:I69)</f>
        <v>0</v>
      </c>
      <c r="J70" s="170">
        <f>IF((SUM(F70:I70))=SUM(J66:J69),SUM(J66:J69),"HIBA!")</f>
        <v>74527800</v>
      </c>
      <c r="K70" s="168">
        <f>SUM(K66:K69)</f>
        <v>0</v>
      </c>
      <c r="L70" s="169">
        <f>SUM(L66:L69)</f>
        <v>0</v>
      </c>
      <c r="M70" s="169">
        <f>SUM(M66:M69)</f>
        <v>0</v>
      </c>
      <c r="N70" s="170">
        <f>IF((SUM(J70:M70))=SUM(N66:N69),SUM(N66:N69),"HIBA!")</f>
        <v>74527800</v>
      </c>
      <c r="O70" s="168">
        <f>SUM(O66:O69)</f>
        <v>0</v>
      </c>
      <c r="P70" s="169">
        <f>SUM(P66:P69)</f>
        <v>0</v>
      </c>
      <c r="Q70" s="169">
        <f>SUM(Q66:Q69)</f>
        <v>0</v>
      </c>
      <c r="R70" s="170">
        <f>IF((SUM(N70:Q70))=SUM(R66:R69),SUM(R66:R69),"HIBA!")</f>
        <v>74527800</v>
      </c>
      <c r="S70" s="168">
        <f>SUM(S66:S69)</f>
        <v>0</v>
      </c>
      <c r="T70" s="169">
        <f>SUM(T66:T69)</f>
        <v>0</v>
      </c>
      <c r="U70" s="169">
        <f>SUM(U66:U69)</f>
        <v>0</v>
      </c>
      <c r="V70" s="170">
        <f>IF((SUM(R70:U70))=SUM(V66:V69),SUM(V66:V69),"HIBA!")</f>
        <v>74527800</v>
      </c>
      <c r="W70" s="168">
        <f>SUM(W66:W69)</f>
        <v>0</v>
      </c>
      <c r="X70" s="169">
        <f>SUM(X66:X69)</f>
        <v>0</v>
      </c>
      <c r="Y70" s="169">
        <f>SUM(Y66:Y69)</f>
        <v>0</v>
      </c>
      <c r="Z70" s="170">
        <f>IF((SUM(V70:Y70))=SUM(Z66:Z69),SUM(Z66:Z69),"HIBA!")</f>
        <v>74527800</v>
      </c>
      <c r="AA70" s="168">
        <f>SUM(AA66:AA69)</f>
        <v>0</v>
      </c>
      <c r="AB70" s="169">
        <f>SUM(AB66:AB69)</f>
        <v>0</v>
      </c>
      <c r="AC70" s="169">
        <f>SUM(AC66:AC69)</f>
        <v>0</v>
      </c>
      <c r="AD70" s="170">
        <f>IF((SUM(Z70:AC70))=SUM(AD66:AD69),SUM(AD66:AD69),"HIBA!")</f>
        <v>74527800</v>
      </c>
      <c r="AE70" s="168">
        <f>SUM(AE66:AE69)</f>
        <v>0</v>
      </c>
      <c r="AF70" s="169">
        <f>SUM(AF66:AF69)</f>
        <v>0</v>
      </c>
      <c r="AG70" s="169">
        <f>SUM(AG66:AG69)</f>
        <v>0</v>
      </c>
      <c r="AH70" s="170">
        <f>IF((SUM(AD70:AG70))=SUM(AH66:AH69),SUM(AH66:AH69),"HIBA!")</f>
        <v>74527800</v>
      </c>
      <c r="AI70" s="168">
        <f>SUM(AI66:AI69)</f>
        <v>0</v>
      </c>
      <c r="AJ70" s="169">
        <f>SUM(AJ66:AJ69)</f>
        <v>0</v>
      </c>
      <c r="AK70" s="169">
        <f>SUM(AK66:AK69)</f>
        <v>0</v>
      </c>
      <c r="AL70" s="170">
        <f>IF((SUM(AH70:AK70))=SUM(AL66:AL69),SUM(AL66:AL69),"HIBA!")</f>
        <v>74527800</v>
      </c>
      <c r="AM70" s="168">
        <f>SUM(AM66:AM69)</f>
        <v>0</v>
      </c>
      <c r="AN70" s="169">
        <f>SUM(AN66:AN69)</f>
        <v>0</v>
      </c>
      <c r="AO70" s="169">
        <f>SUM(AO66:AO69)</f>
        <v>0</v>
      </c>
      <c r="AP70" s="170">
        <f>IF((SUM(AL70:AO70))=SUM(AP66:AP69),SUM(AP66:AP69),"HIBA!")</f>
        <v>74527800</v>
      </c>
      <c r="AQ70" s="168">
        <f>SUM(AQ66:AQ69)</f>
        <v>0</v>
      </c>
      <c r="AR70" s="169">
        <f>SUM(AR66:AR69)</f>
        <v>0</v>
      </c>
      <c r="AS70" s="169">
        <f>SUM(AS66:AS69)</f>
        <v>0</v>
      </c>
      <c r="AT70" s="170">
        <f>IF((SUM(AP70:AS70))=SUM(AT66:AT69),SUM(AT66:AT69),"HIBA!")</f>
        <v>74527800</v>
      </c>
      <c r="AU70" s="168">
        <f>SUM(AU66:AU69)</f>
        <v>0</v>
      </c>
      <c r="AV70" s="169">
        <f>SUM(AV66:AV69)</f>
        <v>0</v>
      </c>
      <c r="AW70" s="169">
        <f>SUM(AW66:AW69)</f>
        <v>0</v>
      </c>
      <c r="AX70" s="170">
        <f>IF((SUM(AT70:AW70))=SUM(AX66:AX69),SUM(AX66:AX69),"HIBA!")</f>
        <v>74527800</v>
      </c>
      <c r="AY70" s="128"/>
      <c r="AZ70" s="503">
        <f>Önkormányzat!BC195-J70</f>
        <v>0</v>
      </c>
      <c r="BA70" s="501">
        <v>0</v>
      </c>
      <c r="BB70" s="501">
        <v>0</v>
      </c>
    </row>
    <row r="71" spans="1:54" ht="66" x14ac:dyDescent="0.3">
      <c r="A71" s="34" t="s">
        <v>36</v>
      </c>
      <c r="B71" s="33" t="s">
        <v>35</v>
      </c>
      <c r="C71" s="165">
        <v>3051555</v>
      </c>
      <c r="D71" s="166"/>
      <c r="E71" s="166"/>
      <c r="F71" s="167">
        <f>SUM(C71:E71)</f>
        <v>3051555</v>
      </c>
      <c r="G71" s="165">
        <v>1919181</v>
      </c>
      <c r="H71" s="166"/>
      <c r="I71" s="166"/>
      <c r="J71" s="167">
        <f>SUM(F71:I71)</f>
        <v>4970736</v>
      </c>
      <c r="K71" s="165"/>
      <c r="L71" s="166"/>
      <c r="M71" s="166"/>
      <c r="N71" s="167">
        <f>SUM(J71:M71)</f>
        <v>4970736</v>
      </c>
      <c r="O71" s="165"/>
      <c r="P71" s="166"/>
      <c r="Q71" s="166"/>
      <c r="R71" s="167">
        <f>SUM(N71:Q71)</f>
        <v>4970736</v>
      </c>
      <c r="S71" s="165"/>
      <c r="T71" s="166"/>
      <c r="U71" s="166"/>
      <c r="V71" s="167">
        <f>SUM(R71:U71)</f>
        <v>4970736</v>
      </c>
      <c r="W71" s="165"/>
      <c r="X71" s="166"/>
      <c r="Y71" s="166"/>
      <c r="Z71" s="167">
        <f>SUM(V71:Y71)</f>
        <v>4970736</v>
      </c>
      <c r="AA71" s="165"/>
      <c r="AB71" s="166"/>
      <c r="AC71" s="166"/>
      <c r="AD71" s="167">
        <f>SUM(Z71:AC71)</f>
        <v>4970736</v>
      </c>
      <c r="AE71" s="165"/>
      <c r="AF71" s="166"/>
      <c r="AG71" s="166"/>
      <c r="AH71" s="167">
        <f>SUM(AD71:AG71)</f>
        <v>4970736</v>
      </c>
      <c r="AI71" s="165"/>
      <c r="AJ71" s="166"/>
      <c r="AK71" s="166"/>
      <c r="AL71" s="167">
        <f>SUM(AH71:AK71)</f>
        <v>4970736</v>
      </c>
      <c r="AM71" s="165"/>
      <c r="AN71" s="166"/>
      <c r="AO71" s="166"/>
      <c r="AP71" s="167">
        <f>SUM(AL71:AO71)</f>
        <v>4970736</v>
      </c>
      <c r="AQ71" s="165"/>
      <c r="AR71" s="166"/>
      <c r="AS71" s="166"/>
      <c r="AT71" s="167">
        <f>SUM(AP71:AS71)</f>
        <v>4970736</v>
      </c>
      <c r="AU71" s="165"/>
      <c r="AV71" s="166"/>
      <c r="AW71" s="166"/>
      <c r="AX71" s="167">
        <f>SUM(AT71:AW71)</f>
        <v>4970736</v>
      </c>
      <c r="AY71" s="123"/>
      <c r="AZ71" s="499">
        <f>Önkormányzat!BC196-J71</f>
        <v>1100000</v>
      </c>
      <c r="BA71" s="449">
        <v>0</v>
      </c>
      <c r="BB71" s="449">
        <v>0</v>
      </c>
    </row>
    <row r="72" spans="1:54" ht="92.4" x14ac:dyDescent="0.3">
      <c r="A72" s="34" t="s">
        <v>34</v>
      </c>
      <c r="B72" s="33" t="s">
        <v>33</v>
      </c>
      <c r="C72" s="165"/>
      <c r="D72" s="166"/>
      <c r="E72" s="166"/>
      <c r="F72" s="167">
        <f>SUM(C72:E72)</f>
        <v>0</v>
      </c>
      <c r="G72" s="165"/>
      <c r="H72" s="166"/>
      <c r="I72" s="166"/>
      <c r="J72" s="167">
        <f>SUM(F72:I72)</f>
        <v>0</v>
      </c>
      <c r="K72" s="165"/>
      <c r="L72" s="166"/>
      <c r="M72" s="166"/>
      <c r="N72" s="167">
        <f>SUM(J72:M72)</f>
        <v>0</v>
      </c>
      <c r="O72" s="165"/>
      <c r="P72" s="166"/>
      <c r="Q72" s="166"/>
      <c r="R72" s="167">
        <f>SUM(N72:Q72)</f>
        <v>0</v>
      </c>
      <c r="S72" s="165"/>
      <c r="T72" s="166"/>
      <c r="U72" s="166"/>
      <c r="V72" s="167">
        <f>SUM(R72:U72)</f>
        <v>0</v>
      </c>
      <c r="W72" s="165"/>
      <c r="X72" s="166"/>
      <c r="Y72" s="166"/>
      <c r="Z72" s="167">
        <f>SUM(V72:Y72)</f>
        <v>0</v>
      </c>
      <c r="AA72" s="165"/>
      <c r="AB72" s="166"/>
      <c r="AC72" s="166"/>
      <c r="AD72" s="167">
        <f>SUM(Z72:AC72)</f>
        <v>0</v>
      </c>
      <c r="AE72" s="165"/>
      <c r="AF72" s="166"/>
      <c r="AG72" s="166"/>
      <c r="AH72" s="167">
        <f>SUM(AD72:AG72)</f>
        <v>0</v>
      </c>
      <c r="AI72" s="165"/>
      <c r="AJ72" s="166"/>
      <c r="AK72" s="166"/>
      <c r="AL72" s="167">
        <f>SUM(AH72:AK72)</f>
        <v>0</v>
      </c>
      <c r="AM72" s="165"/>
      <c r="AN72" s="166"/>
      <c r="AO72" s="166"/>
      <c r="AP72" s="167">
        <f>SUM(AL72:AO72)</f>
        <v>0</v>
      </c>
      <c r="AQ72" s="165"/>
      <c r="AR72" s="166"/>
      <c r="AS72" s="166"/>
      <c r="AT72" s="167">
        <f>SUM(AP72:AS72)</f>
        <v>0</v>
      </c>
      <c r="AU72" s="165"/>
      <c r="AV72" s="166"/>
      <c r="AW72" s="166"/>
      <c r="AX72" s="167">
        <f>SUM(AT72:AW72)</f>
        <v>0</v>
      </c>
      <c r="AY72" s="123"/>
      <c r="AZ72" s="499">
        <f>Önkormányzat!BC197-J72</f>
        <v>0</v>
      </c>
      <c r="BA72" s="449"/>
      <c r="BB72" s="449"/>
    </row>
    <row r="73" spans="1:54" ht="66" x14ac:dyDescent="0.3">
      <c r="A73" s="34" t="s">
        <v>32</v>
      </c>
      <c r="B73" s="33" t="s">
        <v>31</v>
      </c>
      <c r="C73" s="165"/>
      <c r="D73" s="166"/>
      <c r="E73" s="166"/>
      <c r="F73" s="167">
        <f>SUM(C73:E73)</f>
        <v>0</v>
      </c>
      <c r="G73" s="165"/>
      <c r="H73" s="166"/>
      <c r="I73" s="166"/>
      <c r="J73" s="167">
        <f>SUM(F73:I73)</f>
        <v>0</v>
      </c>
      <c r="K73" s="165"/>
      <c r="L73" s="166"/>
      <c r="M73" s="166"/>
      <c r="N73" s="167">
        <f>SUM(J73:M73)</f>
        <v>0</v>
      </c>
      <c r="O73" s="165"/>
      <c r="P73" s="166"/>
      <c r="Q73" s="166"/>
      <c r="R73" s="167">
        <f>SUM(N73:Q73)</f>
        <v>0</v>
      </c>
      <c r="S73" s="165"/>
      <c r="T73" s="166"/>
      <c r="U73" s="166"/>
      <c r="V73" s="167">
        <f>SUM(R73:U73)</f>
        <v>0</v>
      </c>
      <c r="W73" s="165"/>
      <c r="X73" s="166"/>
      <c r="Y73" s="166"/>
      <c r="Z73" s="167">
        <f>SUM(V73:Y73)</f>
        <v>0</v>
      </c>
      <c r="AA73" s="165"/>
      <c r="AB73" s="166"/>
      <c r="AC73" s="166"/>
      <c r="AD73" s="167">
        <f>SUM(Z73:AC73)</f>
        <v>0</v>
      </c>
      <c r="AE73" s="165"/>
      <c r="AF73" s="166"/>
      <c r="AG73" s="166"/>
      <c r="AH73" s="167">
        <f>SUM(AD73:AG73)</f>
        <v>0</v>
      </c>
      <c r="AI73" s="165"/>
      <c r="AJ73" s="166"/>
      <c r="AK73" s="166"/>
      <c r="AL73" s="167">
        <f>SUM(AH73:AK73)</f>
        <v>0</v>
      </c>
      <c r="AM73" s="165"/>
      <c r="AN73" s="166"/>
      <c r="AO73" s="166"/>
      <c r="AP73" s="167">
        <f>SUM(AL73:AO73)</f>
        <v>0</v>
      </c>
      <c r="AQ73" s="165"/>
      <c r="AR73" s="166"/>
      <c r="AS73" s="166"/>
      <c r="AT73" s="167">
        <f>SUM(AP73:AS73)</f>
        <v>0</v>
      </c>
      <c r="AU73" s="165"/>
      <c r="AV73" s="166"/>
      <c r="AW73" s="166"/>
      <c r="AX73" s="167">
        <f>SUM(AT73:AW73)</f>
        <v>0</v>
      </c>
      <c r="AY73" s="123"/>
      <c r="AZ73" s="499">
        <f>Önkormányzat!BC198-J73</f>
        <v>0</v>
      </c>
      <c r="BA73" s="449"/>
      <c r="BB73" s="449"/>
    </row>
    <row r="74" spans="1:54" ht="66" x14ac:dyDescent="0.3">
      <c r="A74" s="34" t="s">
        <v>30</v>
      </c>
      <c r="B74" s="33" t="s">
        <v>29</v>
      </c>
      <c r="C74" s="165"/>
      <c r="D74" s="166"/>
      <c r="E74" s="166"/>
      <c r="F74" s="167">
        <f>SUM(C74:E74)</f>
        <v>0</v>
      </c>
      <c r="G74" s="165"/>
      <c r="H74" s="166"/>
      <c r="I74" s="166"/>
      <c r="J74" s="167">
        <f>SUM(F74:I74)</f>
        <v>0</v>
      </c>
      <c r="K74" s="165"/>
      <c r="L74" s="166"/>
      <c r="M74" s="166"/>
      <c r="N74" s="167">
        <f>SUM(J74:M74)</f>
        <v>0</v>
      </c>
      <c r="O74" s="165"/>
      <c r="P74" s="166"/>
      <c r="Q74" s="166"/>
      <c r="R74" s="167">
        <f>SUM(N74:Q74)</f>
        <v>0</v>
      </c>
      <c r="S74" s="165"/>
      <c r="T74" s="166"/>
      <c r="U74" s="166"/>
      <c r="V74" s="167">
        <f>SUM(R74:U74)</f>
        <v>0</v>
      </c>
      <c r="W74" s="165"/>
      <c r="X74" s="166"/>
      <c r="Y74" s="166"/>
      <c r="Z74" s="167">
        <f>SUM(V74:Y74)</f>
        <v>0</v>
      </c>
      <c r="AA74" s="165"/>
      <c r="AB74" s="166"/>
      <c r="AC74" s="166"/>
      <c r="AD74" s="167">
        <f>SUM(Z74:AC74)</f>
        <v>0</v>
      </c>
      <c r="AE74" s="165"/>
      <c r="AF74" s="166"/>
      <c r="AG74" s="166"/>
      <c r="AH74" s="167">
        <f>SUM(AD74:AG74)</f>
        <v>0</v>
      </c>
      <c r="AI74" s="165"/>
      <c r="AJ74" s="166"/>
      <c r="AK74" s="166"/>
      <c r="AL74" s="167">
        <f>SUM(AH74:AK74)</f>
        <v>0</v>
      </c>
      <c r="AM74" s="165"/>
      <c r="AN74" s="166"/>
      <c r="AO74" s="166"/>
      <c r="AP74" s="167">
        <f>SUM(AL74:AO74)</f>
        <v>0</v>
      </c>
      <c r="AQ74" s="165"/>
      <c r="AR74" s="166"/>
      <c r="AS74" s="166"/>
      <c r="AT74" s="167">
        <f>SUM(AP74:AS74)</f>
        <v>0</v>
      </c>
      <c r="AU74" s="165"/>
      <c r="AV74" s="166"/>
      <c r="AW74" s="166"/>
      <c r="AX74" s="167">
        <f>SUM(AT74:AW74)</f>
        <v>0</v>
      </c>
      <c r="AY74" s="123"/>
      <c r="AZ74" s="499">
        <f>Önkormányzat!BC199-J74</f>
        <v>0</v>
      </c>
      <c r="BA74" s="449"/>
      <c r="BB74" s="449"/>
    </row>
    <row r="75" spans="1:54" ht="92.4" x14ac:dyDescent="0.3">
      <c r="A75" s="34" t="s">
        <v>28</v>
      </c>
      <c r="B75" s="33" t="s">
        <v>27</v>
      </c>
      <c r="C75" s="165"/>
      <c r="D75" s="166"/>
      <c r="E75" s="166"/>
      <c r="F75" s="167">
        <f>SUM(C75:E75)</f>
        <v>0</v>
      </c>
      <c r="G75" s="165"/>
      <c r="H75" s="166"/>
      <c r="I75" s="166"/>
      <c r="J75" s="167">
        <f>SUM(F75:I75)</f>
        <v>0</v>
      </c>
      <c r="K75" s="165"/>
      <c r="L75" s="166"/>
      <c r="M75" s="166"/>
      <c r="N75" s="167">
        <f>SUM(J75:M75)</f>
        <v>0</v>
      </c>
      <c r="O75" s="165"/>
      <c r="P75" s="166"/>
      <c r="Q75" s="166"/>
      <c r="R75" s="167">
        <f>SUM(N75:Q75)</f>
        <v>0</v>
      </c>
      <c r="S75" s="165"/>
      <c r="T75" s="166"/>
      <c r="U75" s="166"/>
      <c r="V75" s="167">
        <f>SUM(R75:U75)</f>
        <v>0</v>
      </c>
      <c r="W75" s="165"/>
      <c r="X75" s="166"/>
      <c r="Y75" s="166"/>
      <c r="Z75" s="167">
        <f>SUM(V75:Y75)</f>
        <v>0</v>
      </c>
      <c r="AA75" s="165"/>
      <c r="AB75" s="166"/>
      <c r="AC75" s="166"/>
      <c r="AD75" s="167">
        <f>SUM(Z75:AC75)</f>
        <v>0</v>
      </c>
      <c r="AE75" s="165"/>
      <c r="AF75" s="166"/>
      <c r="AG75" s="166"/>
      <c r="AH75" s="167">
        <f>SUM(AD75:AG75)</f>
        <v>0</v>
      </c>
      <c r="AI75" s="165"/>
      <c r="AJ75" s="166"/>
      <c r="AK75" s="166"/>
      <c r="AL75" s="167">
        <f>SUM(AH75:AK75)</f>
        <v>0</v>
      </c>
      <c r="AM75" s="165"/>
      <c r="AN75" s="166"/>
      <c r="AO75" s="166"/>
      <c r="AP75" s="167">
        <f>SUM(AL75:AO75)</f>
        <v>0</v>
      </c>
      <c r="AQ75" s="165"/>
      <c r="AR75" s="166"/>
      <c r="AS75" s="166"/>
      <c r="AT75" s="167">
        <f>SUM(AP75:AS75)</f>
        <v>0</v>
      </c>
      <c r="AU75" s="165"/>
      <c r="AV75" s="166"/>
      <c r="AW75" s="166"/>
      <c r="AX75" s="167">
        <f>SUM(AT75:AW75)</f>
        <v>0</v>
      </c>
      <c r="AY75" s="123"/>
      <c r="AZ75" s="499">
        <f>Önkormányzat!BC200-J75</f>
        <v>0</v>
      </c>
      <c r="BA75" s="449"/>
      <c r="BB75" s="449"/>
    </row>
    <row r="76" spans="1:54" ht="92.4" x14ac:dyDescent="0.3">
      <c r="A76" s="34" t="s">
        <v>26</v>
      </c>
      <c r="B76" s="33" t="s">
        <v>25</v>
      </c>
      <c r="C76" s="165"/>
      <c r="D76" s="166"/>
      <c r="E76" s="166"/>
      <c r="F76" s="167">
        <f>SUM(C76:E76)</f>
        <v>0</v>
      </c>
      <c r="G76" s="165"/>
      <c r="H76" s="166"/>
      <c r="I76" s="166"/>
      <c r="J76" s="167">
        <f>SUM(F76:I76)</f>
        <v>0</v>
      </c>
      <c r="K76" s="165"/>
      <c r="L76" s="166"/>
      <c r="M76" s="166"/>
      <c r="N76" s="167">
        <f>SUM(J76:M76)</f>
        <v>0</v>
      </c>
      <c r="O76" s="165"/>
      <c r="P76" s="166"/>
      <c r="Q76" s="166"/>
      <c r="R76" s="167">
        <f>SUM(N76:Q76)</f>
        <v>0</v>
      </c>
      <c r="S76" s="165"/>
      <c r="T76" s="166"/>
      <c r="U76" s="166"/>
      <c r="V76" s="167">
        <f>SUM(R76:U76)</f>
        <v>0</v>
      </c>
      <c r="W76" s="165"/>
      <c r="X76" s="166"/>
      <c r="Y76" s="166"/>
      <c r="Z76" s="167">
        <f>SUM(V76:Y76)</f>
        <v>0</v>
      </c>
      <c r="AA76" s="165"/>
      <c r="AB76" s="166"/>
      <c r="AC76" s="166"/>
      <c r="AD76" s="167">
        <f>SUM(Z76:AC76)</f>
        <v>0</v>
      </c>
      <c r="AE76" s="165"/>
      <c r="AF76" s="166"/>
      <c r="AG76" s="166"/>
      <c r="AH76" s="167">
        <f>SUM(AD76:AG76)</f>
        <v>0</v>
      </c>
      <c r="AI76" s="165"/>
      <c r="AJ76" s="166"/>
      <c r="AK76" s="166"/>
      <c r="AL76" s="167">
        <f>SUM(AH76:AK76)</f>
        <v>0</v>
      </c>
      <c r="AM76" s="165"/>
      <c r="AN76" s="166"/>
      <c r="AO76" s="166"/>
      <c r="AP76" s="167">
        <f>SUM(AL76:AO76)</f>
        <v>0</v>
      </c>
      <c r="AQ76" s="165"/>
      <c r="AR76" s="166"/>
      <c r="AS76" s="166"/>
      <c r="AT76" s="167">
        <f>SUM(AP76:AS76)</f>
        <v>0</v>
      </c>
      <c r="AU76" s="165"/>
      <c r="AV76" s="166"/>
      <c r="AW76" s="166"/>
      <c r="AX76" s="167">
        <f>SUM(AT76:AW76)</f>
        <v>0</v>
      </c>
      <c r="AY76" s="123"/>
      <c r="AZ76" s="499">
        <f>Önkormányzat!BC201-J76</f>
        <v>0</v>
      </c>
      <c r="BA76" s="449"/>
      <c r="BB76" s="449"/>
    </row>
    <row r="77" spans="1:54" ht="92.4" x14ac:dyDescent="0.3">
      <c r="A77" s="34" t="s">
        <v>24</v>
      </c>
      <c r="B77" s="33" t="s">
        <v>23</v>
      </c>
      <c r="C77" s="165"/>
      <c r="D77" s="166"/>
      <c r="E77" s="166"/>
      <c r="F77" s="167">
        <f>SUM(C77:E77)</f>
        <v>0</v>
      </c>
      <c r="G77" s="165"/>
      <c r="H77" s="166"/>
      <c r="I77" s="166"/>
      <c r="J77" s="167">
        <f>SUM(F77:I77)</f>
        <v>0</v>
      </c>
      <c r="K77" s="165"/>
      <c r="L77" s="166"/>
      <c r="M77" s="166"/>
      <c r="N77" s="167">
        <f>SUM(J77:M77)</f>
        <v>0</v>
      </c>
      <c r="O77" s="165"/>
      <c r="P77" s="166"/>
      <c r="Q77" s="166"/>
      <c r="R77" s="167">
        <f>SUM(N77:Q77)</f>
        <v>0</v>
      </c>
      <c r="S77" s="165"/>
      <c r="T77" s="166"/>
      <c r="U77" s="166"/>
      <c r="V77" s="167">
        <f>SUM(R77:U77)</f>
        <v>0</v>
      </c>
      <c r="W77" s="165"/>
      <c r="X77" s="166"/>
      <c r="Y77" s="166"/>
      <c r="Z77" s="167">
        <f>SUM(V77:Y77)</f>
        <v>0</v>
      </c>
      <c r="AA77" s="165"/>
      <c r="AB77" s="166"/>
      <c r="AC77" s="166"/>
      <c r="AD77" s="167">
        <f>SUM(Z77:AC77)</f>
        <v>0</v>
      </c>
      <c r="AE77" s="165"/>
      <c r="AF77" s="166"/>
      <c r="AG77" s="166"/>
      <c r="AH77" s="167">
        <f>SUM(AD77:AG77)</f>
        <v>0</v>
      </c>
      <c r="AI77" s="165"/>
      <c r="AJ77" s="166"/>
      <c r="AK77" s="166"/>
      <c r="AL77" s="167">
        <f>SUM(AH77:AK77)</f>
        <v>0</v>
      </c>
      <c r="AM77" s="165"/>
      <c r="AN77" s="166"/>
      <c r="AO77" s="166"/>
      <c r="AP77" s="167">
        <f>SUM(AL77:AO77)</f>
        <v>0</v>
      </c>
      <c r="AQ77" s="165"/>
      <c r="AR77" s="166"/>
      <c r="AS77" s="166"/>
      <c r="AT77" s="167">
        <f>SUM(AP77:AS77)</f>
        <v>0</v>
      </c>
      <c r="AU77" s="165"/>
      <c r="AV77" s="166"/>
      <c r="AW77" s="166"/>
      <c r="AX77" s="167">
        <f>SUM(AT77:AW77)</f>
        <v>0</v>
      </c>
      <c r="AY77" s="123"/>
      <c r="AZ77" s="499">
        <f>Önkormányzat!BC202-J77</f>
        <v>0</v>
      </c>
      <c r="BA77" s="449"/>
      <c r="BB77" s="449"/>
    </row>
    <row r="78" spans="1:54" ht="66" x14ac:dyDescent="0.3">
      <c r="A78" s="28" t="s">
        <v>22</v>
      </c>
      <c r="B78" s="27" t="s">
        <v>21</v>
      </c>
      <c r="C78" s="168">
        <f>SUM(C76:C77)</f>
        <v>0</v>
      </c>
      <c r="D78" s="169">
        <f>SUM(D76:D77)</f>
        <v>0</v>
      </c>
      <c r="E78" s="169">
        <f>SUM(E76:E77)</f>
        <v>0</v>
      </c>
      <c r="F78" s="170">
        <f>IF((SUM(C78:E78))=SUM(F76:F77),SUM(F76:F77),"HIBA!")</f>
        <v>0</v>
      </c>
      <c r="G78" s="168">
        <f>SUM(G76:G77)</f>
        <v>0</v>
      </c>
      <c r="H78" s="169">
        <f>SUM(H76:H77)</f>
        <v>0</v>
      </c>
      <c r="I78" s="169">
        <f>SUM(I76:I77)</f>
        <v>0</v>
      </c>
      <c r="J78" s="170">
        <f>IF((SUM(F78:I78))=SUM(J76:J77),SUM(J76:J77),"HIBA!")</f>
        <v>0</v>
      </c>
      <c r="K78" s="168">
        <f>SUM(K76:K77)</f>
        <v>0</v>
      </c>
      <c r="L78" s="169">
        <f>SUM(L76:L77)</f>
        <v>0</v>
      </c>
      <c r="M78" s="169">
        <f>SUM(M76:M77)</f>
        <v>0</v>
      </c>
      <c r="N78" s="170">
        <f>IF((SUM(J78:M78))=SUM(N76:N77),SUM(N76:N77),"HIBA!")</f>
        <v>0</v>
      </c>
      <c r="O78" s="168">
        <f>SUM(O76:O77)</f>
        <v>0</v>
      </c>
      <c r="P78" s="169">
        <f>SUM(P76:P77)</f>
        <v>0</v>
      </c>
      <c r="Q78" s="169">
        <f>SUM(Q76:Q77)</f>
        <v>0</v>
      </c>
      <c r="R78" s="170">
        <f>IF((SUM(N78:Q78))=SUM(R76:R77),SUM(R76:R77),"HIBA!")</f>
        <v>0</v>
      </c>
      <c r="S78" s="168">
        <f>SUM(S76:S77)</f>
        <v>0</v>
      </c>
      <c r="T78" s="169">
        <f>SUM(T76:T77)</f>
        <v>0</v>
      </c>
      <c r="U78" s="169">
        <f>SUM(U76:U77)</f>
        <v>0</v>
      </c>
      <c r="V78" s="170">
        <f>IF((SUM(R78:U78))=SUM(V76:V77),SUM(V76:V77),"HIBA!")</f>
        <v>0</v>
      </c>
      <c r="W78" s="168">
        <f>SUM(W76:W77)</f>
        <v>0</v>
      </c>
      <c r="X78" s="169">
        <f>SUM(X76:X77)</f>
        <v>0</v>
      </c>
      <c r="Y78" s="169">
        <f>SUM(Y76:Y77)</f>
        <v>0</v>
      </c>
      <c r="Z78" s="170">
        <f>IF((SUM(V78:Y78))=SUM(Z76:Z77),SUM(Z76:Z77),"HIBA!")</f>
        <v>0</v>
      </c>
      <c r="AA78" s="168">
        <f>SUM(AA76:AA77)</f>
        <v>0</v>
      </c>
      <c r="AB78" s="169">
        <f>SUM(AB76:AB77)</f>
        <v>0</v>
      </c>
      <c r="AC78" s="169">
        <f>SUM(AC76:AC77)</f>
        <v>0</v>
      </c>
      <c r="AD78" s="170">
        <f>IF((SUM(Z78:AC78))=SUM(AD76:AD77),SUM(AD76:AD77),"HIBA!")</f>
        <v>0</v>
      </c>
      <c r="AE78" s="168">
        <f>SUM(AE76:AE77)</f>
        <v>0</v>
      </c>
      <c r="AF78" s="169">
        <f>SUM(AF76:AF77)</f>
        <v>0</v>
      </c>
      <c r="AG78" s="169">
        <f>SUM(AG76:AG77)</f>
        <v>0</v>
      </c>
      <c r="AH78" s="170">
        <f>IF((SUM(AD78:AG78))=SUM(AH76:AH77),SUM(AH76:AH77),"HIBA!")</f>
        <v>0</v>
      </c>
      <c r="AI78" s="168">
        <f>SUM(AI76:AI77)</f>
        <v>0</v>
      </c>
      <c r="AJ78" s="169">
        <f>SUM(AJ76:AJ77)</f>
        <v>0</v>
      </c>
      <c r="AK78" s="169">
        <f>SUM(AK76:AK77)</f>
        <v>0</v>
      </c>
      <c r="AL78" s="170">
        <f>IF((SUM(AH78:AK78))=SUM(AL76:AL77),SUM(AL76:AL77),"HIBA!")</f>
        <v>0</v>
      </c>
      <c r="AM78" s="168">
        <f>SUM(AM76:AM77)</f>
        <v>0</v>
      </c>
      <c r="AN78" s="169">
        <f>SUM(AN76:AN77)</f>
        <v>0</v>
      </c>
      <c r="AO78" s="169">
        <f>SUM(AO76:AO77)</f>
        <v>0</v>
      </c>
      <c r="AP78" s="170">
        <f>IF((SUM(AL78:AO78))=SUM(AP76:AP77),SUM(AP76:AP77),"HIBA!")</f>
        <v>0</v>
      </c>
      <c r="AQ78" s="168">
        <f>SUM(AQ76:AQ77)</f>
        <v>0</v>
      </c>
      <c r="AR78" s="169">
        <f>SUM(AR76:AR77)</f>
        <v>0</v>
      </c>
      <c r="AS78" s="169">
        <f>SUM(AS76:AS77)</f>
        <v>0</v>
      </c>
      <c r="AT78" s="170">
        <f>IF((SUM(AP78:AS78))=SUM(AT76:AT77),SUM(AT76:AT77),"HIBA!")</f>
        <v>0</v>
      </c>
      <c r="AU78" s="168">
        <f>SUM(AU76:AU77)</f>
        <v>0</v>
      </c>
      <c r="AV78" s="169">
        <f>SUM(AV76:AV77)</f>
        <v>0</v>
      </c>
      <c r="AW78" s="169">
        <f>SUM(AW76:AW77)</f>
        <v>0</v>
      </c>
      <c r="AX78" s="170">
        <f>IF((SUM(AT78:AW78))=SUM(AX76:AX77),SUM(AX76:AX77),"HIBA!")</f>
        <v>0</v>
      </c>
      <c r="AY78" s="128"/>
      <c r="AZ78" s="499">
        <f>Önkormányzat!BC203-J78</f>
        <v>0</v>
      </c>
      <c r="BA78" s="450"/>
      <c r="BB78" s="450"/>
    </row>
    <row r="79" spans="1:54" ht="52.8" x14ac:dyDescent="0.3">
      <c r="A79" s="28" t="s">
        <v>20</v>
      </c>
      <c r="B79" s="27" t="s">
        <v>19</v>
      </c>
      <c r="C79" s="168">
        <f>SUM(C70:C75,C65,C60,C78)</f>
        <v>85473964</v>
      </c>
      <c r="D79" s="169">
        <f>SUM(D70:D75,D65,D60,D78)</f>
        <v>0</v>
      </c>
      <c r="E79" s="169">
        <f>SUM(E70:E75,E65,E60,E78)</f>
        <v>0</v>
      </c>
      <c r="F79" s="170">
        <f>IF((SUM(C79:E79))=SUM(F70:F75,F65,F60,F78),SUM(F70:F75,F65,F60,F78),"HIBA!")</f>
        <v>85473964</v>
      </c>
      <c r="G79" s="168">
        <f>SUM(G70:G75,G65,G60,G78)</f>
        <v>-5975428</v>
      </c>
      <c r="H79" s="169">
        <f>SUM(H70:H75,H65,H60,H78)</f>
        <v>0</v>
      </c>
      <c r="I79" s="169">
        <f>SUM(I70:I75,I65,I60,I78)</f>
        <v>0</v>
      </c>
      <c r="J79" s="170">
        <f>IF((SUM(F79:I79))=SUM(J70:J75,J65,J60,J78),SUM(J70:J75,J65,J60,J78),"HIBA!")</f>
        <v>79498536</v>
      </c>
      <c r="K79" s="168">
        <f>SUM(K70:K75,K65,K60,K78)</f>
        <v>0</v>
      </c>
      <c r="L79" s="169">
        <f>SUM(L70:L75,L65,L60,L78)</f>
        <v>0</v>
      </c>
      <c r="M79" s="169">
        <f>SUM(M70:M75,M65,M60,M78)</f>
        <v>0</v>
      </c>
      <c r="N79" s="170">
        <f>IF((SUM(J79:M79))=SUM(N70:N75,N65,N60,N78),SUM(N70:N75,N65,N60,N78),"HIBA!")</f>
        <v>79498536</v>
      </c>
      <c r="O79" s="168">
        <f>SUM(O70:O75,O65,O60,O78)</f>
        <v>0</v>
      </c>
      <c r="P79" s="169">
        <f>SUM(P70:P75,P65,P60,P78)</f>
        <v>0</v>
      </c>
      <c r="Q79" s="169">
        <f>SUM(Q70:Q75,Q65,Q60,Q78)</f>
        <v>0</v>
      </c>
      <c r="R79" s="170">
        <f>IF((SUM(N79:Q79))=SUM(R70:R75,R65,R60,R78),SUM(R70:R75,R65,R60,R78),"HIBA!")</f>
        <v>79498536</v>
      </c>
      <c r="S79" s="168">
        <f>SUM(S70:S75,S65,S60,S78)</f>
        <v>0</v>
      </c>
      <c r="T79" s="169">
        <f>SUM(T70:T75,T65,T60,T78)</f>
        <v>0</v>
      </c>
      <c r="U79" s="169">
        <f>SUM(U70:U75,U65,U60,U78)</f>
        <v>0</v>
      </c>
      <c r="V79" s="170">
        <f>IF((SUM(R79:U79))=SUM(V70:V75,V65,V60,V78),SUM(V70:V75,V65,V60,V78),"HIBA!")</f>
        <v>79498536</v>
      </c>
      <c r="W79" s="168">
        <f>SUM(W70:W75,W65,W60,W78)</f>
        <v>0</v>
      </c>
      <c r="X79" s="169">
        <f>SUM(X70:X75,X65,X60,X78)</f>
        <v>0</v>
      </c>
      <c r="Y79" s="169">
        <f>SUM(Y70:Y75,Y65,Y60,Y78)</f>
        <v>0</v>
      </c>
      <c r="Z79" s="170">
        <f>IF((SUM(V79:Y79))=SUM(Z70:Z75,Z65,Z60,Z78),SUM(Z70:Z75,Z65,Z60,Z78),"HIBA!")</f>
        <v>79498536</v>
      </c>
      <c r="AA79" s="168">
        <f>SUM(AA70:AA75,AA65,AA60,AA78)</f>
        <v>0</v>
      </c>
      <c r="AB79" s="169">
        <f>SUM(AB70:AB75,AB65,AB60,AB78)</f>
        <v>0</v>
      </c>
      <c r="AC79" s="169">
        <f>SUM(AC70:AC75,AC65,AC60,AC78)</f>
        <v>0</v>
      </c>
      <c r="AD79" s="170">
        <f>IF((SUM(Z79:AC79))=SUM(AD70:AD75,AD65,AD60,AD78),SUM(AD70:AD75,AD65,AD60,AD78),"HIBA!")</f>
        <v>79498536</v>
      </c>
      <c r="AE79" s="168">
        <f>SUM(AE70:AE75,AE65,AE60,AE78)</f>
        <v>0</v>
      </c>
      <c r="AF79" s="169">
        <f>SUM(AF70:AF75,AF65,AF60,AF78)</f>
        <v>0</v>
      </c>
      <c r="AG79" s="169">
        <f>SUM(AG70:AG75,AG65,AG60,AG78)</f>
        <v>0</v>
      </c>
      <c r="AH79" s="170">
        <f>IF((SUM(AD79:AG79))=SUM(AH70:AH75,AH65,AH60,AH78),SUM(AH70:AH75,AH65,AH60,AH78),"HIBA!")</f>
        <v>79498536</v>
      </c>
      <c r="AI79" s="168">
        <f>SUM(AI70:AI75,AI65,AI60,AI78)</f>
        <v>0</v>
      </c>
      <c r="AJ79" s="169">
        <f>SUM(AJ70:AJ75,AJ65,AJ60,AJ78)</f>
        <v>0</v>
      </c>
      <c r="AK79" s="169">
        <f>SUM(AK70:AK75,AK65,AK60,AK78)</f>
        <v>0</v>
      </c>
      <c r="AL79" s="170">
        <f>IF((SUM(AH79:AK79))=SUM(AL70:AL75,AL65,AL60,AL78),SUM(AL70:AL75,AL65,AL60,AL78),"HIBA!")</f>
        <v>79498536</v>
      </c>
      <c r="AM79" s="168">
        <f>SUM(AM70:AM75,AM65,AM60,AM78)</f>
        <v>0</v>
      </c>
      <c r="AN79" s="169">
        <f>SUM(AN70:AN75,AN65,AN60,AN78)</f>
        <v>0</v>
      </c>
      <c r="AO79" s="169">
        <f>SUM(AO70:AO75,AO65,AO60,AO78)</f>
        <v>0</v>
      </c>
      <c r="AP79" s="170">
        <f>IF((SUM(AL79:AO79))=SUM(AP70:AP75,AP65,AP60,AP78),SUM(AP70:AP75,AP65,AP60,AP78),"HIBA!")</f>
        <v>79498536</v>
      </c>
      <c r="AQ79" s="168">
        <f>SUM(AQ70:AQ75,AQ65,AQ60,AQ78)</f>
        <v>0</v>
      </c>
      <c r="AR79" s="169">
        <f>SUM(AR70:AR75,AR65,AR60,AR78)</f>
        <v>0</v>
      </c>
      <c r="AS79" s="169">
        <f>SUM(AS70:AS75,AS65,AS60,AS78)</f>
        <v>0</v>
      </c>
      <c r="AT79" s="170">
        <f>IF((SUM(AP79:AS79))=SUM(AT70:AT75,AT65,AT60,AT78),SUM(AT70:AT75,AT65,AT60,AT78),"HIBA!")</f>
        <v>79498536</v>
      </c>
      <c r="AU79" s="168">
        <f>SUM(AU70:AU75,AU65,AU60,AU78)</f>
        <v>0</v>
      </c>
      <c r="AV79" s="169">
        <f>SUM(AV70:AV75,AV65,AV60,AV78)</f>
        <v>0</v>
      </c>
      <c r="AW79" s="169">
        <f>SUM(AW70:AW75,AW65,AW60,AW78)</f>
        <v>0</v>
      </c>
      <c r="AX79" s="170">
        <f>IF((SUM(AT79:AW79))=SUM(AX70:AX75,AX65,AX60,AX78),SUM(AX70:AX75,AX65,AX60,AX78),"HIBA!")</f>
        <v>79498536</v>
      </c>
      <c r="AY79" s="128"/>
      <c r="AZ79" s="499">
        <f>Önkormányzat!BC204-J79</f>
        <v>-79498536</v>
      </c>
      <c r="BA79" s="450"/>
      <c r="BB79" s="450"/>
    </row>
    <row r="80" spans="1:54" ht="118.8" x14ac:dyDescent="0.3">
      <c r="A80" s="34" t="s">
        <v>18</v>
      </c>
      <c r="B80" s="33" t="s">
        <v>17</v>
      </c>
      <c r="C80" s="165"/>
      <c r="D80" s="166"/>
      <c r="E80" s="166"/>
      <c r="F80" s="167">
        <f>SUM(C80:E80)</f>
        <v>0</v>
      </c>
      <c r="G80" s="165"/>
      <c r="H80" s="166"/>
      <c r="I80" s="166"/>
      <c r="J80" s="167">
        <f>SUM(F80:I80)</f>
        <v>0</v>
      </c>
      <c r="K80" s="165"/>
      <c r="L80" s="166"/>
      <c r="M80" s="166"/>
      <c r="N80" s="167">
        <f>SUM(J80:M80)</f>
        <v>0</v>
      </c>
      <c r="O80" s="165"/>
      <c r="P80" s="166"/>
      <c r="Q80" s="166"/>
      <c r="R80" s="167">
        <f>SUM(N80:Q80)</f>
        <v>0</v>
      </c>
      <c r="S80" s="165"/>
      <c r="T80" s="166"/>
      <c r="U80" s="166"/>
      <c r="V80" s="167">
        <f>SUM(R80:U80)</f>
        <v>0</v>
      </c>
      <c r="W80" s="165"/>
      <c r="X80" s="166"/>
      <c r="Y80" s="166"/>
      <c r="Z80" s="167">
        <f>SUM(V80:Y80)</f>
        <v>0</v>
      </c>
      <c r="AA80" s="165"/>
      <c r="AB80" s="166"/>
      <c r="AC80" s="166"/>
      <c r="AD80" s="167">
        <f>SUM(Z80:AC80)</f>
        <v>0</v>
      </c>
      <c r="AE80" s="165"/>
      <c r="AF80" s="166"/>
      <c r="AG80" s="166"/>
      <c r="AH80" s="167">
        <f>SUM(AD80:AG80)</f>
        <v>0</v>
      </c>
      <c r="AI80" s="165"/>
      <c r="AJ80" s="166"/>
      <c r="AK80" s="166"/>
      <c r="AL80" s="167">
        <f>SUM(AH80:AK80)</f>
        <v>0</v>
      </c>
      <c r="AM80" s="165"/>
      <c r="AN80" s="166"/>
      <c r="AO80" s="166"/>
      <c r="AP80" s="167">
        <f>SUM(AL80:AO80)</f>
        <v>0</v>
      </c>
      <c r="AQ80" s="165"/>
      <c r="AR80" s="166"/>
      <c r="AS80" s="166"/>
      <c r="AT80" s="167">
        <f>SUM(AP80:AS80)</f>
        <v>0</v>
      </c>
      <c r="AU80" s="165"/>
      <c r="AV80" s="166"/>
      <c r="AW80" s="166"/>
      <c r="AX80" s="167">
        <f>SUM(AT80:AW80)</f>
        <v>0</v>
      </c>
      <c r="AY80" s="123"/>
      <c r="AZ80" s="499">
        <f>Önkormányzat!BC205-J80</f>
        <v>0</v>
      </c>
      <c r="BA80" s="449"/>
      <c r="BB80" s="449"/>
    </row>
    <row r="81" spans="1:54" ht="118.8" x14ac:dyDescent="0.3">
      <c r="A81" s="34" t="s">
        <v>16</v>
      </c>
      <c r="B81" s="33" t="s">
        <v>15</v>
      </c>
      <c r="C81" s="165"/>
      <c r="D81" s="166"/>
      <c r="E81" s="166"/>
      <c r="F81" s="167">
        <f>SUM(C81:E81)</f>
        <v>0</v>
      </c>
      <c r="G81" s="165"/>
      <c r="H81" s="166"/>
      <c r="I81" s="166"/>
      <c r="J81" s="167">
        <f>SUM(F81:I81)</f>
        <v>0</v>
      </c>
      <c r="K81" s="165"/>
      <c r="L81" s="166"/>
      <c r="M81" s="166"/>
      <c r="N81" s="167">
        <f>SUM(J81:M81)</f>
        <v>0</v>
      </c>
      <c r="O81" s="165"/>
      <c r="P81" s="166"/>
      <c r="Q81" s="166"/>
      <c r="R81" s="167">
        <f>SUM(N81:Q81)</f>
        <v>0</v>
      </c>
      <c r="S81" s="165"/>
      <c r="T81" s="166"/>
      <c r="U81" s="166"/>
      <c r="V81" s="167">
        <f>SUM(R81:U81)</f>
        <v>0</v>
      </c>
      <c r="W81" s="165"/>
      <c r="X81" s="166"/>
      <c r="Y81" s="166"/>
      <c r="Z81" s="167">
        <f>SUM(V81:Y81)</f>
        <v>0</v>
      </c>
      <c r="AA81" s="165"/>
      <c r="AB81" s="166"/>
      <c r="AC81" s="166"/>
      <c r="AD81" s="167">
        <f>SUM(Z81:AC81)</f>
        <v>0</v>
      </c>
      <c r="AE81" s="165"/>
      <c r="AF81" s="166"/>
      <c r="AG81" s="166"/>
      <c r="AH81" s="167">
        <f>SUM(AD81:AG81)</f>
        <v>0</v>
      </c>
      <c r="AI81" s="165"/>
      <c r="AJ81" s="166"/>
      <c r="AK81" s="166"/>
      <c r="AL81" s="167">
        <f>SUM(AH81:AK81)</f>
        <v>0</v>
      </c>
      <c r="AM81" s="165"/>
      <c r="AN81" s="166"/>
      <c r="AO81" s="166"/>
      <c r="AP81" s="167">
        <f>SUM(AL81:AO81)</f>
        <v>0</v>
      </c>
      <c r="AQ81" s="165"/>
      <c r="AR81" s="166"/>
      <c r="AS81" s="166"/>
      <c r="AT81" s="167">
        <f>SUM(AP81:AS81)</f>
        <v>0</v>
      </c>
      <c r="AU81" s="165"/>
      <c r="AV81" s="166"/>
      <c r="AW81" s="166"/>
      <c r="AX81" s="167">
        <f>SUM(AT81:AW81)</f>
        <v>0</v>
      </c>
      <c r="AY81" s="123"/>
      <c r="AZ81" s="499">
        <f>Önkormányzat!BC206-J81</f>
        <v>0</v>
      </c>
      <c r="BA81" s="449"/>
      <c r="BB81" s="449"/>
    </row>
    <row r="82" spans="1:54" ht="66" x14ac:dyDescent="0.3">
      <c r="A82" s="34" t="s">
        <v>14</v>
      </c>
      <c r="B82" s="33" t="s">
        <v>13</v>
      </c>
      <c r="C82" s="165"/>
      <c r="D82" s="166"/>
      <c r="E82" s="166"/>
      <c r="F82" s="167">
        <f>SUM(C82:E82)</f>
        <v>0</v>
      </c>
      <c r="G82" s="165"/>
      <c r="H82" s="166"/>
      <c r="I82" s="166"/>
      <c r="J82" s="167">
        <f>SUM(F82:I82)</f>
        <v>0</v>
      </c>
      <c r="K82" s="165"/>
      <c r="L82" s="166"/>
      <c r="M82" s="166"/>
      <c r="N82" s="167">
        <f>SUM(J82:M82)</f>
        <v>0</v>
      </c>
      <c r="O82" s="165"/>
      <c r="P82" s="166"/>
      <c r="Q82" s="166"/>
      <c r="R82" s="167">
        <f>SUM(N82:Q82)</f>
        <v>0</v>
      </c>
      <c r="S82" s="165"/>
      <c r="T82" s="166"/>
      <c r="U82" s="166"/>
      <c r="V82" s="167">
        <f>SUM(R82:U82)</f>
        <v>0</v>
      </c>
      <c r="W82" s="165"/>
      <c r="X82" s="166"/>
      <c r="Y82" s="166"/>
      <c r="Z82" s="167">
        <f>SUM(V82:Y82)</f>
        <v>0</v>
      </c>
      <c r="AA82" s="165"/>
      <c r="AB82" s="166"/>
      <c r="AC82" s="166"/>
      <c r="AD82" s="167">
        <f>SUM(Z82:AC82)</f>
        <v>0</v>
      </c>
      <c r="AE82" s="165"/>
      <c r="AF82" s="166"/>
      <c r="AG82" s="166"/>
      <c r="AH82" s="167">
        <f>SUM(AD82:AG82)</f>
        <v>0</v>
      </c>
      <c r="AI82" s="165"/>
      <c r="AJ82" s="166"/>
      <c r="AK82" s="166"/>
      <c r="AL82" s="167">
        <f>SUM(AH82:AK82)</f>
        <v>0</v>
      </c>
      <c r="AM82" s="165"/>
      <c r="AN82" s="166"/>
      <c r="AO82" s="166"/>
      <c r="AP82" s="167">
        <f>SUM(AL82:AO82)</f>
        <v>0</v>
      </c>
      <c r="AQ82" s="165"/>
      <c r="AR82" s="166"/>
      <c r="AS82" s="166"/>
      <c r="AT82" s="167">
        <f>SUM(AP82:AS82)</f>
        <v>0</v>
      </c>
      <c r="AU82" s="165"/>
      <c r="AV82" s="166"/>
      <c r="AW82" s="166"/>
      <c r="AX82" s="167">
        <f>SUM(AT82:AW82)</f>
        <v>0</v>
      </c>
      <c r="AY82" s="123"/>
      <c r="AZ82" s="499">
        <f>Önkormányzat!BC207-J82</f>
        <v>0</v>
      </c>
      <c r="BA82" s="449"/>
      <c r="BB82" s="449"/>
    </row>
    <row r="83" spans="1:54" ht="132" x14ac:dyDescent="0.3">
      <c r="A83" s="34" t="s">
        <v>12</v>
      </c>
      <c r="B83" s="33" t="s">
        <v>11</v>
      </c>
      <c r="C83" s="165"/>
      <c r="D83" s="166"/>
      <c r="E83" s="166"/>
      <c r="F83" s="167">
        <f>SUM(C83:E83)</f>
        <v>0</v>
      </c>
      <c r="G83" s="165"/>
      <c r="H83" s="166"/>
      <c r="I83" s="166"/>
      <c r="J83" s="167">
        <f>SUM(F83:I83)</f>
        <v>0</v>
      </c>
      <c r="K83" s="165"/>
      <c r="L83" s="166"/>
      <c r="M83" s="166"/>
      <c r="N83" s="167">
        <f>SUM(J83:M83)</f>
        <v>0</v>
      </c>
      <c r="O83" s="165"/>
      <c r="P83" s="166"/>
      <c r="Q83" s="166"/>
      <c r="R83" s="167">
        <f>SUM(N83:Q83)</f>
        <v>0</v>
      </c>
      <c r="S83" s="165"/>
      <c r="T83" s="166"/>
      <c r="U83" s="166"/>
      <c r="V83" s="167">
        <f>SUM(R83:U83)</f>
        <v>0</v>
      </c>
      <c r="W83" s="165"/>
      <c r="X83" s="166"/>
      <c r="Y83" s="166"/>
      <c r="Z83" s="167">
        <f>SUM(V83:Y83)</f>
        <v>0</v>
      </c>
      <c r="AA83" s="165"/>
      <c r="AB83" s="166"/>
      <c r="AC83" s="166"/>
      <c r="AD83" s="167">
        <f>SUM(Z83:AC83)</f>
        <v>0</v>
      </c>
      <c r="AE83" s="165"/>
      <c r="AF83" s="166"/>
      <c r="AG83" s="166"/>
      <c r="AH83" s="167">
        <f>SUM(AD83:AG83)</f>
        <v>0</v>
      </c>
      <c r="AI83" s="165"/>
      <c r="AJ83" s="166"/>
      <c r="AK83" s="166"/>
      <c r="AL83" s="167">
        <f>SUM(AH83:AK83)</f>
        <v>0</v>
      </c>
      <c r="AM83" s="165"/>
      <c r="AN83" s="166"/>
      <c r="AO83" s="166"/>
      <c r="AP83" s="167">
        <f>SUM(AL83:AO83)</f>
        <v>0</v>
      </c>
      <c r="AQ83" s="165"/>
      <c r="AR83" s="166"/>
      <c r="AS83" s="166"/>
      <c r="AT83" s="167">
        <f>SUM(AP83:AS83)</f>
        <v>0</v>
      </c>
      <c r="AU83" s="165"/>
      <c r="AV83" s="166"/>
      <c r="AW83" s="166"/>
      <c r="AX83" s="167">
        <f>SUM(AT83:AW83)</f>
        <v>0</v>
      </c>
      <c r="AY83" s="123"/>
      <c r="AZ83" s="499">
        <f>Önkormányzat!BC208-J83</f>
        <v>0</v>
      </c>
      <c r="BA83" s="449"/>
      <c r="BB83" s="449"/>
    </row>
    <row r="84" spans="1:54" ht="79.2" x14ac:dyDescent="0.3">
      <c r="A84" s="34" t="s">
        <v>10</v>
      </c>
      <c r="B84" s="33" t="s">
        <v>9</v>
      </c>
      <c r="C84" s="165"/>
      <c r="D84" s="166"/>
      <c r="E84" s="166"/>
      <c r="F84" s="167">
        <f>SUM(C84:E84)</f>
        <v>0</v>
      </c>
      <c r="G84" s="165"/>
      <c r="H84" s="166"/>
      <c r="I84" s="166"/>
      <c r="J84" s="167">
        <f>SUM(F84:I84)</f>
        <v>0</v>
      </c>
      <c r="K84" s="165"/>
      <c r="L84" s="166"/>
      <c r="M84" s="166"/>
      <c r="N84" s="167">
        <f>SUM(J84:M84)</f>
        <v>0</v>
      </c>
      <c r="O84" s="165"/>
      <c r="P84" s="166"/>
      <c r="Q84" s="166"/>
      <c r="R84" s="167">
        <f>SUM(N84:Q84)</f>
        <v>0</v>
      </c>
      <c r="S84" s="165"/>
      <c r="T84" s="166"/>
      <c r="U84" s="166"/>
      <c r="V84" s="167">
        <f>SUM(R84:U84)</f>
        <v>0</v>
      </c>
      <c r="W84" s="165"/>
      <c r="X84" s="166"/>
      <c r="Y84" s="166"/>
      <c r="Z84" s="167">
        <f>SUM(V84:Y84)</f>
        <v>0</v>
      </c>
      <c r="AA84" s="165"/>
      <c r="AB84" s="166"/>
      <c r="AC84" s="166"/>
      <c r="AD84" s="167">
        <f>SUM(Z84:AC84)</f>
        <v>0</v>
      </c>
      <c r="AE84" s="165"/>
      <c r="AF84" s="166"/>
      <c r="AG84" s="166"/>
      <c r="AH84" s="167">
        <f>SUM(AD84:AG84)</f>
        <v>0</v>
      </c>
      <c r="AI84" s="165"/>
      <c r="AJ84" s="166"/>
      <c r="AK84" s="166"/>
      <c r="AL84" s="167">
        <f>SUM(AH84:AK84)</f>
        <v>0</v>
      </c>
      <c r="AM84" s="165"/>
      <c r="AN84" s="166"/>
      <c r="AO84" s="166"/>
      <c r="AP84" s="167">
        <f>SUM(AL84:AO84)</f>
        <v>0</v>
      </c>
      <c r="AQ84" s="165"/>
      <c r="AR84" s="166"/>
      <c r="AS84" s="166"/>
      <c r="AT84" s="167">
        <f>SUM(AP84:AS84)</f>
        <v>0</v>
      </c>
      <c r="AU84" s="165"/>
      <c r="AV84" s="166"/>
      <c r="AW84" s="166"/>
      <c r="AX84" s="167">
        <f>SUM(AT84:AW84)</f>
        <v>0</v>
      </c>
      <c r="AY84" s="123"/>
      <c r="AZ84" s="499">
        <f>Önkormányzat!BC209-J84</f>
        <v>0</v>
      </c>
      <c r="BA84" s="449"/>
      <c r="BB84" s="449"/>
    </row>
    <row r="85" spans="1:54" ht="52.8" x14ac:dyDescent="0.3">
      <c r="A85" s="28" t="s">
        <v>8</v>
      </c>
      <c r="B85" s="27" t="s">
        <v>7</v>
      </c>
      <c r="C85" s="168">
        <f>SUM(C80:C84)</f>
        <v>0</v>
      </c>
      <c r="D85" s="169">
        <f>SUM(D80:D84)</f>
        <v>0</v>
      </c>
      <c r="E85" s="169">
        <f>SUM(E80:E84)</f>
        <v>0</v>
      </c>
      <c r="F85" s="170">
        <f>IF((SUM(C85:E85))=SUM(F80:F84),SUM(F80:F84),"HIBA!")</f>
        <v>0</v>
      </c>
      <c r="G85" s="168">
        <f>SUM(G80:G84)</f>
        <v>0</v>
      </c>
      <c r="H85" s="169">
        <f>SUM(H80:H84)</f>
        <v>0</v>
      </c>
      <c r="I85" s="169">
        <f>SUM(I80:I84)</f>
        <v>0</v>
      </c>
      <c r="J85" s="170">
        <f>IF((SUM(F85:I85))=SUM(J80:J84),SUM(J80:J84),"HIBA!")</f>
        <v>0</v>
      </c>
      <c r="K85" s="168">
        <f>SUM(K80:K84)</f>
        <v>0</v>
      </c>
      <c r="L85" s="169">
        <f>SUM(L80:L84)</f>
        <v>0</v>
      </c>
      <c r="M85" s="169">
        <f>SUM(M80:M84)</f>
        <v>0</v>
      </c>
      <c r="N85" s="170">
        <f>IF((SUM(J85:M85))=SUM(N80:N84),SUM(N80:N84),"HIBA!")</f>
        <v>0</v>
      </c>
      <c r="O85" s="168">
        <f>SUM(O80:O84)</f>
        <v>0</v>
      </c>
      <c r="P85" s="169">
        <f>SUM(P80:P84)</f>
        <v>0</v>
      </c>
      <c r="Q85" s="169">
        <f>SUM(Q80:Q84)</f>
        <v>0</v>
      </c>
      <c r="R85" s="170">
        <f>IF((SUM(N85:Q85))=SUM(R80:R84),SUM(R80:R84),"HIBA!")</f>
        <v>0</v>
      </c>
      <c r="S85" s="168">
        <f>SUM(S80:S84)</f>
        <v>0</v>
      </c>
      <c r="T85" s="169">
        <f>SUM(T80:T84)</f>
        <v>0</v>
      </c>
      <c r="U85" s="169">
        <f>SUM(U80:U84)</f>
        <v>0</v>
      </c>
      <c r="V85" s="170">
        <f>IF((SUM(R85:U85))=SUM(V80:V84),SUM(V80:V84),"HIBA!")</f>
        <v>0</v>
      </c>
      <c r="W85" s="168">
        <f>SUM(W80:W84)</f>
        <v>0</v>
      </c>
      <c r="X85" s="169">
        <f>SUM(X80:X84)</f>
        <v>0</v>
      </c>
      <c r="Y85" s="169">
        <f>SUM(Y80:Y84)</f>
        <v>0</v>
      </c>
      <c r="Z85" s="170">
        <f>IF((SUM(V85:Y85))=SUM(Z80:Z84),SUM(Z80:Z84),"HIBA!")</f>
        <v>0</v>
      </c>
      <c r="AA85" s="168">
        <f>SUM(AA80:AA84)</f>
        <v>0</v>
      </c>
      <c r="AB85" s="169">
        <f>SUM(AB80:AB84)</f>
        <v>0</v>
      </c>
      <c r="AC85" s="169">
        <f>SUM(AC80:AC84)</f>
        <v>0</v>
      </c>
      <c r="AD85" s="170">
        <f>IF((SUM(Z85:AC85))=SUM(AD80:AD84),SUM(AD80:AD84),"HIBA!")</f>
        <v>0</v>
      </c>
      <c r="AE85" s="168">
        <f>SUM(AE80:AE84)</f>
        <v>0</v>
      </c>
      <c r="AF85" s="169">
        <f>SUM(AF80:AF84)</f>
        <v>0</v>
      </c>
      <c r="AG85" s="169">
        <f>SUM(AG80:AG84)</f>
        <v>0</v>
      </c>
      <c r="AH85" s="170">
        <f>IF((SUM(AD85:AG85))=SUM(AH80:AH84),SUM(AH80:AH84),"HIBA!")</f>
        <v>0</v>
      </c>
      <c r="AI85" s="168">
        <f>SUM(AI80:AI84)</f>
        <v>0</v>
      </c>
      <c r="AJ85" s="169">
        <f>SUM(AJ80:AJ84)</f>
        <v>0</v>
      </c>
      <c r="AK85" s="169">
        <f>SUM(AK80:AK84)</f>
        <v>0</v>
      </c>
      <c r="AL85" s="170">
        <f>IF((SUM(AH85:AK85))=SUM(AL80:AL84),SUM(AL80:AL84),"HIBA!")</f>
        <v>0</v>
      </c>
      <c r="AM85" s="168">
        <f>SUM(AM80:AM84)</f>
        <v>0</v>
      </c>
      <c r="AN85" s="169">
        <f>SUM(AN80:AN84)</f>
        <v>0</v>
      </c>
      <c r="AO85" s="169">
        <f>SUM(AO80:AO84)</f>
        <v>0</v>
      </c>
      <c r="AP85" s="170">
        <f>IF((SUM(AL85:AO85))=SUM(AP80:AP84),SUM(AP80:AP84),"HIBA!")</f>
        <v>0</v>
      </c>
      <c r="AQ85" s="168">
        <f>SUM(AQ80:AQ84)</f>
        <v>0</v>
      </c>
      <c r="AR85" s="169">
        <f>SUM(AR80:AR84)</f>
        <v>0</v>
      </c>
      <c r="AS85" s="169">
        <f>SUM(AS80:AS84)</f>
        <v>0</v>
      </c>
      <c r="AT85" s="170">
        <f>IF((SUM(AP85:AS85))=SUM(AT80:AT84),SUM(AT80:AT84),"HIBA!")</f>
        <v>0</v>
      </c>
      <c r="AU85" s="168">
        <f>SUM(AU80:AU84)</f>
        <v>0</v>
      </c>
      <c r="AV85" s="169">
        <f>SUM(AV80:AV84)</f>
        <v>0</v>
      </c>
      <c r="AW85" s="169">
        <f>SUM(AW80:AW84)</f>
        <v>0</v>
      </c>
      <c r="AX85" s="170">
        <f>IF((SUM(AT85:AW85))=SUM(AX80:AX84),SUM(AX80:AX84),"HIBA!")</f>
        <v>0</v>
      </c>
      <c r="AY85" s="128"/>
      <c r="AZ85" s="499">
        <f>Önkormányzat!BC210-J85</f>
        <v>0</v>
      </c>
      <c r="BA85" s="450"/>
      <c r="BB85" s="450"/>
    </row>
    <row r="86" spans="1:54" ht="105.6" x14ac:dyDescent="0.3">
      <c r="A86" s="22" t="s">
        <v>6</v>
      </c>
      <c r="B86" s="21" t="s">
        <v>5</v>
      </c>
      <c r="C86" s="172"/>
      <c r="D86" s="173"/>
      <c r="E86" s="173"/>
      <c r="F86" s="171">
        <f>SUM(C86:E86)</f>
        <v>0</v>
      </c>
      <c r="G86" s="172"/>
      <c r="H86" s="173"/>
      <c r="I86" s="173"/>
      <c r="J86" s="171">
        <f>SUM(F86:I86)</f>
        <v>0</v>
      </c>
      <c r="K86" s="172"/>
      <c r="L86" s="173"/>
      <c r="M86" s="173"/>
      <c r="N86" s="171">
        <f>SUM(J86:M86)</f>
        <v>0</v>
      </c>
      <c r="O86" s="172"/>
      <c r="P86" s="173"/>
      <c r="Q86" s="173"/>
      <c r="R86" s="171">
        <f>SUM(N86:Q86)</f>
        <v>0</v>
      </c>
      <c r="S86" s="172"/>
      <c r="T86" s="173"/>
      <c r="U86" s="173"/>
      <c r="V86" s="171">
        <f>SUM(R86:U86)</f>
        <v>0</v>
      </c>
      <c r="W86" s="172"/>
      <c r="X86" s="173"/>
      <c r="Y86" s="173"/>
      <c r="Z86" s="171">
        <f>SUM(V86:Y86)</f>
        <v>0</v>
      </c>
      <c r="AA86" s="172"/>
      <c r="AB86" s="173"/>
      <c r="AC86" s="173"/>
      <c r="AD86" s="171">
        <f>SUM(Z86:AC86)</f>
        <v>0</v>
      </c>
      <c r="AE86" s="172"/>
      <c r="AF86" s="173"/>
      <c r="AG86" s="173"/>
      <c r="AH86" s="171">
        <f>SUM(AD86:AG86)</f>
        <v>0</v>
      </c>
      <c r="AI86" s="172"/>
      <c r="AJ86" s="173"/>
      <c r="AK86" s="173"/>
      <c r="AL86" s="171">
        <f>SUM(AH86:AK86)</f>
        <v>0</v>
      </c>
      <c r="AM86" s="172"/>
      <c r="AN86" s="173"/>
      <c r="AO86" s="173"/>
      <c r="AP86" s="171">
        <f>SUM(AL86:AO86)</f>
        <v>0</v>
      </c>
      <c r="AQ86" s="172"/>
      <c r="AR86" s="173"/>
      <c r="AS86" s="173"/>
      <c r="AT86" s="171">
        <f>SUM(AP86:AS86)</f>
        <v>0</v>
      </c>
      <c r="AU86" s="172"/>
      <c r="AV86" s="173"/>
      <c r="AW86" s="173"/>
      <c r="AX86" s="171">
        <f>SUM(AT86:AW86)</f>
        <v>0</v>
      </c>
      <c r="AY86" s="142"/>
      <c r="AZ86" s="499">
        <f>Önkormányzat!BC211-J86</f>
        <v>0</v>
      </c>
      <c r="BA86" s="452"/>
      <c r="BB86" s="452"/>
    </row>
    <row r="87" spans="1:54" ht="26.4" x14ac:dyDescent="0.3">
      <c r="A87" s="22" t="s">
        <v>4</v>
      </c>
      <c r="B87" s="21" t="s">
        <v>3</v>
      </c>
      <c r="C87" s="172"/>
      <c r="D87" s="173"/>
      <c r="E87" s="173"/>
      <c r="F87" s="171">
        <f>SUM(C87:E87)</f>
        <v>0</v>
      </c>
      <c r="G87" s="172"/>
      <c r="H87" s="173"/>
      <c r="I87" s="173"/>
      <c r="J87" s="171">
        <f>SUM(F87:I87)</f>
        <v>0</v>
      </c>
      <c r="K87" s="172"/>
      <c r="L87" s="173"/>
      <c r="M87" s="173"/>
      <c r="N87" s="171">
        <f>SUM(J87:M87)</f>
        <v>0</v>
      </c>
      <c r="O87" s="172"/>
      <c r="P87" s="173"/>
      <c r="Q87" s="173"/>
      <c r="R87" s="171">
        <f>SUM(N87:Q87)</f>
        <v>0</v>
      </c>
      <c r="S87" s="172"/>
      <c r="T87" s="173"/>
      <c r="U87" s="173"/>
      <c r="V87" s="171">
        <f>SUM(R87:U87)</f>
        <v>0</v>
      </c>
      <c r="W87" s="172"/>
      <c r="X87" s="173"/>
      <c r="Y87" s="173"/>
      <c r="Z87" s="171">
        <f>SUM(V87:Y87)</f>
        <v>0</v>
      </c>
      <c r="AA87" s="172"/>
      <c r="AB87" s="173"/>
      <c r="AC87" s="173"/>
      <c r="AD87" s="171">
        <f>SUM(Z87:AC87)</f>
        <v>0</v>
      </c>
      <c r="AE87" s="172"/>
      <c r="AF87" s="173"/>
      <c r="AG87" s="173"/>
      <c r="AH87" s="171">
        <f>SUM(AD87:AG87)</f>
        <v>0</v>
      </c>
      <c r="AI87" s="172"/>
      <c r="AJ87" s="173"/>
      <c r="AK87" s="173"/>
      <c r="AL87" s="171">
        <f>SUM(AH87:AK87)</f>
        <v>0</v>
      </c>
      <c r="AM87" s="172"/>
      <c r="AN87" s="173"/>
      <c r="AO87" s="173"/>
      <c r="AP87" s="171">
        <f>SUM(AL87:AO87)</f>
        <v>0</v>
      </c>
      <c r="AQ87" s="172"/>
      <c r="AR87" s="173"/>
      <c r="AS87" s="173"/>
      <c r="AT87" s="171">
        <f>SUM(AP87:AS87)</f>
        <v>0</v>
      </c>
      <c r="AU87" s="172"/>
      <c r="AV87" s="173"/>
      <c r="AW87" s="173"/>
      <c r="AX87" s="171">
        <f>SUM(AT87:AW87)</f>
        <v>0</v>
      </c>
      <c r="AY87" s="142"/>
      <c r="AZ87" s="499">
        <f>Önkormányzat!BC212-J87</f>
        <v>0</v>
      </c>
      <c r="BA87" s="452"/>
      <c r="BB87" s="452"/>
    </row>
    <row r="88" spans="1:54" ht="55.2" x14ac:dyDescent="0.3">
      <c r="A88" s="16" t="s">
        <v>2</v>
      </c>
      <c r="B88" s="15" t="s">
        <v>1</v>
      </c>
      <c r="C88" s="174">
        <f>SUM(C85:C87,C79)</f>
        <v>85473964</v>
      </c>
      <c r="D88" s="175">
        <f>SUM(D85:D87,D79)</f>
        <v>0</v>
      </c>
      <c r="E88" s="175">
        <f>SUM(E85:E87,E79)</f>
        <v>0</v>
      </c>
      <c r="F88" s="176">
        <f>IF((SUM(C88:E88))=SUM(F85:F87,F79),SUM(F85:F87,F79),"HIBA!")</f>
        <v>85473964</v>
      </c>
      <c r="G88" s="174">
        <f>SUM(G85:G87,G79)</f>
        <v>-5975428</v>
      </c>
      <c r="H88" s="175">
        <f>SUM(H85:H87,H79)</f>
        <v>0</v>
      </c>
      <c r="I88" s="175">
        <f>SUM(I85:I87,I79)</f>
        <v>0</v>
      </c>
      <c r="J88" s="176">
        <f>IF((SUM(F88:I88))=SUM(J85:J87,J79),SUM(J85:J87,J79),"HIBA!")</f>
        <v>79498536</v>
      </c>
      <c r="K88" s="174">
        <f>SUM(K85:K87,K79)</f>
        <v>0</v>
      </c>
      <c r="L88" s="175">
        <f>SUM(L85:L87,L79)</f>
        <v>0</v>
      </c>
      <c r="M88" s="175">
        <f>SUM(M85:M87,M79)</f>
        <v>0</v>
      </c>
      <c r="N88" s="176">
        <f>IF((SUM(J88:M88))=SUM(N85:N87,N79),SUM(N85:N87,N79),"HIBA!")</f>
        <v>79498536</v>
      </c>
      <c r="O88" s="174">
        <f>SUM(O85:O87,O79)</f>
        <v>0</v>
      </c>
      <c r="P88" s="175">
        <f>SUM(P85:P87,P79)</f>
        <v>0</v>
      </c>
      <c r="Q88" s="175">
        <f>SUM(Q85:Q87,Q79)</f>
        <v>0</v>
      </c>
      <c r="R88" s="176">
        <f>IF((SUM(N88:Q88))=SUM(R85:R87,R79),SUM(R85:R87,R79),"HIBA!")</f>
        <v>79498536</v>
      </c>
      <c r="S88" s="174">
        <f>SUM(S85:S87,S79)</f>
        <v>0</v>
      </c>
      <c r="T88" s="175">
        <f>SUM(T85:T87,T79)</f>
        <v>0</v>
      </c>
      <c r="U88" s="175">
        <f>SUM(U85:U87,U79)</f>
        <v>0</v>
      </c>
      <c r="V88" s="176">
        <f>IF((SUM(R88:U88))=SUM(V85:V87,V79),SUM(V85:V87,V79),"HIBA!")</f>
        <v>79498536</v>
      </c>
      <c r="W88" s="174">
        <f>SUM(W85:W87,W79)</f>
        <v>0</v>
      </c>
      <c r="X88" s="175">
        <f>SUM(X85:X87,X79)</f>
        <v>0</v>
      </c>
      <c r="Y88" s="175">
        <f>SUM(Y85:Y87,Y79)</f>
        <v>0</v>
      </c>
      <c r="Z88" s="176">
        <f>IF((SUM(V88:Y88))=SUM(Z85:Z87,Z79),SUM(Z85:Z87,Z79),"HIBA!")</f>
        <v>79498536</v>
      </c>
      <c r="AA88" s="174">
        <f>SUM(AA85:AA87,AA79)</f>
        <v>0</v>
      </c>
      <c r="AB88" s="175">
        <f>SUM(AB85:AB87,AB79)</f>
        <v>0</v>
      </c>
      <c r="AC88" s="175">
        <f>SUM(AC85:AC87,AC79)</f>
        <v>0</v>
      </c>
      <c r="AD88" s="176">
        <f>IF((SUM(Z88:AC88))=SUM(AD85:AD87,AD79),SUM(AD85:AD87,AD79),"HIBA!")</f>
        <v>79498536</v>
      </c>
      <c r="AE88" s="174">
        <f>SUM(AE85:AE87,AE79)</f>
        <v>0</v>
      </c>
      <c r="AF88" s="175">
        <f>SUM(AF85:AF87,AF79)</f>
        <v>0</v>
      </c>
      <c r="AG88" s="175">
        <f>SUM(AG85:AG87,AG79)</f>
        <v>0</v>
      </c>
      <c r="AH88" s="176">
        <f>IF((SUM(AD88:AG88))=SUM(AH85:AH87,AH79),SUM(AH85:AH87,AH79),"HIBA!")</f>
        <v>79498536</v>
      </c>
      <c r="AI88" s="174">
        <f>SUM(AI85:AI87,AI79)</f>
        <v>0</v>
      </c>
      <c r="AJ88" s="175">
        <f>SUM(AJ85:AJ87,AJ79)</f>
        <v>0</v>
      </c>
      <c r="AK88" s="175">
        <f>SUM(AK85:AK87,AK79)</f>
        <v>0</v>
      </c>
      <c r="AL88" s="176">
        <f>IF((SUM(AH88:AK88))=SUM(AL85:AL87,AL79),SUM(AL85:AL87,AL79),"HIBA!")</f>
        <v>79498536</v>
      </c>
      <c r="AM88" s="174">
        <f>SUM(AM85:AM87,AM79)</f>
        <v>0</v>
      </c>
      <c r="AN88" s="175">
        <f>SUM(AN85:AN87,AN79)</f>
        <v>0</v>
      </c>
      <c r="AO88" s="175">
        <f>SUM(AO85:AO87,AO79)</f>
        <v>0</v>
      </c>
      <c r="AP88" s="176">
        <f>IF((SUM(AL88:AO88))=SUM(AP85:AP87,AP79),SUM(AP85:AP87,AP79),"HIBA!")</f>
        <v>79498536</v>
      </c>
      <c r="AQ88" s="174">
        <f>SUM(AQ85:AQ87,AQ79)</f>
        <v>0</v>
      </c>
      <c r="AR88" s="175">
        <f>SUM(AR85:AR87,AR79)</f>
        <v>0</v>
      </c>
      <c r="AS88" s="175">
        <f>SUM(AS85:AS87,AS79)</f>
        <v>0</v>
      </c>
      <c r="AT88" s="176">
        <f>IF((SUM(AP88:AS88))=SUM(AT85:AT87,AT79),SUM(AT85:AT87,AT79),"HIBA!")</f>
        <v>79498536</v>
      </c>
      <c r="AU88" s="174">
        <f>SUM(AU85:AU87,AU79)</f>
        <v>0</v>
      </c>
      <c r="AV88" s="175">
        <f>SUM(AV85:AV87,AV79)</f>
        <v>0</v>
      </c>
      <c r="AW88" s="175">
        <f>SUM(AW85:AW87,AW79)</f>
        <v>0</v>
      </c>
      <c r="AX88" s="176">
        <f>IF((SUM(AT88:AW88))=SUM(AX85:AX87,AX79),SUM(AX85:AX87,AX79),"HIBA!")</f>
        <v>79498536</v>
      </c>
      <c r="AY88" s="133"/>
      <c r="AZ88" s="506">
        <f>Önkormányzat!BC213-J88</f>
        <v>1100000</v>
      </c>
      <c r="BA88" s="504">
        <v>0</v>
      </c>
      <c r="BB88" s="504">
        <v>0</v>
      </c>
    </row>
    <row r="89" spans="1:54" ht="16.2" thickBot="1" x14ac:dyDescent="0.35">
      <c r="A89" s="155" t="s">
        <v>0</v>
      </c>
      <c r="B89" s="9"/>
      <c r="C89" s="183">
        <f>SUM(C88,C56)</f>
        <v>206670356</v>
      </c>
      <c r="D89" s="184">
        <f>SUM(D88,D56)</f>
        <v>0</v>
      </c>
      <c r="E89" s="184">
        <f>SUM(E88,E56)</f>
        <v>0</v>
      </c>
      <c r="F89" s="185">
        <f>IF((SUM(C89:E89))=SUM(F88,F56),SUM(F88,F56),"HIBA!")</f>
        <v>206670356</v>
      </c>
      <c r="G89" s="183">
        <f>SUM(G88,G56)</f>
        <v>19150578</v>
      </c>
      <c r="H89" s="184">
        <f>SUM(H88,H56)</f>
        <v>0</v>
      </c>
      <c r="I89" s="184">
        <f>SUM(I88,I56)</f>
        <v>0</v>
      </c>
      <c r="J89" s="185">
        <f>SUM(J56+J88)</f>
        <v>224986288</v>
      </c>
      <c r="K89" s="183" t="e">
        <f>SUM(K88,K56)</f>
        <v>#REF!</v>
      </c>
      <c r="L89" s="184" t="e">
        <f>SUM(L88,L56)</f>
        <v>#REF!</v>
      </c>
      <c r="M89" s="184" t="e">
        <f>SUM(M88,M56)</f>
        <v>#REF!</v>
      </c>
      <c r="N89" s="185" t="e">
        <f>IF((SUM(J89:M89))=SUM(N88,N56),SUM(N88,N56),"HIBA!")</f>
        <v>#REF!</v>
      </c>
      <c r="O89" s="183" t="e">
        <f>SUM(O88,O56)</f>
        <v>#REF!</v>
      </c>
      <c r="P89" s="184" t="e">
        <f>SUM(P88,P56)</f>
        <v>#REF!</v>
      </c>
      <c r="Q89" s="184" t="e">
        <f>SUM(Q88,Q56)</f>
        <v>#REF!</v>
      </c>
      <c r="R89" s="185" t="e">
        <f>IF((SUM(N89:Q89))=SUM(R88,R56),SUM(R88,R56),"HIBA!")</f>
        <v>#REF!</v>
      </c>
      <c r="S89" s="183" t="e">
        <f>SUM(S88,S56)</f>
        <v>#REF!</v>
      </c>
      <c r="T89" s="184" t="e">
        <f>SUM(T88,T56)</f>
        <v>#REF!</v>
      </c>
      <c r="U89" s="184" t="e">
        <f>SUM(U88,U56)</f>
        <v>#REF!</v>
      </c>
      <c r="V89" s="185" t="e">
        <f>IF((SUM(R89:U89))=SUM(V88,V56),SUM(V88,V56),"HIBA!")</f>
        <v>#REF!</v>
      </c>
      <c r="W89" s="183" t="e">
        <f>SUM(W88,W56)</f>
        <v>#REF!</v>
      </c>
      <c r="X89" s="184" t="e">
        <f>SUM(X88,X56)</f>
        <v>#REF!</v>
      </c>
      <c r="Y89" s="184" t="e">
        <f>SUM(Y88,Y56)</f>
        <v>#REF!</v>
      </c>
      <c r="Z89" s="185" t="e">
        <f>IF((SUM(V89:Y89))=SUM(Z88,Z56),SUM(Z88,Z56),"HIBA!")</f>
        <v>#REF!</v>
      </c>
      <c r="AA89" s="183" t="e">
        <f>SUM(AA88,AA56)</f>
        <v>#REF!</v>
      </c>
      <c r="AB89" s="184" t="e">
        <f>SUM(AB88,AB56)</f>
        <v>#REF!</v>
      </c>
      <c r="AC89" s="184" t="e">
        <f>SUM(AC88,AC56)</f>
        <v>#REF!</v>
      </c>
      <c r="AD89" s="185" t="e">
        <f>IF((SUM(Z89:AC89))=SUM(AD88,AD56),SUM(AD88,AD56),"HIBA!")</f>
        <v>#REF!</v>
      </c>
      <c r="AE89" s="183" t="e">
        <f>SUM(AE88,AE56)</f>
        <v>#REF!</v>
      </c>
      <c r="AF89" s="184" t="e">
        <f>SUM(AF88,AF56)</f>
        <v>#REF!</v>
      </c>
      <c r="AG89" s="184" t="e">
        <f>SUM(AG88,AG56)</f>
        <v>#REF!</v>
      </c>
      <c r="AH89" s="185" t="e">
        <f>IF((SUM(AD89:AG89))=SUM(AH88,AH56),SUM(AH88,AH56),"HIBA!")</f>
        <v>#REF!</v>
      </c>
      <c r="AI89" s="183" t="e">
        <f>SUM(AI88,AI56)</f>
        <v>#REF!</v>
      </c>
      <c r="AJ89" s="184" t="e">
        <f>SUM(AJ88,AJ56)</f>
        <v>#REF!</v>
      </c>
      <c r="AK89" s="184" t="e">
        <f>SUM(AK88,AK56)</f>
        <v>#REF!</v>
      </c>
      <c r="AL89" s="185" t="e">
        <f>IF((SUM(AH89:AK89))=SUM(AL88,AL56),SUM(AL88,AL56),"HIBA!")</f>
        <v>#REF!</v>
      </c>
      <c r="AM89" s="183" t="e">
        <f>SUM(AM88,AM56)</f>
        <v>#REF!</v>
      </c>
      <c r="AN89" s="184" t="e">
        <f>SUM(AN88,AN56)</f>
        <v>#REF!</v>
      </c>
      <c r="AO89" s="184" t="e">
        <f>SUM(AO88,AO56)</f>
        <v>#REF!</v>
      </c>
      <c r="AP89" s="185" t="e">
        <f>IF((SUM(AL89:AO89))=SUM(AP88,AP56),SUM(AP88,AP56),"HIBA!")</f>
        <v>#REF!</v>
      </c>
      <c r="AQ89" s="183" t="e">
        <f>SUM(AQ88,AQ56)</f>
        <v>#REF!</v>
      </c>
      <c r="AR89" s="184" t="e">
        <f>SUM(AR88,AR56)</f>
        <v>#REF!</v>
      </c>
      <c r="AS89" s="184" t="e">
        <f>SUM(AS88,AS56)</f>
        <v>#REF!</v>
      </c>
      <c r="AT89" s="185" t="e">
        <f>IF((SUM(AP89:AS89))=SUM(AT88,AT56),SUM(AT88,AT56),"HIBA!")</f>
        <v>#REF!</v>
      </c>
      <c r="AU89" s="183" t="e">
        <f>SUM(AU88,AU56)</f>
        <v>#REF!</v>
      </c>
      <c r="AV89" s="184" t="e">
        <f>SUM(AV88,AV56)</f>
        <v>#REF!</v>
      </c>
      <c r="AW89" s="184" t="e">
        <f>SUM(AW88,AW56)</f>
        <v>#REF!</v>
      </c>
      <c r="AX89" s="185" t="e">
        <f>IF((SUM(AT89:AW89))=SUM(AX88,AX56),SUM(AX88,AX56),"HIBA!")</f>
        <v>#REF!</v>
      </c>
      <c r="AY89" s="148"/>
      <c r="AZ89" s="514">
        <f>Önkormányzat!BC214-J89</f>
        <v>35496208</v>
      </c>
      <c r="BA89" s="515">
        <v>0</v>
      </c>
      <c r="BB89" s="515">
        <v>0</v>
      </c>
    </row>
  </sheetData>
  <mergeCells count="14">
    <mergeCell ref="AI8:AK8"/>
    <mergeCell ref="AM8:AO8"/>
    <mergeCell ref="AQ8:AS8"/>
    <mergeCell ref="A2:J2"/>
    <mergeCell ref="AZ8:BB8"/>
    <mergeCell ref="AU8:AW8"/>
    <mergeCell ref="C8:E8"/>
    <mergeCell ref="G8:I8"/>
    <mergeCell ref="K8:M8"/>
    <mergeCell ref="O8:Q8"/>
    <mergeCell ref="S8:U8"/>
    <mergeCell ref="W8:Y8"/>
    <mergeCell ref="AA8:AC8"/>
    <mergeCell ref="AE8:A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38"/>
  <sheetViews>
    <sheetView zoomScaleNormal="100" workbookViewId="0">
      <selection activeCell="K4" sqref="K4"/>
    </sheetView>
  </sheetViews>
  <sheetFormatPr defaultRowHeight="14.4" x14ac:dyDescent="0.3"/>
  <cols>
    <col min="2" max="2" width="4.33203125" customWidth="1"/>
    <col min="3" max="3" width="18.33203125" customWidth="1"/>
    <col min="4" max="4" width="17.6640625" customWidth="1"/>
    <col min="5" max="5" width="12.109375" customWidth="1"/>
    <col min="6" max="6" width="12.44140625" customWidth="1"/>
    <col min="7" max="7" width="23.6640625" customWidth="1"/>
    <col min="8" max="10" width="17.6640625" customWidth="1"/>
    <col min="11" max="11" width="11.5546875" customWidth="1"/>
    <col min="12" max="12" width="0.109375" customWidth="1"/>
    <col min="13" max="19" width="9.109375" customWidth="1"/>
    <col min="20" max="20" width="12.109375" customWidth="1"/>
    <col min="21" max="21" width="11.6640625" customWidth="1"/>
    <col min="251" max="251" width="4.33203125" customWidth="1"/>
    <col min="252" max="252" width="18.33203125" customWidth="1"/>
    <col min="253" max="253" width="17.6640625" customWidth="1"/>
    <col min="254" max="263" width="0" hidden="1" customWidth="1"/>
    <col min="264" max="264" width="23.6640625" customWidth="1"/>
    <col min="265" max="265" width="17.6640625" customWidth="1"/>
    <col min="266" max="266" width="0" hidden="1" customWidth="1"/>
    <col min="267" max="267" width="11.5546875" customWidth="1"/>
    <col min="268" max="275" width="0" hidden="1" customWidth="1"/>
    <col min="276" max="276" width="12.109375" customWidth="1"/>
    <col min="277" max="277" width="11.6640625" customWidth="1"/>
    <col min="507" max="507" width="4.33203125" customWidth="1"/>
    <col min="508" max="508" width="18.33203125" customWidth="1"/>
    <col min="509" max="509" width="17.6640625" customWidth="1"/>
    <col min="510" max="519" width="0" hidden="1" customWidth="1"/>
    <col min="520" max="520" width="23.6640625" customWidth="1"/>
    <col min="521" max="521" width="17.6640625" customWidth="1"/>
    <col min="522" max="522" width="0" hidden="1" customWidth="1"/>
    <col min="523" max="523" width="11.5546875" customWidth="1"/>
    <col min="524" max="531" width="0" hidden="1" customWidth="1"/>
    <col min="532" max="532" width="12.109375" customWidth="1"/>
    <col min="533" max="533" width="11.6640625" customWidth="1"/>
    <col min="763" max="763" width="4.33203125" customWidth="1"/>
    <col min="764" max="764" width="18.33203125" customWidth="1"/>
    <col min="765" max="765" width="17.6640625" customWidth="1"/>
    <col min="766" max="775" width="0" hidden="1" customWidth="1"/>
    <col min="776" max="776" width="23.6640625" customWidth="1"/>
    <col min="777" max="777" width="17.6640625" customWidth="1"/>
    <col min="778" max="778" width="0" hidden="1" customWidth="1"/>
    <col min="779" max="779" width="11.5546875" customWidth="1"/>
    <col min="780" max="787" width="0" hidden="1" customWidth="1"/>
    <col min="788" max="788" width="12.109375" customWidth="1"/>
    <col min="789" max="789" width="11.6640625" customWidth="1"/>
    <col min="1019" max="1019" width="4.33203125" customWidth="1"/>
    <col min="1020" max="1020" width="18.33203125" customWidth="1"/>
    <col min="1021" max="1021" width="17.6640625" customWidth="1"/>
    <col min="1022" max="1031" width="0" hidden="1" customWidth="1"/>
    <col min="1032" max="1032" width="23.6640625" customWidth="1"/>
    <col min="1033" max="1033" width="17.6640625" customWidth="1"/>
    <col min="1034" max="1034" width="0" hidden="1" customWidth="1"/>
    <col min="1035" max="1035" width="11.5546875" customWidth="1"/>
    <col min="1036" max="1043" width="0" hidden="1" customWidth="1"/>
    <col min="1044" max="1044" width="12.109375" customWidth="1"/>
    <col min="1045" max="1045" width="11.6640625" customWidth="1"/>
    <col min="1275" max="1275" width="4.33203125" customWidth="1"/>
    <col min="1276" max="1276" width="18.33203125" customWidth="1"/>
    <col min="1277" max="1277" width="17.6640625" customWidth="1"/>
    <col min="1278" max="1287" width="0" hidden="1" customWidth="1"/>
    <col min="1288" max="1288" width="23.6640625" customWidth="1"/>
    <col min="1289" max="1289" width="17.6640625" customWidth="1"/>
    <col min="1290" max="1290" width="0" hidden="1" customWidth="1"/>
    <col min="1291" max="1291" width="11.5546875" customWidth="1"/>
    <col min="1292" max="1299" width="0" hidden="1" customWidth="1"/>
    <col min="1300" max="1300" width="12.109375" customWidth="1"/>
    <col min="1301" max="1301" width="11.6640625" customWidth="1"/>
    <col min="1531" max="1531" width="4.33203125" customWidth="1"/>
    <col min="1532" max="1532" width="18.33203125" customWidth="1"/>
    <col min="1533" max="1533" width="17.6640625" customWidth="1"/>
    <col min="1534" max="1543" width="0" hidden="1" customWidth="1"/>
    <col min="1544" max="1544" width="23.6640625" customWidth="1"/>
    <col min="1545" max="1545" width="17.6640625" customWidth="1"/>
    <col min="1546" max="1546" width="0" hidden="1" customWidth="1"/>
    <col min="1547" max="1547" width="11.5546875" customWidth="1"/>
    <col min="1548" max="1555" width="0" hidden="1" customWidth="1"/>
    <col min="1556" max="1556" width="12.109375" customWidth="1"/>
    <col min="1557" max="1557" width="11.6640625" customWidth="1"/>
    <col min="1787" max="1787" width="4.33203125" customWidth="1"/>
    <col min="1788" max="1788" width="18.33203125" customWidth="1"/>
    <col min="1789" max="1789" width="17.6640625" customWidth="1"/>
    <col min="1790" max="1799" width="0" hidden="1" customWidth="1"/>
    <col min="1800" max="1800" width="23.6640625" customWidth="1"/>
    <col min="1801" max="1801" width="17.6640625" customWidth="1"/>
    <col min="1802" max="1802" width="0" hidden="1" customWidth="1"/>
    <col min="1803" max="1803" width="11.5546875" customWidth="1"/>
    <col min="1804" max="1811" width="0" hidden="1" customWidth="1"/>
    <col min="1812" max="1812" width="12.109375" customWidth="1"/>
    <col min="1813" max="1813" width="11.6640625" customWidth="1"/>
    <col min="2043" max="2043" width="4.33203125" customWidth="1"/>
    <col min="2044" max="2044" width="18.33203125" customWidth="1"/>
    <col min="2045" max="2045" width="17.6640625" customWidth="1"/>
    <col min="2046" max="2055" width="0" hidden="1" customWidth="1"/>
    <col min="2056" max="2056" width="23.6640625" customWidth="1"/>
    <col min="2057" max="2057" width="17.6640625" customWidth="1"/>
    <col min="2058" max="2058" width="0" hidden="1" customWidth="1"/>
    <col min="2059" max="2059" width="11.5546875" customWidth="1"/>
    <col min="2060" max="2067" width="0" hidden="1" customWidth="1"/>
    <col min="2068" max="2068" width="12.109375" customWidth="1"/>
    <col min="2069" max="2069" width="11.6640625" customWidth="1"/>
    <col min="2299" max="2299" width="4.33203125" customWidth="1"/>
    <col min="2300" max="2300" width="18.33203125" customWidth="1"/>
    <col min="2301" max="2301" width="17.6640625" customWidth="1"/>
    <col min="2302" max="2311" width="0" hidden="1" customWidth="1"/>
    <col min="2312" max="2312" width="23.6640625" customWidth="1"/>
    <col min="2313" max="2313" width="17.6640625" customWidth="1"/>
    <col min="2314" max="2314" width="0" hidden="1" customWidth="1"/>
    <col min="2315" max="2315" width="11.5546875" customWidth="1"/>
    <col min="2316" max="2323" width="0" hidden="1" customWidth="1"/>
    <col min="2324" max="2324" width="12.109375" customWidth="1"/>
    <col min="2325" max="2325" width="11.6640625" customWidth="1"/>
    <col min="2555" max="2555" width="4.33203125" customWidth="1"/>
    <col min="2556" max="2556" width="18.33203125" customWidth="1"/>
    <col min="2557" max="2557" width="17.6640625" customWidth="1"/>
    <col min="2558" max="2567" width="0" hidden="1" customWidth="1"/>
    <col min="2568" max="2568" width="23.6640625" customWidth="1"/>
    <col min="2569" max="2569" width="17.6640625" customWidth="1"/>
    <col min="2570" max="2570" width="0" hidden="1" customWidth="1"/>
    <col min="2571" max="2571" width="11.5546875" customWidth="1"/>
    <col min="2572" max="2579" width="0" hidden="1" customWidth="1"/>
    <col min="2580" max="2580" width="12.109375" customWidth="1"/>
    <col min="2581" max="2581" width="11.6640625" customWidth="1"/>
    <col min="2811" max="2811" width="4.33203125" customWidth="1"/>
    <col min="2812" max="2812" width="18.33203125" customWidth="1"/>
    <col min="2813" max="2813" width="17.6640625" customWidth="1"/>
    <col min="2814" max="2823" width="0" hidden="1" customWidth="1"/>
    <col min="2824" max="2824" width="23.6640625" customWidth="1"/>
    <col min="2825" max="2825" width="17.6640625" customWidth="1"/>
    <col min="2826" max="2826" width="0" hidden="1" customWidth="1"/>
    <col min="2827" max="2827" width="11.5546875" customWidth="1"/>
    <col min="2828" max="2835" width="0" hidden="1" customWidth="1"/>
    <col min="2836" max="2836" width="12.109375" customWidth="1"/>
    <col min="2837" max="2837" width="11.6640625" customWidth="1"/>
    <col min="3067" max="3067" width="4.33203125" customWidth="1"/>
    <col min="3068" max="3068" width="18.33203125" customWidth="1"/>
    <col min="3069" max="3069" width="17.6640625" customWidth="1"/>
    <col min="3070" max="3079" width="0" hidden="1" customWidth="1"/>
    <col min="3080" max="3080" width="23.6640625" customWidth="1"/>
    <col min="3081" max="3081" width="17.6640625" customWidth="1"/>
    <col min="3082" max="3082" width="0" hidden="1" customWidth="1"/>
    <col min="3083" max="3083" width="11.5546875" customWidth="1"/>
    <col min="3084" max="3091" width="0" hidden="1" customWidth="1"/>
    <col min="3092" max="3092" width="12.109375" customWidth="1"/>
    <col min="3093" max="3093" width="11.6640625" customWidth="1"/>
    <col min="3323" max="3323" width="4.33203125" customWidth="1"/>
    <col min="3324" max="3324" width="18.33203125" customWidth="1"/>
    <col min="3325" max="3325" width="17.6640625" customWidth="1"/>
    <col min="3326" max="3335" width="0" hidden="1" customWidth="1"/>
    <col min="3336" max="3336" width="23.6640625" customWidth="1"/>
    <col min="3337" max="3337" width="17.6640625" customWidth="1"/>
    <col min="3338" max="3338" width="0" hidden="1" customWidth="1"/>
    <col min="3339" max="3339" width="11.5546875" customWidth="1"/>
    <col min="3340" max="3347" width="0" hidden="1" customWidth="1"/>
    <col min="3348" max="3348" width="12.109375" customWidth="1"/>
    <col min="3349" max="3349" width="11.6640625" customWidth="1"/>
    <col min="3579" max="3579" width="4.33203125" customWidth="1"/>
    <col min="3580" max="3580" width="18.33203125" customWidth="1"/>
    <col min="3581" max="3581" width="17.6640625" customWidth="1"/>
    <col min="3582" max="3591" width="0" hidden="1" customWidth="1"/>
    <col min="3592" max="3592" width="23.6640625" customWidth="1"/>
    <col min="3593" max="3593" width="17.6640625" customWidth="1"/>
    <col min="3594" max="3594" width="0" hidden="1" customWidth="1"/>
    <col min="3595" max="3595" width="11.5546875" customWidth="1"/>
    <col min="3596" max="3603" width="0" hidden="1" customWidth="1"/>
    <col min="3604" max="3604" width="12.109375" customWidth="1"/>
    <col min="3605" max="3605" width="11.6640625" customWidth="1"/>
    <col min="3835" max="3835" width="4.33203125" customWidth="1"/>
    <col min="3836" max="3836" width="18.33203125" customWidth="1"/>
    <col min="3837" max="3837" width="17.6640625" customWidth="1"/>
    <col min="3838" max="3847" width="0" hidden="1" customWidth="1"/>
    <col min="3848" max="3848" width="23.6640625" customWidth="1"/>
    <col min="3849" max="3849" width="17.6640625" customWidth="1"/>
    <col min="3850" max="3850" width="0" hidden="1" customWidth="1"/>
    <col min="3851" max="3851" width="11.5546875" customWidth="1"/>
    <col min="3852" max="3859" width="0" hidden="1" customWidth="1"/>
    <col min="3860" max="3860" width="12.109375" customWidth="1"/>
    <col min="3861" max="3861" width="11.6640625" customWidth="1"/>
    <col min="4091" max="4091" width="4.33203125" customWidth="1"/>
    <col min="4092" max="4092" width="18.33203125" customWidth="1"/>
    <col min="4093" max="4093" width="17.6640625" customWidth="1"/>
    <col min="4094" max="4103" width="0" hidden="1" customWidth="1"/>
    <col min="4104" max="4104" width="23.6640625" customWidth="1"/>
    <col min="4105" max="4105" width="17.6640625" customWidth="1"/>
    <col min="4106" max="4106" width="0" hidden="1" customWidth="1"/>
    <col min="4107" max="4107" width="11.5546875" customWidth="1"/>
    <col min="4108" max="4115" width="0" hidden="1" customWidth="1"/>
    <col min="4116" max="4116" width="12.109375" customWidth="1"/>
    <col min="4117" max="4117" width="11.6640625" customWidth="1"/>
    <col min="4347" max="4347" width="4.33203125" customWidth="1"/>
    <col min="4348" max="4348" width="18.33203125" customWidth="1"/>
    <col min="4349" max="4349" width="17.6640625" customWidth="1"/>
    <col min="4350" max="4359" width="0" hidden="1" customWidth="1"/>
    <col min="4360" max="4360" width="23.6640625" customWidth="1"/>
    <col min="4361" max="4361" width="17.6640625" customWidth="1"/>
    <col min="4362" max="4362" width="0" hidden="1" customWidth="1"/>
    <col min="4363" max="4363" width="11.5546875" customWidth="1"/>
    <col min="4364" max="4371" width="0" hidden="1" customWidth="1"/>
    <col min="4372" max="4372" width="12.109375" customWidth="1"/>
    <col min="4373" max="4373" width="11.6640625" customWidth="1"/>
    <col min="4603" max="4603" width="4.33203125" customWidth="1"/>
    <col min="4604" max="4604" width="18.33203125" customWidth="1"/>
    <col min="4605" max="4605" width="17.6640625" customWidth="1"/>
    <col min="4606" max="4615" width="0" hidden="1" customWidth="1"/>
    <col min="4616" max="4616" width="23.6640625" customWidth="1"/>
    <col min="4617" max="4617" width="17.6640625" customWidth="1"/>
    <col min="4618" max="4618" width="0" hidden="1" customWidth="1"/>
    <col min="4619" max="4619" width="11.5546875" customWidth="1"/>
    <col min="4620" max="4627" width="0" hidden="1" customWidth="1"/>
    <col min="4628" max="4628" width="12.109375" customWidth="1"/>
    <col min="4629" max="4629" width="11.6640625" customWidth="1"/>
    <col min="4859" max="4859" width="4.33203125" customWidth="1"/>
    <col min="4860" max="4860" width="18.33203125" customWidth="1"/>
    <col min="4861" max="4861" width="17.6640625" customWidth="1"/>
    <col min="4862" max="4871" width="0" hidden="1" customWidth="1"/>
    <col min="4872" max="4872" width="23.6640625" customWidth="1"/>
    <col min="4873" max="4873" width="17.6640625" customWidth="1"/>
    <col min="4874" max="4874" width="0" hidden="1" customWidth="1"/>
    <col min="4875" max="4875" width="11.5546875" customWidth="1"/>
    <col min="4876" max="4883" width="0" hidden="1" customWidth="1"/>
    <col min="4884" max="4884" width="12.109375" customWidth="1"/>
    <col min="4885" max="4885" width="11.6640625" customWidth="1"/>
    <col min="5115" max="5115" width="4.33203125" customWidth="1"/>
    <col min="5116" max="5116" width="18.33203125" customWidth="1"/>
    <col min="5117" max="5117" width="17.6640625" customWidth="1"/>
    <col min="5118" max="5127" width="0" hidden="1" customWidth="1"/>
    <col min="5128" max="5128" width="23.6640625" customWidth="1"/>
    <col min="5129" max="5129" width="17.6640625" customWidth="1"/>
    <col min="5130" max="5130" width="0" hidden="1" customWidth="1"/>
    <col min="5131" max="5131" width="11.5546875" customWidth="1"/>
    <col min="5132" max="5139" width="0" hidden="1" customWidth="1"/>
    <col min="5140" max="5140" width="12.109375" customWidth="1"/>
    <col min="5141" max="5141" width="11.6640625" customWidth="1"/>
    <col min="5371" max="5371" width="4.33203125" customWidth="1"/>
    <col min="5372" max="5372" width="18.33203125" customWidth="1"/>
    <col min="5373" max="5373" width="17.6640625" customWidth="1"/>
    <col min="5374" max="5383" width="0" hidden="1" customWidth="1"/>
    <col min="5384" max="5384" width="23.6640625" customWidth="1"/>
    <col min="5385" max="5385" width="17.6640625" customWidth="1"/>
    <col min="5386" max="5386" width="0" hidden="1" customWidth="1"/>
    <col min="5387" max="5387" width="11.5546875" customWidth="1"/>
    <col min="5388" max="5395" width="0" hidden="1" customWidth="1"/>
    <col min="5396" max="5396" width="12.109375" customWidth="1"/>
    <col min="5397" max="5397" width="11.6640625" customWidth="1"/>
    <col min="5627" max="5627" width="4.33203125" customWidth="1"/>
    <col min="5628" max="5628" width="18.33203125" customWidth="1"/>
    <col min="5629" max="5629" width="17.6640625" customWidth="1"/>
    <col min="5630" max="5639" width="0" hidden="1" customWidth="1"/>
    <col min="5640" max="5640" width="23.6640625" customWidth="1"/>
    <col min="5641" max="5641" width="17.6640625" customWidth="1"/>
    <col min="5642" max="5642" width="0" hidden="1" customWidth="1"/>
    <col min="5643" max="5643" width="11.5546875" customWidth="1"/>
    <col min="5644" max="5651" width="0" hidden="1" customWidth="1"/>
    <col min="5652" max="5652" width="12.109375" customWidth="1"/>
    <col min="5653" max="5653" width="11.6640625" customWidth="1"/>
    <col min="5883" max="5883" width="4.33203125" customWidth="1"/>
    <col min="5884" max="5884" width="18.33203125" customWidth="1"/>
    <col min="5885" max="5885" width="17.6640625" customWidth="1"/>
    <col min="5886" max="5895" width="0" hidden="1" customWidth="1"/>
    <col min="5896" max="5896" width="23.6640625" customWidth="1"/>
    <col min="5897" max="5897" width="17.6640625" customWidth="1"/>
    <col min="5898" max="5898" width="0" hidden="1" customWidth="1"/>
    <col min="5899" max="5899" width="11.5546875" customWidth="1"/>
    <col min="5900" max="5907" width="0" hidden="1" customWidth="1"/>
    <col min="5908" max="5908" width="12.109375" customWidth="1"/>
    <col min="5909" max="5909" width="11.6640625" customWidth="1"/>
    <col min="6139" max="6139" width="4.33203125" customWidth="1"/>
    <col min="6140" max="6140" width="18.33203125" customWidth="1"/>
    <col min="6141" max="6141" width="17.6640625" customWidth="1"/>
    <col min="6142" max="6151" width="0" hidden="1" customWidth="1"/>
    <col min="6152" max="6152" width="23.6640625" customWidth="1"/>
    <col min="6153" max="6153" width="17.6640625" customWidth="1"/>
    <col min="6154" max="6154" width="0" hidden="1" customWidth="1"/>
    <col min="6155" max="6155" width="11.5546875" customWidth="1"/>
    <col min="6156" max="6163" width="0" hidden="1" customWidth="1"/>
    <col min="6164" max="6164" width="12.109375" customWidth="1"/>
    <col min="6165" max="6165" width="11.6640625" customWidth="1"/>
    <col min="6395" max="6395" width="4.33203125" customWidth="1"/>
    <col min="6396" max="6396" width="18.33203125" customWidth="1"/>
    <col min="6397" max="6397" width="17.6640625" customWidth="1"/>
    <col min="6398" max="6407" width="0" hidden="1" customWidth="1"/>
    <col min="6408" max="6408" width="23.6640625" customWidth="1"/>
    <col min="6409" max="6409" width="17.6640625" customWidth="1"/>
    <col min="6410" max="6410" width="0" hidden="1" customWidth="1"/>
    <col min="6411" max="6411" width="11.5546875" customWidth="1"/>
    <col min="6412" max="6419" width="0" hidden="1" customWidth="1"/>
    <col min="6420" max="6420" width="12.109375" customWidth="1"/>
    <col min="6421" max="6421" width="11.6640625" customWidth="1"/>
    <col min="6651" max="6651" width="4.33203125" customWidth="1"/>
    <col min="6652" max="6652" width="18.33203125" customWidth="1"/>
    <col min="6653" max="6653" width="17.6640625" customWidth="1"/>
    <col min="6654" max="6663" width="0" hidden="1" customWidth="1"/>
    <col min="6664" max="6664" width="23.6640625" customWidth="1"/>
    <col min="6665" max="6665" width="17.6640625" customWidth="1"/>
    <col min="6666" max="6666" width="0" hidden="1" customWidth="1"/>
    <col min="6667" max="6667" width="11.5546875" customWidth="1"/>
    <col min="6668" max="6675" width="0" hidden="1" customWidth="1"/>
    <col min="6676" max="6676" width="12.109375" customWidth="1"/>
    <col min="6677" max="6677" width="11.6640625" customWidth="1"/>
    <col min="6907" max="6907" width="4.33203125" customWidth="1"/>
    <col min="6908" max="6908" width="18.33203125" customWidth="1"/>
    <col min="6909" max="6909" width="17.6640625" customWidth="1"/>
    <col min="6910" max="6919" width="0" hidden="1" customWidth="1"/>
    <col min="6920" max="6920" width="23.6640625" customWidth="1"/>
    <col min="6921" max="6921" width="17.6640625" customWidth="1"/>
    <col min="6922" max="6922" width="0" hidden="1" customWidth="1"/>
    <col min="6923" max="6923" width="11.5546875" customWidth="1"/>
    <col min="6924" max="6931" width="0" hidden="1" customWidth="1"/>
    <col min="6932" max="6932" width="12.109375" customWidth="1"/>
    <col min="6933" max="6933" width="11.6640625" customWidth="1"/>
    <col min="7163" max="7163" width="4.33203125" customWidth="1"/>
    <col min="7164" max="7164" width="18.33203125" customWidth="1"/>
    <col min="7165" max="7165" width="17.6640625" customWidth="1"/>
    <col min="7166" max="7175" width="0" hidden="1" customWidth="1"/>
    <col min="7176" max="7176" width="23.6640625" customWidth="1"/>
    <col min="7177" max="7177" width="17.6640625" customWidth="1"/>
    <col min="7178" max="7178" width="0" hidden="1" customWidth="1"/>
    <col min="7179" max="7179" width="11.5546875" customWidth="1"/>
    <col min="7180" max="7187" width="0" hidden="1" customWidth="1"/>
    <col min="7188" max="7188" width="12.109375" customWidth="1"/>
    <col min="7189" max="7189" width="11.6640625" customWidth="1"/>
    <col min="7419" max="7419" width="4.33203125" customWidth="1"/>
    <col min="7420" max="7420" width="18.33203125" customWidth="1"/>
    <col min="7421" max="7421" width="17.6640625" customWidth="1"/>
    <col min="7422" max="7431" width="0" hidden="1" customWidth="1"/>
    <col min="7432" max="7432" width="23.6640625" customWidth="1"/>
    <col min="7433" max="7433" width="17.6640625" customWidth="1"/>
    <col min="7434" max="7434" width="0" hidden="1" customWidth="1"/>
    <col min="7435" max="7435" width="11.5546875" customWidth="1"/>
    <col min="7436" max="7443" width="0" hidden="1" customWidth="1"/>
    <col min="7444" max="7444" width="12.109375" customWidth="1"/>
    <col min="7445" max="7445" width="11.6640625" customWidth="1"/>
    <col min="7675" max="7675" width="4.33203125" customWidth="1"/>
    <col min="7676" max="7676" width="18.33203125" customWidth="1"/>
    <col min="7677" max="7677" width="17.6640625" customWidth="1"/>
    <col min="7678" max="7687" width="0" hidden="1" customWidth="1"/>
    <col min="7688" max="7688" width="23.6640625" customWidth="1"/>
    <col min="7689" max="7689" width="17.6640625" customWidth="1"/>
    <col min="7690" max="7690" width="0" hidden="1" customWidth="1"/>
    <col min="7691" max="7691" width="11.5546875" customWidth="1"/>
    <col min="7692" max="7699" width="0" hidden="1" customWidth="1"/>
    <col min="7700" max="7700" width="12.109375" customWidth="1"/>
    <col min="7701" max="7701" width="11.6640625" customWidth="1"/>
    <col min="7931" max="7931" width="4.33203125" customWidth="1"/>
    <col min="7932" max="7932" width="18.33203125" customWidth="1"/>
    <col min="7933" max="7933" width="17.6640625" customWidth="1"/>
    <col min="7934" max="7943" width="0" hidden="1" customWidth="1"/>
    <col min="7944" max="7944" width="23.6640625" customWidth="1"/>
    <col min="7945" max="7945" width="17.6640625" customWidth="1"/>
    <col min="7946" max="7946" width="0" hidden="1" customWidth="1"/>
    <col min="7947" max="7947" width="11.5546875" customWidth="1"/>
    <col min="7948" max="7955" width="0" hidden="1" customWidth="1"/>
    <col min="7956" max="7956" width="12.109375" customWidth="1"/>
    <col min="7957" max="7957" width="11.6640625" customWidth="1"/>
    <col min="8187" max="8187" width="4.33203125" customWidth="1"/>
    <col min="8188" max="8188" width="18.33203125" customWidth="1"/>
    <col min="8189" max="8189" width="17.6640625" customWidth="1"/>
    <col min="8190" max="8199" width="0" hidden="1" customWidth="1"/>
    <col min="8200" max="8200" width="23.6640625" customWidth="1"/>
    <col min="8201" max="8201" width="17.6640625" customWidth="1"/>
    <col min="8202" max="8202" width="0" hidden="1" customWidth="1"/>
    <col min="8203" max="8203" width="11.5546875" customWidth="1"/>
    <col min="8204" max="8211" width="0" hidden="1" customWidth="1"/>
    <col min="8212" max="8212" width="12.109375" customWidth="1"/>
    <col min="8213" max="8213" width="11.6640625" customWidth="1"/>
    <col min="8443" max="8443" width="4.33203125" customWidth="1"/>
    <col min="8444" max="8444" width="18.33203125" customWidth="1"/>
    <col min="8445" max="8445" width="17.6640625" customWidth="1"/>
    <col min="8446" max="8455" width="0" hidden="1" customWidth="1"/>
    <col min="8456" max="8456" width="23.6640625" customWidth="1"/>
    <col min="8457" max="8457" width="17.6640625" customWidth="1"/>
    <col min="8458" max="8458" width="0" hidden="1" customWidth="1"/>
    <col min="8459" max="8459" width="11.5546875" customWidth="1"/>
    <col min="8460" max="8467" width="0" hidden="1" customWidth="1"/>
    <col min="8468" max="8468" width="12.109375" customWidth="1"/>
    <col min="8469" max="8469" width="11.6640625" customWidth="1"/>
    <col min="8699" max="8699" width="4.33203125" customWidth="1"/>
    <col min="8700" max="8700" width="18.33203125" customWidth="1"/>
    <col min="8701" max="8701" width="17.6640625" customWidth="1"/>
    <col min="8702" max="8711" width="0" hidden="1" customWidth="1"/>
    <col min="8712" max="8712" width="23.6640625" customWidth="1"/>
    <col min="8713" max="8713" width="17.6640625" customWidth="1"/>
    <col min="8714" max="8714" width="0" hidden="1" customWidth="1"/>
    <col min="8715" max="8715" width="11.5546875" customWidth="1"/>
    <col min="8716" max="8723" width="0" hidden="1" customWidth="1"/>
    <col min="8724" max="8724" width="12.109375" customWidth="1"/>
    <col min="8725" max="8725" width="11.6640625" customWidth="1"/>
    <col min="8955" max="8955" width="4.33203125" customWidth="1"/>
    <col min="8956" max="8956" width="18.33203125" customWidth="1"/>
    <col min="8957" max="8957" width="17.6640625" customWidth="1"/>
    <col min="8958" max="8967" width="0" hidden="1" customWidth="1"/>
    <col min="8968" max="8968" width="23.6640625" customWidth="1"/>
    <col min="8969" max="8969" width="17.6640625" customWidth="1"/>
    <col min="8970" max="8970" width="0" hidden="1" customWidth="1"/>
    <col min="8971" max="8971" width="11.5546875" customWidth="1"/>
    <col min="8972" max="8979" width="0" hidden="1" customWidth="1"/>
    <col min="8980" max="8980" width="12.109375" customWidth="1"/>
    <col min="8981" max="8981" width="11.6640625" customWidth="1"/>
    <col min="9211" max="9211" width="4.33203125" customWidth="1"/>
    <col min="9212" max="9212" width="18.33203125" customWidth="1"/>
    <col min="9213" max="9213" width="17.6640625" customWidth="1"/>
    <col min="9214" max="9223" width="0" hidden="1" customWidth="1"/>
    <col min="9224" max="9224" width="23.6640625" customWidth="1"/>
    <col min="9225" max="9225" width="17.6640625" customWidth="1"/>
    <col min="9226" max="9226" width="0" hidden="1" customWidth="1"/>
    <col min="9227" max="9227" width="11.5546875" customWidth="1"/>
    <col min="9228" max="9235" width="0" hidden="1" customWidth="1"/>
    <col min="9236" max="9236" width="12.109375" customWidth="1"/>
    <col min="9237" max="9237" width="11.6640625" customWidth="1"/>
    <col min="9467" max="9467" width="4.33203125" customWidth="1"/>
    <col min="9468" max="9468" width="18.33203125" customWidth="1"/>
    <col min="9469" max="9469" width="17.6640625" customWidth="1"/>
    <col min="9470" max="9479" width="0" hidden="1" customWidth="1"/>
    <col min="9480" max="9480" width="23.6640625" customWidth="1"/>
    <col min="9481" max="9481" width="17.6640625" customWidth="1"/>
    <col min="9482" max="9482" width="0" hidden="1" customWidth="1"/>
    <col min="9483" max="9483" width="11.5546875" customWidth="1"/>
    <col min="9484" max="9491" width="0" hidden="1" customWidth="1"/>
    <col min="9492" max="9492" width="12.109375" customWidth="1"/>
    <col min="9493" max="9493" width="11.6640625" customWidth="1"/>
    <col min="9723" max="9723" width="4.33203125" customWidth="1"/>
    <col min="9724" max="9724" width="18.33203125" customWidth="1"/>
    <col min="9725" max="9725" width="17.6640625" customWidth="1"/>
    <col min="9726" max="9735" width="0" hidden="1" customWidth="1"/>
    <col min="9736" max="9736" width="23.6640625" customWidth="1"/>
    <col min="9737" max="9737" width="17.6640625" customWidth="1"/>
    <col min="9738" max="9738" width="0" hidden="1" customWidth="1"/>
    <col min="9739" max="9739" width="11.5546875" customWidth="1"/>
    <col min="9740" max="9747" width="0" hidden="1" customWidth="1"/>
    <col min="9748" max="9748" width="12.109375" customWidth="1"/>
    <col min="9749" max="9749" width="11.6640625" customWidth="1"/>
    <col min="9979" max="9979" width="4.33203125" customWidth="1"/>
    <col min="9980" max="9980" width="18.33203125" customWidth="1"/>
    <col min="9981" max="9981" width="17.6640625" customWidth="1"/>
    <col min="9982" max="9991" width="0" hidden="1" customWidth="1"/>
    <col min="9992" max="9992" width="23.6640625" customWidth="1"/>
    <col min="9993" max="9993" width="17.6640625" customWidth="1"/>
    <col min="9994" max="9994" width="0" hidden="1" customWidth="1"/>
    <col min="9995" max="9995" width="11.5546875" customWidth="1"/>
    <col min="9996" max="10003" width="0" hidden="1" customWidth="1"/>
    <col min="10004" max="10004" width="12.109375" customWidth="1"/>
    <col min="10005" max="10005" width="11.6640625" customWidth="1"/>
    <col min="10235" max="10235" width="4.33203125" customWidth="1"/>
    <col min="10236" max="10236" width="18.33203125" customWidth="1"/>
    <col min="10237" max="10237" width="17.6640625" customWidth="1"/>
    <col min="10238" max="10247" width="0" hidden="1" customWidth="1"/>
    <col min="10248" max="10248" width="23.6640625" customWidth="1"/>
    <col min="10249" max="10249" width="17.6640625" customWidth="1"/>
    <col min="10250" max="10250" width="0" hidden="1" customWidth="1"/>
    <col min="10251" max="10251" width="11.5546875" customWidth="1"/>
    <col min="10252" max="10259" width="0" hidden="1" customWidth="1"/>
    <col min="10260" max="10260" width="12.109375" customWidth="1"/>
    <col min="10261" max="10261" width="11.6640625" customWidth="1"/>
    <col min="10491" max="10491" width="4.33203125" customWidth="1"/>
    <col min="10492" max="10492" width="18.33203125" customWidth="1"/>
    <col min="10493" max="10493" width="17.6640625" customWidth="1"/>
    <col min="10494" max="10503" width="0" hidden="1" customWidth="1"/>
    <col min="10504" max="10504" width="23.6640625" customWidth="1"/>
    <col min="10505" max="10505" width="17.6640625" customWidth="1"/>
    <col min="10506" max="10506" width="0" hidden="1" customWidth="1"/>
    <col min="10507" max="10507" width="11.5546875" customWidth="1"/>
    <col min="10508" max="10515" width="0" hidden="1" customWidth="1"/>
    <col min="10516" max="10516" width="12.109375" customWidth="1"/>
    <col min="10517" max="10517" width="11.6640625" customWidth="1"/>
    <col min="10747" max="10747" width="4.33203125" customWidth="1"/>
    <col min="10748" max="10748" width="18.33203125" customWidth="1"/>
    <col min="10749" max="10749" width="17.6640625" customWidth="1"/>
    <col min="10750" max="10759" width="0" hidden="1" customWidth="1"/>
    <col min="10760" max="10760" width="23.6640625" customWidth="1"/>
    <col min="10761" max="10761" width="17.6640625" customWidth="1"/>
    <col min="10762" max="10762" width="0" hidden="1" customWidth="1"/>
    <col min="10763" max="10763" width="11.5546875" customWidth="1"/>
    <col min="10764" max="10771" width="0" hidden="1" customWidth="1"/>
    <col min="10772" max="10772" width="12.109375" customWidth="1"/>
    <col min="10773" max="10773" width="11.6640625" customWidth="1"/>
    <col min="11003" max="11003" width="4.33203125" customWidth="1"/>
    <col min="11004" max="11004" width="18.33203125" customWidth="1"/>
    <col min="11005" max="11005" width="17.6640625" customWidth="1"/>
    <col min="11006" max="11015" width="0" hidden="1" customWidth="1"/>
    <col min="11016" max="11016" width="23.6640625" customWidth="1"/>
    <col min="11017" max="11017" width="17.6640625" customWidth="1"/>
    <col min="11018" max="11018" width="0" hidden="1" customWidth="1"/>
    <col min="11019" max="11019" width="11.5546875" customWidth="1"/>
    <col min="11020" max="11027" width="0" hidden="1" customWidth="1"/>
    <col min="11028" max="11028" width="12.109375" customWidth="1"/>
    <col min="11029" max="11029" width="11.6640625" customWidth="1"/>
    <col min="11259" max="11259" width="4.33203125" customWidth="1"/>
    <col min="11260" max="11260" width="18.33203125" customWidth="1"/>
    <col min="11261" max="11261" width="17.6640625" customWidth="1"/>
    <col min="11262" max="11271" width="0" hidden="1" customWidth="1"/>
    <col min="11272" max="11272" width="23.6640625" customWidth="1"/>
    <col min="11273" max="11273" width="17.6640625" customWidth="1"/>
    <col min="11274" max="11274" width="0" hidden="1" customWidth="1"/>
    <col min="11275" max="11275" width="11.5546875" customWidth="1"/>
    <col min="11276" max="11283" width="0" hidden="1" customWidth="1"/>
    <col min="11284" max="11284" width="12.109375" customWidth="1"/>
    <col min="11285" max="11285" width="11.6640625" customWidth="1"/>
    <col min="11515" max="11515" width="4.33203125" customWidth="1"/>
    <col min="11516" max="11516" width="18.33203125" customWidth="1"/>
    <col min="11517" max="11517" width="17.6640625" customWidth="1"/>
    <col min="11518" max="11527" width="0" hidden="1" customWidth="1"/>
    <col min="11528" max="11528" width="23.6640625" customWidth="1"/>
    <col min="11529" max="11529" width="17.6640625" customWidth="1"/>
    <col min="11530" max="11530" width="0" hidden="1" customWidth="1"/>
    <col min="11531" max="11531" width="11.5546875" customWidth="1"/>
    <col min="11532" max="11539" width="0" hidden="1" customWidth="1"/>
    <col min="11540" max="11540" width="12.109375" customWidth="1"/>
    <col min="11541" max="11541" width="11.6640625" customWidth="1"/>
    <col min="11771" max="11771" width="4.33203125" customWidth="1"/>
    <col min="11772" max="11772" width="18.33203125" customWidth="1"/>
    <col min="11773" max="11773" width="17.6640625" customWidth="1"/>
    <col min="11774" max="11783" width="0" hidden="1" customWidth="1"/>
    <col min="11784" max="11784" width="23.6640625" customWidth="1"/>
    <col min="11785" max="11785" width="17.6640625" customWidth="1"/>
    <col min="11786" max="11786" width="0" hidden="1" customWidth="1"/>
    <col min="11787" max="11787" width="11.5546875" customWidth="1"/>
    <col min="11788" max="11795" width="0" hidden="1" customWidth="1"/>
    <col min="11796" max="11796" width="12.109375" customWidth="1"/>
    <col min="11797" max="11797" width="11.6640625" customWidth="1"/>
    <col min="12027" max="12027" width="4.33203125" customWidth="1"/>
    <col min="12028" max="12028" width="18.33203125" customWidth="1"/>
    <col min="12029" max="12029" width="17.6640625" customWidth="1"/>
    <col min="12030" max="12039" width="0" hidden="1" customWidth="1"/>
    <col min="12040" max="12040" width="23.6640625" customWidth="1"/>
    <col min="12041" max="12041" width="17.6640625" customWidth="1"/>
    <col min="12042" max="12042" width="0" hidden="1" customWidth="1"/>
    <col min="12043" max="12043" width="11.5546875" customWidth="1"/>
    <col min="12044" max="12051" width="0" hidden="1" customWidth="1"/>
    <col min="12052" max="12052" width="12.109375" customWidth="1"/>
    <col min="12053" max="12053" width="11.6640625" customWidth="1"/>
    <col min="12283" max="12283" width="4.33203125" customWidth="1"/>
    <col min="12284" max="12284" width="18.33203125" customWidth="1"/>
    <col min="12285" max="12285" width="17.6640625" customWidth="1"/>
    <col min="12286" max="12295" width="0" hidden="1" customWidth="1"/>
    <col min="12296" max="12296" width="23.6640625" customWidth="1"/>
    <col min="12297" max="12297" width="17.6640625" customWidth="1"/>
    <col min="12298" max="12298" width="0" hidden="1" customWidth="1"/>
    <col min="12299" max="12299" width="11.5546875" customWidth="1"/>
    <col min="12300" max="12307" width="0" hidden="1" customWidth="1"/>
    <col min="12308" max="12308" width="12.109375" customWidth="1"/>
    <col min="12309" max="12309" width="11.6640625" customWidth="1"/>
    <col min="12539" max="12539" width="4.33203125" customWidth="1"/>
    <col min="12540" max="12540" width="18.33203125" customWidth="1"/>
    <col min="12541" max="12541" width="17.6640625" customWidth="1"/>
    <col min="12542" max="12551" width="0" hidden="1" customWidth="1"/>
    <col min="12552" max="12552" width="23.6640625" customWidth="1"/>
    <col min="12553" max="12553" width="17.6640625" customWidth="1"/>
    <col min="12554" max="12554" width="0" hidden="1" customWidth="1"/>
    <col min="12555" max="12555" width="11.5546875" customWidth="1"/>
    <col min="12556" max="12563" width="0" hidden="1" customWidth="1"/>
    <col min="12564" max="12564" width="12.109375" customWidth="1"/>
    <col min="12565" max="12565" width="11.6640625" customWidth="1"/>
    <col min="12795" max="12795" width="4.33203125" customWidth="1"/>
    <col min="12796" max="12796" width="18.33203125" customWidth="1"/>
    <col min="12797" max="12797" width="17.6640625" customWidth="1"/>
    <col min="12798" max="12807" width="0" hidden="1" customWidth="1"/>
    <col min="12808" max="12808" width="23.6640625" customWidth="1"/>
    <col min="12809" max="12809" width="17.6640625" customWidth="1"/>
    <col min="12810" max="12810" width="0" hidden="1" customWidth="1"/>
    <col min="12811" max="12811" width="11.5546875" customWidth="1"/>
    <col min="12812" max="12819" width="0" hidden="1" customWidth="1"/>
    <col min="12820" max="12820" width="12.109375" customWidth="1"/>
    <col min="12821" max="12821" width="11.6640625" customWidth="1"/>
    <col min="13051" max="13051" width="4.33203125" customWidth="1"/>
    <col min="13052" max="13052" width="18.33203125" customWidth="1"/>
    <col min="13053" max="13053" width="17.6640625" customWidth="1"/>
    <col min="13054" max="13063" width="0" hidden="1" customWidth="1"/>
    <col min="13064" max="13064" width="23.6640625" customWidth="1"/>
    <col min="13065" max="13065" width="17.6640625" customWidth="1"/>
    <col min="13066" max="13066" width="0" hidden="1" customWidth="1"/>
    <col min="13067" max="13067" width="11.5546875" customWidth="1"/>
    <col min="13068" max="13075" width="0" hidden="1" customWidth="1"/>
    <col min="13076" max="13076" width="12.109375" customWidth="1"/>
    <col min="13077" max="13077" width="11.6640625" customWidth="1"/>
    <col min="13307" max="13307" width="4.33203125" customWidth="1"/>
    <col min="13308" max="13308" width="18.33203125" customWidth="1"/>
    <col min="13309" max="13309" width="17.6640625" customWidth="1"/>
    <col min="13310" max="13319" width="0" hidden="1" customWidth="1"/>
    <col min="13320" max="13320" width="23.6640625" customWidth="1"/>
    <col min="13321" max="13321" width="17.6640625" customWidth="1"/>
    <col min="13322" max="13322" width="0" hidden="1" customWidth="1"/>
    <col min="13323" max="13323" width="11.5546875" customWidth="1"/>
    <col min="13324" max="13331" width="0" hidden="1" customWidth="1"/>
    <col min="13332" max="13332" width="12.109375" customWidth="1"/>
    <col min="13333" max="13333" width="11.6640625" customWidth="1"/>
    <col min="13563" max="13563" width="4.33203125" customWidth="1"/>
    <col min="13564" max="13564" width="18.33203125" customWidth="1"/>
    <col min="13565" max="13565" width="17.6640625" customWidth="1"/>
    <col min="13566" max="13575" width="0" hidden="1" customWidth="1"/>
    <col min="13576" max="13576" width="23.6640625" customWidth="1"/>
    <col min="13577" max="13577" width="17.6640625" customWidth="1"/>
    <col min="13578" max="13578" width="0" hidden="1" customWidth="1"/>
    <col min="13579" max="13579" width="11.5546875" customWidth="1"/>
    <col min="13580" max="13587" width="0" hidden="1" customWidth="1"/>
    <col min="13588" max="13588" width="12.109375" customWidth="1"/>
    <col min="13589" max="13589" width="11.6640625" customWidth="1"/>
    <col min="13819" max="13819" width="4.33203125" customWidth="1"/>
    <col min="13820" max="13820" width="18.33203125" customWidth="1"/>
    <col min="13821" max="13821" width="17.6640625" customWidth="1"/>
    <col min="13822" max="13831" width="0" hidden="1" customWidth="1"/>
    <col min="13832" max="13832" width="23.6640625" customWidth="1"/>
    <col min="13833" max="13833" width="17.6640625" customWidth="1"/>
    <col min="13834" max="13834" width="0" hidden="1" customWidth="1"/>
    <col min="13835" max="13835" width="11.5546875" customWidth="1"/>
    <col min="13836" max="13843" width="0" hidden="1" customWidth="1"/>
    <col min="13844" max="13844" width="12.109375" customWidth="1"/>
    <col min="13845" max="13845" width="11.6640625" customWidth="1"/>
    <col min="14075" max="14075" width="4.33203125" customWidth="1"/>
    <col min="14076" max="14076" width="18.33203125" customWidth="1"/>
    <col min="14077" max="14077" width="17.6640625" customWidth="1"/>
    <col min="14078" max="14087" width="0" hidden="1" customWidth="1"/>
    <col min="14088" max="14088" width="23.6640625" customWidth="1"/>
    <col min="14089" max="14089" width="17.6640625" customWidth="1"/>
    <col min="14090" max="14090" width="0" hidden="1" customWidth="1"/>
    <col min="14091" max="14091" width="11.5546875" customWidth="1"/>
    <col min="14092" max="14099" width="0" hidden="1" customWidth="1"/>
    <col min="14100" max="14100" width="12.109375" customWidth="1"/>
    <col min="14101" max="14101" width="11.6640625" customWidth="1"/>
    <col min="14331" max="14331" width="4.33203125" customWidth="1"/>
    <col min="14332" max="14332" width="18.33203125" customWidth="1"/>
    <col min="14333" max="14333" width="17.6640625" customWidth="1"/>
    <col min="14334" max="14343" width="0" hidden="1" customWidth="1"/>
    <col min="14344" max="14344" width="23.6640625" customWidth="1"/>
    <col min="14345" max="14345" width="17.6640625" customWidth="1"/>
    <col min="14346" max="14346" width="0" hidden="1" customWidth="1"/>
    <col min="14347" max="14347" width="11.5546875" customWidth="1"/>
    <col min="14348" max="14355" width="0" hidden="1" customWidth="1"/>
    <col min="14356" max="14356" width="12.109375" customWidth="1"/>
    <col min="14357" max="14357" width="11.6640625" customWidth="1"/>
    <col min="14587" max="14587" width="4.33203125" customWidth="1"/>
    <col min="14588" max="14588" width="18.33203125" customWidth="1"/>
    <col min="14589" max="14589" width="17.6640625" customWidth="1"/>
    <col min="14590" max="14599" width="0" hidden="1" customWidth="1"/>
    <col min="14600" max="14600" width="23.6640625" customWidth="1"/>
    <col min="14601" max="14601" width="17.6640625" customWidth="1"/>
    <col min="14602" max="14602" width="0" hidden="1" customWidth="1"/>
    <col min="14603" max="14603" width="11.5546875" customWidth="1"/>
    <col min="14604" max="14611" width="0" hidden="1" customWidth="1"/>
    <col min="14612" max="14612" width="12.109375" customWidth="1"/>
    <col min="14613" max="14613" width="11.6640625" customWidth="1"/>
    <col min="14843" max="14843" width="4.33203125" customWidth="1"/>
    <col min="14844" max="14844" width="18.33203125" customWidth="1"/>
    <col min="14845" max="14845" width="17.6640625" customWidth="1"/>
    <col min="14846" max="14855" width="0" hidden="1" customWidth="1"/>
    <col min="14856" max="14856" width="23.6640625" customWidth="1"/>
    <col min="14857" max="14857" width="17.6640625" customWidth="1"/>
    <col min="14858" max="14858" width="0" hidden="1" customWidth="1"/>
    <col min="14859" max="14859" width="11.5546875" customWidth="1"/>
    <col min="14860" max="14867" width="0" hidden="1" customWidth="1"/>
    <col min="14868" max="14868" width="12.109375" customWidth="1"/>
    <col min="14869" max="14869" width="11.6640625" customWidth="1"/>
    <col min="15099" max="15099" width="4.33203125" customWidth="1"/>
    <col min="15100" max="15100" width="18.33203125" customWidth="1"/>
    <col min="15101" max="15101" width="17.6640625" customWidth="1"/>
    <col min="15102" max="15111" width="0" hidden="1" customWidth="1"/>
    <col min="15112" max="15112" width="23.6640625" customWidth="1"/>
    <col min="15113" max="15113" width="17.6640625" customWidth="1"/>
    <col min="15114" max="15114" width="0" hidden="1" customWidth="1"/>
    <col min="15115" max="15115" width="11.5546875" customWidth="1"/>
    <col min="15116" max="15123" width="0" hidden="1" customWidth="1"/>
    <col min="15124" max="15124" width="12.109375" customWidth="1"/>
    <col min="15125" max="15125" width="11.6640625" customWidth="1"/>
    <col min="15355" max="15355" width="4.33203125" customWidth="1"/>
    <col min="15356" max="15356" width="18.33203125" customWidth="1"/>
    <col min="15357" max="15357" width="17.6640625" customWidth="1"/>
    <col min="15358" max="15367" width="0" hidden="1" customWidth="1"/>
    <col min="15368" max="15368" width="23.6640625" customWidth="1"/>
    <col min="15369" max="15369" width="17.6640625" customWidth="1"/>
    <col min="15370" max="15370" width="0" hidden="1" customWidth="1"/>
    <col min="15371" max="15371" width="11.5546875" customWidth="1"/>
    <col min="15372" max="15379" width="0" hidden="1" customWidth="1"/>
    <col min="15380" max="15380" width="12.109375" customWidth="1"/>
    <col min="15381" max="15381" width="11.6640625" customWidth="1"/>
    <col min="15611" max="15611" width="4.33203125" customWidth="1"/>
    <col min="15612" max="15612" width="18.33203125" customWidth="1"/>
    <col min="15613" max="15613" width="17.6640625" customWidth="1"/>
    <col min="15614" max="15623" width="0" hidden="1" customWidth="1"/>
    <col min="15624" max="15624" width="23.6640625" customWidth="1"/>
    <col min="15625" max="15625" width="17.6640625" customWidth="1"/>
    <col min="15626" max="15626" width="0" hidden="1" customWidth="1"/>
    <col min="15627" max="15627" width="11.5546875" customWidth="1"/>
    <col min="15628" max="15635" width="0" hidden="1" customWidth="1"/>
    <col min="15636" max="15636" width="12.109375" customWidth="1"/>
    <col min="15637" max="15637" width="11.6640625" customWidth="1"/>
    <col min="15867" max="15867" width="4.33203125" customWidth="1"/>
    <col min="15868" max="15868" width="18.33203125" customWidth="1"/>
    <col min="15869" max="15869" width="17.6640625" customWidth="1"/>
    <col min="15870" max="15879" width="0" hidden="1" customWidth="1"/>
    <col min="15880" max="15880" width="23.6640625" customWidth="1"/>
    <col min="15881" max="15881" width="17.6640625" customWidth="1"/>
    <col min="15882" max="15882" width="0" hidden="1" customWidth="1"/>
    <col min="15883" max="15883" width="11.5546875" customWidth="1"/>
    <col min="15884" max="15891" width="0" hidden="1" customWidth="1"/>
    <col min="15892" max="15892" width="12.109375" customWidth="1"/>
    <col min="15893" max="15893" width="11.6640625" customWidth="1"/>
    <col min="16123" max="16123" width="4.33203125" customWidth="1"/>
    <col min="16124" max="16124" width="18.33203125" customWidth="1"/>
    <col min="16125" max="16125" width="17.6640625" customWidth="1"/>
    <col min="16126" max="16135" width="0" hidden="1" customWidth="1"/>
    <col min="16136" max="16136" width="23.6640625" customWidth="1"/>
    <col min="16137" max="16137" width="17.6640625" customWidth="1"/>
    <col min="16138" max="16138" width="0" hidden="1" customWidth="1"/>
    <col min="16139" max="16139" width="11.5546875" customWidth="1"/>
    <col min="16140" max="16147" width="0" hidden="1" customWidth="1"/>
    <col min="16148" max="16148" width="12.109375" customWidth="1"/>
    <col min="16149" max="16149" width="11.6640625" customWidth="1"/>
  </cols>
  <sheetData>
    <row r="1" spans="2:21" x14ac:dyDescent="0.3">
      <c r="C1" s="401"/>
      <c r="D1" s="401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</row>
    <row r="2" spans="2:21" x14ac:dyDescent="0.3">
      <c r="C2" s="401"/>
      <c r="D2" s="401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</row>
    <row r="3" spans="2:21" x14ac:dyDescent="0.3">
      <c r="C3" s="401"/>
      <c r="D3" s="401"/>
      <c r="H3" s="625" t="s">
        <v>764</v>
      </c>
      <c r="I3" s="625"/>
      <c r="J3" s="625"/>
      <c r="K3" s="402"/>
      <c r="L3" s="402"/>
    </row>
    <row r="4" spans="2:21" ht="15" customHeight="1" x14ac:dyDescent="0.3">
      <c r="B4" s="626" t="s">
        <v>765</v>
      </c>
      <c r="C4" s="627"/>
      <c r="D4" s="627"/>
      <c r="E4" s="627"/>
      <c r="F4" s="627"/>
      <c r="G4" s="627"/>
      <c r="H4" s="627"/>
      <c r="I4" s="627"/>
      <c r="J4" s="627"/>
      <c r="K4" s="403"/>
      <c r="L4" s="403"/>
    </row>
    <row r="5" spans="2:21" x14ac:dyDescent="0.3">
      <c r="B5" s="628" t="s">
        <v>690</v>
      </c>
      <c r="C5" s="628"/>
      <c r="D5" s="628"/>
      <c r="E5" s="628"/>
      <c r="F5" s="628"/>
      <c r="G5" s="628"/>
      <c r="H5" s="628"/>
      <c r="I5" s="628"/>
      <c r="J5" s="628"/>
    </row>
    <row r="6" spans="2:21" x14ac:dyDescent="0.3">
      <c r="B6" s="628" t="s">
        <v>691</v>
      </c>
      <c r="C6" s="628"/>
      <c r="D6" s="628"/>
      <c r="E6" s="628"/>
      <c r="F6" s="628"/>
      <c r="G6" s="628"/>
      <c r="H6" s="628"/>
      <c r="I6" s="628"/>
      <c r="J6" s="628"/>
    </row>
    <row r="7" spans="2:21" x14ac:dyDescent="0.3"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</row>
    <row r="8" spans="2:21" ht="15" thickBot="1" x14ac:dyDescent="0.35"/>
    <row r="9" spans="2:21" x14ac:dyDescent="0.3">
      <c r="B9" s="430"/>
      <c r="C9" s="435" t="s">
        <v>692</v>
      </c>
      <c r="D9" s="426" t="s">
        <v>693</v>
      </c>
      <c r="E9" s="426" t="s">
        <v>694</v>
      </c>
      <c r="F9" s="435" t="s">
        <v>695</v>
      </c>
      <c r="G9" s="426" t="s">
        <v>696</v>
      </c>
      <c r="H9" s="426" t="s">
        <v>697</v>
      </c>
      <c r="I9" s="435" t="s">
        <v>734</v>
      </c>
      <c r="J9" s="426" t="s">
        <v>735</v>
      </c>
      <c r="K9" s="404"/>
      <c r="L9" s="404"/>
      <c r="M9" s="405"/>
      <c r="N9" s="405"/>
      <c r="O9" s="405"/>
      <c r="P9" s="405"/>
      <c r="Q9" s="405"/>
      <c r="R9" s="405"/>
      <c r="S9" s="405"/>
      <c r="T9" s="406"/>
      <c r="U9" s="406"/>
    </row>
    <row r="10" spans="2:21" ht="15" thickBot="1" x14ac:dyDescent="0.35">
      <c r="B10" s="427"/>
      <c r="C10" s="632" t="s">
        <v>698</v>
      </c>
      <c r="D10" s="630"/>
      <c r="E10" s="630"/>
      <c r="F10" s="631"/>
      <c r="G10" s="431"/>
      <c r="H10" s="629" t="s">
        <v>698</v>
      </c>
      <c r="I10" s="630"/>
      <c r="J10" s="631"/>
      <c r="K10" s="424"/>
      <c r="L10" s="424"/>
      <c r="M10" s="404"/>
      <c r="N10" s="423"/>
      <c r="O10" s="423"/>
      <c r="P10" s="423"/>
      <c r="Q10" s="423"/>
      <c r="R10" s="404"/>
      <c r="S10" s="423"/>
      <c r="T10" s="395"/>
      <c r="U10" s="406"/>
    </row>
    <row r="11" spans="2:21" ht="28.5" customHeight="1" thickBot="1" x14ac:dyDescent="0.35">
      <c r="B11" s="427"/>
      <c r="C11" s="526" t="s">
        <v>699</v>
      </c>
      <c r="D11" s="527" t="s">
        <v>700</v>
      </c>
      <c r="E11" s="527" t="s">
        <v>736</v>
      </c>
      <c r="F11" s="528" t="s">
        <v>738</v>
      </c>
      <c r="G11" s="441" t="s">
        <v>702</v>
      </c>
      <c r="H11" s="442" t="s">
        <v>703</v>
      </c>
      <c r="I11" s="517" t="s">
        <v>737</v>
      </c>
      <c r="J11" s="574" t="s">
        <v>739</v>
      </c>
      <c r="K11" s="407"/>
      <c r="L11" s="407"/>
      <c r="M11" s="408"/>
      <c r="N11" s="408"/>
      <c r="O11" s="408"/>
      <c r="P11" s="408"/>
      <c r="Q11" s="408"/>
      <c r="R11" s="409"/>
      <c r="S11" s="408"/>
      <c r="T11" s="408"/>
      <c r="U11" s="408"/>
    </row>
    <row r="12" spans="2:21" ht="27.6" x14ac:dyDescent="0.3">
      <c r="B12" s="428" t="s">
        <v>704</v>
      </c>
      <c r="C12" s="436" t="s">
        <v>705</v>
      </c>
      <c r="D12" s="575">
        <v>22078040</v>
      </c>
      <c r="E12" s="592">
        <v>27078040</v>
      </c>
      <c r="F12" s="437">
        <v>27894686</v>
      </c>
      <c r="G12" s="432" t="s">
        <v>747</v>
      </c>
      <c r="H12" s="580">
        <v>84130392</v>
      </c>
      <c r="I12" s="586">
        <v>104575949</v>
      </c>
      <c r="J12" s="586">
        <v>119898716</v>
      </c>
      <c r="K12" s="410"/>
      <c r="L12" s="410"/>
      <c r="M12" s="410"/>
      <c r="N12" s="411"/>
      <c r="O12" s="412"/>
      <c r="P12" s="411"/>
      <c r="Q12" s="411"/>
      <c r="R12" s="411"/>
      <c r="S12" s="413"/>
      <c r="T12" s="413"/>
      <c r="U12" s="413"/>
    </row>
    <row r="13" spans="2:21" ht="27.6" x14ac:dyDescent="0.3">
      <c r="B13" s="428" t="s">
        <v>706</v>
      </c>
      <c r="C13" s="436" t="s">
        <v>707</v>
      </c>
      <c r="D13" s="575">
        <v>5335149</v>
      </c>
      <c r="E13" s="592">
        <v>5335149</v>
      </c>
      <c r="F13" s="437">
        <v>6035149</v>
      </c>
      <c r="G13" s="445" t="s">
        <v>748</v>
      </c>
      <c r="H13" s="580">
        <v>28000000</v>
      </c>
      <c r="I13" s="586">
        <v>28000000</v>
      </c>
      <c r="J13" s="586">
        <v>30181226</v>
      </c>
      <c r="K13" s="410"/>
      <c r="L13" s="410"/>
      <c r="M13" s="410"/>
      <c r="N13" s="411"/>
      <c r="O13" s="412"/>
      <c r="P13" s="411"/>
      <c r="Q13" s="411"/>
      <c r="R13" s="411"/>
      <c r="S13" s="413"/>
      <c r="T13" s="413"/>
      <c r="U13" s="413"/>
    </row>
    <row r="14" spans="2:21" x14ac:dyDescent="0.3">
      <c r="B14" s="428" t="s">
        <v>708</v>
      </c>
      <c r="C14" s="436" t="s">
        <v>709</v>
      </c>
      <c r="D14" s="575">
        <v>23613250</v>
      </c>
      <c r="E14" s="592">
        <v>28930574</v>
      </c>
      <c r="F14" s="437">
        <v>42764286</v>
      </c>
      <c r="G14" s="432" t="s">
        <v>749</v>
      </c>
      <c r="H14" s="580">
        <v>9066000</v>
      </c>
      <c r="I14" s="586">
        <v>11246449</v>
      </c>
      <c r="J14" s="586">
        <v>15139983</v>
      </c>
      <c r="K14" s="410"/>
      <c r="L14" s="410"/>
      <c r="M14" s="410"/>
      <c r="N14" s="411"/>
      <c r="O14" s="411"/>
      <c r="P14" s="411"/>
      <c r="Q14" s="411"/>
      <c r="R14" s="411"/>
      <c r="S14" s="413"/>
      <c r="T14" s="413"/>
      <c r="U14" s="413"/>
    </row>
    <row r="15" spans="2:21" ht="27.6" x14ac:dyDescent="0.3">
      <c r="B15" s="428" t="s">
        <v>710</v>
      </c>
      <c r="C15" s="439" t="s">
        <v>711</v>
      </c>
      <c r="D15" s="575">
        <v>0</v>
      </c>
      <c r="E15" s="592">
        <v>0</v>
      </c>
      <c r="F15" s="437">
        <v>0</v>
      </c>
      <c r="G15" s="433" t="s">
        <v>750</v>
      </c>
      <c r="H15" s="580">
        <v>0</v>
      </c>
      <c r="I15" s="586">
        <v>1665354</v>
      </c>
      <c r="J15" s="586">
        <v>14664035</v>
      </c>
      <c r="K15" s="414"/>
      <c r="L15" s="414"/>
      <c r="M15" s="414"/>
      <c r="N15" s="411"/>
      <c r="O15" s="411"/>
      <c r="P15" s="411"/>
      <c r="Q15" s="411"/>
      <c r="R15" s="411"/>
      <c r="S15" s="413"/>
      <c r="T15" s="413"/>
      <c r="U15" s="413"/>
    </row>
    <row r="16" spans="2:21" ht="27.6" x14ac:dyDescent="0.3">
      <c r="B16" s="428" t="s">
        <v>712</v>
      </c>
      <c r="C16" s="439" t="s">
        <v>744</v>
      </c>
      <c r="D16" s="575">
        <v>19725323</v>
      </c>
      <c r="E16" s="592">
        <v>12037146</v>
      </c>
      <c r="F16" s="437">
        <v>14987146</v>
      </c>
      <c r="G16" s="433"/>
      <c r="H16" s="580"/>
      <c r="I16" s="586"/>
      <c r="J16" s="586"/>
      <c r="K16" s="415"/>
      <c r="L16" s="414"/>
      <c r="M16" s="414"/>
      <c r="N16" s="411"/>
      <c r="O16" s="411"/>
      <c r="P16" s="411"/>
      <c r="Q16" s="411"/>
      <c r="R16" s="411"/>
      <c r="S16" s="413"/>
      <c r="T16" s="413"/>
      <c r="U16" s="413"/>
    </row>
    <row r="17" spans="2:21" x14ac:dyDescent="0.3">
      <c r="B17" s="428" t="s">
        <v>714</v>
      </c>
      <c r="C17" s="439" t="s">
        <v>715</v>
      </c>
      <c r="D17" s="575">
        <v>6910000</v>
      </c>
      <c r="E17" s="592">
        <v>6910000</v>
      </c>
      <c r="F17" s="437">
        <v>6650000</v>
      </c>
      <c r="G17" s="433"/>
      <c r="H17" s="580"/>
      <c r="I17" s="586"/>
      <c r="J17" s="586"/>
      <c r="K17" s="410"/>
      <c r="L17" s="410"/>
      <c r="M17" s="410"/>
      <c r="N17" s="411"/>
      <c r="O17" s="411"/>
      <c r="P17" s="411"/>
      <c r="Q17" s="411"/>
      <c r="R17" s="411"/>
      <c r="S17" s="413"/>
      <c r="T17" s="413"/>
      <c r="U17" s="413"/>
    </row>
    <row r="18" spans="2:21" ht="27.6" x14ac:dyDescent="0.3">
      <c r="B18" s="428" t="s">
        <v>716</v>
      </c>
      <c r="C18" s="439" t="s">
        <v>745</v>
      </c>
      <c r="D18" s="575">
        <v>4052000</v>
      </c>
      <c r="E18" s="593">
        <v>8552000</v>
      </c>
      <c r="F18" s="438">
        <v>2000000</v>
      </c>
      <c r="G18" s="432"/>
      <c r="H18" s="580"/>
      <c r="I18" s="586"/>
      <c r="J18" s="586"/>
      <c r="K18" s="416"/>
      <c r="L18" s="416"/>
      <c r="M18" s="416"/>
      <c r="N18" s="411"/>
      <c r="O18" s="411"/>
      <c r="P18" s="411"/>
      <c r="Q18" s="411"/>
      <c r="R18" s="411"/>
      <c r="S18" s="413"/>
      <c r="T18" s="413"/>
      <c r="U18" s="413"/>
    </row>
    <row r="19" spans="2:21" x14ac:dyDescent="0.3">
      <c r="B19" s="428" t="s">
        <v>717</v>
      </c>
      <c r="C19" s="439" t="s">
        <v>718</v>
      </c>
      <c r="D19" s="575">
        <v>11115269</v>
      </c>
      <c r="E19" s="592">
        <v>54000</v>
      </c>
      <c r="F19" s="437">
        <v>1004799</v>
      </c>
      <c r="G19" s="432"/>
      <c r="H19" s="581"/>
      <c r="I19" s="587"/>
      <c r="J19" s="587"/>
      <c r="K19" s="411"/>
      <c r="L19" s="411"/>
      <c r="M19" s="411"/>
      <c r="N19" s="411"/>
      <c r="O19" s="411"/>
      <c r="P19" s="411"/>
      <c r="Q19" s="411"/>
      <c r="R19" s="411"/>
      <c r="S19" s="413"/>
      <c r="T19" s="413"/>
      <c r="U19" s="413"/>
    </row>
    <row r="20" spans="2:21" ht="15" thickBot="1" x14ac:dyDescent="0.35">
      <c r="B20" s="428" t="s">
        <v>719</v>
      </c>
      <c r="C20" s="519" t="s">
        <v>720</v>
      </c>
      <c r="D20" s="576">
        <f>SUM(D12:D19)</f>
        <v>92829031</v>
      </c>
      <c r="E20" s="576">
        <f>SUM(E12:E19)</f>
        <v>88896909</v>
      </c>
      <c r="F20" s="520">
        <f>SUM(F12:F19)</f>
        <v>101336066</v>
      </c>
      <c r="G20" s="434" t="s">
        <v>720</v>
      </c>
      <c r="H20" s="582">
        <f>SUM(H12:H19)</f>
        <v>121196392</v>
      </c>
      <c r="I20" s="588">
        <f>SUM(I12:I19)</f>
        <v>145487752</v>
      </c>
      <c r="J20" s="588">
        <f>SUM(J12:J19)</f>
        <v>179883960</v>
      </c>
      <c r="K20" s="411"/>
      <c r="L20" s="411"/>
      <c r="M20" s="411"/>
      <c r="N20" s="411"/>
      <c r="O20" s="411"/>
      <c r="P20" s="411"/>
      <c r="Q20" s="411"/>
      <c r="R20" s="411"/>
      <c r="S20" s="413"/>
      <c r="T20" s="413"/>
      <c r="U20" s="413"/>
    </row>
    <row r="21" spans="2:21" ht="42" thickBot="1" x14ac:dyDescent="0.35">
      <c r="B21" s="428"/>
      <c r="C21" s="595" t="s">
        <v>740</v>
      </c>
      <c r="D21" s="518" t="s">
        <v>700</v>
      </c>
      <c r="E21" s="518" t="s">
        <v>736</v>
      </c>
      <c r="F21" s="528" t="s">
        <v>738</v>
      </c>
      <c r="G21" s="441" t="s">
        <v>722</v>
      </c>
      <c r="H21" s="440" t="s">
        <v>700</v>
      </c>
      <c r="I21" s="443" t="s">
        <v>701</v>
      </c>
      <c r="J21" s="443" t="s">
        <v>701</v>
      </c>
      <c r="K21" s="411"/>
      <c r="L21" s="411"/>
      <c r="M21" s="411"/>
      <c r="N21" s="411"/>
      <c r="O21" s="411"/>
      <c r="P21" s="411"/>
      <c r="Q21" s="411"/>
      <c r="R21" s="411"/>
      <c r="S21" s="413"/>
      <c r="T21" s="413"/>
      <c r="U21" s="413"/>
    </row>
    <row r="22" spans="2:21" ht="27.6" x14ac:dyDescent="0.3">
      <c r="B22" s="428" t="s">
        <v>704</v>
      </c>
      <c r="C22" s="521" t="s">
        <v>723</v>
      </c>
      <c r="D22" s="577">
        <v>67474488</v>
      </c>
      <c r="E22" s="594">
        <v>61305540</v>
      </c>
      <c r="F22" s="448">
        <v>69972150</v>
      </c>
      <c r="G22" s="445" t="s">
        <v>725</v>
      </c>
      <c r="H22" s="583">
        <v>82422409</v>
      </c>
      <c r="I22" s="589">
        <v>74527800</v>
      </c>
      <c r="J22" s="589">
        <v>74527800</v>
      </c>
      <c r="K22" s="417"/>
      <c r="L22" s="417"/>
      <c r="M22" s="417"/>
      <c r="N22" s="417"/>
      <c r="O22" s="417"/>
      <c r="P22" s="417"/>
      <c r="Q22" s="417"/>
      <c r="R22" s="417"/>
      <c r="S22" s="413"/>
      <c r="T22" s="413"/>
      <c r="U22" s="413"/>
    </row>
    <row r="23" spans="2:21" ht="27.75" customHeight="1" x14ac:dyDescent="0.3">
      <c r="B23" s="428" t="s">
        <v>706</v>
      </c>
      <c r="C23" s="444" t="s">
        <v>724</v>
      </c>
      <c r="D23" s="577">
        <v>1000000</v>
      </c>
      <c r="E23" s="594">
        <v>8034302</v>
      </c>
      <c r="F23" s="448">
        <v>11489825</v>
      </c>
      <c r="G23" s="445" t="s">
        <v>742</v>
      </c>
      <c r="H23" s="583">
        <v>3051555</v>
      </c>
      <c r="I23" s="589">
        <v>4970736</v>
      </c>
      <c r="J23" s="589">
        <v>6070736</v>
      </c>
      <c r="K23" s="407"/>
      <c r="L23" s="407"/>
      <c r="M23" s="418"/>
      <c r="N23" s="418"/>
      <c r="O23" s="418"/>
      <c r="P23" s="418"/>
      <c r="Q23" s="419"/>
      <c r="R23" s="419"/>
      <c r="S23" s="408"/>
      <c r="T23" s="408"/>
      <c r="U23" s="413"/>
    </row>
    <row r="24" spans="2:21" ht="27.6" x14ac:dyDescent="0.3">
      <c r="B24" s="428" t="s">
        <v>708</v>
      </c>
      <c r="C24" s="444" t="s">
        <v>741</v>
      </c>
      <c r="D24" s="577">
        <v>0</v>
      </c>
      <c r="E24" s="594">
        <v>2515082</v>
      </c>
      <c r="F24" s="448">
        <v>0</v>
      </c>
      <c r="G24" s="445"/>
      <c r="H24" s="583"/>
      <c r="I24" s="589"/>
      <c r="J24" s="589"/>
      <c r="K24" s="410"/>
      <c r="L24" s="410"/>
      <c r="M24" s="411"/>
      <c r="N24" s="411"/>
      <c r="O24" s="411"/>
      <c r="P24" s="411"/>
      <c r="Q24" s="411"/>
      <c r="R24" s="411"/>
      <c r="S24" s="413"/>
      <c r="T24" s="413"/>
      <c r="U24" s="413"/>
    </row>
    <row r="25" spans="2:21" ht="55.2" x14ac:dyDescent="0.3">
      <c r="B25" s="428" t="s">
        <v>710</v>
      </c>
      <c r="C25" s="444" t="s">
        <v>746</v>
      </c>
      <c r="D25" s="577">
        <v>2515082</v>
      </c>
      <c r="E25" s="594">
        <v>0</v>
      </c>
      <c r="F25" s="448">
        <v>0</v>
      </c>
      <c r="G25" s="445"/>
      <c r="H25" s="583"/>
      <c r="I25" s="589"/>
      <c r="J25" s="589"/>
      <c r="K25" s="410"/>
      <c r="L25" s="410"/>
      <c r="M25" s="411"/>
      <c r="N25" s="411"/>
      <c r="O25" s="411"/>
      <c r="P25" s="411"/>
      <c r="Q25" s="411"/>
      <c r="R25" s="411"/>
      <c r="S25" s="413"/>
      <c r="T25" s="413"/>
      <c r="U25" s="413"/>
    </row>
    <row r="26" spans="2:21" ht="27.6" x14ac:dyDescent="0.3">
      <c r="B26" s="428" t="s">
        <v>712</v>
      </c>
      <c r="C26" s="444" t="s">
        <v>742</v>
      </c>
      <c r="D26" s="577">
        <v>3051555</v>
      </c>
      <c r="E26" s="594">
        <v>4970736</v>
      </c>
      <c r="F26" s="448">
        <v>6070736</v>
      </c>
      <c r="G26" s="445"/>
      <c r="H26" s="583"/>
      <c r="I26" s="589"/>
      <c r="J26" s="589"/>
      <c r="K26" s="411"/>
      <c r="L26" s="411"/>
      <c r="M26" s="411"/>
      <c r="N26" s="411"/>
      <c r="O26" s="411"/>
      <c r="P26" s="411"/>
      <c r="Q26" s="411"/>
      <c r="R26" s="411"/>
      <c r="S26" s="413"/>
      <c r="T26" s="413"/>
      <c r="U26" s="413"/>
    </row>
    <row r="27" spans="2:21" ht="27.6" x14ac:dyDescent="0.3">
      <c r="B27" s="428" t="s">
        <v>713</v>
      </c>
      <c r="C27" s="444" t="s">
        <v>743</v>
      </c>
      <c r="D27" s="577">
        <v>39800200</v>
      </c>
      <c r="E27" s="594">
        <v>59263719</v>
      </c>
      <c r="F27" s="448">
        <v>71613719</v>
      </c>
      <c r="G27" s="445"/>
      <c r="H27" s="583"/>
      <c r="I27" s="589"/>
      <c r="J27" s="589"/>
      <c r="K27" s="411"/>
      <c r="L27" s="411"/>
      <c r="M27" s="411"/>
      <c r="N27" s="411"/>
      <c r="O27" s="411"/>
      <c r="P27" s="411"/>
      <c r="Q27" s="411"/>
      <c r="R27" s="411"/>
      <c r="S27" s="413"/>
      <c r="T27" s="413"/>
      <c r="U27" s="413"/>
    </row>
    <row r="28" spans="2:21" ht="15" thickBot="1" x14ac:dyDescent="0.35">
      <c r="B28" s="428" t="s">
        <v>714</v>
      </c>
      <c r="C28" s="522" t="s">
        <v>720</v>
      </c>
      <c r="D28" s="578">
        <f>SUM(D22:D27 )</f>
        <v>113841325</v>
      </c>
      <c r="E28" s="578">
        <f>SUM(E22:E27)</f>
        <v>136089379</v>
      </c>
      <c r="F28" s="523">
        <f>SUM(F22:F27)</f>
        <v>159146430</v>
      </c>
      <c r="G28" s="446" t="s">
        <v>720</v>
      </c>
      <c r="H28" s="584">
        <f>SUM(H22:H27)</f>
        <v>85473964</v>
      </c>
      <c r="I28" s="590">
        <f>SUM(I22:I27)</f>
        <v>79498536</v>
      </c>
      <c r="J28" s="590">
        <f>SUM(J22:J27)</f>
        <v>80598536</v>
      </c>
      <c r="K28" s="411"/>
      <c r="L28" s="411"/>
      <c r="M28" s="411"/>
      <c r="N28" s="411"/>
      <c r="O28" s="411"/>
      <c r="P28" s="411"/>
      <c r="Q28" s="411"/>
      <c r="R28" s="411"/>
      <c r="S28" s="413"/>
      <c r="T28" s="413"/>
      <c r="U28" s="413"/>
    </row>
    <row r="29" spans="2:21" ht="28.2" thickBot="1" x14ac:dyDescent="0.35">
      <c r="B29" s="429" t="s">
        <v>716</v>
      </c>
      <c r="C29" s="524" t="s">
        <v>726</v>
      </c>
      <c r="D29" s="579">
        <f>SUM(D28,D20)</f>
        <v>206670356</v>
      </c>
      <c r="E29" s="579">
        <f>SUM(E28,E20)</f>
        <v>224986288</v>
      </c>
      <c r="F29" s="525">
        <f>SUM(F20+F28)</f>
        <v>260482496</v>
      </c>
      <c r="G29" s="447" t="s">
        <v>727</v>
      </c>
      <c r="H29" s="585">
        <f>SUM(H20,H28)</f>
        <v>206670356</v>
      </c>
      <c r="I29" s="591">
        <f>SUM(I20,I28)</f>
        <v>224986288</v>
      </c>
      <c r="J29" s="591">
        <f>SUM(J20,J28)</f>
        <v>260482496</v>
      </c>
      <c r="K29" s="411"/>
      <c r="L29" s="411"/>
      <c r="M29" s="411"/>
      <c r="N29" s="411"/>
      <c r="O29" s="411"/>
      <c r="P29" s="411"/>
      <c r="Q29" s="411"/>
      <c r="R29" s="411"/>
      <c r="S29" s="413"/>
      <c r="T29" s="413"/>
      <c r="U29" s="413"/>
    </row>
    <row r="30" spans="2:21" x14ac:dyDescent="0.3">
      <c r="B30" s="422"/>
      <c r="C30" s="422"/>
      <c r="D30" s="422"/>
      <c r="K30" s="411"/>
      <c r="L30" s="411"/>
      <c r="M30" s="411"/>
      <c r="N30" s="411"/>
      <c r="O30" s="411"/>
      <c r="P30" s="411"/>
      <c r="Q30" s="411"/>
      <c r="R30" s="411"/>
      <c r="S30" s="413"/>
      <c r="T30" s="413"/>
      <c r="U30" s="413"/>
    </row>
    <row r="31" spans="2:21" x14ac:dyDescent="0.3">
      <c r="B31" s="421"/>
      <c r="C31" s="421"/>
      <c r="D31" s="421"/>
      <c r="E31" s="425"/>
      <c r="F31" s="425"/>
      <c r="G31" s="421"/>
      <c r="H31" s="421"/>
      <c r="I31" s="421"/>
      <c r="J31" s="425"/>
      <c r="K31" s="417"/>
      <c r="L31" s="417"/>
      <c r="M31" s="417"/>
      <c r="N31" s="417"/>
      <c r="O31" s="417"/>
      <c r="P31" s="417"/>
      <c r="Q31" s="417"/>
      <c r="R31" s="417"/>
      <c r="S31" s="413"/>
      <c r="T31" s="413"/>
      <c r="U31" s="413"/>
    </row>
    <row r="32" spans="2:21" x14ac:dyDescent="0.3">
      <c r="B32" s="421"/>
      <c r="C32" s="421"/>
      <c r="D32" s="421"/>
      <c r="E32" s="421"/>
      <c r="F32" s="421"/>
      <c r="G32" s="421"/>
      <c r="H32" s="421"/>
      <c r="I32" s="421"/>
      <c r="J32" s="421"/>
      <c r="K32" s="417"/>
      <c r="L32" s="417"/>
      <c r="M32" s="417"/>
      <c r="N32" s="417"/>
      <c r="O32" s="417"/>
      <c r="P32" s="417"/>
      <c r="Q32" s="417"/>
      <c r="R32" s="417"/>
      <c r="S32" s="413"/>
      <c r="T32" s="413"/>
      <c r="U32" s="413"/>
    </row>
    <row r="33" spans="1:24" x14ac:dyDescent="0.3">
      <c r="A33" s="422"/>
      <c r="B33" s="421"/>
      <c r="C33" s="421"/>
      <c r="D33" s="421"/>
      <c r="E33" s="421"/>
      <c r="F33" s="421"/>
      <c r="G33" s="421"/>
      <c r="H33" s="421"/>
      <c r="I33" s="421"/>
      <c r="J33" s="421"/>
    </row>
    <row r="34" spans="1:24" x14ac:dyDescent="0.3">
      <c r="A34" s="421"/>
      <c r="B34" s="421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1:24" x14ac:dyDescent="0.3">
      <c r="A35" s="421"/>
      <c r="B35" s="421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</row>
    <row r="36" spans="1:24" x14ac:dyDescent="0.3">
      <c r="A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</row>
    <row r="37" spans="1:24" x14ac:dyDescent="0.3">
      <c r="A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</row>
    <row r="38" spans="1:24" x14ac:dyDescent="0.3">
      <c r="A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</row>
  </sheetData>
  <mergeCells count="6">
    <mergeCell ref="H3:J3"/>
    <mergeCell ref="B4:J4"/>
    <mergeCell ref="B5:J5"/>
    <mergeCell ref="B6:J6"/>
    <mergeCell ref="H10:J10"/>
    <mergeCell ref="C10:F10"/>
  </mergeCells>
  <pageMargins left="0.25" right="0.25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G18"/>
  <sheetViews>
    <sheetView workbookViewId="0">
      <selection activeCell="I4" sqref="I4"/>
    </sheetView>
  </sheetViews>
  <sheetFormatPr defaultRowHeight="14.4" x14ac:dyDescent="0.3"/>
  <cols>
    <col min="3" max="3" width="5.88671875" customWidth="1"/>
    <col min="6" max="6" width="15.5546875" customWidth="1"/>
    <col min="7" max="7" width="14.44140625" customWidth="1"/>
  </cols>
  <sheetData>
    <row r="1" spans="3:7" x14ac:dyDescent="0.3">
      <c r="E1" s="625" t="s">
        <v>766</v>
      </c>
      <c r="F1" s="625"/>
      <c r="G1" s="625"/>
    </row>
    <row r="2" spans="3:7" x14ac:dyDescent="0.3">
      <c r="F2" s="606" t="s">
        <v>767</v>
      </c>
    </row>
    <row r="3" spans="3:7" x14ac:dyDescent="0.3">
      <c r="C3" s="642" t="s">
        <v>751</v>
      </c>
      <c r="D3" s="642"/>
      <c r="E3" s="642"/>
      <c r="F3" s="642"/>
      <c r="G3" s="642"/>
    </row>
    <row r="4" spans="3:7" x14ac:dyDescent="0.3">
      <c r="D4" s="642" t="s">
        <v>752</v>
      </c>
      <c r="E4" s="642"/>
      <c r="F4" s="642"/>
    </row>
    <row r="5" spans="3:7" x14ac:dyDescent="0.3">
      <c r="D5" s="642" t="s">
        <v>753</v>
      </c>
      <c r="E5" s="642"/>
      <c r="F5" s="642"/>
    </row>
    <row r="6" spans="3:7" ht="15" thickBot="1" x14ac:dyDescent="0.35"/>
    <row r="7" spans="3:7" ht="15" thickBot="1" x14ac:dyDescent="0.35">
      <c r="C7" s="643" t="s">
        <v>721</v>
      </c>
      <c r="D7" s="634"/>
      <c r="E7" s="634"/>
      <c r="F7" s="634"/>
      <c r="G7" s="644"/>
    </row>
    <row r="8" spans="3:7" x14ac:dyDescent="0.3">
      <c r="C8" s="602" t="s">
        <v>754</v>
      </c>
      <c r="D8" s="645" t="s">
        <v>692</v>
      </c>
      <c r="E8" s="646"/>
      <c r="F8" s="647"/>
      <c r="G8" s="603" t="s">
        <v>693</v>
      </c>
    </row>
    <row r="9" spans="3:7" x14ac:dyDescent="0.3">
      <c r="C9" s="596" t="s">
        <v>704</v>
      </c>
      <c r="D9" s="636" t="s">
        <v>755</v>
      </c>
      <c r="E9" s="637"/>
      <c r="F9" s="638"/>
      <c r="G9" s="598">
        <v>12988681</v>
      </c>
    </row>
    <row r="10" spans="3:7" x14ac:dyDescent="0.3">
      <c r="C10" s="596"/>
      <c r="D10" s="636"/>
      <c r="E10" s="637"/>
      <c r="F10" s="638"/>
      <c r="G10" s="597"/>
    </row>
    <row r="11" spans="3:7" x14ac:dyDescent="0.3">
      <c r="C11" s="596"/>
      <c r="D11" s="636"/>
      <c r="E11" s="637"/>
      <c r="F11" s="638"/>
      <c r="G11" s="597"/>
    </row>
    <row r="12" spans="3:7" x14ac:dyDescent="0.3">
      <c r="C12" s="596"/>
      <c r="D12" s="636"/>
      <c r="E12" s="637"/>
      <c r="F12" s="638"/>
      <c r="G12" s="597"/>
    </row>
    <row r="13" spans="3:7" x14ac:dyDescent="0.3">
      <c r="C13" s="596"/>
      <c r="D13" s="636"/>
      <c r="E13" s="637"/>
      <c r="F13" s="638"/>
      <c r="G13" s="597"/>
    </row>
    <row r="14" spans="3:7" x14ac:dyDescent="0.3">
      <c r="C14" s="596"/>
      <c r="D14" s="636"/>
      <c r="E14" s="637"/>
      <c r="F14" s="638"/>
      <c r="G14" s="597"/>
    </row>
    <row r="15" spans="3:7" x14ac:dyDescent="0.3">
      <c r="C15" s="596"/>
      <c r="D15" s="636"/>
      <c r="E15" s="637"/>
      <c r="F15" s="638"/>
      <c r="G15" s="597"/>
    </row>
    <row r="16" spans="3:7" x14ac:dyDescent="0.3">
      <c r="C16" s="596"/>
      <c r="D16" s="636"/>
      <c r="E16" s="637"/>
      <c r="F16" s="638"/>
      <c r="G16" s="597"/>
    </row>
    <row r="17" spans="3:7" ht="15" thickBot="1" x14ac:dyDescent="0.35">
      <c r="C17" s="596"/>
      <c r="D17" s="639"/>
      <c r="E17" s="640"/>
      <c r="F17" s="641"/>
      <c r="G17" s="600"/>
    </row>
    <row r="18" spans="3:7" ht="15" thickBot="1" x14ac:dyDescent="0.35">
      <c r="C18" s="599"/>
      <c r="D18" s="633" t="s">
        <v>198</v>
      </c>
      <c r="E18" s="634"/>
      <c r="F18" s="635"/>
      <c r="G18" s="601">
        <f>SUM(G9:G17)</f>
        <v>12988681</v>
      </c>
    </row>
  </sheetData>
  <mergeCells count="16">
    <mergeCell ref="E1:G1"/>
    <mergeCell ref="D18:F18"/>
    <mergeCell ref="D10:F10"/>
    <mergeCell ref="D11:F11"/>
    <mergeCell ref="D12:F12"/>
    <mergeCell ref="D13:F13"/>
    <mergeCell ref="D14:F14"/>
    <mergeCell ref="D15:F15"/>
    <mergeCell ref="D16:F16"/>
    <mergeCell ref="D17:F17"/>
    <mergeCell ref="C3:G3"/>
    <mergeCell ref="D4:F4"/>
    <mergeCell ref="D5:F5"/>
    <mergeCell ref="C7:G7"/>
    <mergeCell ref="D8:F8"/>
    <mergeCell ref="D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  <pageSetUpPr fitToPage="1"/>
  </sheetPr>
  <dimension ref="A1:AX246"/>
  <sheetViews>
    <sheetView zoomScaleNormal="100" workbookViewId="0">
      <pane xSplit="2" ySplit="9" topLeftCell="C192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07" customWidth="1"/>
    <col min="2" max="2" width="8.88671875" style="4" bestFit="1" customWidth="1"/>
    <col min="3" max="3" width="12.6640625" style="106" customWidth="1"/>
    <col min="4" max="4" width="8.44140625" style="106" bestFit="1" customWidth="1"/>
    <col min="5" max="5" width="6.88671875" style="106" customWidth="1"/>
    <col min="6" max="6" width="11.109375" style="107" bestFit="1" customWidth="1"/>
    <col min="7" max="8" width="8.44140625" style="106" customWidth="1"/>
    <col min="9" max="9" width="6.88671875" style="106" customWidth="1"/>
    <col min="10" max="10" width="11.109375" style="107" customWidth="1"/>
    <col min="11" max="13" width="10.6640625" style="106" customWidth="1"/>
    <col min="14" max="14" width="16.6640625" style="107" customWidth="1"/>
    <col min="15" max="17" width="10.6640625" style="106" customWidth="1"/>
    <col min="18" max="18" width="16.6640625" style="107" customWidth="1"/>
    <col min="19" max="21" width="10.6640625" style="106" hidden="1" customWidth="1"/>
    <col min="22" max="22" width="16.6640625" style="107" hidden="1" customWidth="1"/>
    <col min="23" max="25" width="10.6640625" style="106" hidden="1" customWidth="1"/>
    <col min="26" max="26" width="16.6640625" style="107" hidden="1" customWidth="1"/>
    <col min="27" max="29" width="10.6640625" style="106" hidden="1" customWidth="1"/>
    <col min="30" max="30" width="16.6640625" style="107" hidden="1" customWidth="1"/>
    <col min="31" max="33" width="10.6640625" style="106" hidden="1" customWidth="1"/>
    <col min="34" max="34" width="16.6640625" style="107" hidden="1" customWidth="1"/>
    <col min="35" max="37" width="10.6640625" style="106" hidden="1" customWidth="1"/>
    <col min="38" max="38" width="16.6640625" style="107" hidden="1" customWidth="1"/>
    <col min="39" max="41" width="10.6640625" style="106" hidden="1" customWidth="1"/>
    <col min="42" max="42" width="16.6640625" style="107" hidden="1" customWidth="1"/>
    <col min="43" max="45" width="10.6640625" style="106" hidden="1" customWidth="1"/>
    <col min="46" max="46" width="16.6640625" style="107" hidden="1" customWidth="1"/>
    <col min="47" max="49" width="10.6640625" style="106" hidden="1" customWidth="1"/>
    <col min="50" max="50" width="16.6640625" style="107" hidden="1" customWidth="1"/>
    <col min="51" max="255" width="9.109375" style="104"/>
    <col min="256" max="256" width="39.44140625" style="104" customWidth="1"/>
    <col min="257" max="257" width="8.88671875" style="104" bestFit="1" customWidth="1"/>
    <col min="258" max="258" width="9.88671875" style="104" bestFit="1" customWidth="1"/>
    <col min="259" max="266" width="8.6640625" style="104" customWidth="1"/>
    <col min="267" max="511" width="9.109375" style="104"/>
    <col min="512" max="512" width="39.44140625" style="104" customWidth="1"/>
    <col min="513" max="513" width="8.88671875" style="104" bestFit="1" customWidth="1"/>
    <col min="514" max="514" width="9.88671875" style="104" bestFit="1" customWidth="1"/>
    <col min="515" max="522" width="8.6640625" style="104" customWidth="1"/>
    <col min="523" max="767" width="9.109375" style="104"/>
    <col min="768" max="768" width="39.44140625" style="104" customWidth="1"/>
    <col min="769" max="769" width="8.88671875" style="104" bestFit="1" customWidth="1"/>
    <col min="770" max="770" width="9.88671875" style="104" bestFit="1" customWidth="1"/>
    <col min="771" max="778" width="8.6640625" style="104" customWidth="1"/>
    <col min="779" max="1023" width="9.109375" style="104"/>
    <col min="1024" max="1024" width="39.44140625" style="104" customWidth="1"/>
    <col min="1025" max="1025" width="8.88671875" style="104" bestFit="1" customWidth="1"/>
    <col min="1026" max="1026" width="9.88671875" style="104" bestFit="1" customWidth="1"/>
    <col min="1027" max="1034" width="8.6640625" style="104" customWidth="1"/>
    <col min="1035" max="1279" width="9.109375" style="104"/>
    <col min="1280" max="1280" width="39.44140625" style="104" customWidth="1"/>
    <col min="1281" max="1281" width="8.88671875" style="104" bestFit="1" customWidth="1"/>
    <col min="1282" max="1282" width="9.88671875" style="104" bestFit="1" customWidth="1"/>
    <col min="1283" max="1290" width="8.6640625" style="104" customWidth="1"/>
    <col min="1291" max="1535" width="9.109375" style="104"/>
    <col min="1536" max="1536" width="39.44140625" style="104" customWidth="1"/>
    <col min="1537" max="1537" width="8.88671875" style="104" bestFit="1" customWidth="1"/>
    <col min="1538" max="1538" width="9.88671875" style="104" bestFit="1" customWidth="1"/>
    <col min="1539" max="1546" width="8.6640625" style="104" customWidth="1"/>
    <col min="1547" max="1791" width="9.109375" style="104"/>
    <col min="1792" max="1792" width="39.44140625" style="104" customWidth="1"/>
    <col min="1793" max="1793" width="8.88671875" style="104" bestFit="1" customWidth="1"/>
    <col min="1794" max="1794" width="9.88671875" style="104" bestFit="1" customWidth="1"/>
    <col min="1795" max="1802" width="8.6640625" style="104" customWidth="1"/>
    <col min="1803" max="2047" width="9.109375" style="104"/>
    <col min="2048" max="2048" width="39.44140625" style="104" customWidth="1"/>
    <col min="2049" max="2049" width="8.88671875" style="104" bestFit="1" customWidth="1"/>
    <col min="2050" max="2050" width="9.88671875" style="104" bestFit="1" customWidth="1"/>
    <col min="2051" max="2058" width="8.6640625" style="104" customWidth="1"/>
    <col min="2059" max="2303" width="9.109375" style="104"/>
    <col min="2304" max="2304" width="39.44140625" style="104" customWidth="1"/>
    <col min="2305" max="2305" width="8.88671875" style="104" bestFit="1" customWidth="1"/>
    <col min="2306" max="2306" width="9.88671875" style="104" bestFit="1" customWidth="1"/>
    <col min="2307" max="2314" width="8.6640625" style="104" customWidth="1"/>
    <col min="2315" max="2559" width="9.109375" style="104"/>
    <col min="2560" max="2560" width="39.44140625" style="104" customWidth="1"/>
    <col min="2561" max="2561" width="8.88671875" style="104" bestFit="1" customWidth="1"/>
    <col min="2562" max="2562" width="9.88671875" style="104" bestFit="1" customWidth="1"/>
    <col min="2563" max="2570" width="8.6640625" style="104" customWidth="1"/>
    <col min="2571" max="2815" width="9.109375" style="104"/>
    <col min="2816" max="2816" width="39.44140625" style="104" customWidth="1"/>
    <col min="2817" max="2817" width="8.88671875" style="104" bestFit="1" customWidth="1"/>
    <col min="2818" max="2818" width="9.88671875" style="104" bestFit="1" customWidth="1"/>
    <col min="2819" max="2826" width="8.6640625" style="104" customWidth="1"/>
    <col min="2827" max="3071" width="9.109375" style="104"/>
    <col min="3072" max="3072" width="39.44140625" style="104" customWidth="1"/>
    <col min="3073" max="3073" width="8.88671875" style="104" bestFit="1" customWidth="1"/>
    <col min="3074" max="3074" width="9.88671875" style="104" bestFit="1" customWidth="1"/>
    <col min="3075" max="3082" width="8.6640625" style="104" customWidth="1"/>
    <col min="3083" max="3327" width="9.109375" style="104"/>
    <col min="3328" max="3328" width="39.44140625" style="104" customWidth="1"/>
    <col min="3329" max="3329" width="8.88671875" style="104" bestFit="1" customWidth="1"/>
    <col min="3330" max="3330" width="9.88671875" style="104" bestFit="1" customWidth="1"/>
    <col min="3331" max="3338" width="8.6640625" style="104" customWidth="1"/>
    <col min="3339" max="3583" width="9.109375" style="104"/>
    <col min="3584" max="3584" width="39.44140625" style="104" customWidth="1"/>
    <col min="3585" max="3585" width="8.88671875" style="104" bestFit="1" customWidth="1"/>
    <col min="3586" max="3586" width="9.88671875" style="104" bestFit="1" customWidth="1"/>
    <col min="3587" max="3594" width="8.6640625" style="104" customWidth="1"/>
    <col min="3595" max="3839" width="9.109375" style="104"/>
    <col min="3840" max="3840" width="39.44140625" style="104" customWidth="1"/>
    <col min="3841" max="3841" width="8.88671875" style="104" bestFit="1" customWidth="1"/>
    <col min="3842" max="3842" width="9.88671875" style="104" bestFit="1" customWidth="1"/>
    <col min="3843" max="3850" width="8.6640625" style="104" customWidth="1"/>
    <col min="3851" max="4095" width="9.109375" style="104"/>
    <col min="4096" max="4096" width="39.44140625" style="104" customWidth="1"/>
    <col min="4097" max="4097" width="8.88671875" style="104" bestFit="1" customWidth="1"/>
    <col min="4098" max="4098" width="9.88671875" style="104" bestFit="1" customWidth="1"/>
    <col min="4099" max="4106" width="8.6640625" style="104" customWidth="1"/>
    <col min="4107" max="4351" width="9.109375" style="104"/>
    <col min="4352" max="4352" width="39.44140625" style="104" customWidth="1"/>
    <col min="4353" max="4353" width="8.88671875" style="104" bestFit="1" customWidth="1"/>
    <col min="4354" max="4354" width="9.88671875" style="104" bestFit="1" customWidth="1"/>
    <col min="4355" max="4362" width="8.6640625" style="104" customWidth="1"/>
    <col min="4363" max="4607" width="9.109375" style="104"/>
    <col min="4608" max="4608" width="39.44140625" style="104" customWidth="1"/>
    <col min="4609" max="4609" width="8.88671875" style="104" bestFit="1" customWidth="1"/>
    <col min="4610" max="4610" width="9.88671875" style="104" bestFit="1" customWidth="1"/>
    <col min="4611" max="4618" width="8.6640625" style="104" customWidth="1"/>
    <col min="4619" max="4863" width="9.109375" style="104"/>
    <col min="4864" max="4864" width="39.44140625" style="104" customWidth="1"/>
    <col min="4865" max="4865" width="8.88671875" style="104" bestFit="1" customWidth="1"/>
    <col min="4866" max="4866" width="9.88671875" style="104" bestFit="1" customWidth="1"/>
    <col min="4867" max="4874" width="8.6640625" style="104" customWidth="1"/>
    <col min="4875" max="5119" width="9.109375" style="104"/>
    <col min="5120" max="5120" width="39.44140625" style="104" customWidth="1"/>
    <col min="5121" max="5121" width="8.88671875" style="104" bestFit="1" customWidth="1"/>
    <col min="5122" max="5122" width="9.88671875" style="104" bestFit="1" customWidth="1"/>
    <col min="5123" max="5130" width="8.6640625" style="104" customWidth="1"/>
    <col min="5131" max="5375" width="9.109375" style="104"/>
    <col min="5376" max="5376" width="39.44140625" style="104" customWidth="1"/>
    <col min="5377" max="5377" width="8.88671875" style="104" bestFit="1" customWidth="1"/>
    <col min="5378" max="5378" width="9.88671875" style="104" bestFit="1" customWidth="1"/>
    <col min="5379" max="5386" width="8.6640625" style="104" customWidth="1"/>
    <col min="5387" max="5631" width="9.109375" style="104"/>
    <col min="5632" max="5632" width="39.44140625" style="104" customWidth="1"/>
    <col min="5633" max="5633" width="8.88671875" style="104" bestFit="1" customWidth="1"/>
    <col min="5634" max="5634" width="9.88671875" style="104" bestFit="1" customWidth="1"/>
    <col min="5635" max="5642" width="8.6640625" style="104" customWidth="1"/>
    <col min="5643" max="5887" width="9.109375" style="104"/>
    <col min="5888" max="5888" width="39.44140625" style="104" customWidth="1"/>
    <col min="5889" max="5889" width="8.88671875" style="104" bestFit="1" customWidth="1"/>
    <col min="5890" max="5890" width="9.88671875" style="104" bestFit="1" customWidth="1"/>
    <col min="5891" max="5898" width="8.6640625" style="104" customWidth="1"/>
    <col min="5899" max="6143" width="9.109375" style="104"/>
    <col min="6144" max="6144" width="39.44140625" style="104" customWidth="1"/>
    <col min="6145" max="6145" width="8.88671875" style="104" bestFit="1" customWidth="1"/>
    <col min="6146" max="6146" width="9.88671875" style="104" bestFit="1" customWidth="1"/>
    <col min="6147" max="6154" width="8.6640625" style="104" customWidth="1"/>
    <col min="6155" max="6399" width="9.109375" style="104"/>
    <col min="6400" max="6400" width="39.44140625" style="104" customWidth="1"/>
    <col min="6401" max="6401" width="8.88671875" style="104" bestFit="1" customWidth="1"/>
    <col min="6402" max="6402" width="9.88671875" style="104" bestFit="1" customWidth="1"/>
    <col min="6403" max="6410" width="8.6640625" style="104" customWidth="1"/>
    <col min="6411" max="6655" width="9.109375" style="104"/>
    <col min="6656" max="6656" width="39.44140625" style="104" customWidth="1"/>
    <col min="6657" max="6657" width="8.88671875" style="104" bestFit="1" customWidth="1"/>
    <col min="6658" max="6658" width="9.88671875" style="104" bestFit="1" customWidth="1"/>
    <col min="6659" max="6666" width="8.6640625" style="104" customWidth="1"/>
    <col min="6667" max="6911" width="9.109375" style="104"/>
    <col min="6912" max="6912" width="39.44140625" style="104" customWidth="1"/>
    <col min="6913" max="6913" width="8.88671875" style="104" bestFit="1" customWidth="1"/>
    <col min="6914" max="6914" width="9.88671875" style="104" bestFit="1" customWidth="1"/>
    <col min="6915" max="6922" width="8.6640625" style="104" customWidth="1"/>
    <col min="6923" max="7167" width="9.109375" style="104"/>
    <col min="7168" max="7168" width="39.44140625" style="104" customWidth="1"/>
    <col min="7169" max="7169" width="8.88671875" style="104" bestFit="1" customWidth="1"/>
    <col min="7170" max="7170" width="9.88671875" style="104" bestFit="1" customWidth="1"/>
    <col min="7171" max="7178" width="8.6640625" style="104" customWidth="1"/>
    <col min="7179" max="7423" width="9.109375" style="104"/>
    <col min="7424" max="7424" width="39.44140625" style="104" customWidth="1"/>
    <col min="7425" max="7425" width="8.88671875" style="104" bestFit="1" customWidth="1"/>
    <col min="7426" max="7426" width="9.88671875" style="104" bestFit="1" customWidth="1"/>
    <col min="7427" max="7434" width="8.6640625" style="104" customWidth="1"/>
    <col min="7435" max="7679" width="9.109375" style="104"/>
    <col min="7680" max="7680" width="39.44140625" style="104" customWidth="1"/>
    <col min="7681" max="7681" width="8.88671875" style="104" bestFit="1" customWidth="1"/>
    <col min="7682" max="7682" width="9.88671875" style="104" bestFit="1" customWidth="1"/>
    <col min="7683" max="7690" width="8.6640625" style="104" customWidth="1"/>
    <col min="7691" max="7935" width="9.109375" style="104"/>
    <col min="7936" max="7936" width="39.44140625" style="104" customWidth="1"/>
    <col min="7937" max="7937" width="8.88671875" style="104" bestFit="1" customWidth="1"/>
    <col min="7938" max="7938" width="9.88671875" style="104" bestFit="1" customWidth="1"/>
    <col min="7939" max="7946" width="8.6640625" style="104" customWidth="1"/>
    <col min="7947" max="8191" width="9.109375" style="104"/>
    <col min="8192" max="8192" width="39.44140625" style="104" customWidth="1"/>
    <col min="8193" max="8193" width="8.88671875" style="104" bestFit="1" customWidth="1"/>
    <col min="8194" max="8194" width="9.88671875" style="104" bestFit="1" customWidth="1"/>
    <col min="8195" max="8202" width="8.6640625" style="104" customWidth="1"/>
    <col min="8203" max="8447" width="9.109375" style="104"/>
    <col min="8448" max="8448" width="39.44140625" style="104" customWidth="1"/>
    <col min="8449" max="8449" width="8.88671875" style="104" bestFit="1" customWidth="1"/>
    <col min="8450" max="8450" width="9.88671875" style="104" bestFit="1" customWidth="1"/>
    <col min="8451" max="8458" width="8.6640625" style="104" customWidth="1"/>
    <col min="8459" max="8703" width="9.109375" style="104"/>
    <col min="8704" max="8704" width="39.44140625" style="104" customWidth="1"/>
    <col min="8705" max="8705" width="8.88671875" style="104" bestFit="1" customWidth="1"/>
    <col min="8706" max="8706" width="9.88671875" style="104" bestFit="1" customWidth="1"/>
    <col min="8707" max="8714" width="8.6640625" style="104" customWidth="1"/>
    <col min="8715" max="8959" width="9.109375" style="104"/>
    <col min="8960" max="8960" width="39.44140625" style="104" customWidth="1"/>
    <col min="8961" max="8961" width="8.88671875" style="104" bestFit="1" customWidth="1"/>
    <col min="8962" max="8962" width="9.88671875" style="104" bestFit="1" customWidth="1"/>
    <col min="8963" max="8970" width="8.6640625" style="104" customWidth="1"/>
    <col min="8971" max="9215" width="9.109375" style="104"/>
    <col min="9216" max="9216" width="39.44140625" style="104" customWidth="1"/>
    <col min="9217" max="9217" width="8.88671875" style="104" bestFit="1" customWidth="1"/>
    <col min="9218" max="9218" width="9.88671875" style="104" bestFit="1" customWidth="1"/>
    <col min="9219" max="9226" width="8.6640625" style="104" customWidth="1"/>
    <col min="9227" max="9471" width="9.109375" style="104"/>
    <col min="9472" max="9472" width="39.44140625" style="104" customWidth="1"/>
    <col min="9473" max="9473" width="8.88671875" style="104" bestFit="1" customWidth="1"/>
    <col min="9474" max="9474" width="9.88671875" style="104" bestFit="1" customWidth="1"/>
    <col min="9475" max="9482" width="8.6640625" style="104" customWidth="1"/>
    <col min="9483" max="9727" width="9.109375" style="104"/>
    <col min="9728" max="9728" width="39.44140625" style="104" customWidth="1"/>
    <col min="9729" max="9729" width="8.88671875" style="104" bestFit="1" customWidth="1"/>
    <col min="9730" max="9730" width="9.88671875" style="104" bestFit="1" customWidth="1"/>
    <col min="9731" max="9738" width="8.6640625" style="104" customWidth="1"/>
    <col min="9739" max="9983" width="9.109375" style="104"/>
    <col min="9984" max="9984" width="39.44140625" style="104" customWidth="1"/>
    <col min="9985" max="9985" width="8.88671875" style="104" bestFit="1" customWidth="1"/>
    <col min="9986" max="9986" width="9.88671875" style="104" bestFit="1" customWidth="1"/>
    <col min="9987" max="9994" width="8.6640625" style="104" customWidth="1"/>
    <col min="9995" max="10239" width="9.109375" style="104"/>
    <col min="10240" max="10240" width="39.44140625" style="104" customWidth="1"/>
    <col min="10241" max="10241" width="8.88671875" style="104" bestFit="1" customWidth="1"/>
    <col min="10242" max="10242" width="9.88671875" style="104" bestFit="1" customWidth="1"/>
    <col min="10243" max="10250" width="8.6640625" style="104" customWidth="1"/>
    <col min="10251" max="10495" width="9.109375" style="104"/>
    <col min="10496" max="10496" width="39.44140625" style="104" customWidth="1"/>
    <col min="10497" max="10497" width="8.88671875" style="104" bestFit="1" customWidth="1"/>
    <col min="10498" max="10498" width="9.88671875" style="104" bestFit="1" customWidth="1"/>
    <col min="10499" max="10506" width="8.6640625" style="104" customWidth="1"/>
    <col min="10507" max="10751" width="9.109375" style="104"/>
    <col min="10752" max="10752" width="39.44140625" style="104" customWidth="1"/>
    <col min="10753" max="10753" width="8.88671875" style="104" bestFit="1" customWidth="1"/>
    <col min="10754" max="10754" width="9.88671875" style="104" bestFit="1" customWidth="1"/>
    <col min="10755" max="10762" width="8.6640625" style="104" customWidth="1"/>
    <col min="10763" max="11007" width="9.109375" style="104"/>
    <col min="11008" max="11008" width="39.44140625" style="104" customWidth="1"/>
    <col min="11009" max="11009" width="8.88671875" style="104" bestFit="1" customWidth="1"/>
    <col min="11010" max="11010" width="9.88671875" style="104" bestFit="1" customWidth="1"/>
    <col min="11011" max="11018" width="8.6640625" style="104" customWidth="1"/>
    <col min="11019" max="11263" width="9.109375" style="104"/>
    <col min="11264" max="11264" width="39.44140625" style="104" customWidth="1"/>
    <col min="11265" max="11265" width="8.88671875" style="104" bestFit="1" customWidth="1"/>
    <col min="11266" max="11266" width="9.88671875" style="104" bestFit="1" customWidth="1"/>
    <col min="11267" max="11274" width="8.6640625" style="104" customWidth="1"/>
    <col min="11275" max="11519" width="9.109375" style="104"/>
    <col min="11520" max="11520" width="39.44140625" style="104" customWidth="1"/>
    <col min="11521" max="11521" width="8.88671875" style="104" bestFit="1" customWidth="1"/>
    <col min="11522" max="11522" width="9.88671875" style="104" bestFit="1" customWidth="1"/>
    <col min="11523" max="11530" width="8.6640625" style="104" customWidth="1"/>
    <col min="11531" max="11775" width="9.109375" style="104"/>
    <col min="11776" max="11776" width="39.44140625" style="104" customWidth="1"/>
    <col min="11777" max="11777" width="8.88671875" style="104" bestFit="1" customWidth="1"/>
    <col min="11778" max="11778" width="9.88671875" style="104" bestFit="1" customWidth="1"/>
    <col min="11779" max="11786" width="8.6640625" style="104" customWidth="1"/>
    <col min="11787" max="12031" width="9.109375" style="104"/>
    <col min="12032" max="12032" width="39.44140625" style="104" customWidth="1"/>
    <col min="12033" max="12033" width="8.88671875" style="104" bestFit="1" customWidth="1"/>
    <col min="12034" max="12034" width="9.88671875" style="104" bestFit="1" customWidth="1"/>
    <col min="12035" max="12042" width="8.6640625" style="104" customWidth="1"/>
    <col min="12043" max="12287" width="9.109375" style="104"/>
    <col min="12288" max="12288" width="39.44140625" style="104" customWidth="1"/>
    <col min="12289" max="12289" width="8.88671875" style="104" bestFit="1" customWidth="1"/>
    <col min="12290" max="12290" width="9.88671875" style="104" bestFit="1" customWidth="1"/>
    <col min="12291" max="12298" width="8.6640625" style="104" customWidth="1"/>
    <col min="12299" max="12543" width="9.109375" style="104"/>
    <col min="12544" max="12544" width="39.44140625" style="104" customWidth="1"/>
    <col min="12545" max="12545" width="8.88671875" style="104" bestFit="1" customWidth="1"/>
    <col min="12546" max="12546" width="9.88671875" style="104" bestFit="1" customWidth="1"/>
    <col min="12547" max="12554" width="8.6640625" style="104" customWidth="1"/>
    <col min="12555" max="12799" width="9.109375" style="104"/>
    <col min="12800" max="12800" width="39.44140625" style="104" customWidth="1"/>
    <col min="12801" max="12801" width="8.88671875" style="104" bestFit="1" customWidth="1"/>
    <col min="12802" max="12802" width="9.88671875" style="104" bestFit="1" customWidth="1"/>
    <col min="12803" max="12810" width="8.6640625" style="104" customWidth="1"/>
    <col min="12811" max="13055" width="9.109375" style="104"/>
    <col min="13056" max="13056" width="39.44140625" style="104" customWidth="1"/>
    <col min="13057" max="13057" width="8.88671875" style="104" bestFit="1" customWidth="1"/>
    <col min="13058" max="13058" width="9.88671875" style="104" bestFit="1" customWidth="1"/>
    <col min="13059" max="13066" width="8.6640625" style="104" customWidth="1"/>
    <col min="13067" max="13311" width="9.109375" style="104"/>
    <col min="13312" max="13312" width="39.44140625" style="104" customWidth="1"/>
    <col min="13313" max="13313" width="8.88671875" style="104" bestFit="1" customWidth="1"/>
    <col min="13314" max="13314" width="9.88671875" style="104" bestFit="1" customWidth="1"/>
    <col min="13315" max="13322" width="8.6640625" style="104" customWidth="1"/>
    <col min="13323" max="13567" width="9.109375" style="104"/>
    <col min="13568" max="13568" width="39.44140625" style="104" customWidth="1"/>
    <col min="13569" max="13569" width="8.88671875" style="104" bestFit="1" customWidth="1"/>
    <col min="13570" max="13570" width="9.88671875" style="104" bestFit="1" customWidth="1"/>
    <col min="13571" max="13578" width="8.6640625" style="104" customWidth="1"/>
    <col min="13579" max="13823" width="9.109375" style="104"/>
    <col min="13824" max="13824" width="39.44140625" style="104" customWidth="1"/>
    <col min="13825" max="13825" width="8.88671875" style="104" bestFit="1" customWidth="1"/>
    <col min="13826" max="13826" width="9.88671875" style="104" bestFit="1" customWidth="1"/>
    <col min="13827" max="13834" width="8.6640625" style="104" customWidth="1"/>
    <col min="13835" max="14079" width="9.109375" style="104"/>
    <col min="14080" max="14080" width="39.44140625" style="104" customWidth="1"/>
    <col min="14081" max="14081" width="8.88671875" style="104" bestFit="1" customWidth="1"/>
    <col min="14082" max="14082" width="9.88671875" style="104" bestFit="1" customWidth="1"/>
    <col min="14083" max="14090" width="8.6640625" style="104" customWidth="1"/>
    <col min="14091" max="14335" width="9.109375" style="104"/>
    <col min="14336" max="14336" width="39.44140625" style="104" customWidth="1"/>
    <col min="14337" max="14337" width="8.88671875" style="104" bestFit="1" customWidth="1"/>
    <col min="14338" max="14338" width="9.88671875" style="104" bestFit="1" customWidth="1"/>
    <col min="14339" max="14346" width="8.6640625" style="104" customWidth="1"/>
    <col min="14347" max="14591" width="9.109375" style="104"/>
    <col min="14592" max="14592" width="39.44140625" style="104" customWidth="1"/>
    <col min="14593" max="14593" width="8.88671875" style="104" bestFit="1" customWidth="1"/>
    <col min="14594" max="14594" width="9.88671875" style="104" bestFit="1" customWidth="1"/>
    <col min="14595" max="14602" width="8.6640625" style="104" customWidth="1"/>
    <col min="14603" max="14847" width="9.109375" style="104"/>
    <col min="14848" max="14848" width="39.44140625" style="104" customWidth="1"/>
    <col min="14849" max="14849" width="8.88671875" style="104" bestFit="1" customWidth="1"/>
    <col min="14850" max="14850" width="9.88671875" style="104" bestFit="1" customWidth="1"/>
    <col min="14851" max="14858" width="8.6640625" style="104" customWidth="1"/>
    <col min="14859" max="15103" width="9.109375" style="104"/>
    <col min="15104" max="15104" width="39.44140625" style="104" customWidth="1"/>
    <col min="15105" max="15105" width="8.88671875" style="104" bestFit="1" customWidth="1"/>
    <col min="15106" max="15106" width="9.88671875" style="104" bestFit="1" customWidth="1"/>
    <col min="15107" max="15114" width="8.6640625" style="104" customWidth="1"/>
    <col min="15115" max="15359" width="9.109375" style="104"/>
    <col min="15360" max="15360" width="39.44140625" style="104" customWidth="1"/>
    <col min="15361" max="15361" width="8.88671875" style="104" bestFit="1" customWidth="1"/>
    <col min="15362" max="15362" width="9.88671875" style="104" bestFit="1" customWidth="1"/>
    <col min="15363" max="15370" width="8.6640625" style="104" customWidth="1"/>
    <col min="15371" max="15615" width="9.109375" style="104"/>
    <col min="15616" max="15616" width="39.44140625" style="104" customWidth="1"/>
    <col min="15617" max="15617" width="8.88671875" style="104" bestFit="1" customWidth="1"/>
    <col min="15618" max="15618" width="9.88671875" style="104" bestFit="1" customWidth="1"/>
    <col min="15619" max="15626" width="8.6640625" style="104" customWidth="1"/>
    <col min="15627" max="15871" width="9.109375" style="104"/>
    <col min="15872" max="15872" width="39.44140625" style="104" customWidth="1"/>
    <col min="15873" max="15873" width="8.88671875" style="104" bestFit="1" customWidth="1"/>
    <col min="15874" max="15874" width="9.88671875" style="104" bestFit="1" customWidth="1"/>
    <col min="15875" max="15882" width="8.6640625" style="104" customWidth="1"/>
    <col min="15883" max="16127" width="9.109375" style="104"/>
    <col min="16128" max="16128" width="39.44140625" style="104" customWidth="1"/>
    <col min="16129" max="16129" width="8.88671875" style="104" bestFit="1" customWidth="1"/>
    <col min="16130" max="16130" width="9.88671875" style="104" bestFit="1" customWidth="1"/>
    <col min="16131" max="16138" width="8.6640625" style="104" customWidth="1"/>
    <col min="16139" max="16384" width="9.109375" style="104"/>
  </cols>
  <sheetData>
    <row r="1" spans="1:50" x14ac:dyDescent="0.3">
      <c r="A1" s="102" t="s">
        <v>681</v>
      </c>
      <c r="B1" s="64"/>
      <c r="C1" s="102"/>
      <c r="D1" s="102"/>
      <c r="E1" s="102"/>
      <c r="F1" s="103"/>
      <c r="G1" s="102"/>
      <c r="H1" s="102"/>
      <c r="I1" s="102"/>
      <c r="J1" s="103"/>
      <c r="K1" s="102"/>
      <c r="L1" s="102"/>
      <c r="M1" s="102"/>
      <c r="N1" s="103"/>
      <c r="O1" s="102"/>
      <c r="P1" s="102"/>
      <c r="Q1" s="102"/>
      <c r="R1" s="103"/>
      <c r="S1" s="102"/>
      <c r="T1" s="102"/>
      <c r="U1" s="102"/>
      <c r="V1" s="103"/>
      <c r="W1" s="102"/>
      <c r="X1" s="102"/>
      <c r="Y1" s="102"/>
      <c r="Z1" s="103"/>
      <c r="AA1" s="102"/>
      <c r="AB1" s="102"/>
      <c r="AC1" s="102"/>
      <c r="AD1" s="103"/>
      <c r="AE1" s="102"/>
      <c r="AF1" s="102"/>
      <c r="AG1" s="102"/>
      <c r="AH1" s="103"/>
      <c r="AI1" s="102"/>
      <c r="AJ1" s="102"/>
      <c r="AK1" s="102"/>
      <c r="AL1" s="103"/>
      <c r="AM1" s="102"/>
      <c r="AN1" s="102"/>
      <c r="AO1" s="102"/>
      <c r="AP1" s="103"/>
      <c r="AQ1" s="102"/>
      <c r="AR1" s="102"/>
      <c r="AS1" s="102"/>
      <c r="AT1" s="103"/>
      <c r="AU1" s="102"/>
      <c r="AV1" s="102"/>
      <c r="AW1" s="102"/>
      <c r="AX1" s="103"/>
    </row>
    <row r="2" spans="1:50" x14ac:dyDescent="0.3">
      <c r="A2" s="102"/>
      <c r="B2" s="64"/>
      <c r="C2" s="102"/>
      <c r="D2" s="102"/>
      <c r="G2" s="102"/>
      <c r="H2" s="102"/>
      <c r="K2" s="102"/>
      <c r="L2" s="102"/>
      <c r="O2" s="102"/>
      <c r="P2" s="102"/>
      <c r="S2" s="102"/>
      <c r="T2" s="102"/>
      <c r="W2" s="102"/>
      <c r="X2" s="102"/>
      <c r="AA2" s="102"/>
      <c r="AB2" s="102"/>
      <c r="AE2" s="102"/>
      <c r="AF2" s="102"/>
      <c r="AI2" s="102"/>
      <c r="AJ2" s="102"/>
      <c r="AM2" s="102"/>
      <c r="AN2" s="102"/>
      <c r="AQ2" s="102"/>
      <c r="AR2" s="102"/>
      <c r="AU2" s="102"/>
      <c r="AV2" s="102"/>
    </row>
    <row r="3" spans="1:50" ht="17.399999999999999" x14ac:dyDescent="0.3">
      <c r="A3" s="612" t="s">
        <v>676</v>
      </c>
      <c r="B3" s="612"/>
      <c r="C3" s="612"/>
      <c r="D3" s="612"/>
      <c r="E3" s="612"/>
      <c r="F3" s="612"/>
      <c r="G3" s="612"/>
      <c r="H3" s="623"/>
      <c r="I3" s="623"/>
      <c r="J3" s="623"/>
      <c r="K3" s="102"/>
      <c r="L3" s="102"/>
      <c r="M3" s="102"/>
      <c r="N3" s="10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</row>
    <row r="4" spans="1:50" ht="33" customHeight="1" x14ac:dyDescent="0.3">
      <c r="A4" s="612" t="s">
        <v>471</v>
      </c>
      <c r="B4" s="612"/>
      <c r="C4" s="612"/>
      <c r="D4" s="612"/>
      <c r="E4" s="612"/>
      <c r="F4" s="612"/>
      <c r="G4" s="612"/>
      <c r="H4" s="624"/>
      <c r="I4" s="624"/>
      <c r="J4" s="624"/>
      <c r="K4" s="108"/>
      <c r="L4" s="108"/>
      <c r="M4" s="108"/>
      <c r="N4" s="109"/>
      <c r="O4" s="108"/>
      <c r="P4" s="108"/>
      <c r="Q4" s="108"/>
      <c r="R4" s="109"/>
      <c r="S4" s="108"/>
    </row>
    <row r="5" spans="1:50" ht="15.75" customHeight="1" x14ac:dyDescent="0.3">
      <c r="A5" s="110" t="s">
        <v>464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</row>
    <row r="6" spans="1:50" ht="17.399999999999999" x14ac:dyDescent="0.3">
      <c r="A6" s="112" t="s">
        <v>465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0" ht="14.4" thickBot="1" x14ac:dyDescent="0.35">
      <c r="A7" s="113" t="s">
        <v>680</v>
      </c>
      <c r="B7" s="64"/>
      <c r="C7" s="102"/>
      <c r="D7" s="102"/>
      <c r="E7" s="102"/>
      <c r="F7" s="103"/>
      <c r="G7" s="102"/>
      <c r="H7" s="102"/>
      <c r="I7" s="102"/>
      <c r="J7" s="103"/>
      <c r="K7" s="102"/>
      <c r="L7" s="102"/>
      <c r="M7" s="102"/>
      <c r="N7" s="103"/>
      <c r="O7" s="102"/>
      <c r="P7" s="102"/>
      <c r="Q7" s="102"/>
      <c r="R7" s="103"/>
      <c r="S7" s="102"/>
      <c r="T7" s="102"/>
      <c r="U7" s="102"/>
      <c r="V7" s="103"/>
      <c r="W7" s="102"/>
      <c r="X7" s="102"/>
      <c r="Y7" s="102"/>
      <c r="Z7" s="103"/>
      <c r="AA7" s="102"/>
      <c r="AB7" s="102"/>
      <c r="AC7" s="102"/>
      <c r="AD7" s="103"/>
      <c r="AE7" s="102"/>
      <c r="AF7" s="102"/>
      <c r="AG7" s="102"/>
      <c r="AH7" s="103"/>
      <c r="AI7" s="102"/>
      <c r="AJ7" s="102"/>
      <c r="AK7" s="102"/>
      <c r="AL7" s="103"/>
      <c r="AM7" s="102"/>
      <c r="AN7" s="102"/>
      <c r="AO7" s="102"/>
      <c r="AP7" s="103"/>
      <c r="AQ7" s="102"/>
      <c r="AR7" s="102"/>
      <c r="AS7" s="102"/>
      <c r="AT7" s="103"/>
      <c r="AU7" s="102"/>
      <c r="AV7" s="102"/>
      <c r="AW7" s="102"/>
      <c r="AX7" s="103"/>
    </row>
    <row r="8" spans="1:50" s="116" customFormat="1" ht="15" customHeight="1" x14ac:dyDescent="0.25">
      <c r="A8" s="114"/>
      <c r="B8" s="115"/>
      <c r="C8" s="616" t="s">
        <v>209</v>
      </c>
      <c r="D8" s="617"/>
      <c r="E8" s="618"/>
      <c r="F8" s="52"/>
      <c r="G8" s="616" t="s">
        <v>208</v>
      </c>
      <c r="H8" s="617"/>
      <c r="I8" s="618"/>
      <c r="J8" s="52"/>
      <c r="K8" s="607" t="s">
        <v>207</v>
      </c>
      <c r="L8" s="608"/>
      <c r="M8" s="609"/>
      <c r="N8" s="52"/>
      <c r="O8" s="616" t="s">
        <v>206</v>
      </c>
      <c r="P8" s="617"/>
      <c r="Q8" s="618"/>
      <c r="R8" s="52"/>
      <c r="S8" s="616" t="s">
        <v>206</v>
      </c>
      <c r="T8" s="617"/>
      <c r="U8" s="618"/>
      <c r="V8" s="52"/>
      <c r="W8" s="616" t="s">
        <v>205</v>
      </c>
      <c r="X8" s="617"/>
      <c r="Y8" s="618"/>
      <c r="Z8" s="52"/>
      <c r="AA8" s="616" t="s">
        <v>204</v>
      </c>
      <c r="AB8" s="617"/>
      <c r="AC8" s="618"/>
      <c r="AD8" s="52"/>
      <c r="AE8" s="616" t="s">
        <v>203</v>
      </c>
      <c r="AF8" s="617"/>
      <c r="AG8" s="618"/>
      <c r="AH8" s="52"/>
      <c r="AI8" s="616" t="s">
        <v>202</v>
      </c>
      <c r="AJ8" s="617"/>
      <c r="AK8" s="618"/>
      <c r="AL8" s="52"/>
      <c r="AM8" s="616" t="s">
        <v>201</v>
      </c>
      <c r="AN8" s="617"/>
      <c r="AO8" s="618"/>
      <c r="AP8" s="52"/>
      <c r="AQ8" s="616" t="s">
        <v>200</v>
      </c>
      <c r="AR8" s="617"/>
      <c r="AS8" s="618"/>
      <c r="AT8" s="52"/>
      <c r="AU8" s="616" t="s">
        <v>199</v>
      </c>
      <c r="AV8" s="617"/>
      <c r="AW8" s="618"/>
      <c r="AX8" s="52"/>
    </row>
    <row r="9" spans="1:50" s="116" customFormat="1" ht="66" x14ac:dyDescent="0.3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</row>
    <row r="10" spans="1:50" s="123" customFormat="1" ht="24.9" customHeight="1" x14ac:dyDescent="0.3">
      <c r="A10" s="81" t="s">
        <v>461</v>
      </c>
      <c r="B10" s="80" t="s">
        <v>460</v>
      </c>
      <c r="C10" s="120"/>
      <c r="D10" s="121"/>
      <c r="E10" s="121"/>
      <c r="F10" s="122">
        <f t="shared" ref="F10:F22" si="0">SUM(C10:E10)</f>
        <v>0</v>
      </c>
      <c r="G10" s="120">
        <v>0</v>
      </c>
      <c r="H10" s="121"/>
      <c r="I10" s="121"/>
      <c r="J10" s="122">
        <f t="shared" ref="J10:J22" si="1">SUM(F10:I10)</f>
        <v>0</v>
      </c>
      <c r="K10" s="120"/>
      <c r="L10" s="121"/>
      <c r="M10" s="121"/>
      <c r="N10" s="122">
        <f t="shared" ref="N10:N22" si="2">SUM(J10:M10)</f>
        <v>0</v>
      </c>
      <c r="O10" s="120"/>
      <c r="P10" s="121"/>
      <c r="Q10" s="121"/>
      <c r="R10" s="122">
        <f t="shared" ref="R10:R22" si="3">SUM(N10:Q10)</f>
        <v>0</v>
      </c>
      <c r="S10" s="120"/>
      <c r="T10" s="121"/>
      <c r="U10" s="121"/>
      <c r="V10" s="122">
        <f t="shared" ref="V10:V22" si="4">SUM(R10:U10)</f>
        <v>0</v>
      </c>
      <c r="W10" s="120"/>
      <c r="X10" s="121"/>
      <c r="Y10" s="121"/>
      <c r="Z10" s="122">
        <f t="shared" ref="Z10:Z22" si="5">SUM(V10:Y10)</f>
        <v>0</v>
      </c>
      <c r="AA10" s="120"/>
      <c r="AB10" s="121"/>
      <c r="AC10" s="121"/>
      <c r="AD10" s="122">
        <f t="shared" ref="AD10:AD22" si="6">SUM(Z10:AC10)</f>
        <v>0</v>
      </c>
      <c r="AE10" s="120"/>
      <c r="AF10" s="121"/>
      <c r="AG10" s="121"/>
      <c r="AH10" s="122">
        <f t="shared" ref="AH10:AH22" si="7">SUM(AD10:AG10)</f>
        <v>0</v>
      </c>
      <c r="AI10" s="120"/>
      <c r="AJ10" s="121"/>
      <c r="AK10" s="121"/>
      <c r="AL10" s="122">
        <f t="shared" ref="AL10:AL22" si="8">SUM(AH10:AK10)</f>
        <v>0</v>
      </c>
      <c r="AM10" s="120"/>
      <c r="AN10" s="121"/>
      <c r="AO10" s="121"/>
      <c r="AP10" s="122">
        <f t="shared" ref="AP10:AP22" si="9">SUM(AL10:AO10)</f>
        <v>0</v>
      </c>
      <c r="AQ10" s="120"/>
      <c r="AR10" s="121"/>
      <c r="AS10" s="121"/>
      <c r="AT10" s="122">
        <f t="shared" ref="AT10:AT22" si="10">SUM(AP10:AS10)</f>
        <v>0</v>
      </c>
      <c r="AU10" s="120"/>
      <c r="AV10" s="121"/>
      <c r="AW10" s="121"/>
      <c r="AX10" s="122">
        <f t="shared" ref="AX10:AX22" si="11">SUM(AT10:AW10)</f>
        <v>0</v>
      </c>
    </row>
    <row r="11" spans="1:50" s="123" customFormat="1" ht="24.9" hidden="1" customHeight="1" x14ac:dyDescent="0.3">
      <c r="A11" s="81" t="s">
        <v>459</v>
      </c>
      <c r="B11" s="80" t="s">
        <v>458</v>
      </c>
      <c r="C11" s="120"/>
      <c r="D11" s="121"/>
      <c r="E11" s="121"/>
      <c r="F11" s="122">
        <f t="shared" si="0"/>
        <v>0</v>
      </c>
      <c r="G11" s="120"/>
      <c r="H11" s="121"/>
      <c r="I11" s="121"/>
      <c r="J11" s="122">
        <f t="shared" si="1"/>
        <v>0</v>
      </c>
      <c r="K11" s="120"/>
      <c r="L11" s="121"/>
      <c r="M11" s="121"/>
      <c r="N11" s="122">
        <f t="shared" si="2"/>
        <v>0</v>
      </c>
      <c r="O11" s="120"/>
      <c r="P11" s="121"/>
      <c r="Q11" s="121"/>
      <c r="R11" s="122">
        <f t="shared" si="3"/>
        <v>0</v>
      </c>
      <c r="S11" s="120"/>
      <c r="T11" s="121"/>
      <c r="U11" s="121"/>
      <c r="V11" s="122">
        <f t="shared" si="4"/>
        <v>0</v>
      </c>
      <c r="W11" s="120"/>
      <c r="X11" s="121"/>
      <c r="Y11" s="121"/>
      <c r="Z11" s="122">
        <f t="shared" si="5"/>
        <v>0</v>
      </c>
      <c r="AA11" s="120"/>
      <c r="AB11" s="121"/>
      <c r="AC11" s="121"/>
      <c r="AD11" s="122">
        <f t="shared" si="6"/>
        <v>0</v>
      </c>
      <c r="AE11" s="120"/>
      <c r="AF11" s="121"/>
      <c r="AG11" s="121"/>
      <c r="AH11" s="122">
        <f t="shared" si="7"/>
        <v>0</v>
      </c>
      <c r="AI11" s="120"/>
      <c r="AJ11" s="121"/>
      <c r="AK11" s="121"/>
      <c r="AL11" s="122">
        <f t="shared" si="8"/>
        <v>0</v>
      </c>
      <c r="AM11" s="120"/>
      <c r="AN11" s="121"/>
      <c r="AO11" s="121"/>
      <c r="AP11" s="122">
        <f t="shared" si="9"/>
        <v>0</v>
      </c>
      <c r="AQ11" s="120"/>
      <c r="AR11" s="121"/>
      <c r="AS11" s="121"/>
      <c r="AT11" s="122">
        <f t="shared" si="10"/>
        <v>0</v>
      </c>
      <c r="AU11" s="120"/>
      <c r="AV11" s="121"/>
      <c r="AW11" s="121"/>
      <c r="AX11" s="122">
        <f t="shared" si="11"/>
        <v>0</v>
      </c>
    </row>
    <row r="12" spans="1:50" s="123" customFormat="1" ht="24.9" customHeight="1" x14ac:dyDescent="0.3">
      <c r="A12" s="81" t="s">
        <v>457</v>
      </c>
      <c r="B12" s="80" t="s">
        <v>456</v>
      </c>
      <c r="C12" s="120"/>
      <c r="D12" s="121"/>
      <c r="E12" s="121"/>
      <c r="F12" s="122">
        <f t="shared" si="0"/>
        <v>0</v>
      </c>
      <c r="G12" s="120"/>
      <c r="H12" s="121"/>
      <c r="I12" s="121"/>
      <c r="J12" s="122">
        <f t="shared" si="1"/>
        <v>0</v>
      </c>
      <c r="K12" s="120"/>
      <c r="L12" s="121"/>
      <c r="M12" s="121"/>
      <c r="N12" s="122">
        <f t="shared" si="2"/>
        <v>0</v>
      </c>
      <c r="O12" s="120"/>
      <c r="P12" s="121"/>
      <c r="Q12" s="121"/>
      <c r="R12" s="122">
        <f t="shared" si="3"/>
        <v>0</v>
      </c>
      <c r="S12" s="120"/>
      <c r="T12" s="121"/>
      <c r="U12" s="121"/>
      <c r="V12" s="122">
        <f t="shared" si="4"/>
        <v>0</v>
      </c>
      <c r="W12" s="120"/>
      <c r="X12" s="121"/>
      <c r="Y12" s="121"/>
      <c r="Z12" s="122">
        <f t="shared" si="5"/>
        <v>0</v>
      </c>
      <c r="AA12" s="120"/>
      <c r="AB12" s="121"/>
      <c r="AC12" s="121"/>
      <c r="AD12" s="122">
        <f t="shared" si="6"/>
        <v>0</v>
      </c>
      <c r="AE12" s="120"/>
      <c r="AF12" s="121"/>
      <c r="AG12" s="121"/>
      <c r="AH12" s="122">
        <f t="shared" si="7"/>
        <v>0</v>
      </c>
      <c r="AI12" s="120"/>
      <c r="AJ12" s="121"/>
      <c r="AK12" s="121"/>
      <c r="AL12" s="122">
        <f t="shared" si="8"/>
        <v>0</v>
      </c>
      <c r="AM12" s="120"/>
      <c r="AN12" s="121"/>
      <c r="AO12" s="121"/>
      <c r="AP12" s="122">
        <f t="shared" si="9"/>
        <v>0</v>
      </c>
      <c r="AQ12" s="120"/>
      <c r="AR12" s="121"/>
      <c r="AS12" s="121"/>
      <c r="AT12" s="122">
        <f t="shared" si="10"/>
        <v>0</v>
      </c>
      <c r="AU12" s="120"/>
      <c r="AV12" s="121"/>
      <c r="AW12" s="121"/>
      <c r="AX12" s="122">
        <f t="shared" si="11"/>
        <v>0</v>
      </c>
    </row>
    <row r="13" spans="1:50" s="123" customFormat="1" ht="24.9" customHeight="1" x14ac:dyDescent="0.3">
      <c r="A13" s="81" t="s">
        <v>455</v>
      </c>
      <c r="B13" s="80" t="s">
        <v>454</v>
      </c>
      <c r="C13" s="120"/>
      <c r="D13" s="121"/>
      <c r="E13" s="121"/>
      <c r="F13" s="122">
        <f t="shared" si="0"/>
        <v>0</v>
      </c>
      <c r="G13" s="120"/>
      <c r="H13" s="121"/>
      <c r="I13" s="121"/>
      <c r="J13" s="122">
        <f t="shared" si="1"/>
        <v>0</v>
      </c>
      <c r="K13" s="120"/>
      <c r="L13" s="121"/>
      <c r="M13" s="121"/>
      <c r="N13" s="122">
        <f t="shared" si="2"/>
        <v>0</v>
      </c>
      <c r="O13" s="120"/>
      <c r="P13" s="121"/>
      <c r="Q13" s="121"/>
      <c r="R13" s="122">
        <f t="shared" si="3"/>
        <v>0</v>
      </c>
      <c r="S13" s="120"/>
      <c r="T13" s="121"/>
      <c r="U13" s="121"/>
      <c r="V13" s="122">
        <f t="shared" si="4"/>
        <v>0</v>
      </c>
      <c r="W13" s="120"/>
      <c r="X13" s="121"/>
      <c r="Y13" s="121"/>
      <c r="Z13" s="122">
        <f t="shared" si="5"/>
        <v>0</v>
      </c>
      <c r="AA13" s="120"/>
      <c r="AB13" s="121"/>
      <c r="AC13" s="121"/>
      <c r="AD13" s="122">
        <f t="shared" si="6"/>
        <v>0</v>
      </c>
      <c r="AE13" s="120"/>
      <c r="AF13" s="121"/>
      <c r="AG13" s="121"/>
      <c r="AH13" s="122">
        <f t="shared" si="7"/>
        <v>0</v>
      </c>
      <c r="AI13" s="120"/>
      <c r="AJ13" s="121"/>
      <c r="AK13" s="121"/>
      <c r="AL13" s="122">
        <f t="shared" si="8"/>
        <v>0</v>
      </c>
      <c r="AM13" s="120"/>
      <c r="AN13" s="121"/>
      <c r="AO13" s="121"/>
      <c r="AP13" s="122">
        <f t="shared" si="9"/>
        <v>0</v>
      </c>
      <c r="AQ13" s="120"/>
      <c r="AR13" s="121"/>
      <c r="AS13" s="121"/>
      <c r="AT13" s="122">
        <f t="shared" si="10"/>
        <v>0</v>
      </c>
      <c r="AU13" s="120"/>
      <c r="AV13" s="121"/>
      <c r="AW13" s="121"/>
      <c r="AX13" s="122">
        <f t="shared" si="11"/>
        <v>0</v>
      </c>
    </row>
    <row r="14" spans="1:50" s="123" customFormat="1" ht="24.9" hidden="1" customHeight="1" x14ac:dyDescent="0.3">
      <c r="A14" s="81" t="s">
        <v>453</v>
      </c>
      <c r="B14" s="80" t="s">
        <v>452</v>
      </c>
      <c r="C14" s="120"/>
      <c r="D14" s="121"/>
      <c r="E14" s="121"/>
      <c r="F14" s="122">
        <f t="shared" si="0"/>
        <v>0</v>
      </c>
      <c r="G14" s="120"/>
      <c r="H14" s="121"/>
      <c r="I14" s="121"/>
      <c r="J14" s="122">
        <f t="shared" si="1"/>
        <v>0</v>
      </c>
      <c r="K14" s="120"/>
      <c r="L14" s="121"/>
      <c r="M14" s="121"/>
      <c r="N14" s="122">
        <f t="shared" si="2"/>
        <v>0</v>
      </c>
      <c r="O14" s="120"/>
      <c r="P14" s="121"/>
      <c r="Q14" s="121"/>
      <c r="R14" s="122">
        <f t="shared" si="3"/>
        <v>0</v>
      </c>
      <c r="S14" s="120"/>
      <c r="T14" s="121"/>
      <c r="U14" s="121"/>
      <c r="V14" s="122">
        <f t="shared" si="4"/>
        <v>0</v>
      </c>
      <c r="W14" s="120"/>
      <c r="X14" s="121"/>
      <c r="Y14" s="121"/>
      <c r="Z14" s="122">
        <f t="shared" si="5"/>
        <v>0</v>
      </c>
      <c r="AA14" s="120"/>
      <c r="AB14" s="121"/>
      <c r="AC14" s="121"/>
      <c r="AD14" s="122">
        <f t="shared" si="6"/>
        <v>0</v>
      </c>
      <c r="AE14" s="120"/>
      <c r="AF14" s="121"/>
      <c r="AG14" s="121"/>
      <c r="AH14" s="122">
        <f t="shared" si="7"/>
        <v>0</v>
      </c>
      <c r="AI14" s="120"/>
      <c r="AJ14" s="121"/>
      <c r="AK14" s="121"/>
      <c r="AL14" s="122">
        <f t="shared" si="8"/>
        <v>0</v>
      </c>
      <c r="AM14" s="120"/>
      <c r="AN14" s="121"/>
      <c r="AO14" s="121"/>
      <c r="AP14" s="122">
        <f t="shared" si="9"/>
        <v>0</v>
      </c>
      <c r="AQ14" s="120"/>
      <c r="AR14" s="121"/>
      <c r="AS14" s="121"/>
      <c r="AT14" s="122">
        <f t="shared" si="10"/>
        <v>0</v>
      </c>
      <c r="AU14" s="120"/>
      <c r="AV14" s="121"/>
      <c r="AW14" s="121"/>
      <c r="AX14" s="122">
        <f t="shared" si="11"/>
        <v>0</v>
      </c>
    </row>
    <row r="15" spans="1:50" s="123" customFormat="1" ht="24.9" customHeight="1" x14ac:dyDescent="0.3">
      <c r="A15" s="81" t="s">
        <v>451</v>
      </c>
      <c r="B15" s="80" t="s">
        <v>450</v>
      </c>
      <c r="C15" s="120"/>
      <c r="D15" s="121"/>
      <c r="E15" s="121"/>
      <c r="F15" s="122">
        <f t="shared" si="0"/>
        <v>0</v>
      </c>
      <c r="G15" s="120"/>
      <c r="H15" s="121"/>
      <c r="I15" s="121"/>
      <c r="J15" s="122">
        <f t="shared" si="1"/>
        <v>0</v>
      </c>
      <c r="K15" s="120"/>
      <c r="L15" s="121"/>
      <c r="M15" s="121"/>
      <c r="N15" s="122">
        <f t="shared" si="2"/>
        <v>0</v>
      </c>
      <c r="O15" s="120"/>
      <c r="P15" s="121"/>
      <c r="Q15" s="121"/>
      <c r="R15" s="122">
        <f t="shared" si="3"/>
        <v>0</v>
      </c>
      <c r="S15" s="120"/>
      <c r="T15" s="121"/>
      <c r="U15" s="121"/>
      <c r="V15" s="122">
        <f t="shared" si="4"/>
        <v>0</v>
      </c>
      <c r="W15" s="120"/>
      <c r="X15" s="121"/>
      <c r="Y15" s="121"/>
      <c r="Z15" s="122">
        <f t="shared" si="5"/>
        <v>0</v>
      </c>
      <c r="AA15" s="120"/>
      <c r="AB15" s="121"/>
      <c r="AC15" s="121"/>
      <c r="AD15" s="122">
        <f t="shared" si="6"/>
        <v>0</v>
      </c>
      <c r="AE15" s="120"/>
      <c r="AF15" s="121"/>
      <c r="AG15" s="121"/>
      <c r="AH15" s="122">
        <f t="shared" si="7"/>
        <v>0</v>
      </c>
      <c r="AI15" s="120"/>
      <c r="AJ15" s="121"/>
      <c r="AK15" s="121"/>
      <c r="AL15" s="122">
        <f t="shared" si="8"/>
        <v>0</v>
      </c>
      <c r="AM15" s="120"/>
      <c r="AN15" s="121"/>
      <c r="AO15" s="121"/>
      <c r="AP15" s="122">
        <f t="shared" si="9"/>
        <v>0</v>
      </c>
      <c r="AQ15" s="120"/>
      <c r="AR15" s="121"/>
      <c r="AS15" s="121"/>
      <c r="AT15" s="122">
        <f t="shared" si="10"/>
        <v>0</v>
      </c>
      <c r="AU15" s="120"/>
      <c r="AV15" s="121"/>
      <c r="AW15" s="121"/>
      <c r="AX15" s="122">
        <f t="shared" si="11"/>
        <v>0</v>
      </c>
    </row>
    <row r="16" spans="1:50" s="123" customFormat="1" ht="24.9" customHeight="1" x14ac:dyDescent="0.3">
      <c r="A16" s="81" t="s">
        <v>449</v>
      </c>
      <c r="B16" s="80" t="s">
        <v>448</v>
      </c>
      <c r="C16" s="120"/>
      <c r="D16" s="121"/>
      <c r="E16" s="121"/>
      <c r="F16" s="122">
        <f t="shared" si="0"/>
        <v>0</v>
      </c>
      <c r="G16" s="120">
        <v>0</v>
      </c>
      <c r="H16" s="121"/>
      <c r="I16" s="121"/>
      <c r="J16" s="122">
        <f t="shared" si="1"/>
        <v>0</v>
      </c>
      <c r="K16" s="120"/>
      <c r="L16" s="121"/>
      <c r="M16" s="121"/>
      <c r="N16" s="122">
        <f t="shared" si="2"/>
        <v>0</v>
      </c>
      <c r="O16" s="120"/>
      <c r="P16" s="121"/>
      <c r="Q16" s="121"/>
      <c r="R16" s="122">
        <f t="shared" si="3"/>
        <v>0</v>
      </c>
      <c r="S16" s="120"/>
      <c r="T16" s="121"/>
      <c r="U16" s="121"/>
      <c r="V16" s="122">
        <f t="shared" si="4"/>
        <v>0</v>
      </c>
      <c r="W16" s="120"/>
      <c r="X16" s="121"/>
      <c r="Y16" s="121"/>
      <c r="Z16" s="122">
        <f t="shared" si="5"/>
        <v>0</v>
      </c>
      <c r="AA16" s="120"/>
      <c r="AB16" s="121"/>
      <c r="AC16" s="121"/>
      <c r="AD16" s="122">
        <f t="shared" si="6"/>
        <v>0</v>
      </c>
      <c r="AE16" s="120"/>
      <c r="AF16" s="121"/>
      <c r="AG16" s="121"/>
      <c r="AH16" s="122">
        <f t="shared" si="7"/>
        <v>0</v>
      </c>
      <c r="AI16" s="120"/>
      <c r="AJ16" s="121"/>
      <c r="AK16" s="121"/>
      <c r="AL16" s="122">
        <f t="shared" si="8"/>
        <v>0</v>
      </c>
      <c r="AM16" s="120"/>
      <c r="AN16" s="121"/>
      <c r="AO16" s="121"/>
      <c r="AP16" s="122">
        <f t="shared" si="9"/>
        <v>0</v>
      </c>
      <c r="AQ16" s="120"/>
      <c r="AR16" s="121"/>
      <c r="AS16" s="121"/>
      <c r="AT16" s="122">
        <f t="shared" si="10"/>
        <v>0</v>
      </c>
      <c r="AU16" s="120"/>
      <c r="AV16" s="121"/>
      <c r="AW16" s="121"/>
      <c r="AX16" s="122">
        <f t="shared" si="11"/>
        <v>0</v>
      </c>
    </row>
    <row r="17" spans="1:50" s="123" customFormat="1" ht="24.9" hidden="1" customHeight="1" x14ac:dyDescent="0.3">
      <c r="A17" s="81" t="s">
        <v>447</v>
      </c>
      <c r="B17" s="80" t="s">
        <v>446</v>
      </c>
      <c r="C17" s="120"/>
      <c r="D17" s="121"/>
      <c r="E17" s="121"/>
      <c r="F17" s="122">
        <f t="shared" si="0"/>
        <v>0</v>
      </c>
      <c r="G17" s="120"/>
      <c r="H17" s="121"/>
      <c r="I17" s="121"/>
      <c r="J17" s="122">
        <f t="shared" si="1"/>
        <v>0</v>
      </c>
      <c r="K17" s="120"/>
      <c r="L17" s="121"/>
      <c r="M17" s="121"/>
      <c r="N17" s="122">
        <f t="shared" si="2"/>
        <v>0</v>
      </c>
      <c r="O17" s="120"/>
      <c r="P17" s="121"/>
      <c r="Q17" s="121"/>
      <c r="R17" s="122">
        <f t="shared" si="3"/>
        <v>0</v>
      </c>
      <c r="S17" s="120"/>
      <c r="T17" s="121"/>
      <c r="U17" s="121"/>
      <c r="V17" s="122">
        <f t="shared" si="4"/>
        <v>0</v>
      </c>
      <c r="W17" s="120"/>
      <c r="X17" s="121"/>
      <c r="Y17" s="121"/>
      <c r="Z17" s="122">
        <f t="shared" si="5"/>
        <v>0</v>
      </c>
      <c r="AA17" s="120"/>
      <c r="AB17" s="121"/>
      <c r="AC17" s="121"/>
      <c r="AD17" s="122">
        <f t="shared" si="6"/>
        <v>0</v>
      </c>
      <c r="AE17" s="120"/>
      <c r="AF17" s="121"/>
      <c r="AG17" s="121"/>
      <c r="AH17" s="122">
        <f t="shared" si="7"/>
        <v>0</v>
      </c>
      <c r="AI17" s="120"/>
      <c r="AJ17" s="121"/>
      <c r="AK17" s="121"/>
      <c r="AL17" s="122">
        <f t="shared" si="8"/>
        <v>0</v>
      </c>
      <c r="AM17" s="120"/>
      <c r="AN17" s="121"/>
      <c r="AO17" s="121"/>
      <c r="AP17" s="122">
        <f t="shared" si="9"/>
        <v>0</v>
      </c>
      <c r="AQ17" s="120"/>
      <c r="AR17" s="121"/>
      <c r="AS17" s="121"/>
      <c r="AT17" s="122">
        <f t="shared" si="10"/>
        <v>0</v>
      </c>
      <c r="AU17" s="120"/>
      <c r="AV17" s="121"/>
      <c r="AW17" s="121"/>
      <c r="AX17" s="122">
        <f t="shared" si="11"/>
        <v>0</v>
      </c>
    </row>
    <row r="18" spans="1:50" s="123" customFormat="1" ht="24.9" customHeight="1" x14ac:dyDescent="0.3">
      <c r="A18" s="81" t="s">
        <v>445</v>
      </c>
      <c r="B18" s="80" t="s">
        <v>444</v>
      </c>
      <c r="C18" s="120"/>
      <c r="D18" s="121"/>
      <c r="E18" s="121"/>
      <c r="F18" s="122">
        <f t="shared" si="0"/>
        <v>0</v>
      </c>
      <c r="G18" s="120">
        <v>0</v>
      </c>
      <c r="H18" s="121"/>
      <c r="I18" s="121"/>
      <c r="J18" s="122">
        <f t="shared" si="1"/>
        <v>0</v>
      </c>
      <c r="K18" s="120"/>
      <c r="L18" s="121"/>
      <c r="M18" s="121"/>
      <c r="N18" s="122">
        <f t="shared" si="2"/>
        <v>0</v>
      </c>
      <c r="O18" s="120"/>
      <c r="P18" s="121"/>
      <c r="Q18" s="121"/>
      <c r="R18" s="122">
        <f t="shared" si="3"/>
        <v>0</v>
      </c>
      <c r="S18" s="120"/>
      <c r="T18" s="121"/>
      <c r="U18" s="121"/>
      <c r="V18" s="122">
        <f t="shared" si="4"/>
        <v>0</v>
      </c>
      <c r="W18" s="120"/>
      <c r="X18" s="121"/>
      <c r="Y18" s="121"/>
      <c r="Z18" s="122">
        <f t="shared" si="5"/>
        <v>0</v>
      </c>
      <c r="AA18" s="120"/>
      <c r="AB18" s="121"/>
      <c r="AC18" s="121"/>
      <c r="AD18" s="122">
        <f t="shared" si="6"/>
        <v>0</v>
      </c>
      <c r="AE18" s="120"/>
      <c r="AF18" s="121"/>
      <c r="AG18" s="121"/>
      <c r="AH18" s="122">
        <f t="shared" si="7"/>
        <v>0</v>
      </c>
      <c r="AI18" s="120"/>
      <c r="AJ18" s="121"/>
      <c r="AK18" s="121"/>
      <c r="AL18" s="122">
        <f t="shared" si="8"/>
        <v>0</v>
      </c>
      <c r="AM18" s="120"/>
      <c r="AN18" s="121"/>
      <c r="AO18" s="121"/>
      <c r="AP18" s="122">
        <f t="shared" si="9"/>
        <v>0</v>
      </c>
      <c r="AQ18" s="120"/>
      <c r="AR18" s="121"/>
      <c r="AS18" s="121"/>
      <c r="AT18" s="122">
        <f t="shared" si="10"/>
        <v>0</v>
      </c>
      <c r="AU18" s="120"/>
      <c r="AV18" s="121"/>
      <c r="AW18" s="121"/>
      <c r="AX18" s="122">
        <f t="shared" si="11"/>
        <v>0</v>
      </c>
    </row>
    <row r="19" spans="1:50" s="123" customFormat="1" ht="24.9" hidden="1" customHeight="1" x14ac:dyDescent="0.3">
      <c r="A19" s="81" t="s">
        <v>443</v>
      </c>
      <c r="B19" s="80" t="s">
        <v>442</v>
      </c>
      <c r="C19" s="120"/>
      <c r="D19" s="121"/>
      <c r="E19" s="121"/>
      <c r="F19" s="122">
        <f t="shared" si="0"/>
        <v>0</v>
      </c>
      <c r="G19" s="120"/>
      <c r="H19" s="121"/>
      <c r="I19" s="121"/>
      <c r="J19" s="122">
        <f t="shared" si="1"/>
        <v>0</v>
      </c>
      <c r="K19" s="120"/>
      <c r="L19" s="121"/>
      <c r="M19" s="121"/>
      <c r="N19" s="122">
        <f t="shared" si="2"/>
        <v>0</v>
      </c>
      <c r="O19" s="120"/>
      <c r="P19" s="121"/>
      <c r="Q19" s="121"/>
      <c r="R19" s="122">
        <f t="shared" si="3"/>
        <v>0</v>
      </c>
      <c r="S19" s="120"/>
      <c r="T19" s="121"/>
      <c r="U19" s="121"/>
      <c r="V19" s="122">
        <f t="shared" si="4"/>
        <v>0</v>
      </c>
      <c r="W19" s="120"/>
      <c r="X19" s="121"/>
      <c r="Y19" s="121"/>
      <c r="Z19" s="122">
        <f t="shared" si="5"/>
        <v>0</v>
      </c>
      <c r="AA19" s="120"/>
      <c r="AB19" s="121"/>
      <c r="AC19" s="121"/>
      <c r="AD19" s="122">
        <f t="shared" si="6"/>
        <v>0</v>
      </c>
      <c r="AE19" s="120"/>
      <c r="AF19" s="121"/>
      <c r="AG19" s="121"/>
      <c r="AH19" s="122">
        <f t="shared" si="7"/>
        <v>0</v>
      </c>
      <c r="AI19" s="120"/>
      <c r="AJ19" s="121"/>
      <c r="AK19" s="121"/>
      <c r="AL19" s="122">
        <f t="shared" si="8"/>
        <v>0</v>
      </c>
      <c r="AM19" s="120"/>
      <c r="AN19" s="121"/>
      <c r="AO19" s="121"/>
      <c r="AP19" s="122">
        <f t="shared" si="9"/>
        <v>0</v>
      </c>
      <c r="AQ19" s="120"/>
      <c r="AR19" s="121"/>
      <c r="AS19" s="121"/>
      <c r="AT19" s="122">
        <f t="shared" si="10"/>
        <v>0</v>
      </c>
      <c r="AU19" s="120"/>
      <c r="AV19" s="121"/>
      <c r="AW19" s="121"/>
      <c r="AX19" s="122">
        <f t="shared" si="11"/>
        <v>0</v>
      </c>
    </row>
    <row r="20" spans="1:50" s="123" customFormat="1" ht="24.9" hidden="1" customHeight="1" x14ac:dyDescent="0.3">
      <c r="A20" s="81" t="s">
        <v>441</v>
      </c>
      <c r="B20" s="80" t="s">
        <v>440</v>
      </c>
      <c r="C20" s="120"/>
      <c r="D20" s="121"/>
      <c r="E20" s="121"/>
      <c r="F20" s="122">
        <f t="shared" si="0"/>
        <v>0</v>
      </c>
      <c r="G20" s="120"/>
      <c r="H20" s="121"/>
      <c r="I20" s="121"/>
      <c r="J20" s="122">
        <f t="shared" si="1"/>
        <v>0</v>
      </c>
      <c r="K20" s="120"/>
      <c r="L20" s="121"/>
      <c r="M20" s="121"/>
      <c r="N20" s="122">
        <f t="shared" si="2"/>
        <v>0</v>
      </c>
      <c r="O20" s="120"/>
      <c r="P20" s="121"/>
      <c r="Q20" s="121"/>
      <c r="R20" s="122">
        <f t="shared" si="3"/>
        <v>0</v>
      </c>
      <c r="S20" s="120"/>
      <c r="T20" s="121"/>
      <c r="U20" s="121"/>
      <c r="V20" s="122">
        <f t="shared" si="4"/>
        <v>0</v>
      </c>
      <c r="W20" s="120"/>
      <c r="X20" s="121"/>
      <c r="Y20" s="121"/>
      <c r="Z20" s="122">
        <f t="shared" si="5"/>
        <v>0</v>
      </c>
      <c r="AA20" s="120"/>
      <c r="AB20" s="121"/>
      <c r="AC20" s="121"/>
      <c r="AD20" s="122">
        <f t="shared" si="6"/>
        <v>0</v>
      </c>
      <c r="AE20" s="120"/>
      <c r="AF20" s="121"/>
      <c r="AG20" s="121"/>
      <c r="AH20" s="122">
        <f t="shared" si="7"/>
        <v>0</v>
      </c>
      <c r="AI20" s="120"/>
      <c r="AJ20" s="121"/>
      <c r="AK20" s="121"/>
      <c r="AL20" s="122">
        <f t="shared" si="8"/>
        <v>0</v>
      </c>
      <c r="AM20" s="120"/>
      <c r="AN20" s="121"/>
      <c r="AO20" s="121"/>
      <c r="AP20" s="122">
        <f t="shared" si="9"/>
        <v>0</v>
      </c>
      <c r="AQ20" s="120"/>
      <c r="AR20" s="121"/>
      <c r="AS20" s="121"/>
      <c r="AT20" s="122">
        <f t="shared" si="10"/>
        <v>0</v>
      </c>
      <c r="AU20" s="120"/>
      <c r="AV20" s="121"/>
      <c r="AW20" s="121"/>
      <c r="AX20" s="122">
        <f t="shared" si="11"/>
        <v>0</v>
      </c>
    </row>
    <row r="21" spans="1:50" s="123" customFormat="1" ht="24.9" hidden="1" customHeight="1" x14ac:dyDescent="0.3">
      <c r="A21" s="81" t="s">
        <v>439</v>
      </c>
      <c r="B21" s="80" t="s">
        <v>438</v>
      </c>
      <c r="C21" s="120"/>
      <c r="D21" s="121"/>
      <c r="E21" s="121"/>
      <c r="F21" s="122">
        <f t="shared" si="0"/>
        <v>0</v>
      </c>
      <c r="G21" s="120"/>
      <c r="H21" s="121"/>
      <c r="I21" s="121"/>
      <c r="J21" s="122">
        <f t="shared" si="1"/>
        <v>0</v>
      </c>
      <c r="K21" s="120"/>
      <c r="L21" s="121"/>
      <c r="M21" s="121"/>
      <c r="N21" s="122">
        <f t="shared" si="2"/>
        <v>0</v>
      </c>
      <c r="O21" s="120"/>
      <c r="P21" s="121"/>
      <c r="Q21" s="121"/>
      <c r="R21" s="122">
        <f t="shared" si="3"/>
        <v>0</v>
      </c>
      <c r="S21" s="120"/>
      <c r="T21" s="121"/>
      <c r="U21" s="121"/>
      <c r="V21" s="122">
        <f t="shared" si="4"/>
        <v>0</v>
      </c>
      <c r="W21" s="120"/>
      <c r="X21" s="121"/>
      <c r="Y21" s="121"/>
      <c r="Z21" s="122">
        <f t="shared" si="5"/>
        <v>0</v>
      </c>
      <c r="AA21" s="120"/>
      <c r="AB21" s="121"/>
      <c r="AC21" s="121"/>
      <c r="AD21" s="122">
        <f t="shared" si="6"/>
        <v>0</v>
      </c>
      <c r="AE21" s="120"/>
      <c r="AF21" s="121"/>
      <c r="AG21" s="121"/>
      <c r="AH21" s="122">
        <f t="shared" si="7"/>
        <v>0</v>
      </c>
      <c r="AI21" s="120"/>
      <c r="AJ21" s="121"/>
      <c r="AK21" s="121"/>
      <c r="AL21" s="122">
        <f t="shared" si="8"/>
        <v>0</v>
      </c>
      <c r="AM21" s="120"/>
      <c r="AN21" s="121"/>
      <c r="AO21" s="121"/>
      <c r="AP21" s="122">
        <f t="shared" si="9"/>
        <v>0</v>
      </c>
      <c r="AQ21" s="120"/>
      <c r="AR21" s="121"/>
      <c r="AS21" s="121"/>
      <c r="AT21" s="122">
        <f t="shared" si="10"/>
        <v>0</v>
      </c>
      <c r="AU21" s="120"/>
      <c r="AV21" s="121"/>
      <c r="AW21" s="121"/>
      <c r="AX21" s="122">
        <f t="shared" si="11"/>
        <v>0</v>
      </c>
    </row>
    <row r="22" spans="1:50" s="123" customFormat="1" ht="24.9" customHeight="1" x14ac:dyDescent="0.3">
      <c r="A22" s="81" t="s">
        <v>437</v>
      </c>
      <c r="B22" s="80" t="s">
        <v>436</v>
      </c>
      <c r="C22" s="120"/>
      <c r="D22" s="121"/>
      <c r="E22" s="121"/>
      <c r="F22" s="122">
        <f t="shared" si="0"/>
        <v>0</v>
      </c>
      <c r="G22" s="120">
        <v>0</v>
      </c>
      <c r="H22" s="121"/>
      <c r="I22" s="121"/>
      <c r="J22" s="122">
        <f t="shared" si="1"/>
        <v>0</v>
      </c>
      <c r="K22" s="120"/>
      <c r="L22" s="121"/>
      <c r="M22" s="121"/>
      <c r="N22" s="122">
        <f t="shared" si="2"/>
        <v>0</v>
      </c>
      <c r="O22" s="120"/>
      <c r="P22" s="121"/>
      <c r="Q22" s="121"/>
      <c r="R22" s="122">
        <f t="shared" si="3"/>
        <v>0</v>
      </c>
      <c r="S22" s="120"/>
      <c r="T22" s="121"/>
      <c r="U22" s="121"/>
      <c r="V22" s="122">
        <f t="shared" si="4"/>
        <v>0</v>
      </c>
      <c r="W22" s="120"/>
      <c r="X22" s="121"/>
      <c r="Y22" s="121"/>
      <c r="Z22" s="122">
        <f t="shared" si="5"/>
        <v>0</v>
      </c>
      <c r="AA22" s="120"/>
      <c r="AB22" s="121"/>
      <c r="AC22" s="121"/>
      <c r="AD22" s="122">
        <f t="shared" si="6"/>
        <v>0</v>
      </c>
      <c r="AE22" s="120"/>
      <c r="AF22" s="121"/>
      <c r="AG22" s="121"/>
      <c r="AH22" s="122">
        <f t="shared" si="7"/>
        <v>0</v>
      </c>
      <c r="AI22" s="120"/>
      <c r="AJ22" s="121"/>
      <c r="AK22" s="121"/>
      <c r="AL22" s="122">
        <f t="shared" si="8"/>
        <v>0</v>
      </c>
      <c r="AM22" s="120"/>
      <c r="AN22" s="121"/>
      <c r="AO22" s="121"/>
      <c r="AP22" s="122">
        <f t="shared" si="9"/>
        <v>0</v>
      </c>
      <c r="AQ22" s="120"/>
      <c r="AR22" s="121"/>
      <c r="AS22" s="121"/>
      <c r="AT22" s="122">
        <f t="shared" si="10"/>
        <v>0</v>
      </c>
      <c r="AU22" s="120"/>
      <c r="AV22" s="121"/>
      <c r="AW22" s="121"/>
      <c r="AX22" s="122">
        <f t="shared" si="11"/>
        <v>0</v>
      </c>
    </row>
    <row r="23" spans="1:50" s="128" customFormat="1" ht="24.9" customHeight="1" x14ac:dyDescent="0.3">
      <c r="A23" s="28" t="s">
        <v>435</v>
      </c>
      <c r="B23" s="27" t="s">
        <v>434</v>
      </c>
      <c r="C23" s="125">
        <f>SUM(C10:C22)</f>
        <v>0</v>
      </c>
      <c r="D23" s="126">
        <f>SUM(D10:D22)</f>
        <v>0</v>
      </c>
      <c r="E23" s="126">
        <f>SUM(E10:E22)</f>
        <v>0</v>
      </c>
      <c r="F23" s="127">
        <f>IF((SUM(C23:E23))=(SUM(F10:F22)),SUM(F10:F22),"HIBA!")</f>
        <v>0</v>
      </c>
      <c r="G23" s="125">
        <f>SUM(G10:G22)</f>
        <v>0</v>
      </c>
      <c r="H23" s="126">
        <f>SUM(H10:H22)</f>
        <v>0</v>
      </c>
      <c r="I23" s="126">
        <f>SUM(I10:I22)</f>
        <v>0</v>
      </c>
      <c r="J23" s="127">
        <f>IF((SUM(F23:I23))=(SUM(J10:J22)),SUM(J10:J22),"HIBA!")</f>
        <v>0</v>
      </c>
      <c r="K23" s="125">
        <f>SUM(K10:K22)</f>
        <v>0</v>
      </c>
      <c r="L23" s="126">
        <f>SUM(L10:L22)</f>
        <v>0</v>
      </c>
      <c r="M23" s="126">
        <f>SUM(M10:M22)</f>
        <v>0</v>
      </c>
      <c r="N23" s="127">
        <f>IF((SUM(J23:M23))=(SUM(N10:N22)),SUM(N10:N22),"HIBA!")</f>
        <v>0</v>
      </c>
      <c r="O23" s="125">
        <f>SUM(O10:O22)</f>
        <v>0</v>
      </c>
      <c r="P23" s="126">
        <f>SUM(P10:P22)</f>
        <v>0</v>
      </c>
      <c r="Q23" s="126">
        <f>SUM(Q10:Q22)</f>
        <v>0</v>
      </c>
      <c r="R23" s="127">
        <f>IF((SUM(N23:Q23))=(SUM(R10:R22)),SUM(R10:R22),"HIBA!")</f>
        <v>0</v>
      </c>
      <c r="S23" s="125">
        <f>SUM(S10:S22)</f>
        <v>0</v>
      </c>
      <c r="T23" s="126">
        <f>SUM(T10:T22)</f>
        <v>0</v>
      </c>
      <c r="U23" s="126">
        <f>SUM(U10:U22)</f>
        <v>0</v>
      </c>
      <c r="V23" s="127">
        <f>IF((SUM(R23:U23))=(SUM(V10:V22)),SUM(V10:V22),"HIBA!")</f>
        <v>0</v>
      </c>
      <c r="W23" s="125">
        <f>SUM(W10:W22)</f>
        <v>0</v>
      </c>
      <c r="X23" s="126">
        <f>SUM(X10:X22)</f>
        <v>0</v>
      </c>
      <c r="Y23" s="126">
        <f>SUM(Y10:Y22)</f>
        <v>0</v>
      </c>
      <c r="Z23" s="127">
        <f>IF((SUM(V23:Y23))=(SUM(Z10:Z22)),SUM(Z10:Z22),"HIBA!")</f>
        <v>0</v>
      </c>
      <c r="AA23" s="125">
        <f>SUM(AA10:AA22)</f>
        <v>0</v>
      </c>
      <c r="AB23" s="126">
        <f>SUM(AB10:AB22)</f>
        <v>0</v>
      </c>
      <c r="AC23" s="126">
        <f>SUM(AC10:AC22)</f>
        <v>0</v>
      </c>
      <c r="AD23" s="127">
        <f>IF((SUM(Z23:AC23))=(SUM(AD10:AD22)),SUM(AD10:AD22),"HIBA!")</f>
        <v>0</v>
      </c>
      <c r="AE23" s="125">
        <f>SUM(AE10:AE22)</f>
        <v>0</v>
      </c>
      <c r="AF23" s="126">
        <f>SUM(AF10:AF22)</f>
        <v>0</v>
      </c>
      <c r="AG23" s="126">
        <f>SUM(AG10:AG22)</f>
        <v>0</v>
      </c>
      <c r="AH23" s="127">
        <f>IF((SUM(AD23:AG23))=(SUM(AH10:AH22)),SUM(AH10:AH22),"HIBA!")</f>
        <v>0</v>
      </c>
      <c r="AI23" s="125">
        <f>SUM(AI10:AI22)</f>
        <v>0</v>
      </c>
      <c r="AJ23" s="126">
        <f>SUM(AJ10:AJ22)</f>
        <v>0</v>
      </c>
      <c r="AK23" s="126">
        <f>SUM(AK10:AK22)</f>
        <v>0</v>
      </c>
      <c r="AL23" s="127">
        <f>IF((SUM(AH23:AK23))=(SUM(AL10:AL22)),SUM(AL10:AL22),"HIBA!")</f>
        <v>0</v>
      </c>
      <c r="AM23" s="125">
        <f>SUM(AM10:AM22)</f>
        <v>0</v>
      </c>
      <c r="AN23" s="126">
        <f>SUM(AN10:AN22)</f>
        <v>0</v>
      </c>
      <c r="AO23" s="126">
        <f>SUM(AO10:AO22)</f>
        <v>0</v>
      </c>
      <c r="AP23" s="127">
        <f>IF((SUM(AL23:AO23))=(SUM(AP10:AP22)),SUM(AP10:AP22),"HIBA!")</f>
        <v>0</v>
      </c>
      <c r="AQ23" s="125">
        <f>SUM(AQ10:AQ22)</f>
        <v>0</v>
      </c>
      <c r="AR23" s="126">
        <f>SUM(AR10:AR22)</f>
        <v>0</v>
      </c>
      <c r="AS23" s="126">
        <f>SUM(AS10:AS22)</f>
        <v>0</v>
      </c>
      <c r="AT23" s="127">
        <f>IF((SUM(AP23:AS23))=(SUM(AT10:AT22)),SUM(AT10:AT22),"HIBA!")</f>
        <v>0</v>
      </c>
      <c r="AU23" s="125">
        <f>SUM(AU10:AU22)</f>
        <v>0</v>
      </c>
      <c r="AV23" s="126">
        <f>SUM(AV10:AV22)</f>
        <v>0</v>
      </c>
      <c r="AW23" s="126">
        <f>SUM(AW10:AW22)</f>
        <v>0</v>
      </c>
      <c r="AX23" s="127">
        <f>IF((SUM(AT23:AW23))=(SUM(AX10:AX22)),SUM(AX10:AX22),"HIBA!")</f>
        <v>0</v>
      </c>
    </row>
    <row r="24" spans="1:50" s="123" customFormat="1" ht="24.9" hidden="1" customHeight="1" x14ac:dyDescent="0.3">
      <c r="A24" s="81" t="s">
        <v>433</v>
      </c>
      <c r="B24" s="80" t="s">
        <v>432</v>
      </c>
      <c r="C24" s="120"/>
      <c r="D24" s="121"/>
      <c r="E24" s="121"/>
      <c r="F24" s="122">
        <f>SUM(C24:E24)</f>
        <v>0</v>
      </c>
      <c r="G24" s="120"/>
      <c r="H24" s="121"/>
      <c r="I24" s="121"/>
      <c r="J24" s="122">
        <f>SUM(F24:I24)</f>
        <v>0</v>
      </c>
      <c r="K24" s="120"/>
      <c r="L24" s="121"/>
      <c r="M24" s="121"/>
      <c r="N24" s="122">
        <f>SUM(J24:M24)</f>
        <v>0</v>
      </c>
      <c r="O24" s="120"/>
      <c r="P24" s="121"/>
      <c r="Q24" s="121"/>
      <c r="R24" s="122">
        <f>SUM(N24:Q24)</f>
        <v>0</v>
      </c>
      <c r="S24" s="120"/>
      <c r="T24" s="121"/>
      <c r="U24" s="121"/>
      <c r="V24" s="122">
        <f>SUM(R24:U24)</f>
        <v>0</v>
      </c>
      <c r="W24" s="120"/>
      <c r="X24" s="121"/>
      <c r="Y24" s="121"/>
      <c r="Z24" s="122">
        <f>SUM(V24:Y24)</f>
        <v>0</v>
      </c>
      <c r="AA24" s="120"/>
      <c r="AB24" s="121"/>
      <c r="AC24" s="121"/>
      <c r="AD24" s="122">
        <f>SUM(Z24:AC24)</f>
        <v>0</v>
      </c>
      <c r="AE24" s="120"/>
      <c r="AF24" s="121"/>
      <c r="AG24" s="121"/>
      <c r="AH24" s="122">
        <f>SUM(AD24:AG24)</f>
        <v>0</v>
      </c>
      <c r="AI24" s="120"/>
      <c r="AJ24" s="121"/>
      <c r="AK24" s="121"/>
      <c r="AL24" s="122">
        <f>SUM(AH24:AK24)</f>
        <v>0</v>
      </c>
      <c r="AM24" s="120"/>
      <c r="AN24" s="121"/>
      <c r="AO24" s="121"/>
      <c r="AP24" s="122">
        <f>SUM(AL24:AO24)</f>
        <v>0</v>
      </c>
      <c r="AQ24" s="120"/>
      <c r="AR24" s="121"/>
      <c r="AS24" s="121"/>
      <c r="AT24" s="122">
        <f>SUM(AP24:AS24)</f>
        <v>0</v>
      </c>
      <c r="AU24" s="120"/>
      <c r="AV24" s="121"/>
      <c r="AW24" s="121"/>
      <c r="AX24" s="122">
        <f>SUM(AT24:AW24)</f>
        <v>0</v>
      </c>
    </row>
    <row r="25" spans="1:50" s="123" customFormat="1" ht="24.9" customHeight="1" x14ac:dyDescent="0.3">
      <c r="A25" s="81" t="s">
        <v>431</v>
      </c>
      <c r="B25" s="80" t="s">
        <v>430</v>
      </c>
      <c r="C25" s="120"/>
      <c r="D25" s="121"/>
      <c r="E25" s="121"/>
      <c r="F25" s="122">
        <f>SUM(C25:E25)</f>
        <v>0</v>
      </c>
      <c r="G25" s="120"/>
      <c r="H25" s="121"/>
      <c r="I25" s="121"/>
      <c r="J25" s="122">
        <f>SUM(F25:I25)</f>
        <v>0</v>
      </c>
      <c r="K25" s="120"/>
      <c r="L25" s="121"/>
      <c r="M25" s="121"/>
      <c r="N25" s="122">
        <f>SUM(J25:M25)</f>
        <v>0</v>
      </c>
      <c r="O25" s="120"/>
      <c r="P25" s="121"/>
      <c r="Q25" s="121"/>
      <c r="R25" s="122">
        <f>SUM(N25:Q25)</f>
        <v>0</v>
      </c>
      <c r="S25" s="120"/>
      <c r="T25" s="121"/>
      <c r="U25" s="121"/>
      <c r="V25" s="122">
        <f>SUM(R25:U25)</f>
        <v>0</v>
      </c>
      <c r="W25" s="120"/>
      <c r="X25" s="121"/>
      <c r="Y25" s="121"/>
      <c r="Z25" s="122">
        <f>SUM(V25:Y25)</f>
        <v>0</v>
      </c>
      <c r="AA25" s="120"/>
      <c r="AB25" s="121"/>
      <c r="AC25" s="121"/>
      <c r="AD25" s="122">
        <f>SUM(Z25:AC25)</f>
        <v>0</v>
      </c>
      <c r="AE25" s="120"/>
      <c r="AF25" s="121"/>
      <c r="AG25" s="121"/>
      <c r="AH25" s="122">
        <f>SUM(AD25:AG25)</f>
        <v>0</v>
      </c>
      <c r="AI25" s="120"/>
      <c r="AJ25" s="121"/>
      <c r="AK25" s="121"/>
      <c r="AL25" s="122">
        <f>SUM(AH25:AK25)</f>
        <v>0</v>
      </c>
      <c r="AM25" s="120"/>
      <c r="AN25" s="121"/>
      <c r="AO25" s="121"/>
      <c r="AP25" s="122">
        <f>SUM(AL25:AO25)</f>
        <v>0</v>
      </c>
      <c r="AQ25" s="120"/>
      <c r="AR25" s="121"/>
      <c r="AS25" s="121"/>
      <c r="AT25" s="122">
        <f>SUM(AP25:AS25)</f>
        <v>0</v>
      </c>
      <c r="AU25" s="120"/>
      <c r="AV25" s="121"/>
      <c r="AW25" s="121"/>
      <c r="AX25" s="122">
        <f>SUM(AT25:AW25)</f>
        <v>0</v>
      </c>
    </row>
    <row r="26" spans="1:50" s="123" customFormat="1" ht="24.9" customHeight="1" x14ac:dyDescent="0.3">
      <c r="A26" s="81" t="s">
        <v>429</v>
      </c>
      <c r="B26" s="80" t="s">
        <v>428</v>
      </c>
      <c r="C26" s="120"/>
      <c r="D26" s="121"/>
      <c r="E26" s="121"/>
      <c r="F26" s="122">
        <f>SUM(C26:E26)</f>
        <v>0</v>
      </c>
      <c r="G26" s="120"/>
      <c r="H26" s="121"/>
      <c r="I26" s="121"/>
      <c r="J26" s="122">
        <f>SUM(F26:I26)</f>
        <v>0</v>
      </c>
      <c r="K26" s="120"/>
      <c r="L26" s="121"/>
      <c r="M26" s="121"/>
      <c r="N26" s="122">
        <f>SUM(J26:M26)</f>
        <v>0</v>
      </c>
      <c r="O26" s="120"/>
      <c r="P26" s="121"/>
      <c r="Q26" s="121"/>
      <c r="R26" s="122">
        <f>SUM(N26:Q26)</f>
        <v>0</v>
      </c>
      <c r="S26" s="120"/>
      <c r="T26" s="121"/>
      <c r="U26" s="121"/>
      <c r="V26" s="122">
        <f>SUM(R26:U26)</f>
        <v>0</v>
      </c>
      <c r="W26" s="120"/>
      <c r="X26" s="121"/>
      <c r="Y26" s="121"/>
      <c r="Z26" s="122">
        <f>SUM(V26:Y26)</f>
        <v>0</v>
      </c>
      <c r="AA26" s="120"/>
      <c r="AB26" s="121"/>
      <c r="AC26" s="121"/>
      <c r="AD26" s="122">
        <f>SUM(Z26:AC26)</f>
        <v>0</v>
      </c>
      <c r="AE26" s="120"/>
      <c r="AF26" s="121"/>
      <c r="AG26" s="121"/>
      <c r="AH26" s="122">
        <f>SUM(AD26:AG26)</f>
        <v>0</v>
      </c>
      <c r="AI26" s="120"/>
      <c r="AJ26" s="121"/>
      <c r="AK26" s="121"/>
      <c r="AL26" s="122">
        <f>SUM(AH26:AK26)</f>
        <v>0</v>
      </c>
      <c r="AM26" s="120"/>
      <c r="AN26" s="121"/>
      <c r="AO26" s="121"/>
      <c r="AP26" s="122">
        <f>SUM(AL26:AO26)</f>
        <v>0</v>
      </c>
      <c r="AQ26" s="120"/>
      <c r="AR26" s="121"/>
      <c r="AS26" s="121"/>
      <c r="AT26" s="122">
        <f>SUM(AP26:AS26)</f>
        <v>0</v>
      </c>
      <c r="AU26" s="120"/>
      <c r="AV26" s="121"/>
      <c r="AW26" s="121"/>
      <c r="AX26" s="122">
        <f>SUM(AT26:AW26)</f>
        <v>0</v>
      </c>
    </row>
    <row r="27" spans="1:50" s="128" customFormat="1" ht="24.9" customHeight="1" x14ac:dyDescent="0.3">
      <c r="A27" s="28" t="s">
        <v>427</v>
      </c>
      <c r="B27" s="27" t="s">
        <v>426</v>
      </c>
      <c r="C27" s="125">
        <f>SUM(C24:C26)</f>
        <v>0</v>
      </c>
      <c r="D27" s="126">
        <f>SUM(D24:D26)</f>
        <v>0</v>
      </c>
      <c r="E27" s="126">
        <f>SUM(E24:E26)</f>
        <v>0</v>
      </c>
      <c r="F27" s="127">
        <f>IF((SUM(C27:E27))=(SUM(F24:F26)),SUM(F24:F26),"HIBA!")</f>
        <v>0</v>
      </c>
      <c r="G27" s="125">
        <f>SUM(G24:G26)</f>
        <v>0</v>
      </c>
      <c r="H27" s="126">
        <f>SUM(H24:H26)</f>
        <v>0</v>
      </c>
      <c r="I27" s="126">
        <f>SUM(I24:I26)</f>
        <v>0</v>
      </c>
      <c r="J27" s="127">
        <f>IF((SUM(F27:I27))=(SUM(J24:J26)),SUM(J24:J26),"HIBA!")</f>
        <v>0</v>
      </c>
      <c r="K27" s="125">
        <f>SUM(K24:K26)</f>
        <v>0</v>
      </c>
      <c r="L27" s="126">
        <f>SUM(L24:L26)</f>
        <v>0</v>
      </c>
      <c r="M27" s="126">
        <f>SUM(M24:M26)</f>
        <v>0</v>
      </c>
      <c r="N27" s="127">
        <f>IF((SUM(J27:M27))=(SUM(N24:N26)),SUM(N24:N26),"HIBA!")</f>
        <v>0</v>
      </c>
      <c r="O27" s="125">
        <f>SUM(O24:O26)</f>
        <v>0</v>
      </c>
      <c r="P27" s="126">
        <f>SUM(P24:P26)</f>
        <v>0</v>
      </c>
      <c r="Q27" s="126">
        <f>SUM(Q24:Q26)</f>
        <v>0</v>
      </c>
      <c r="R27" s="127">
        <f>IF((SUM(N27:Q27))=(SUM(R24:R26)),SUM(R24:R26),"HIBA!")</f>
        <v>0</v>
      </c>
      <c r="S27" s="125">
        <f>SUM(S24:S26)</f>
        <v>0</v>
      </c>
      <c r="T27" s="126">
        <f>SUM(T24:T26)</f>
        <v>0</v>
      </c>
      <c r="U27" s="126">
        <f>SUM(U24:U26)</f>
        <v>0</v>
      </c>
      <c r="V27" s="127">
        <f>IF((SUM(R27:U27))=(SUM(V24:V26)),SUM(V24:V26),"HIBA!")</f>
        <v>0</v>
      </c>
      <c r="W27" s="125">
        <f>SUM(W24:W26)</f>
        <v>0</v>
      </c>
      <c r="X27" s="126">
        <f>SUM(X24:X26)</f>
        <v>0</v>
      </c>
      <c r="Y27" s="126">
        <f>SUM(Y24:Y26)</f>
        <v>0</v>
      </c>
      <c r="Z27" s="127">
        <f>IF((SUM(V27:Y27))=(SUM(Z24:Z26)),SUM(Z24:Z26),"HIBA!")</f>
        <v>0</v>
      </c>
      <c r="AA27" s="125">
        <f>SUM(AA24:AA26)</f>
        <v>0</v>
      </c>
      <c r="AB27" s="126">
        <f>SUM(AB24:AB26)</f>
        <v>0</v>
      </c>
      <c r="AC27" s="126">
        <f>SUM(AC24:AC26)</f>
        <v>0</v>
      </c>
      <c r="AD27" s="127">
        <f>IF((SUM(Z27:AC27))=(SUM(AD24:AD26)),SUM(AD24:AD26),"HIBA!")</f>
        <v>0</v>
      </c>
      <c r="AE27" s="125">
        <f>SUM(AE24:AE26)</f>
        <v>0</v>
      </c>
      <c r="AF27" s="126">
        <f>SUM(AF24:AF26)</f>
        <v>0</v>
      </c>
      <c r="AG27" s="126">
        <f>SUM(AG24:AG26)</f>
        <v>0</v>
      </c>
      <c r="AH27" s="127">
        <f>IF((SUM(AD27:AG27))=(SUM(AH24:AH26)),SUM(AH24:AH26),"HIBA!")</f>
        <v>0</v>
      </c>
      <c r="AI27" s="125">
        <f>SUM(AI24:AI26)</f>
        <v>0</v>
      </c>
      <c r="AJ27" s="126">
        <f>SUM(AJ24:AJ26)</f>
        <v>0</v>
      </c>
      <c r="AK27" s="126">
        <f>SUM(AK24:AK26)</f>
        <v>0</v>
      </c>
      <c r="AL27" s="127">
        <f>IF((SUM(AH27:AK27))=(SUM(AL24:AL26)),SUM(AL24:AL26),"HIBA!")</f>
        <v>0</v>
      </c>
      <c r="AM27" s="125">
        <f>SUM(AM24:AM26)</f>
        <v>0</v>
      </c>
      <c r="AN27" s="126">
        <f>SUM(AN24:AN26)</f>
        <v>0</v>
      </c>
      <c r="AO27" s="126">
        <f>SUM(AO24:AO26)</f>
        <v>0</v>
      </c>
      <c r="AP27" s="127">
        <f>IF((SUM(AL27:AO27))=(SUM(AP24:AP26)),SUM(AP24:AP26),"HIBA!")</f>
        <v>0</v>
      </c>
      <c r="AQ27" s="125">
        <f>SUM(AQ24:AQ26)</f>
        <v>0</v>
      </c>
      <c r="AR27" s="126">
        <f>SUM(AR24:AR26)</f>
        <v>0</v>
      </c>
      <c r="AS27" s="126">
        <f>SUM(AS24:AS26)</f>
        <v>0</v>
      </c>
      <c r="AT27" s="127">
        <f>IF((SUM(AP27:AS27))=(SUM(AT24:AT26)),SUM(AT24:AT26),"HIBA!")</f>
        <v>0</v>
      </c>
      <c r="AU27" s="125">
        <f>SUM(AU24:AU26)</f>
        <v>0</v>
      </c>
      <c r="AV27" s="126">
        <f>SUM(AV24:AV26)</f>
        <v>0</v>
      </c>
      <c r="AW27" s="126">
        <f>SUM(AW24:AW26)</f>
        <v>0</v>
      </c>
      <c r="AX27" s="127">
        <f>IF((SUM(AT27:AW27))=(SUM(AX24:AX26)),SUM(AX24:AX26),"HIBA!")</f>
        <v>0</v>
      </c>
    </row>
    <row r="28" spans="1:50" s="133" customFormat="1" ht="30" customHeight="1" x14ac:dyDescent="0.3">
      <c r="A28" s="16" t="s">
        <v>425</v>
      </c>
      <c r="B28" s="15" t="s">
        <v>424</v>
      </c>
      <c r="C28" s="130">
        <f>SUM(C27,C23)</f>
        <v>0</v>
      </c>
      <c r="D28" s="131">
        <f>SUM(D27,D23)</f>
        <v>0</v>
      </c>
      <c r="E28" s="131">
        <f>SUM(E27,E23)</f>
        <v>0</v>
      </c>
      <c r="F28" s="132">
        <f>IF((SUM(C28:E28))=(F23+F27),SUM(F27,F23),"HIBA!")</f>
        <v>0</v>
      </c>
      <c r="G28" s="130">
        <f>SUM(G27,G23)</f>
        <v>0</v>
      </c>
      <c r="H28" s="131">
        <f>SUM(H27,H23)</f>
        <v>0</v>
      </c>
      <c r="I28" s="131">
        <f>SUM(I27,I23)</f>
        <v>0</v>
      </c>
      <c r="J28" s="132">
        <f>IF((SUM(F28:I28))=(J23+J27),SUM(J27,J23),"HIBA!")</f>
        <v>0</v>
      </c>
      <c r="K28" s="130">
        <f>SUM(K27,K23)</f>
        <v>0</v>
      </c>
      <c r="L28" s="131">
        <f>SUM(L27,L23)</f>
        <v>0</v>
      </c>
      <c r="M28" s="131">
        <f>SUM(M27,M23)</f>
        <v>0</v>
      </c>
      <c r="N28" s="132">
        <f>IF((SUM(J28:M28))=(N23+N27),SUM(N27,N23),"HIBA!")</f>
        <v>0</v>
      </c>
      <c r="O28" s="130">
        <f>SUM(O27,O23)</f>
        <v>0</v>
      </c>
      <c r="P28" s="131">
        <f>SUM(P27,P23)</f>
        <v>0</v>
      </c>
      <c r="Q28" s="131">
        <f>SUM(Q27,Q23)</f>
        <v>0</v>
      </c>
      <c r="R28" s="132">
        <f>IF((SUM(N28:Q28))=(R23+R27),SUM(R27,R23),"HIBA!")</f>
        <v>0</v>
      </c>
      <c r="S28" s="130">
        <f>SUM(S27,S23)</f>
        <v>0</v>
      </c>
      <c r="T28" s="131">
        <f>SUM(T27,T23)</f>
        <v>0</v>
      </c>
      <c r="U28" s="131">
        <f>SUM(U27,U23)</f>
        <v>0</v>
      </c>
      <c r="V28" s="132">
        <f>IF((SUM(R28:U28))=(V23+V27),SUM(V27,V23),"HIBA!")</f>
        <v>0</v>
      </c>
      <c r="W28" s="130">
        <f>SUM(W27,W23)</f>
        <v>0</v>
      </c>
      <c r="X28" s="131">
        <f>SUM(X27,X23)</f>
        <v>0</v>
      </c>
      <c r="Y28" s="131">
        <f>SUM(Y27,Y23)</f>
        <v>0</v>
      </c>
      <c r="Z28" s="132">
        <f>IF((SUM(V28:Y28))=(Z23+Z27),SUM(Z27,Z23),"HIBA!")</f>
        <v>0</v>
      </c>
      <c r="AA28" s="130">
        <f>SUM(AA27,AA23)</f>
        <v>0</v>
      </c>
      <c r="AB28" s="131">
        <f>SUM(AB27,AB23)</f>
        <v>0</v>
      </c>
      <c r="AC28" s="131">
        <f>SUM(AC27,AC23)</f>
        <v>0</v>
      </c>
      <c r="AD28" s="132">
        <f>IF((SUM(Z28:AC28))=(AD23+AD27),SUM(AD27,AD23),"HIBA!")</f>
        <v>0</v>
      </c>
      <c r="AE28" s="130">
        <f>SUM(AE27,AE23)</f>
        <v>0</v>
      </c>
      <c r="AF28" s="131">
        <f>SUM(AF27,AF23)</f>
        <v>0</v>
      </c>
      <c r="AG28" s="131">
        <f>SUM(AG27,AG23)</f>
        <v>0</v>
      </c>
      <c r="AH28" s="132">
        <f>IF((SUM(AD28:AG28))=(AH23+AH27),SUM(AH27,AH23),"HIBA!")</f>
        <v>0</v>
      </c>
      <c r="AI28" s="130">
        <f>SUM(AI27,AI23)</f>
        <v>0</v>
      </c>
      <c r="AJ28" s="131">
        <f>SUM(AJ27,AJ23)</f>
        <v>0</v>
      </c>
      <c r="AK28" s="131">
        <f>SUM(AK27,AK23)</f>
        <v>0</v>
      </c>
      <c r="AL28" s="132">
        <f>IF((SUM(AH28:AK28))=(AL23+AL27),SUM(AL27,AL23),"HIBA!")</f>
        <v>0</v>
      </c>
      <c r="AM28" s="130">
        <f>SUM(AM27,AM23)</f>
        <v>0</v>
      </c>
      <c r="AN28" s="131">
        <f>SUM(AN27,AN23)</f>
        <v>0</v>
      </c>
      <c r="AO28" s="131">
        <f>SUM(AO27,AO23)</f>
        <v>0</v>
      </c>
      <c r="AP28" s="132">
        <f>IF((SUM(AL28:AO28))=(AP23+AP27),SUM(AP27,AP23),"HIBA!")</f>
        <v>0</v>
      </c>
      <c r="AQ28" s="130">
        <f>SUM(AQ27,AQ23)</f>
        <v>0</v>
      </c>
      <c r="AR28" s="131">
        <f>SUM(AR27,AR23)</f>
        <v>0</v>
      </c>
      <c r="AS28" s="131">
        <f>SUM(AS27,AS23)</f>
        <v>0</v>
      </c>
      <c r="AT28" s="132">
        <f>IF((SUM(AP28:AS28))=(AT23+AT27),SUM(AT27,AT23),"HIBA!")</f>
        <v>0</v>
      </c>
      <c r="AU28" s="130">
        <f>SUM(AU27,AU23)</f>
        <v>0</v>
      </c>
      <c r="AV28" s="131">
        <f>SUM(AV27,AV23)</f>
        <v>0</v>
      </c>
      <c r="AW28" s="131">
        <f>SUM(AW27,AW23)</f>
        <v>0</v>
      </c>
      <c r="AX28" s="132">
        <f>IF((SUM(AT28:AW28))=(AX23+AX27),SUM(AX27,AX23),"HIBA!")</f>
        <v>0</v>
      </c>
    </row>
    <row r="29" spans="1:50" s="137" customFormat="1" ht="30" customHeight="1" x14ac:dyDescent="0.3">
      <c r="A29" s="16" t="s">
        <v>423</v>
      </c>
      <c r="B29" s="15" t="s">
        <v>422</v>
      </c>
      <c r="C29" s="135"/>
      <c r="D29" s="136"/>
      <c r="E29" s="136"/>
      <c r="F29" s="132">
        <f>SUM(C29:E29)</f>
        <v>0</v>
      </c>
      <c r="G29" s="135">
        <v>0</v>
      </c>
      <c r="H29" s="136"/>
      <c r="I29" s="136"/>
      <c r="J29" s="132">
        <f>SUM(F29:I29)</f>
        <v>0</v>
      </c>
      <c r="K29" s="135"/>
      <c r="L29" s="136"/>
      <c r="M29" s="136"/>
      <c r="N29" s="132">
        <f>SUM(J29:M29)</f>
        <v>0</v>
      </c>
      <c r="O29" s="135"/>
      <c r="P29" s="136"/>
      <c r="Q29" s="136"/>
      <c r="R29" s="132">
        <f>SUM(N29:Q29)</f>
        <v>0</v>
      </c>
      <c r="S29" s="135"/>
      <c r="T29" s="136"/>
      <c r="U29" s="136"/>
      <c r="V29" s="132">
        <f>SUM(R29:U29)</f>
        <v>0</v>
      </c>
      <c r="W29" s="135"/>
      <c r="X29" s="136"/>
      <c r="Y29" s="136"/>
      <c r="Z29" s="132">
        <f>SUM(V29:Y29)</f>
        <v>0</v>
      </c>
      <c r="AA29" s="135"/>
      <c r="AB29" s="136"/>
      <c r="AC29" s="136"/>
      <c r="AD29" s="132">
        <f>SUM(Z29:AC29)</f>
        <v>0</v>
      </c>
      <c r="AE29" s="135"/>
      <c r="AF29" s="136"/>
      <c r="AG29" s="136"/>
      <c r="AH29" s="132">
        <f>SUM(AD29:AG29)</f>
        <v>0</v>
      </c>
      <c r="AI29" s="135"/>
      <c r="AJ29" s="136"/>
      <c r="AK29" s="136"/>
      <c r="AL29" s="132">
        <f>SUM(AH29:AK29)</f>
        <v>0</v>
      </c>
      <c r="AM29" s="135"/>
      <c r="AN29" s="136"/>
      <c r="AO29" s="136"/>
      <c r="AP29" s="132">
        <f>SUM(AL29:AO29)</f>
        <v>0</v>
      </c>
      <c r="AQ29" s="135"/>
      <c r="AR29" s="136"/>
      <c r="AS29" s="136"/>
      <c r="AT29" s="132">
        <f>SUM(AP29:AS29)</f>
        <v>0</v>
      </c>
      <c r="AU29" s="135"/>
      <c r="AV29" s="136"/>
      <c r="AW29" s="136"/>
      <c r="AX29" s="132">
        <f>SUM(AT29:AW29)</f>
        <v>0</v>
      </c>
    </row>
    <row r="30" spans="1:50" s="123" customFormat="1" ht="24.9" customHeight="1" x14ac:dyDescent="0.3">
      <c r="A30" s="34" t="s">
        <v>421</v>
      </c>
      <c r="B30" s="33" t="s">
        <v>420</v>
      </c>
      <c r="C30" s="120"/>
      <c r="D30" s="121"/>
      <c r="E30" s="121"/>
      <c r="F30" s="122">
        <f>SUM(C30:E30)</f>
        <v>0</v>
      </c>
      <c r="G30" s="120"/>
      <c r="H30" s="121"/>
      <c r="I30" s="121"/>
      <c r="J30" s="122">
        <f>SUM(F30:I30)</f>
        <v>0</v>
      </c>
      <c r="K30" s="120"/>
      <c r="L30" s="121"/>
      <c r="M30" s="121"/>
      <c r="N30" s="122">
        <f>SUM(J30:M30)</f>
        <v>0</v>
      </c>
      <c r="O30" s="120"/>
      <c r="P30" s="121"/>
      <c r="Q30" s="121"/>
      <c r="R30" s="122">
        <f>SUM(N30:Q30)</f>
        <v>0</v>
      </c>
      <c r="S30" s="120"/>
      <c r="T30" s="121"/>
      <c r="U30" s="121"/>
      <c r="V30" s="122">
        <f>SUM(R30:U30)</f>
        <v>0</v>
      </c>
      <c r="W30" s="120"/>
      <c r="X30" s="121"/>
      <c r="Y30" s="121"/>
      <c r="Z30" s="122">
        <f>SUM(V30:Y30)</f>
        <v>0</v>
      </c>
      <c r="AA30" s="120"/>
      <c r="AB30" s="121"/>
      <c r="AC30" s="121"/>
      <c r="AD30" s="122">
        <f>SUM(Z30:AC30)</f>
        <v>0</v>
      </c>
      <c r="AE30" s="120"/>
      <c r="AF30" s="121"/>
      <c r="AG30" s="121"/>
      <c r="AH30" s="122">
        <f>SUM(AD30:AG30)</f>
        <v>0</v>
      </c>
      <c r="AI30" s="120"/>
      <c r="AJ30" s="121"/>
      <c r="AK30" s="121"/>
      <c r="AL30" s="122">
        <f>SUM(AH30:AK30)</f>
        <v>0</v>
      </c>
      <c r="AM30" s="120"/>
      <c r="AN30" s="121"/>
      <c r="AO30" s="121"/>
      <c r="AP30" s="122">
        <f>SUM(AL30:AO30)</f>
        <v>0</v>
      </c>
      <c r="AQ30" s="120"/>
      <c r="AR30" s="121"/>
      <c r="AS30" s="121"/>
      <c r="AT30" s="122">
        <f>SUM(AP30:AS30)</f>
        <v>0</v>
      </c>
      <c r="AU30" s="120"/>
      <c r="AV30" s="121"/>
      <c r="AW30" s="121"/>
      <c r="AX30" s="122">
        <f>SUM(AT30:AW30)</f>
        <v>0</v>
      </c>
    </row>
    <row r="31" spans="1:50" s="123" customFormat="1" ht="24.9" customHeight="1" x14ac:dyDescent="0.3">
      <c r="A31" s="34" t="s">
        <v>419</v>
      </c>
      <c r="B31" s="33" t="s">
        <v>418</v>
      </c>
      <c r="C31" s="120"/>
      <c r="D31" s="121"/>
      <c r="E31" s="121"/>
      <c r="F31" s="122">
        <f>SUM(C31:E31)</f>
        <v>0</v>
      </c>
      <c r="G31" s="120">
        <v>0</v>
      </c>
      <c r="H31" s="121"/>
      <c r="I31" s="121"/>
      <c r="J31" s="122">
        <f>SUM(F31:I31)</f>
        <v>0</v>
      </c>
      <c r="K31" s="120"/>
      <c r="L31" s="121"/>
      <c r="M31" s="121"/>
      <c r="N31" s="122">
        <f>SUM(J31:M31)</f>
        <v>0</v>
      </c>
      <c r="O31" s="120"/>
      <c r="P31" s="121"/>
      <c r="Q31" s="121"/>
      <c r="R31" s="122">
        <f>SUM(N31:Q31)</f>
        <v>0</v>
      </c>
      <c r="S31" s="120"/>
      <c r="T31" s="121"/>
      <c r="U31" s="121"/>
      <c r="V31" s="122">
        <f>SUM(R31:U31)</f>
        <v>0</v>
      </c>
      <c r="W31" s="120"/>
      <c r="X31" s="121"/>
      <c r="Y31" s="121"/>
      <c r="Z31" s="122">
        <f>SUM(V31:Y31)</f>
        <v>0</v>
      </c>
      <c r="AA31" s="120"/>
      <c r="AB31" s="121"/>
      <c r="AC31" s="121"/>
      <c r="AD31" s="122">
        <f>SUM(Z31:AC31)</f>
        <v>0</v>
      </c>
      <c r="AE31" s="120"/>
      <c r="AF31" s="121"/>
      <c r="AG31" s="121"/>
      <c r="AH31" s="122">
        <f>SUM(AD31:AG31)</f>
        <v>0</v>
      </c>
      <c r="AI31" s="120"/>
      <c r="AJ31" s="121"/>
      <c r="AK31" s="121"/>
      <c r="AL31" s="122">
        <f>SUM(AH31:AK31)</f>
        <v>0</v>
      </c>
      <c r="AM31" s="120"/>
      <c r="AN31" s="121"/>
      <c r="AO31" s="121"/>
      <c r="AP31" s="122">
        <f>SUM(AL31:AO31)</f>
        <v>0</v>
      </c>
      <c r="AQ31" s="120"/>
      <c r="AR31" s="121"/>
      <c r="AS31" s="121"/>
      <c r="AT31" s="122">
        <f>SUM(AP31:AS31)</f>
        <v>0</v>
      </c>
      <c r="AU31" s="120"/>
      <c r="AV31" s="121"/>
      <c r="AW31" s="121"/>
      <c r="AX31" s="122">
        <f>SUM(AT31:AW31)</f>
        <v>0</v>
      </c>
    </row>
    <row r="32" spans="1:50" s="123" customFormat="1" ht="24.9" customHeight="1" x14ac:dyDescent="0.3">
      <c r="A32" s="34" t="s">
        <v>417</v>
      </c>
      <c r="B32" s="33" t="s">
        <v>416</v>
      </c>
      <c r="C32" s="120"/>
      <c r="D32" s="121"/>
      <c r="E32" s="121"/>
      <c r="F32" s="122">
        <f>SUM(C32:E32)</f>
        <v>0</v>
      </c>
      <c r="G32" s="120"/>
      <c r="H32" s="121"/>
      <c r="I32" s="121"/>
      <c r="J32" s="122">
        <f>SUM(F32:I32)</f>
        <v>0</v>
      </c>
      <c r="K32" s="120"/>
      <c r="L32" s="121"/>
      <c r="M32" s="121"/>
      <c r="N32" s="122">
        <f>SUM(J32:M32)</f>
        <v>0</v>
      </c>
      <c r="O32" s="120"/>
      <c r="P32" s="121"/>
      <c r="Q32" s="121"/>
      <c r="R32" s="122">
        <f>SUM(N32:Q32)</f>
        <v>0</v>
      </c>
      <c r="S32" s="120"/>
      <c r="T32" s="121"/>
      <c r="U32" s="121"/>
      <c r="V32" s="122">
        <f>SUM(R32:U32)</f>
        <v>0</v>
      </c>
      <c r="W32" s="120"/>
      <c r="X32" s="121"/>
      <c r="Y32" s="121"/>
      <c r="Z32" s="122">
        <f>SUM(V32:Y32)</f>
        <v>0</v>
      </c>
      <c r="AA32" s="120"/>
      <c r="AB32" s="121"/>
      <c r="AC32" s="121"/>
      <c r="AD32" s="122">
        <f>SUM(Z32:AC32)</f>
        <v>0</v>
      </c>
      <c r="AE32" s="120"/>
      <c r="AF32" s="121"/>
      <c r="AG32" s="121"/>
      <c r="AH32" s="122">
        <f>SUM(AD32:AG32)</f>
        <v>0</v>
      </c>
      <c r="AI32" s="120"/>
      <c r="AJ32" s="121"/>
      <c r="AK32" s="121"/>
      <c r="AL32" s="122">
        <f>SUM(AH32:AK32)</f>
        <v>0</v>
      </c>
      <c r="AM32" s="120"/>
      <c r="AN32" s="121"/>
      <c r="AO32" s="121"/>
      <c r="AP32" s="122">
        <f>SUM(AL32:AO32)</f>
        <v>0</v>
      </c>
      <c r="AQ32" s="120"/>
      <c r="AR32" s="121"/>
      <c r="AS32" s="121"/>
      <c r="AT32" s="122">
        <f>SUM(AP32:AS32)</f>
        <v>0</v>
      </c>
      <c r="AU32" s="120"/>
      <c r="AV32" s="121"/>
      <c r="AW32" s="121"/>
      <c r="AX32" s="122">
        <f>SUM(AT32:AW32)</f>
        <v>0</v>
      </c>
    </row>
    <row r="33" spans="1:50" s="128" customFormat="1" ht="24.9" customHeight="1" x14ac:dyDescent="0.3">
      <c r="A33" s="28" t="s">
        <v>415</v>
      </c>
      <c r="B33" s="27" t="s">
        <v>414</v>
      </c>
      <c r="C33" s="125">
        <f>SUM(C30:C32)</f>
        <v>0</v>
      </c>
      <c r="D33" s="126">
        <f>SUM(D30:D32)</f>
        <v>0</v>
      </c>
      <c r="E33" s="126">
        <f>SUM(E30:E32)</f>
        <v>0</v>
      </c>
      <c r="F33" s="127">
        <f>IF((SUM(C33:E33))=(SUM(F30:F32)),SUM(F30:F32),"HIBA!")</f>
        <v>0</v>
      </c>
      <c r="G33" s="125">
        <f>SUM(G30:G32)</f>
        <v>0</v>
      </c>
      <c r="H33" s="126">
        <f>SUM(H30:H32)</f>
        <v>0</v>
      </c>
      <c r="I33" s="126">
        <f>SUM(I30:I32)</f>
        <v>0</v>
      </c>
      <c r="J33" s="127">
        <f>IF((SUM(F33:I33))=(SUM(J30:J32)),SUM(J30:J32),"HIBA!")</f>
        <v>0</v>
      </c>
      <c r="K33" s="125">
        <f>SUM(K30:K32)</f>
        <v>0</v>
      </c>
      <c r="L33" s="126">
        <f>SUM(L30:L32)</f>
        <v>0</v>
      </c>
      <c r="M33" s="126">
        <f>SUM(M30:M32)</f>
        <v>0</v>
      </c>
      <c r="N33" s="127">
        <f>IF((SUM(J33:M33))=(SUM(N30:N32)),SUM(N30:N32),"HIBA!")</f>
        <v>0</v>
      </c>
      <c r="O33" s="125">
        <f>SUM(O30:O32)</f>
        <v>0</v>
      </c>
      <c r="P33" s="126">
        <f>SUM(P30:P32)</f>
        <v>0</v>
      </c>
      <c r="Q33" s="126">
        <f>SUM(Q30:Q32)</f>
        <v>0</v>
      </c>
      <c r="R33" s="127">
        <f>IF((SUM(N33:Q33))=(SUM(R30:R32)),SUM(R30:R32),"HIBA!")</f>
        <v>0</v>
      </c>
      <c r="S33" s="125">
        <f>SUM(S30:S32)</f>
        <v>0</v>
      </c>
      <c r="T33" s="126">
        <f>SUM(T30:T32)</f>
        <v>0</v>
      </c>
      <c r="U33" s="126">
        <f>SUM(U30:U32)</f>
        <v>0</v>
      </c>
      <c r="V33" s="127">
        <f>IF((SUM(R33:U33))=(SUM(V30:V32)),SUM(V30:V32),"HIBA!")</f>
        <v>0</v>
      </c>
      <c r="W33" s="125">
        <f>SUM(W30:W32)</f>
        <v>0</v>
      </c>
      <c r="X33" s="126">
        <f>SUM(X30:X32)</f>
        <v>0</v>
      </c>
      <c r="Y33" s="126">
        <f>SUM(Y30:Y32)</f>
        <v>0</v>
      </c>
      <c r="Z33" s="127">
        <f>IF((SUM(V33:Y33))=(SUM(Z30:Z32)),SUM(Z30:Z32),"HIBA!")</f>
        <v>0</v>
      </c>
      <c r="AA33" s="125">
        <f>SUM(AA30:AA32)</f>
        <v>0</v>
      </c>
      <c r="AB33" s="126">
        <f>SUM(AB30:AB32)</f>
        <v>0</v>
      </c>
      <c r="AC33" s="126">
        <f>SUM(AC30:AC32)</f>
        <v>0</v>
      </c>
      <c r="AD33" s="127">
        <f>IF((SUM(Z33:AC33))=(SUM(AD30:AD32)),SUM(AD30:AD32),"HIBA!")</f>
        <v>0</v>
      </c>
      <c r="AE33" s="125">
        <f>SUM(AE30:AE32)</f>
        <v>0</v>
      </c>
      <c r="AF33" s="126">
        <f>SUM(AF30:AF32)</f>
        <v>0</v>
      </c>
      <c r="AG33" s="126">
        <f>SUM(AG30:AG32)</f>
        <v>0</v>
      </c>
      <c r="AH33" s="127">
        <f>IF((SUM(AD33:AG33))=(SUM(AH30:AH32)),SUM(AH30:AH32),"HIBA!")</f>
        <v>0</v>
      </c>
      <c r="AI33" s="125">
        <f>SUM(AI30:AI32)</f>
        <v>0</v>
      </c>
      <c r="AJ33" s="126">
        <f>SUM(AJ30:AJ32)</f>
        <v>0</v>
      </c>
      <c r="AK33" s="126">
        <f>SUM(AK30:AK32)</f>
        <v>0</v>
      </c>
      <c r="AL33" s="127">
        <f>IF((SUM(AH33:AK33))=(SUM(AL30:AL32)),SUM(AL30:AL32),"HIBA!")</f>
        <v>0</v>
      </c>
      <c r="AM33" s="125">
        <f>SUM(AM30:AM32)</f>
        <v>0</v>
      </c>
      <c r="AN33" s="126">
        <f>SUM(AN30:AN32)</f>
        <v>0</v>
      </c>
      <c r="AO33" s="126">
        <f>SUM(AO30:AO32)</f>
        <v>0</v>
      </c>
      <c r="AP33" s="127">
        <f>IF((SUM(AL33:AO33))=(SUM(AP30:AP32)),SUM(AP30:AP32),"HIBA!")</f>
        <v>0</v>
      </c>
      <c r="AQ33" s="125">
        <f>SUM(AQ30:AQ32)</f>
        <v>0</v>
      </c>
      <c r="AR33" s="126">
        <f>SUM(AR30:AR32)</f>
        <v>0</v>
      </c>
      <c r="AS33" s="126">
        <f>SUM(AS30:AS32)</f>
        <v>0</v>
      </c>
      <c r="AT33" s="127">
        <f>IF((SUM(AP33:AS33))=(SUM(AT30:AT32)),SUM(AT30:AT32),"HIBA!")</f>
        <v>0</v>
      </c>
      <c r="AU33" s="125">
        <f>SUM(AU30:AU32)</f>
        <v>0</v>
      </c>
      <c r="AV33" s="126">
        <f>SUM(AV30:AV32)</f>
        <v>0</v>
      </c>
      <c r="AW33" s="126">
        <f>SUM(AW30:AW32)</f>
        <v>0</v>
      </c>
      <c r="AX33" s="127">
        <f>IF((SUM(AT33:AW33))=(SUM(AX30:AX32)),SUM(AX30:AX32),"HIBA!")</f>
        <v>0</v>
      </c>
    </row>
    <row r="34" spans="1:50" s="123" customFormat="1" ht="24.9" customHeight="1" x14ac:dyDescent="0.3">
      <c r="A34" s="34" t="s">
        <v>413</v>
      </c>
      <c r="B34" s="33" t="s">
        <v>412</v>
      </c>
      <c r="C34" s="120"/>
      <c r="D34" s="121"/>
      <c r="E34" s="121"/>
      <c r="F34" s="122">
        <f>SUM(C34:E34)</f>
        <v>0</v>
      </c>
      <c r="G34" s="120"/>
      <c r="H34" s="121"/>
      <c r="I34" s="121"/>
      <c r="J34" s="122">
        <f>SUM(F34:I34)</f>
        <v>0</v>
      </c>
      <c r="K34" s="120"/>
      <c r="L34" s="121"/>
      <c r="M34" s="121"/>
      <c r="N34" s="122">
        <f>SUM(J34:M34)</f>
        <v>0</v>
      </c>
      <c r="O34" s="120"/>
      <c r="P34" s="121"/>
      <c r="Q34" s="121"/>
      <c r="R34" s="122">
        <f>SUM(N34:Q34)</f>
        <v>0</v>
      </c>
      <c r="S34" s="120"/>
      <c r="T34" s="121"/>
      <c r="U34" s="121"/>
      <c r="V34" s="122">
        <f>SUM(R34:U34)</f>
        <v>0</v>
      </c>
      <c r="W34" s="120"/>
      <c r="X34" s="121"/>
      <c r="Y34" s="121"/>
      <c r="Z34" s="122">
        <f>SUM(V34:Y34)</f>
        <v>0</v>
      </c>
      <c r="AA34" s="120"/>
      <c r="AB34" s="121"/>
      <c r="AC34" s="121"/>
      <c r="AD34" s="122">
        <f>SUM(Z34:AC34)</f>
        <v>0</v>
      </c>
      <c r="AE34" s="120"/>
      <c r="AF34" s="121"/>
      <c r="AG34" s="121"/>
      <c r="AH34" s="122">
        <f>SUM(AD34:AG34)</f>
        <v>0</v>
      </c>
      <c r="AI34" s="120"/>
      <c r="AJ34" s="121"/>
      <c r="AK34" s="121"/>
      <c r="AL34" s="122">
        <f>SUM(AH34:AK34)</f>
        <v>0</v>
      </c>
      <c r="AM34" s="120"/>
      <c r="AN34" s="121"/>
      <c r="AO34" s="121"/>
      <c r="AP34" s="122">
        <f>SUM(AL34:AO34)</f>
        <v>0</v>
      </c>
      <c r="AQ34" s="120"/>
      <c r="AR34" s="121"/>
      <c r="AS34" s="121"/>
      <c r="AT34" s="122">
        <f>SUM(AP34:AS34)</f>
        <v>0</v>
      </c>
      <c r="AU34" s="120"/>
      <c r="AV34" s="121"/>
      <c r="AW34" s="121"/>
      <c r="AX34" s="122">
        <f>SUM(AT34:AW34)</f>
        <v>0</v>
      </c>
    </row>
    <row r="35" spans="1:50" s="123" customFormat="1" ht="24.9" customHeight="1" x14ac:dyDescent="0.3">
      <c r="A35" s="34" t="s">
        <v>411</v>
      </c>
      <c r="B35" s="33" t="s">
        <v>410</v>
      </c>
      <c r="C35" s="120"/>
      <c r="D35" s="121"/>
      <c r="E35" s="121"/>
      <c r="F35" s="122">
        <f>SUM(C35:E35)</f>
        <v>0</v>
      </c>
      <c r="G35" s="120"/>
      <c r="H35" s="121"/>
      <c r="I35" s="121"/>
      <c r="J35" s="122">
        <f>SUM(F35:I35)</f>
        <v>0</v>
      </c>
      <c r="K35" s="120"/>
      <c r="L35" s="121"/>
      <c r="M35" s="121"/>
      <c r="N35" s="122">
        <f>SUM(J35:M35)</f>
        <v>0</v>
      </c>
      <c r="O35" s="120"/>
      <c r="P35" s="121"/>
      <c r="Q35" s="121"/>
      <c r="R35" s="122">
        <f>SUM(N35:Q35)</f>
        <v>0</v>
      </c>
      <c r="S35" s="120"/>
      <c r="T35" s="121"/>
      <c r="U35" s="121"/>
      <c r="V35" s="122">
        <f>SUM(R35:U35)</f>
        <v>0</v>
      </c>
      <c r="W35" s="120"/>
      <c r="X35" s="121"/>
      <c r="Y35" s="121"/>
      <c r="Z35" s="122">
        <f>SUM(V35:Y35)</f>
        <v>0</v>
      </c>
      <c r="AA35" s="120"/>
      <c r="AB35" s="121"/>
      <c r="AC35" s="121"/>
      <c r="AD35" s="122">
        <f>SUM(Z35:AC35)</f>
        <v>0</v>
      </c>
      <c r="AE35" s="120"/>
      <c r="AF35" s="121"/>
      <c r="AG35" s="121"/>
      <c r="AH35" s="122">
        <f>SUM(AD35:AG35)</f>
        <v>0</v>
      </c>
      <c r="AI35" s="120"/>
      <c r="AJ35" s="121"/>
      <c r="AK35" s="121"/>
      <c r="AL35" s="122">
        <f>SUM(AH35:AK35)</f>
        <v>0</v>
      </c>
      <c r="AM35" s="120"/>
      <c r="AN35" s="121"/>
      <c r="AO35" s="121"/>
      <c r="AP35" s="122">
        <f>SUM(AL35:AO35)</f>
        <v>0</v>
      </c>
      <c r="AQ35" s="120"/>
      <c r="AR35" s="121"/>
      <c r="AS35" s="121"/>
      <c r="AT35" s="122">
        <f>SUM(AP35:AS35)</f>
        <v>0</v>
      </c>
      <c r="AU35" s="120"/>
      <c r="AV35" s="121"/>
      <c r="AW35" s="121"/>
      <c r="AX35" s="122">
        <f>SUM(AT35:AW35)</f>
        <v>0</v>
      </c>
    </row>
    <row r="36" spans="1:50" s="128" customFormat="1" ht="24.9" customHeight="1" x14ac:dyDescent="0.3">
      <c r="A36" s="28" t="s">
        <v>409</v>
      </c>
      <c r="B36" s="27" t="s">
        <v>408</v>
      </c>
      <c r="C36" s="125">
        <f>SUM(C34:C35)</f>
        <v>0</v>
      </c>
      <c r="D36" s="126">
        <f>SUM(D34:D35)</f>
        <v>0</v>
      </c>
      <c r="E36" s="126">
        <f>SUM(E34:E35)</f>
        <v>0</v>
      </c>
      <c r="F36" s="127">
        <f>IF((SUM(C36:E36))=(SUM(F34:F35)),SUM(F34:F35),"HIBA!")</f>
        <v>0</v>
      </c>
      <c r="G36" s="125">
        <f>SUM(G34:G35)</f>
        <v>0</v>
      </c>
      <c r="H36" s="126">
        <f>SUM(H34:H35)</f>
        <v>0</v>
      </c>
      <c r="I36" s="126">
        <f>SUM(I34:I35)</f>
        <v>0</v>
      </c>
      <c r="J36" s="127">
        <f>IF((SUM(F36:I36))=(SUM(J34:J35)),SUM(J34:J35),"HIBA!")</f>
        <v>0</v>
      </c>
      <c r="K36" s="125">
        <f>SUM(K34:K35)</f>
        <v>0</v>
      </c>
      <c r="L36" s="126">
        <f>SUM(L34:L35)</f>
        <v>0</v>
      </c>
      <c r="M36" s="126">
        <f>SUM(M34:M35)</f>
        <v>0</v>
      </c>
      <c r="N36" s="127">
        <f>IF((SUM(J36:M36))=(SUM(N34:N35)),SUM(N34:N35),"HIBA!")</f>
        <v>0</v>
      </c>
      <c r="O36" s="125">
        <f>SUM(O34:O35)</f>
        <v>0</v>
      </c>
      <c r="P36" s="126">
        <f>SUM(P34:P35)</f>
        <v>0</v>
      </c>
      <c r="Q36" s="126">
        <f>SUM(Q34:Q35)</f>
        <v>0</v>
      </c>
      <c r="R36" s="127">
        <f>IF((SUM(N36:Q36))=(SUM(R34:R35)),SUM(R34:R35),"HIBA!")</f>
        <v>0</v>
      </c>
      <c r="S36" s="125">
        <f>SUM(S34:S35)</f>
        <v>0</v>
      </c>
      <c r="T36" s="126">
        <f>SUM(T34:T35)</f>
        <v>0</v>
      </c>
      <c r="U36" s="126">
        <f>SUM(U34:U35)</f>
        <v>0</v>
      </c>
      <c r="V36" s="127">
        <f>IF((SUM(R36:U36))=(SUM(V34:V35)),SUM(V34:V35),"HIBA!")</f>
        <v>0</v>
      </c>
      <c r="W36" s="125">
        <f>SUM(W34:W35)</f>
        <v>0</v>
      </c>
      <c r="X36" s="126">
        <f>SUM(X34:X35)</f>
        <v>0</v>
      </c>
      <c r="Y36" s="126">
        <f>SUM(Y34:Y35)</f>
        <v>0</v>
      </c>
      <c r="Z36" s="127">
        <f>IF((SUM(V36:Y36))=(SUM(Z34:Z35)),SUM(Z34:Z35),"HIBA!")</f>
        <v>0</v>
      </c>
      <c r="AA36" s="125">
        <f>SUM(AA34:AA35)</f>
        <v>0</v>
      </c>
      <c r="AB36" s="126">
        <f>SUM(AB34:AB35)</f>
        <v>0</v>
      </c>
      <c r="AC36" s="126">
        <f>SUM(AC34:AC35)</f>
        <v>0</v>
      </c>
      <c r="AD36" s="127">
        <f>IF((SUM(Z36:AC36))=(SUM(AD34:AD35)),SUM(AD34:AD35),"HIBA!")</f>
        <v>0</v>
      </c>
      <c r="AE36" s="125">
        <f>SUM(AE34:AE35)</f>
        <v>0</v>
      </c>
      <c r="AF36" s="126">
        <f>SUM(AF34:AF35)</f>
        <v>0</v>
      </c>
      <c r="AG36" s="126">
        <f>SUM(AG34:AG35)</f>
        <v>0</v>
      </c>
      <c r="AH36" s="127">
        <f>IF((SUM(AD36:AG36))=(SUM(AH34:AH35)),SUM(AH34:AH35),"HIBA!")</f>
        <v>0</v>
      </c>
      <c r="AI36" s="125">
        <f>SUM(AI34:AI35)</f>
        <v>0</v>
      </c>
      <c r="AJ36" s="126">
        <f>SUM(AJ34:AJ35)</f>
        <v>0</v>
      </c>
      <c r="AK36" s="126">
        <f>SUM(AK34:AK35)</f>
        <v>0</v>
      </c>
      <c r="AL36" s="127">
        <f>IF((SUM(AH36:AK36))=(SUM(AL34:AL35)),SUM(AL34:AL35),"HIBA!")</f>
        <v>0</v>
      </c>
      <c r="AM36" s="125">
        <f>SUM(AM34:AM35)</f>
        <v>0</v>
      </c>
      <c r="AN36" s="126">
        <f>SUM(AN34:AN35)</f>
        <v>0</v>
      </c>
      <c r="AO36" s="126">
        <f>SUM(AO34:AO35)</f>
        <v>0</v>
      </c>
      <c r="AP36" s="127">
        <f>IF((SUM(AL36:AO36))=(SUM(AP34:AP35)),SUM(AP34:AP35),"HIBA!")</f>
        <v>0</v>
      </c>
      <c r="AQ36" s="125">
        <f>SUM(AQ34:AQ35)</f>
        <v>0</v>
      </c>
      <c r="AR36" s="126">
        <f>SUM(AR34:AR35)</f>
        <v>0</v>
      </c>
      <c r="AS36" s="126">
        <f>SUM(AS34:AS35)</f>
        <v>0</v>
      </c>
      <c r="AT36" s="127">
        <f>IF((SUM(AP36:AS36))=(SUM(AT34:AT35)),SUM(AT34:AT35),"HIBA!")</f>
        <v>0</v>
      </c>
      <c r="AU36" s="125">
        <f>SUM(AU34:AU35)</f>
        <v>0</v>
      </c>
      <c r="AV36" s="126">
        <f>SUM(AV34:AV35)</f>
        <v>0</v>
      </c>
      <c r="AW36" s="126">
        <f>SUM(AW34:AW35)</f>
        <v>0</v>
      </c>
      <c r="AX36" s="127">
        <f>IF((SUM(AT36:AW36))=(SUM(AX34:AX35)),SUM(AX34:AX35),"HIBA!")</f>
        <v>0</v>
      </c>
    </row>
    <row r="37" spans="1:50" s="123" customFormat="1" ht="24.9" customHeight="1" x14ac:dyDescent="0.3">
      <c r="A37" s="34" t="s">
        <v>407</v>
      </c>
      <c r="B37" s="33" t="s">
        <v>406</v>
      </c>
      <c r="C37" s="120"/>
      <c r="D37" s="121"/>
      <c r="E37" s="121"/>
      <c r="F37" s="122">
        <f t="shared" ref="F37:F43" si="12">SUM(C37:E37)</f>
        <v>0</v>
      </c>
      <c r="G37" s="120"/>
      <c r="H37" s="121"/>
      <c r="I37" s="121"/>
      <c r="J37" s="122">
        <f t="shared" ref="J37:J43" si="13">SUM(F37:I37)</f>
        <v>0</v>
      </c>
      <c r="K37" s="120"/>
      <c r="L37" s="121"/>
      <c r="M37" s="121"/>
      <c r="N37" s="122">
        <f t="shared" ref="N37:N43" si="14">SUM(J37:M37)</f>
        <v>0</v>
      </c>
      <c r="O37" s="120"/>
      <c r="P37" s="121"/>
      <c r="Q37" s="121"/>
      <c r="R37" s="122">
        <f t="shared" ref="R37:R43" si="15">SUM(N37:Q37)</f>
        <v>0</v>
      </c>
      <c r="S37" s="120"/>
      <c r="T37" s="121"/>
      <c r="U37" s="121"/>
      <c r="V37" s="122">
        <f t="shared" ref="V37:V43" si="16">SUM(R37:U37)</f>
        <v>0</v>
      </c>
      <c r="W37" s="120"/>
      <c r="X37" s="121"/>
      <c r="Y37" s="121"/>
      <c r="Z37" s="122">
        <f t="shared" ref="Z37:Z43" si="17">SUM(V37:Y37)</f>
        <v>0</v>
      </c>
      <c r="AA37" s="120"/>
      <c r="AB37" s="121"/>
      <c r="AC37" s="121"/>
      <c r="AD37" s="122">
        <f t="shared" ref="AD37:AD43" si="18">SUM(Z37:AC37)</f>
        <v>0</v>
      </c>
      <c r="AE37" s="120"/>
      <c r="AF37" s="121"/>
      <c r="AG37" s="121"/>
      <c r="AH37" s="122">
        <f t="shared" ref="AH37:AH43" si="19">SUM(AD37:AG37)</f>
        <v>0</v>
      </c>
      <c r="AI37" s="120"/>
      <c r="AJ37" s="121"/>
      <c r="AK37" s="121"/>
      <c r="AL37" s="122">
        <f t="shared" ref="AL37:AL43" si="20">SUM(AH37:AK37)</f>
        <v>0</v>
      </c>
      <c r="AM37" s="120"/>
      <c r="AN37" s="121"/>
      <c r="AO37" s="121"/>
      <c r="AP37" s="122">
        <f t="shared" ref="AP37:AP43" si="21">SUM(AL37:AO37)</f>
        <v>0</v>
      </c>
      <c r="AQ37" s="120"/>
      <c r="AR37" s="121"/>
      <c r="AS37" s="121"/>
      <c r="AT37" s="122">
        <f t="shared" ref="AT37:AT43" si="22">SUM(AP37:AS37)</f>
        <v>0</v>
      </c>
      <c r="AU37" s="120"/>
      <c r="AV37" s="121"/>
      <c r="AW37" s="121"/>
      <c r="AX37" s="122">
        <f t="shared" ref="AX37:AX43" si="23">SUM(AT37:AW37)</f>
        <v>0</v>
      </c>
    </row>
    <row r="38" spans="1:50" s="123" customFormat="1" ht="24.9" hidden="1" customHeight="1" x14ac:dyDescent="0.3">
      <c r="A38" s="34" t="s">
        <v>405</v>
      </c>
      <c r="B38" s="33" t="s">
        <v>404</v>
      </c>
      <c r="C38" s="120"/>
      <c r="D38" s="121"/>
      <c r="E38" s="121"/>
      <c r="F38" s="122">
        <f t="shared" si="12"/>
        <v>0</v>
      </c>
      <c r="G38" s="120"/>
      <c r="H38" s="121"/>
      <c r="I38" s="121"/>
      <c r="J38" s="122">
        <f t="shared" si="13"/>
        <v>0</v>
      </c>
      <c r="K38" s="120"/>
      <c r="L38" s="121"/>
      <c r="M38" s="121"/>
      <c r="N38" s="122">
        <f t="shared" si="14"/>
        <v>0</v>
      </c>
      <c r="O38" s="120"/>
      <c r="P38" s="121"/>
      <c r="Q38" s="121"/>
      <c r="R38" s="122">
        <f t="shared" si="15"/>
        <v>0</v>
      </c>
      <c r="S38" s="120"/>
      <c r="T38" s="121"/>
      <c r="U38" s="121"/>
      <c r="V38" s="122">
        <f t="shared" si="16"/>
        <v>0</v>
      </c>
      <c r="W38" s="120"/>
      <c r="X38" s="121"/>
      <c r="Y38" s="121"/>
      <c r="Z38" s="122">
        <f t="shared" si="17"/>
        <v>0</v>
      </c>
      <c r="AA38" s="120"/>
      <c r="AB38" s="121"/>
      <c r="AC38" s="121"/>
      <c r="AD38" s="122">
        <f t="shared" si="18"/>
        <v>0</v>
      </c>
      <c r="AE38" s="120"/>
      <c r="AF38" s="121"/>
      <c r="AG38" s="121"/>
      <c r="AH38" s="122">
        <f t="shared" si="19"/>
        <v>0</v>
      </c>
      <c r="AI38" s="120"/>
      <c r="AJ38" s="121"/>
      <c r="AK38" s="121"/>
      <c r="AL38" s="122">
        <f t="shared" si="20"/>
        <v>0</v>
      </c>
      <c r="AM38" s="120"/>
      <c r="AN38" s="121"/>
      <c r="AO38" s="121"/>
      <c r="AP38" s="122">
        <f t="shared" si="21"/>
        <v>0</v>
      </c>
      <c r="AQ38" s="120"/>
      <c r="AR38" s="121"/>
      <c r="AS38" s="121"/>
      <c r="AT38" s="122">
        <f t="shared" si="22"/>
        <v>0</v>
      </c>
      <c r="AU38" s="120"/>
      <c r="AV38" s="121"/>
      <c r="AW38" s="121"/>
      <c r="AX38" s="122">
        <f t="shared" si="23"/>
        <v>0</v>
      </c>
    </row>
    <row r="39" spans="1:50" s="123" customFormat="1" ht="24.9" customHeight="1" x14ac:dyDescent="0.3">
      <c r="A39" s="34" t="s">
        <v>403</v>
      </c>
      <c r="B39" s="33" t="s">
        <v>402</v>
      </c>
      <c r="C39" s="120"/>
      <c r="D39" s="121"/>
      <c r="E39" s="121"/>
      <c r="F39" s="122">
        <f t="shared" si="12"/>
        <v>0</v>
      </c>
      <c r="G39" s="120">
        <v>0</v>
      </c>
      <c r="H39" s="121"/>
      <c r="I39" s="121"/>
      <c r="J39" s="122">
        <f t="shared" si="13"/>
        <v>0</v>
      </c>
      <c r="K39" s="120"/>
      <c r="L39" s="121"/>
      <c r="M39" s="121"/>
      <c r="N39" s="122">
        <f t="shared" si="14"/>
        <v>0</v>
      </c>
      <c r="O39" s="120"/>
      <c r="P39" s="121"/>
      <c r="Q39" s="121"/>
      <c r="R39" s="122">
        <f t="shared" si="15"/>
        <v>0</v>
      </c>
      <c r="S39" s="120"/>
      <c r="T39" s="121"/>
      <c r="U39" s="121"/>
      <c r="V39" s="122">
        <f t="shared" si="16"/>
        <v>0</v>
      </c>
      <c r="W39" s="120"/>
      <c r="X39" s="121"/>
      <c r="Y39" s="121"/>
      <c r="Z39" s="122">
        <f t="shared" si="17"/>
        <v>0</v>
      </c>
      <c r="AA39" s="120"/>
      <c r="AB39" s="121"/>
      <c r="AC39" s="121"/>
      <c r="AD39" s="122">
        <f t="shared" si="18"/>
        <v>0</v>
      </c>
      <c r="AE39" s="120"/>
      <c r="AF39" s="121"/>
      <c r="AG39" s="121"/>
      <c r="AH39" s="122">
        <f t="shared" si="19"/>
        <v>0</v>
      </c>
      <c r="AI39" s="120"/>
      <c r="AJ39" s="121"/>
      <c r="AK39" s="121"/>
      <c r="AL39" s="122">
        <f t="shared" si="20"/>
        <v>0</v>
      </c>
      <c r="AM39" s="120"/>
      <c r="AN39" s="121"/>
      <c r="AO39" s="121"/>
      <c r="AP39" s="122">
        <f t="shared" si="21"/>
        <v>0</v>
      </c>
      <c r="AQ39" s="120"/>
      <c r="AR39" s="121"/>
      <c r="AS39" s="121"/>
      <c r="AT39" s="122">
        <f t="shared" si="22"/>
        <v>0</v>
      </c>
      <c r="AU39" s="120"/>
      <c r="AV39" s="121"/>
      <c r="AW39" s="121"/>
      <c r="AX39" s="122">
        <f t="shared" si="23"/>
        <v>0</v>
      </c>
    </row>
    <row r="40" spans="1:50" s="123" customFormat="1" ht="24.9" customHeight="1" x14ac:dyDescent="0.3">
      <c r="A40" s="34" t="s">
        <v>401</v>
      </c>
      <c r="B40" s="33" t="s">
        <v>400</v>
      </c>
      <c r="C40" s="120"/>
      <c r="D40" s="121"/>
      <c r="E40" s="121"/>
      <c r="F40" s="122">
        <f t="shared" si="12"/>
        <v>0</v>
      </c>
      <c r="G40" s="120"/>
      <c r="H40" s="121"/>
      <c r="I40" s="121"/>
      <c r="J40" s="122">
        <f t="shared" si="13"/>
        <v>0</v>
      </c>
      <c r="K40" s="120"/>
      <c r="L40" s="121"/>
      <c r="M40" s="121"/>
      <c r="N40" s="122">
        <f t="shared" si="14"/>
        <v>0</v>
      </c>
      <c r="O40" s="120"/>
      <c r="P40" s="121"/>
      <c r="Q40" s="121"/>
      <c r="R40" s="122">
        <f t="shared" si="15"/>
        <v>0</v>
      </c>
      <c r="S40" s="120"/>
      <c r="T40" s="121"/>
      <c r="U40" s="121"/>
      <c r="V40" s="122">
        <f t="shared" si="16"/>
        <v>0</v>
      </c>
      <c r="W40" s="120"/>
      <c r="X40" s="121"/>
      <c r="Y40" s="121"/>
      <c r="Z40" s="122">
        <f t="shared" si="17"/>
        <v>0</v>
      </c>
      <c r="AA40" s="120"/>
      <c r="AB40" s="121"/>
      <c r="AC40" s="121"/>
      <c r="AD40" s="122">
        <f t="shared" si="18"/>
        <v>0</v>
      </c>
      <c r="AE40" s="120"/>
      <c r="AF40" s="121"/>
      <c r="AG40" s="121"/>
      <c r="AH40" s="122">
        <f t="shared" si="19"/>
        <v>0</v>
      </c>
      <c r="AI40" s="120"/>
      <c r="AJ40" s="121"/>
      <c r="AK40" s="121"/>
      <c r="AL40" s="122">
        <f t="shared" si="20"/>
        <v>0</v>
      </c>
      <c r="AM40" s="120"/>
      <c r="AN40" s="121"/>
      <c r="AO40" s="121"/>
      <c r="AP40" s="122">
        <f t="shared" si="21"/>
        <v>0</v>
      </c>
      <c r="AQ40" s="120"/>
      <c r="AR40" s="121"/>
      <c r="AS40" s="121"/>
      <c r="AT40" s="122">
        <f t="shared" si="22"/>
        <v>0</v>
      </c>
      <c r="AU40" s="120"/>
      <c r="AV40" s="121"/>
      <c r="AW40" s="121"/>
      <c r="AX40" s="122">
        <f t="shared" si="23"/>
        <v>0</v>
      </c>
    </row>
    <row r="41" spans="1:50" s="123" customFormat="1" ht="24.9" customHeight="1" x14ac:dyDescent="0.3">
      <c r="A41" s="89" t="s">
        <v>399</v>
      </c>
      <c r="B41" s="33" t="s">
        <v>398</v>
      </c>
      <c r="C41" s="120"/>
      <c r="D41" s="121"/>
      <c r="E41" s="121"/>
      <c r="F41" s="122">
        <f t="shared" si="12"/>
        <v>0</v>
      </c>
      <c r="G41" s="120"/>
      <c r="H41" s="121"/>
      <c r="I41" s="121"/>
      <c r="J41" s="122">
        <f t="shared" si="13"/>
        <v>0</v>
      </c>
      <c r="K41" s="120"/>
      <c r="L41" s="121"/>
      <c r="M41" s="121"/>
      <c r="N41" s="122">
        <f t="shared" si="14"/>
        <v>0</v>
      </c>
      <c r="O41" s="120"/>
      <c r="P41" s="121"/>
      <c r="Q41" s="121"/>
      <c r="R41" s="122">
        <f t="shared" si="15"/>
        <v>0</v>
      </c>
      <c r="S41" s="120"/>
      <c r="T41" s="121"/>
      <c r="U41" s="121"/>
      <c r="V41" s="122">
        <f t="shared" si="16"/>
        <v>0</v>
      </c>
      <c r="W41" s="120"/>
      <c r="X41" s="121"/>
      <c r="Y41" s="121"/>
      <c r="Z41" s="122">
        <f t="shared" si="17"/>
        <v>0</v>
      </c>
      <c r="AA41" s="120"/>
      <c r="AB41" s="121"/>
      <c r="AC41" s="121"/>
      <c r="AD41" s="122">
        <f t="shared" si="18"/>
        <v>0</v>
      </c>
      <c r="AE41" s="120"/>
      <c r="AF41" s="121"/>
      <c r="AG41" s="121"/>
      <c r="AH41" s="122">
        <f t="shared" si="19"/>
        <v>0</v>
      </c>
      <c r="AI41" s="120"/>
      <c r="AJ41" s="121"/>
      <c r="AK41" s="121"/>
      <c r="AL41" s="122">
        <f t="shared" si="20"/>
        <v>0</v>
      </c>
      <c r="AM41" s="120"/>
      <c r="AN41" s="121"/>
      <c r="AO41" s="121"/>
      <c r="AP41" s="122">
        <f t="shared" si="21"/>
        <v>0</v>
      </c>
      <c r="AQ41" s="120"/>
      <c r="AR41" s="121"/>
      <c r="AS41" s="121"/>
      <c r="AT41" s="122">
        <f t="shared" si="22"/>
        <v>0</v>
      </c>
      <c r="AU41" s="120"/>
      <c r="AV41" s="121"/>
      <c r="AW41" s="121"/>
      <c r="AX41" s="122">
        <f t="shared" si="23"/>
        <v>0</v>
      </c>
    </row>
    <row r="42" spans="1:50" s="123" customFormat="1" ht="24.9" customHeight="1" x14ac:dyDescent="0.3">
      <c r="A42" s="88" t="s">
        <v>397</v>
      </c>
      <c r="B42" s="189" t="s">
        <v>396</v>
      </c>
      <c r="C42" s="120"/>
      <c r="D42" s="121"/>
      <c r="E42" s="121"/>
      <c r="F42" s="122">
        <f t="shared" si="12"/>
        <v>0</v>
      </c>
      <c r="G42" s="120"/>
      <c r="H42" s="121"/>
      <c r="I42" s="121"/>
      <c r="J42" s="122">
        <f t="shared" si="13"/>
        <v>0</v>
      </c>
      <c r="K42" s="120"/>
      <c r="L42" s="121"/>
      <c r="M42" s="121"/>
      <c r="N42" s="122">
        <f t="shared" si="14"/>
        <v>0</v>
      </c>
      <c r="O42" s="120"/>
      <c r="P42" s="121"/>
      <c r="Q42" s="121"/>
      <c r="R42" s="122">
        <f t="shared" si="15"/>
        <v>0</v>
      </c>
      <c r="S42" s="120"/>
      <c r="T42" s="121"/>
      <c r="U42" s="121"/>
      <c r="V42" s="122">
        <f t="shared" si="16"/>
        <v>0</v>
      </c>
      <c r="W42" s="120"/>
      <c r="X42" s="121"/>
      <c r="Y42" s="121"/>
      <c r="Z42" s="122">
        <f t="shared" si="17"/>
        <v>0</v>
      </c>
      <c r="AA42" s="120"/>
      <c r="AB42" s="121"/>
      <c r="AC42" s="121"/>
      <c r="AD42" s="122">
        <f t="shared" si="18"/>
        <v>0</v>
      </c>
      <c r="AE42" s="120"/>
      <c r="AF42" s="121"/>
      <c r="AG42" s="121"/>
      <c r="AH42" s="122">
        <f t="shared" si="19"/>
        <v>0</v>
      </c>
      <c r="AI42" s="120"/>
      <c r="AJ42" s="121"/>
      <c r="AK42" s="121"/>
      <c r="AL42" s="122">
        <f t="shared" si="20"/>
        <v>0</v>
      </c>
      <c r="AM42" s="120"/>
      <c r="AN42" s="121"/>
      <c r="AO42" s="121"/>
      <c r="AP42" s="122">
        <f t="shared" si="21"/>
        <v>0</v>
      </c>
      <c r="AQ42" s="120"/>
      <c r="AR42" s="121"/>
      <c r="AS42" s="121"/>
      <c r="AT42" s="122">
        <f t="shared" si="22"/>
        <v>0</v>
      </c>
      <c r="AU42" s="120"/>
      <c r="AV42" s="121"/>
      <c r="AW42" s="121"/>
      <c r="AX42" s="122">
        <f t="shared" si="23"/>
        <v>0</v>
      </c>
    </row>
    <row r="43" spans="1:50" s="123" customFormat="1" ht="24.9" customHeight="1" x14ac:dyDescent="0.3">
      <c r="A43" s="34" t="s">
        <v>395</v>
      </c>
      <c r="B43" s="33" t="s">
        <v>394</v>
      </c>
      <c r="C43" s="120"/>
      <c r="D43" s="121"/>
      <c r="E43" s="121"/>
      <c r="F43" s="122">
        <f t="shared" si="12"/>
        <v>0</v>
      </c>
      <c r="G43" s="120">
        <v>0</v>
      </c>
      <c r="H43" s="121"/>
      <c r="I43" s="121"/>
      <c r="J43" s="122">
        <f t="shared" si="13"/>
        <v>0</v>
      </c>
      <c r="K43" s="120"/>
      <c r="L43" s="121"/>
      <c r="M43" s="121"/>
      <c r="N43" s="122">
        <f t="shared" si="14"/>
        <v>0</v>
      </c>
      <c r="O43" s="120"/>
      <c r="P43" s="121"/>
      <c r="Q43" s="121"/>
      <c r="R43" s="122">
        <f t="shared" si="15"/>
        <v>0</v>
      </c>
      <c r="S43" s="120"/>
      <c r="T43" s="121"/>
      <c r="U43" s="121"/>
      <c r="V43" s="122">
        <f t="shared" si="16"/>
        <v>0</v>
      </c>
      <c r="W43" s="120"/>
      <c r="X43" s="121"/>
      <c r="Y43" s="121"/>
      <c r="Z43" s="122">
        <f t="shared" si="17"/>
        <v>0</v>
      </c>
      <c r="AA43" s="120"/>
      <c r="AB43" s="121"/>
      <c r="AC43" s="121"/>
      <c r="AD43" s="122">
        <f t="shared" si="18"/>
        <v>0</v>
      </c>
      <c r="AE43" s="120"/>
      <c r="AF43" s="121"/>
      <c r="AG43" s="121"/>
      <c r="AH43" s="122">
        <f t="shared" si="19"/>
        <v>0</v>
      </c>
      <c r="AI43" s="120"/>
      <c r="AJ43" s="121"/>
      <c r="AK43" s="121"/>
      <c r="AL43" s="122">
        <f t="shared" si="20"/>
        <v>0</v>
      </c>
      <c r="AM43" s="120"/>
      <c r="AN43" s="121"/>
      <c r="AO43" s="121"/>
      <c r="AP43" s="122">
        <f t="shared" si="21"/>
        <v>0</v>
      </c>
      <c r="AQ43" s="120"/>
      <c r="AR43" s="121"/>
      <c r="AS43" s="121"/>
      <c r="AT43" s="122">
        <f t="shared" si="22"/>
        <v>0</v>
      </c>
      <c r="AU43" s="120"/>
      <c r="AV43" s="121"/>
      <c r="AW43" s="121"/>
      <c r="AX43" s="122">
        <f t="shared" si="23"/>
        <v>0</v>
      </c>
    </row>
    <row r="44" spans="1:50" s="128" customFormat="1" ht="24.9" customHeight="1" x14ac:dyDescent="0.3">
      <c r="A44" s="28" t="s">
        <v>393</v>
      </c>
      <c r="B44" s="27" t="s">
        <v>392</v>
      </c>
      <c r="C44" s="125">
        <f>SUM(C37:C43)</f>
        <v>0</v>
      </c>
      <c r="D44" s="126">
        <f>SUM(D37:D43)</f>
        <v>0</v>
      </c>
      <c r="E44" s="126">
        <f>SUM(E37:E43)</f>
        <v>0</v>
      </c>
      <c r="F44" s="127">
        <f>IF((SUM(C44:E44))=(SUM(F37:F43)),SUM(F37:F43),"HIBA!")</f>
        <v>0</v>
      </c>
      <c r="G44" s="125">
        <f>SUM(G37:G43)</f>
        <v>0</v>
      </c>
      <c r="H44" s="126">
        <f>SUM(H37:H43)</f>
        <v>0</v>
      </c>
      <c r="I44" s="126">
        <f>SUM(I37:I43)</f>
        <v>0</v>
      </c>
      <c r="J44" s="127">
        <f>IF((SUM(F44:I44))=(SUM(J37:J43)),SUM(J37:J43),"HIBA!")</f>
        <v>0</v>
      </c>
      <c r="K44" s="125">
        <f>SUM(K37:K43)</f>
        <v>0</v>
      </c>
      <c r="L44" s="126">
        <f>SUM(L37:L43)</f>
        <v>0</v>
      </c>
      <c r="M44" s="126">
        <f>SUM(M37:M43)</f>
        <v>0</v>
      </c>
      <c r="N44" s="127">
        <f>IF((SUM(J44:M44))=(SUM(N37:N43)),SUM(N37:N43),"HIBA!")</f>
        <v>0</v>
      </c>
      <c r="O44" s="125">
        <f>SUM(O37:O43)</f>
        <v>0</v>
      </c>
      <c r="P44" s="126">
        <f>SUM(P37:P43)</f>
        <v>0</v>
      </c>
      <c r="Q44" s="126">
        <f>SUM(Q37:Q43)</f>
        <v>0</v>
      </c>
      <c r="R44" s="127">
        <f>IF((SUM(N44:Q44))=(SUM(R37:R43)),SUM(R37:R43),"HIBA!")</f>
        <v>0</v>
      </c>
      <c r="S44" s="125">
        <f>SUM(S37:S43)</f>
        <v>0</v>
      </c>
      <c r="T44" s="126">
        <f>SUM(T37:T43)</f>
        <v>0</v>
      </c>
      <c r="U44" s="126">
        <f>SUM(U37:U43)</f>
        <v>0</v>
      </c>
      <c r="V44" s="127">
        <f>IF((SUM(R44:U44))=(SUM(V37:V43)),SUM(V37:V43),"HIBA!")</f>
        <v>0</v>
      </c>
      <c r="W44" s="125">
        <f>SUM(W37:W43)</f>
        <v>0</v>
      </c>
      <c r="X44" s="126">
        <f>SUM(X37:X43)</f>
        <v>0</v>
      </c>
      <c r="Y44" s="126">
        <f>SUM(Y37:Y43)</f>
        <v>0</v>
      </c>
      <c r="Z44" s="127">
        <f>IF((SUM(V44:Y44))=(SUM(Z37:Z43)),SUM(Z37:Z43),"HIBA!")</f>
        <v>0</v>
      </c>
      <c r="AA44" s="125">
        <f>SUM(AA37:AA43)</f>
        <v>0</v>
      </c>
      <c r="AB44" s="126">
        <f>SUM(AB37:AB43)</f>
        <v>0</v>
      </c>
      <c r="AC44" s="126">
        <f>SUM(AC37:AC43)</f>
        <v>0</v>
      </c>
      <c r="AD44" s="127">
        <f>IF((SUM(Z44:AC44))=(SUM(AD37:AD43)),SUM(AD37:AD43),"HIBA!")</f>
        <v>0</v>
      </c>
      <c r="AE44" s="125">
        <f>SUM(AE37:AE43)</f>
        <v>0</v>
      </c>
      <c r="AF44" s="126">
        <f>SUM(AF37:AF43)</f>
        <v>0</v>
      </c>
      <c r="AG44" s="126">
        <f>SUM(AG37:AG43)</f>
        <v>0</v>
      </c>
      <c r="AH44" s="127">
        <f>IF((SUM(AD44:AG44))=(SUM(AH37:AH43)),SUM(AH37:AH43),"HIBA!")</f>
        <v>0</v>
      </c>
      <c r="AI44" s="125">
        <f>SUM(AI37:AI43)</f>
        <v>0</v>
      </c>
      <c r="AJ44" s="126">
        <f>SUM(AJ37:AJ43)</f>
        <v>0</v>
      </c>
      <c r="AK44" s="126">
        <f>SUM(AK37:AK43)</f>
        <v>0</v>
      </c>
      <c r="AL44" s="127">
        <f>IF((SUM(AH44:AK44))=(SUM(AL37:AL43)),SUM(AL37:AL43),"HIBA!")</f>
        <v>0</v>
      </c>
      <c r="AM44" s="125">
        <f>SUM(AM37:AM43)</f>
        <v>0</v>
      </c>
      <c r="AN44" s="126">
        <f>SUM(AN37:AN43)</f>
        <v>0</v>
      </c>
      <c r="AO44" s="126">
        <f>SUM(AO37:AO43)</f>
        <v>0</v>
      </c>
      <c r="AP44" s="127">
        <f>IF((SUM(AL44:AO44))=(SUM(AP37:AP43)),SUM(AP37:AP43),"HIBA!")</f>
        <v>0</v>
      </c>
      <c r="AQ44" s="125">
        <f>SUM(AQ37:AQ43)</f>
        <v>0</v>
      </c>
      <c r="AR44" s="126">
        <f>SUM(AR37:AR43)</f>
        <v>0</v>
      </c>
      <c r="AS44" s="126">
        <f>SUM(AS37:AS43)</f>
        <v>0</v>
      </c>
      <c r="AT44" s="127">
        <f>IF((SUM(AP44:AS44))=(SUM(AT37:AT43)),SUM(AT37:AT43),"HIBA!")</f>
        <v>0</v>
      </c>
      <c r="AU44" s="125">
        <f>SUM(AU37:AU43)</f>
        <v>0</v>
      </c>
      <c r="AV44" s="126">
        <f>SUM(AV37:AV43)</f>
        <v>0</v>
      </c>
      <c r="AW44" s="126">
        <f>SUM(AW37:AW43)</f>
        <v>0</v>
      </c>
      <c r="AX44" s="127">
        <f>IF((SUM(AT44:AW44))=(SUM(AX37:AX43)),SUM(AX37:AX43),"HIBA!")</f>
        <v>0</v>
      </c>
    </row>
    <row r="45" spans="1:50" s="123" customFormat="1" ht="24.9" hidden="1" customHeight="1" x14ac:dyDescent="0.3">
      <c r="A45" s="34" t="s">
        <v>391</v>
      </c>
      <c r="B45" s="33" t="s">
        <v>390</v>
      </c>
      <c r="C45" s="120">
        <v>0</v>
      </c>
      <c r="D45" s="121"/>
      <c r="E45" s="121"/>
      <c r="F45" s="122">
        <f>SUM(C45:E45)</f>
        <v>0</v>
      </c>
      <c r="G45" s="120"/>
      <c r="H45" s="121"/>
      <c r="I45" s="121"/>
      <c r="J45" s="122">
        <f>SUM(F45:I45)</f>
        <v>0</v>
      </c>
      <c r="K45" s="120"/>
      <c r="L45" s="121"/>
      <c r="M45" s="121"/>
      <c r="N45" s="122">
        <f>SUM(J45:M45)</f>
        <v>0</v>
      </c>
      <c r="O45" s="120"/>
      <c r="P45" s="121"/>
      <c r="Q45" s="121"/>
      <c r="R45" s="122">
        <f>SUM(N45:Q45)</f>
        <v>0</v>
      </c>
      <c r="S45" s="120"/>
      <c r="T45" s="121"/>
      <c r="U45" s="121"/>
      <c r="V45" s="122">
        <f>SUM(R45:U45)</f>
        <v>0</v>
      </c>
      <c r="W45" s="120"/>
      <c r="X45" s="121"/>
      <c r="Y45" s="121"/>
      <c r="Z45" s="122">
        <f>SUM(V45:Y45)</f>
        <v>0</v>
      </c>
      <c r="AA45" s="120"/>
      <c r="AB45" s="121"/>
      <c r="AC45" s="121"/>
      <c r="AD45" s="122">
        <f>SUM(Z45:AC45)</f>
        <v>0</v>
      </c>
      <c r="AE45" s="120"/>
      <c r="AF45" s="121"/>
      <c r="AG45" s="121"/>
      <c r="AH45" s="122">
        <f>SUM(AD45:AG45)</f>
        <v>0</v>
      </c>
      <c r="AI45" s="120"/>
      <c r="AJ45" s="121"/>
      <c r="AK45" s="121"/>
      <c r="AL45" s="122">
        <f>SUM(AH45:AK45)</f>
        <v>0</v>
      </c>
      <c r="AM45" s="120"/>
      <c r="AN45" s="121"/>
      <c r="AO45" s="121"/>
      <c r="AP45" s="122">
        <f>SUM(AL45:AO45)</f>
        <v>0</v>
      </c>
      <c r="AQ45" s="120"/>
      <c r="AR45" s="121"/>
      <c r="AS45" s="121"/>
      <c r="AT45" s="122">
        <f>SUM(AP45:AS45)</f>
        <v>0</v>
      </c>
      <c r="AU45" s="120"/>
      <c r="AV45" s="121"/>
      <c r="AW45" s="121"/>
      <c r="AX45" s="122">
        <f>SUM(AT45:AW45)</f>
        <v>0</v>
      </c>
    </row>
    <row r="46" spans="1:50" s="123" customFormat="1" ht="24.9" hidden="1" customHeight="1" x14ac:dyDescent="0.3">
      <c r="A46" s="34" t="s">
        <v>389</v>
      </c>
      <c r="B46" s="33" t="s">
        <v>388</v>
      </c>
      <c r="C46" s="120">
        <v>0</v>
      </c>
      <c r="D46" s="121"/>
      <c r="E46" s="121"/>
      <c r="F46" s="122">
        <f>SUM(C46:E46)</f>
        <v>0</v>
      </c>
      <c r="G46" s="120"/>
      <c r="H46" s="121"/>
      <c r="I46" s="121"/>
      <c r="J46" s="122">
        <f>SUM(F46:I46)</f>
        <v>0</v>
      </c>
      <c r="K46" s="120"/>
      <c r="L46" s="121"/>
      <c r="M46" s="121"/>
      <c r="N46" s="122">
        <f>SUM(J46:M46)</f>
        <v>0</v>
      </c>
      <c r="O46" s="120"/>
      <c r="P46" s="121"/>
      <c r="Q46" s="121"/>
      <c r="R46" s="122">
        <f>SUM(N46:Q46)</f>
        <v>0</v>
      </c>
      <c r="S46" s="120"/>
      <c r="T46" s="121"/>
      <c r="U46" s="121"/>
      <c r="V46" s="122">
        <f>SUM(R46:U46)</f>
        <v>0</v>
      </c>
      <c r="W46" s="120"/>
      <c r="X46" s="121"/>
      <c r="Y46" s="121"/>
      <c r="Z46" s="122">
        <f>SUM(V46:Y46)</f>
        <v>0</v>
      </c>
      <c r="AA46" s="120"/>
      <c r="AB46" s="121"/>
      <c r="AC46" s="121"/>
      <c r="AD46" s="122">
        <f>SUM(Z46:AC46)</f>
        <v>0</v>
      </c>
      <c r="AE46" s="120"/>
      <c r="AF46" s="121"/>
      <c r="AG46" s="121"/>
      <c r="AH46" s="122">
        <f>SUM(AD46:AG46)</f>
        <v>0</v>
      </c>
      <c r="AI46" s="120"/>
      <c r="AJ46" s="121"/>
      <c r="AK46" s="121"/>
      <c r="AL46" s="122">
        <f>SUM(AH46:AK46)</f>
        <v>0</v>
      </c>
      <c r="AM46" s="120"/>
      <c r="AN46" s="121"/>
      <c r="AO46" s="121"/>
      <c r="AP46" s="122">
        <f>SUM(AL46:AO46)</f>
        <v>0</v>
      </c>
      <c r="AQ46" s="120"/>
      <c r="AR46" s="121"/>
      <c r="AS46" s="121"/>
      <c r="AT46" s="122">
        <f>SUM(AP46:AS46)</f>
        <v>0</v>
      </c>
      <c r="AU46" s="120"/>
      <c r="AV46" s="121"/>
      <c r="AW46" s="121"/>
      <c r="AX46" s="122">
        <f>SUM(AT46:AW46)</f>
        <v>0</v>
      </c>
    </row>
    <row r="47" spans="1:50" s="128" customFormat="1" ht="24.9" customHeight="1" x14ac:dyDescent="0.3">
      <c r="A47" s="28" t="s">
        <v>387</v>
      </c>
      <c r="B47" s="27" t="s">
        <v>386</v>
      </c>
      <c r="C47" s="125">
        <f>SUM(C45:C46)</f>
        <v>0</v>
      </c>
      <c r="D47" s="126">
        <f>SUM(D45:D46)</f>
        <v>0</v>
      </c>
      <c r="E47" s="126">
        <f>SUM(E45:E46)</f>
        <v>0</v>
      </c>
      <c r="F47" s="127">
        <f>IF((SUM(C47:E47))=(SUM(F45:F46)),SUM(F45:F46),"HIBA!")</f>
        <v>0</v>
      </c>
      <c r="G47" s="125">
        <f>SUM(G45:G46)</f>
        <v>0</v>
      </c>
      <c r="H47" s="126">
        <f>SUM(H45:H46)</f>
        <v>0</v>
      </c>
      <c r="I47" s="126">
        <f>SUM(I45:I46)</f>
        <v>0</v>
      </c>
      <c r="J47" s="127">
        <f>IF((SUM(F47:I47))=(SUM(J45:J46)),SUM(J45:J46),"HIBA!")</f>
        <v>0</v>
      </c>
      <c r="K47" s="125">
        <f>SUM(K45:K46)</f>
        <v>0</v>
      </c>
      <c r="L47" s="126">
        <f>SUM(L45:L46)</f>
        <v>0</v>
      </c>
      <c r="M47" s="126">
        <f>SUM(M45:M46)</f>
        <v>0</v>
      </c>
      <c r="N47" s="127">
        <f>IF((SUM(J47:M47))=(SUM(N45:N46)),SUM(N45:N46),"HIBA!")</f>
        <v>0</v>
      </c>
      <c r="O47" s="125">
        <f>SUM(O45:O46)</f>
        <v>0</v>
      </c>
      <c r="P47" s="126">
        <f>SUM(P45:P46)</f>
        <v>0</v>
      </c>
      <c r="Q47" s="126">
        <f>SUM(Q45:Q46)</f>
        <v>0</v>
      </c>
      <c r="R47" s="127">
        <f>IF((SUM(N47:Q47))=(SUM(R45:R46)),SUM(R45:R46),"HIBA!")</f>
        <v>0</v>
      </c>
      <c r="S47" s="125">
        <f>SUM(S45:S46)</f>
        <v>0</v>
      </c>
      <c r="T47" s="126">
        <f>SUM(T45:T46)</f>
        <v>0</v>
      </c>
      <c r="U47" s="126">
        <f>SUM(U45:U46)</f>
        <v>0</v>
      </c>
      <c r="V47" s="127">
        <f>IF((SUM(R47:U47))=(SUM(V45:V46)),SUM(V45:V46),"HIBA!")</f>
        <v>0</v>
      </c>
      <c r="W47" s="125">
        <f>SUM(W45:W46)</f>
        <v>0</v>
      </c>
      <c r="X47" s="126">
        <f>SUM(X45:X46)</f>
        <v>0</v>
      </c>
      <c r="Y47" s="126">
        <f>SUM(Y45:Y46)</f>
        <v>0</v>
      </c>
      <c r="Z47" s="127">
        <f>IF((SUM(V47:Y47))=(SUM(Z45:Z46)),SUM(Z45:Z46),"HIBA!")</f>
        <v>0</v>
      </c>
      <c r="AA47" s="125">
        <f>SUM(AA45:AA46)</f>
        <v>0</v>
      </c>
      <c r="AB47" s="126">
        <f>SUM(AB45:AB46)</f>
        <v>0</v>
      </c>
      <c r="AC47" s="126">
        <f>SUM(AC45:AC46)</f>
        <v>0</v>
      </c>
      <c r="AD47" s="127">
        <f>IF((SUM(Z47:AC47))=(SUM(AD45:AD46)),SUM(AD45:AD46),"HIBA!")</f>
        <v>0</v>
      </c>
      <c r="AE47" s="125">
        <f>SUM(AE45:AE46)</f>
        <v>0</v>
      </c>
      <c r="AF47" s="126">
        <f>SUM(AF45:AF46)</f>
        <v>0</v>
      </c>
      <c r="AG47" s="126">
        <f>SUM(AG45:AG46)</f>
        <v>0</v>
      </c>
      <c r="AH47" s="127">
        <f>IF((SUM(AD47:AG47))=(SUM(AH45:AH46)),SUM(AH45:AH46),"HIBA!")</f>
        <v>0</v>
      </c>
      <c r="AI47" s="125">
        <f>SUM(AI45:AI46)</f>
        <v>0</v>
      </c>
      <c r="AJ47" s="126">
        <f>SUM(AJ45:AJ46)</f>
        <v>0</v>
      </c>
      <c r="AK47" s="126">
        <f>SUM(AK45:AK46)</f>
        <v>0</v>
      </c>
      <c r="AL47" s="127">
        <f>IF((SUM(AH47:AK47))=(SUM(AL45:AL46)),SUM(AL45:AL46),"HIBA!")</f>
        <v>0</v>
      </c>
      <c r="AM47" s="125">
        <f>SUM(AM45:AM46)</f>
        <v>0</v>
      </c>
      <c r="AN47" s="126">
        <f>SUM(AN45:AN46)</f>
        <v>0</v>
      </c>
      <c r="AO47" s="126">
        <f>SUM(AO45:AO46)</f>
        <v>0</v>
      </c>
      <c r="AP47" s="127">
        <f>IF((SUM(AL47:AO47))=(SUM(AP45:AP46)),SUM(AP45:AP46),"HIBA!")</f>
        <v>0</v>
      </c>
      <c r="AQ47" s="125">
        <f>SUM(AQ45:AQ46)</f>
        <v>0</v>
      </c>
      <c r="AR47" s="126">
        <f>SUM(AR45:AR46)</f>
        <v>0</v>
      </c>
      <c r="AS47" s="126">
        <f>SUM(AS45:AS46)</f>
        <v>0</v>
      </c>
      <c r="AT47" s="127">
        <f>IF((SUM(AP47:AS47))=(SUM(AT45:AT46)),SUM(AT45:AT46),"HIBA!")</f>
        <v>0</v>
      </c>
      <c r="AU47" s="125">
        <f>SUM(AU45:AU46)</f>
        <v>0</v>
      </c>
      <c r="AV47" s="126">
        <f>SUM(AV45:AV46)</f>
        <v>0</v>
      </c>
      <c r="AW47" s="126">
        <f>SUM(AW45:AW46)</f>
        <v>0</v>
      </c>
      <c r="AX47" s="127">
        <f>IF((SUM(AT47:AW47))=(SUM(AX45:AX46)),SUM(AX45:AX46),"HIBA!")</f>
        <v>0</v>
      </c>
    </row>
    <row r="48" spans="1:50" s="123" customFormat="1" ht="24.9" customHeight="1" x14ac:dyDescent="0.3">
      <c r="A48" s="34" t="s">
        <v>385</v>
      </c>
      <c r="B48" s="33" t="s">
        <v>384</v>
      </c>
      <c r="C48" s="120"/>
      <c r="D48" s="121"/>
      <c r="E48" s="121"/>
      <c r="F48" s="122">
        <f>SUM(C48:E48)</f>
        <v>0</v>
      </c>
      <c r="G48" s="120"/>
      <c r="H48" s="121"/>
      <c r="I48" s="121"/>
      <c r="J48" s="122">
        <f>SUM(F48:I48)</f>
        <v>0</v>
      </c>
      <c r="K48" s="120"/>
      <c r="L48" s="121"/>
      <c r="M48" s="121"/>
      <c r="N48" s="122">
        <f>SUM(J48:M48)</f>
        <v>0</v>
      </c>
      <c r="O48" s="120"/>
      <c r="P48" s="121"/>
      <c r="Q48" s="121"/>
      <c r="R48" s="122">
        <f>SUM(N48:Q48)</f>
        <v>0</v>
      </c>
      <c r="S48" s="120"/>
      <c r="T48" s="121"/>
      <c r="U48" s="121"/>
      <c r="V48" s="122">
        <f>SUM(R48:U48)</f>
        <v>0</v>
      </c>
      <c r="W48" s="120"/>
      <c r="X48" s="121"/>
      <c r="Y48" s="121"/>
      <c r="Z48" s="122">
        <f>SUM(V48:Y48)</f>
        <v>0</v>
      </c>
      <c r="AA48" s="120"/>
      <c r="AB48" s="121"/>
      <c r="AC48" s="121"/>
      <c r="AD48" s="122">
        <f>SUM(Z48:AC48)</f>
        <v>0</v>
      </c>
      <c r="AE48" s="120"/>
      <c r="AF48" s="121"/>
      <c r="AG48" s="121"/>
      <c r="AH48" s="122">
        <f>SUM(AD48:AG48)</f>
        <v>0</v>
      </c>
      <c r="AI48" s="120"/>
      <c r="AJ48" s="121"/>
      <c r="AK48" s="121"/>
      <c r="AL48" s="122">
        <f>SUM(AH48:AK48)</f>
        <v>0</v>
      </c>
      <c r="AM48" s="120"/>
      <c r="AN48" s="121"/>
      <c r="AO48" s="121"/>
      <c r="AP48" s="122">
        <f>SUM(AL48:AO48)</f>
        <v>0</v>
      </c>
      <c r="AQ48" s="120"/>
      <c r="AR48" s="121"/>
      <c r="AS48" s="121"/>
      <c r="AT48" s="122">
        <f>SUM(AP48:AS48)</f>
        <v>0</v>
      </c>
      <c r="AU48" s="120"/>
      <c r="AV48" s="121"/>
      <c r="AW48" s="121"/>
      <c r="AX48" s="122">
        <f>SUM(AT48:AW48)</f>
        <v>0</v>
      </c>
    </row>
    <row r="49" spans="1:50" s="123" customFormat="1" ht="24.9" customHeight="1" x14ac:dyDescent="0.3">
      <c r="A49" s="34" t="s">
        <v>383</v>
      </c>
      <c r="B49" s="33" t="s">
        <v>382</v>
      </c>
      <c r="C49" s="120"/>
      <c r="D49" s="121"/>
      <c r="E49" s="121"/>
      <c r="F49" s="122">
        <f>SUM(C49:E49)</f>
        <v>0</v>
      </c>
      <c r="G49" s="120">
        <v>0</v>
      </c>
      <c r="H49" s="121"/>
      <c r="I49" s="121"/>
      <c r="J49" s="122">
        <f>SUM(F49:I49)</f>
        <v>0</v>
      </c>
      <c r="K49" s="120"/>
      <c r="L49" s="121"/>
      <c r="M49" s="121"/>
      <c r="N49" s="122">
        <f>SUM(J49:M49)</f>
        <v>0</v>
      </c>
      <c r="O49" s="120"/>
      <c r="P49" s="121"/>
      <c r="Q49" s="121"/>
      <c r="R49" s="122">
        <f>SUM(N49:Q49)</f>
        <v>0</v>
      </c>
      <c r="S49" s="120"/>
      <c r="T49" s="121"/>
      <c r="U49" s="121"/>
      <c r="V49" s="122">
        <f>SUM(R49:U49)</f>
        <v>0</v>
      </c>
      <c r="W49" s="120"/>
      <c r="X49" s="121"/>
      <c r="Y49" s="121"/>
      <c r="Z49" s="122">
        <f>SUM(V49:Y49)</f>
        <v>0</v>
      </c>
      <c r="AA49" s="120"/>
      <c r="AB49" s="121"/>
      <c r="AC49" s="121"/>
      <c r="AD49" s="122">
        <f>SUM(Z49:AC49)</f>
        <v>0</v>
      </c>
      <c r="AE49" s="120"/>
      <c r="AF49" s="121"/>
      <c r="AG49" s="121"/>
      <c r="AH49" s="122">
        <f>SUM(AD49:AG49)</f>
        <v>0</v>
      </c>
      <c r="AI49" s="120"/>
      <c r="AJ49" s="121"/>
      <c r="AK49" s="121"/>
      <c r="AL49" s="122">
        <f>SUM(AH49:AK49)</f>
        <v>0</v>
      </c>
      <c r="AM49" s="120"/>
      <c r="AN49" s="121"/>
      <c r="AO49" s="121"/>
      <c r="AP49" s="122">
        <f>SUM(AL49:AO49)</f>
        <v>0</v>
      </c>
      <c r="AQ49" s="120"/>
      <c r="AR49" s="121"/>
      <c r="AS49" s="121"/>
      <c r="AT49" s="122">
        <f>SUM(AP49:AS49)</f>
        <v>0</v>
      </c>
      <c r="AU49" s="120"/>
      <c r="AV49" s="121"/>
      <c r="AW49" s="121"/>
      <c r="AX49" s="122">
        <f>SUM(AT49:AW49)</f>
        <v>0</v>
      </c>
    </row>
    <row r="50" spans="1:50" s="123" customFormat="1" ht="24.9" hidden="1" customHeight="1" x14ac:dyDescent="0.3">
      <c r="A50" s="34" t="s">
        <v>381</v>
      </c>
      <c r="B50" s="33" t="s">
        <v>380</v>
      </c>
      <c r="C50" s="120"/>
      <c r="D50" s="121"/>
      <c r="E50" s="121"/>
      <c r="F50" s="122">
        <f>SUM(C50:E50)</f>
        <v>0</v>
      </c>
      <c r="G50" s="120"/>
      <c r="H50" s="121"/>
      <c r="I50" s="121"/>
      <c r="J50" s="122">
        <f>SUM(F50:I50)</f>
        <v>0</v>
      </c>
      <c r="K50" s="120"/>
      <c r="L50" s="121"/>
      <c r="M50" s="121"/>
      <c r="N50" s="122">
        <f>SUM(J50:M50)</f>
        <v>0</v>
      </c>
      <c r="O50" s="120"/>
      <c r="P50" s="121"/>
      <c r="Q50" s="121"/>
      <c r="R50" s="122">
        <f>SUM(N50:Q50)</f>
        <v>0</v>
      </c>
      <c r="S50" s="120"/>
      <c r="T50" s="121"/>
      <c r="U50" s="121"/>
      <c r="V50" s="122">
        <f>SUM(R50:U50)</f>
        <v>0</v>
      </c>
      <c r="W50" s="120"/>
      <c r="X50" s="121"/>
      <c r="Y50" s="121"/>
      <c r="Z50" s="122">
        <f>SUM(V50:Y50)</f>
        <v>0</v>
      </c>
      <c r="AA50" s="120"/>
      <c r="AB50" s="121"/>
      <c r="AC50" s="121"/>
      <c r="AD50" s="122">
        <f>SUM(Z50:AC50)</f>
        <v>0</v>
      </c>
      <c r="AE50" s="120"/>
      <c r="AF50" s="121"/>
      <c r="AG50" s="121"/>
      <c r="AH50" s="122">
        <f>SUM(AD50:AG50)</f>
        <v>0</v>
      </c>
      <c r="AI50" s="120"/>
      <c r="AJ50" s="121"/>
      <c r="AK50" s="121"/>
      <c r="AL50" s="122">
        <f>SUM(AH50:AK50)</f>
        <v>0</v>
      </c>
      <c r="AM50" s="120"/>
      <c r="AN50" s="121"/>
      <c r="AO50" s="121"/>
      <c r="AP50" s="122">
        <f>SUM(AL50:AO50)</f>
        <v>0</v>
      </c>
      <c r="AQ50" s="120"/>
      <c r="AR50" s="121"/>
      <c r="AS50" s="121"/>
      <c r="AT50" s="122">
        <f>SUM(AP50:AS50)</f>
        <v>0</v>
      </c>
      <c r="AU50" s="120"/>
      <c r="AV50" s="121"/>
      <c r="AW50" s="121"/>
      <c r="AX50" s="122">
        <f>SUM(AT50:AW50)</f>
        <v>0</v>
      </c>
    </row>
    <row r="51" spans="1:50" s="123" customFormat="1" ht="24.9" hidden="1" customHeight="1" x14ac:dyDescent="0.3">
      <c r="A51" s="34" t="s">
        <v>379</v>
      </c>
      <c r="B51" s="33" t="s">
        <v>378</v>
      </c>
      <c r="C51" s="120"/>
      <c r="D51" s="121"/>
      <c r="E51" s="121"/>
      <c r="F51" s="122">
        <f>SUM(C51:E51)</f>
        <v>0</v>
      </c>
      <c r="G51" s="120">
        <v>0</v>
      </c>
      <c r="H51" s="121"/>
      <c r="I51" s="121"/>
      <c r="J51" s="122">
        <f>SUM(F51:I51)</f>
        <v>0</v>
      </c>
      <c r="K51" s="120"/>
      <c r="L51" s="121"/>
      <c r="M51" s="121"/>
      <c r="N51" s="122">
        <f>SUM(J51:M51)</f>
        <v>0</v>
      </c>
      <c r="O51" s="120"/>
      <c r="P51" s="121"/>
      <c r="Q51" s="121"/>
      <c r="R51" s="122">
        <f>SUM(N51:Q51)</f>
        <v>0</v>
      </c>
      <c r="S51" s="120"/>
      <c r="T51" s="121"/>
      <c r="U51" s="121"/>
      <c r="V51" s="122">
        <f>SUM(R51:U51)</f>
        <v>0</v>
      </c>
      <c r="W51" s="120"/>
      <c r="X51" s="121"/>
      <c r="Y51" s="121"/>
      <c r="Z51" s="122">
        <f>SUM(V51:Y51)</f>
        <v>0</v>
      </c>
      <c r="AA51" s="120"/>
      <c r="AB51" s="121"/>
      <c r="AC51" s="121"/>
      <c r="AD51" s="122">
        <f>SUM(Z51:AC51)</f>
        <v>0</v>
      </c>
      <c r="AE51" s="120"/>
      <c r="AF51" s="121"/>
      <c r="AG51" s="121"/>
      <c r="AH51" s="122">
        <f>SUM(AD51:AG51)</f>
        <v>0</v>
      </c>
      <c r="AI51" s="120"/>
      <c r="AJ51" s="121"/>
      <c r="AK51" s="121"/>
      <c r="AL51" s="122">
        <f>SUM(AH51:AK51)</f>
        <v>0</v>
      </c>
      <c r="AM51" s="120"/>
      <c r="AN51" s="121"/>
      <c r="AO51" s="121"/>
      <c r="AP51" s="122">
        <f>SUM(AL51:AO51)</f>
        <v>0</v>
      </c>
      <c r="AQ51" s="120"/>
      <c r="AR51" s="121"/>
      <c r="AS51" s="121"/>
      <c r="AT51" s="122">
        <f>SUM(AP51:AS51)</f>
        <v>0</v>
      </c>
      <c r="AU51" s="120"/>
      <c r="AV51" s="121"/>
      <c r="AW51" s="121"/>
      <c r="AX51" s="122">
        <f>SUM(AT51:AW51)</f>
        <v>0</v>
      </c>
    </row>
    <row r="52" spans="1:50" s="123" customFormat="1" ht="24.9" customHeight="1" x14ac:dyDescent="0.3">
      <c r="A52" s="34" t="s">
        <v>377</v>
      </c>
      <c r="B52" s="33" t="s">
        <v>376</v>
      </c>
      <c r="C52" s="120"/>
      <c r="D52" s="121"/>
      <c r="E52" s="121"/>
      <c r="F52" s="122">
        <f>SUM(C52:E52)</f>
        <v>0</v>
      </c>
      <c r="G52" s="120"/>
      <c r="H52" s="121"/>
      <c r="I52" s="121"/>
      <c r="J52" s="122">
        <f>SUM(F52:I52)</f>
        <v>0</v>
      </c>
      <c r="K52" s="120"/>
      <c r="L52" s="121"/>
      <c r="M52" s="121"/>
      <c r="N52" s="122">
        <f>SUM(J52:M52)</f>
        <v>0</v>
      </c>
      <c r="O52" s="120"/>
      <c r="P52" s="121"/>
      <c r="Q52" s="121"/>
      <c r="R52" s="122">
        <f>SUM(N52:Q52)</f>
        <v>0</v>
      </c>
      <c r="S52" s="120"/>
      <c r="T52" s="121"/>
      <c r="U52" s="121"/>
      <c r="V52" s="122">
        <f>SUM(R52:U52)</f>
        <v>0</v>
      </c>
      <c r="W52" s="120"/>
      <c r="X52" s="121"/>
      <c r="Y52" s="121"/>
      <c r="Z52" s="122">
        <f>SUM(V52:Y52)</f>
        <v>0</v>
      </c>
      <c r="AA52" s="120"/>
      <c r="AB52" s="121"/>
      <c r="AC52" s="121"/>
      <c r="AD52" s="122">
        <f>SUM(Z52:AC52)</f>
        <v>0</v>
      </c>
      <c r="AE52" s="120"/>
      <c r="AF52" s="121"/>
      <c r="AG52" s="121"/>
      <c r="AH52" s="122">
        <f>SUM(AD52:AG52)</f>
        <v>0</v>
      </c>
      <c r="AI52" s="120"/>
      <c r="AJ52" s="121"/>
      <c r="AK52" s="121"/>
      <c r="AL52" s="122">
        <f>SUM(AH52:AK52)</f>
        <v>0</v>
      </c>
      <c r="AM52" s="120"/>
      <c r="AN52" s="121"/>
      <c r="AO52" s="121"/>
      <c r="AP52" s="122">
        <f>SUM(AL52:AO52)</f>
        <v>0</v>
      </c>
      <c r="AQ52" s="120"/>
      <c r="AR52" s="121"/>
      <c r="AS52" s="121"/>
      <c r="AT52" s="122">
        <f>SUM(AP52:AS52)</f>
        <v>0</v>
      </c>
      <c r="AU52" s="120"/>
      <c r="AV52" s="121"/>
      <c r="AW52" s="121"/>
      <c r="AX52" s="122">
        <f>SUM(AT52:AW52)</f>
        <v>0</v>
      </c>
    </row>
    <row r="53" spans="1:50" s="128" customFormat="1" ht="24.9" customHeight="1" x14ac:dyDescent="0.3">
      <c r="A53" s="28" t="s">
        <v>375</v>
      </c>
      <c r="B53" s="27" t="s">
        <v>374</v>
      </c>
      <c r="C53" s="125">
        <f>SUM(C48:C52)</f>
        <v>0</v>
      </c>
      <c r="D53" s="126">
        <f>SUM(D48:D52)</f>
        <v>0</v>
      </c>
      <c r="E53" s="126">
        <f>SUM(E48:E52)</f>
        <v>0</v>
      </c>
      <c r="F53" s="127">
        <f>IF((SUM(C53:E53))=(SUM(F48:F52)),SUM(F48:F52),"HIBA!")</f>
        <v>0</v>
      </c>
      <c r="G53" s="125">
        <f>SUM(G48:G52)</f>
        <v>0</v>
      </c>
      <c r="H53" s="126">
        <f>SUM(H48:H52)</f>
        <v>0</v>
      </c>
      <c r="I53" s="126">
        <f>SUM(I48:I52)</f>
        <v>0</v>
      </c>
      <c r="J53" s="127">
        <f>IF((SUM(F53:I53))=(SUM(J48:J52)),SUM(J48:J52),"HIBA!")</f>
        <v>0</v>
      </c>
      <c r="K53" s="125">
        <f>SUM(K48:K52)</f>
        <v>0</v>
      </c>
      <c r="L53" s="126">
        <f>SUM(L48:L52)</f>
        <v>0</v>
      </c>
      <c r="M53" s="126">
        <f>SUM(M48:M52)</f>
        <v>0</v>
      </c>
      <c r="N53" s="127">
        <f>IF((SUM(J53:M53))=(SUM(N48:N52)),SUM(N48:N52),"HIBA!")</f>
        <v>0</v>
      </c>
      <c r="O53" s="125">
        <f>SUM(O48:O52)</f>
        <v>0</v>
      </c>
      <c r="P53" s="126">
        <f>SUM(P48:P52)</f>
        <v>0</v>
      </c>
      <c r="Q53" s="126">
        <f>SUM(Q48:Q52)</f>
        <v>0</v>
      </c>
      <c r="R53" s="127">
        <f>IF((SUM(N53:Q53))=(SUM(R48:R52)),SUM(R48:R52),"HIBA!")</f>
        <v>0</v>
      </c>
      <c r="S53" s="125">
        <f>SUM(S48:S52)</f>
        <v>0</v>
      </c>
      <c r="T53" s="126">
        <f>SUM(T48:T52)</f>
        <v>0</v>
      </c>
      <c r="U53" s="126">
        <f>SUM(U48:U52)</f>
        <v>0</v>
      </c>
      <c r="V53" s="127">
        <f>IF((SUM(R53:U53))=(SUM(V48:V52)),SUM(V48:V52),"HIBA!")</f>
        <v>0</v>
      </c>
      <c r="W53" s="125">
        <f>SUM(W48:W52)</f>
        <v>0</v>
      </c>
      <c r="X53" s="126">
        <f>SUM(X48:X52)</f>
        <v>0</v>
      </c>
      <c r="Y53" s="126">
        <f>SUM(Y48:Y52)</f>
        <v>0</v>
      </c>
      <c r="Z53" s="127">
        <f>IF((SUM(V53:Y53))=(SUM(Z48:Z52)),SUM(Z48:Z52),"HIBA!")</f>
        <v>0</v>
      </c>
      <c r="AA53" s="125">
        <f>SUM(AA48:AA52)</f>
        <v>0</v>
      </c>
      <c r="AB53" s="126">
        <f>SUM(AB48:AB52)</f>
        <v>0</v>
      </c>
      <c r="AC53" s="126">
        <f>SUM(AC48:AC52)</f>
        <v>0</v>
      </c>
      <c r="AD53" s="127">
        <f>IF((SUM(Z53:AC53))=(SUM(AD48:AD52)),SUM(AD48:AD52),"HIBA!")</f>
        <v>0</v>
      </c>
      <c r="AE53" s="125">
        <f>SUM(AE48:AE52)</f>
        <v>0</v>
      </c>
      <c r="AF53" s="126">
        <f>SUM(AF48:AF52)</f>
        <v>0</v>
      </c>
      <c r="AG53" s="126">
        <f>SUM(AG48:AG52)</f>
        <v>0</v>
      </c>
      <c r="AH53" s="127">
        <f>IF((SUM(AD53:AG53))=(SUM(AH48:AH52)),SUM(AH48:AH52),"HIBA!")</f>
        <v>0</v>
      </c>
      <c r="AI53" s="125">
        <f>SUM(AI48:AI52)</f>
        <v>0</v>
      </c>
      <c r="AJ53" s="126">
        <f>SUM(AJ48:AJ52)</f>
        <v>0</v>
      </c>
      <c r="AK53" s="126">
        <f>SUM(AK48:AK52)</f>
        <v>0</v>
      </c>
      <c r="AL53" s="127">
        <f>IF((SUM(AH53:AK53))=(SUM(AL48:AL52)),SUM(AL48:AL52),"HIBA!")</f>
        <v>0</v>
      </c>
      <c r="AM53" s="125">
        <f>SUM(AM48:AM52)</f>
        <v>0</v>
      </c>
      <c r="AN53" s="126">
        <f>SUM(AN48:AN52)</f>
        <v>0</v>
      </c>
      <c r="AO53" s="126">
        <f>SUM(AO48:AO52)</f>
        <v>0</v>
      </c>
      <c r="AP53" s="127">
        <f>IF((SUM(AL53:AO53))=(SUM(AP48:AP52)),SUM(AP48:AP52),"HIBA!")</f>
        <v>0</v>
      </c>
      <c r="AQ53" s="125">
        <f>SUM(AQ48:AQ52)</f>
        <v>0</v>
      </c>
      <c r="AR53" s="126">
        <f>SUM(AR48:AR52)</f>
        <v>0</v>
      </c>
      <c r="AS53" s="126">
        <f>SUM(AS48:AS52)</f>
        <v>0</v>
      </c>
      <c r="AT53" s="127">
        <f>IF((SUM(AP53:AS53))=(SUM(AT48:AT52)),SUM(AT48:AT52),"HIBA!")</f>
        <v>0</v>
      </c>
      <c r="AU53" s="125">
        <f>SUM(AU48:AU52)</f>
        <v>0</v>
      </c>
      <c r="AV53" s="126">
        <f>SUM(AV48:AV52)</f>
        <v>0</v>
      </c>
      <c r="AW53" s="126">
        <f>SUM(AW48:AW52)</f>
        <v>0</v>
      </c>
      <c r="AX53" s="127">
        <f>IF((SUM(AT53:AW53))=(SUM(AX48:AX52)),SUM(AX48:AX52),"HIBA!")</f>
        <v>0</v>
      </c>
    </row>
    <row r="54" spans="1:50" s="133" customFormat="1" ht="30" customHeight="1" x14ac:dyDescent="0.3">
      <c r="A54" s="16" t="s">
        <v>373</v>
      </c>
      <c r="B54" s="15" t="s">
        <v>372</v>
      </c>
      <c r="C54" s="130">
        <f>SUM(C53,C47,C44,C36,C33)</f>
        <v>0</v>
      </c>
      <c r="D54" s="131">
        <f>SUM(D53,D47,D44,D36,D33)</f>
        <v>0</v>
      </c>
      <c r="E54" s="131">
        <f>SUM(E53,E47,E44,E36,E33)</f>
        <v>0</v>
      </c>
      <c r="F54" s="132">
        <f>IF((SUM(C54:E54))=(F33+F36+F44+F47+F53),SUM(F33+F36+F44+F47+F53),"HIBA!")</f>
        <v>0</v>
      </c>
      <c r="G54" s="130">
        <f>SUM(G53,G47,G44,G36,G33)</f>
        <v>0</v>
      </c>
      <c r="H54" s="131">
        <f>SUM(H53,H47,H44,H36,H33)</f>
        <v>0</v>
      </c>
      <c r="I54" s="131">
        <f>SUM(I53,I47,I44,I36,I33)</f>
        <v>0</v>
      </c>
      <c r="J54" s="132">
        <f>IF((SUM(F54:I54))=(J33+J36+J44+J47+J53),SUM(J33+J36+J44+J47+J53),"HIBA!")</f>
        <v>0</v>
      </c>
      <c r="K54" s="130">
        <f>SUM(K53,K47,K44,K36,K33)</f>
        <v>0</v>
      </c>
      <c r="L54" s="131">
        <f>SUM(L53,L47,L44,L36,L33)</f>
        <v>0</v>
      </c>
      <c r="M54" s="131">
        <f>SUM(M53,M47,M44,M36,M33)</f>
        <v>0</v>
      </c>
      <c r="N54" s="132">
        <f>IF((SUM(J54:M54))=(N33+N36+N44+N47+N53),SUM(N33+N36+N44+N47+N53),"HIBA!")</f>
        <v>0</v>
      </c>
      <c r="O54" s="130">
        <f>SUM(O53,O47,O44,O36,O33)</f>
        <v>0</v>
      </c>
      <c r="P54" s="131">
        <f>SUM(P53,P47,P44,P36,P33)</f>
        <v>0</v>
      </c>
      <c r="Q54" s="131">
        <f>SUM(Q53,Q47,Q44,Q36,Q33)</f>
        <v>0</v>
      </c>
      <c r="R54" s="132">
        <f>IF((SUM(N54:Q54))=(R33+R36+R44+R47+R53),SUM(R33+R36+R44+R47+R53),"HIBA!")</f>
        <v>0</v>
      </c>
      <c r="S54" s="130">
        <f>SUM(S53,S47,S44,S36,S33)</f>
        <v>0</v>
      </c>
      <c r="T54" s="131">
        <f>SUM(T53,T47,T44,T36,T33)</f>
        <v>0</v>
      </c>
      <c r="U54" s="131">
        <f>SUM(U53,U47,U44,U36,U33)</f>
        <v>0</v>
      </c>
      <c r="V54" s="132">
        <f>IF((SUM(R54:U54))=(V33+V36+V44+V47+V53),SUM(V33+V36+V44+V47+V53),"HIBA!")</f>
        <v>0</v>
      </c>
      <c r="W54" s="130">
        <f>SUM(W53,W47,W44,W36,W33)</f>
        <v>0</v>
      </c>
      <c r="X54" s="131">
        <f>SUM(X53,X47,X44,X36,X33)</f>
        <v>0</v>
      </c>
      <c r="Y54" s="131">
        <f>SUM(Y53,Y47,Y44,Y36,Y33)</f>
        <v>0</v>
      </c>
      <c r="Z54" s="132">
        <f>IF((SUM(V54:Y54))=(Z33+Z36+Z44+Z47+Z53),SUM(Z33+Z36+Z44+Z47+Z53),"HIBA!")</f>
        <v>0</v>
      </c>
      <c r="AA54" s="130">
        <f>SUM(AA53,AA47,AA44,AA36,AA33)</f>
        <v>0</v>
      </c>
      <c r="AB54" s="131">
        <f>SUM(AB53,AB47,AB44,AB36,AB33)</f>
        <v>0</v>
      </c>
      <c r="AC54" s="131">
        <f>SUM(AC53,AC47,AC44,AC36,AC33)</f>
        <v>0</v>
      </c>
      <c r="AD54" s="132">
        <f>IF((SUM(Z54:AC54))=(AD33+AD36+AD44+AD47+AD53),SUM(AD33+AD36+AD44+AD47+AD53),"HIBA!")</f>
        <v>0</v>
      </c>
      <c r="AE54" s="130">
        <f>SUM(AE53,AE47,AE44,AE36,AE33)</f>
        <v>0</v>
      </c>
      <c r="AF54" s="131">
        <f>SUM(AF53,AF47,AF44,AF36,AF33)</f>
        <v>0</v>
      </c>
      <c r="AG54" s="131">
        <f>SUM(AG53,AG47,AG44,AG36,AG33)</f>
        <v>0</v>
      </c>
      <c r="AH54" s="132">
        <f>IF((SUM(AD54:AG54))=(AH33+AH36+AH44+AH47+AH53),SUM(AH33+AH36+AH44+AH47+AH53),"HIBA!")</f>
        <v>0</v>
      </c>
      <c r="AI54" s="130">
        <f>SUM(AI53,AI47,AI44,AI36,AI33)</f>
        <v>0</v>
      </c>
      <c r="AJ54" s="131">
        <f>SUM(AJ53,AJ47,AJ44,AJ36,AJ33)</f>
        <v>0</v>
      </c>
      <c r="AK54" s="131">
        <f>SUM(AK53,AK47,AK44,AK36,AK33)</f>
        <v>0</v>
      </c>
      <c r="AL54" s="132">
        <f>IF((SUM(AH54:AK54))=(AL33+AL36+AL44+AL47+AL53),SUM(AL33+AL36+AL44+AL47+AL53),"HIBA!")</f>
        <v>0</v>
      </c>
      <c r="AM54" s="130">
        <f>SUM(AM53,AM47,AM44,AM36,AM33)</f>
        <v>0</v>
      </c>
      <c r="AN54" s="131">
        <f>SUM(AN53,AN47,AN44,AN36,AN33)</f>
        <v>0</v>
      </c>
      <c r="AO54" s="131">
        <f>SUM(AO53,AO47,AO44,AO36,AO33)</f>
        <v>0</v>
      </c>
      <c r="AP54" s="132">
        <f>IF((SUM(AL54:AO54))=(AP33+AP36+AP44+AP47+AP53),SUM(AP33+AP36+AP44+AP47+AP53),"HIBA!")</f>
        <v>0</v>
      </c>
      <c r="AQ54" s="130">
        <f>SUM(AQ53,AQ47,AQ44,AQ36,AQ33)</f>
        <v>0</v>
      </c>
      <c r="AR54" s="131">
        <f>SUM(AR53,AR47,AR44,AR36,AR33)</f>
        <v>0</v>
      </c>
      <c r="AS54" s="131">
        <f>SUM(AS53,AS47,AS44,AS36,AS33)</f>
        <v>0</v>
      </c>
      <c r="AT54" s="132">
        <f>IF((SUM(AP54:AS54))=(AT33+AT36+AT44+AT47+AT53),SUM(AT33+AT36+AT44+AT47+AT53),"HIBA!")</f>
        <v>0</v>
      </c>
      <c r="AU54" s="130">
        <f>SUM(AU53,AU47,AU44,AU36,AU33)</f>
        <v>0</v>
      </c>
      <c r="AV54" s="131">
        <f>SUM(AV53,AV47,AV44,AV36,AV33)</f>
        <v>0</v>
      </c>
      <c r="AW54" s="131">
        <f>SUM(AW53,AW47,AW44,AW36,AW33)</f>
        <v>0</v>
      </c>
      <c r="AX54" s="132">
        <f>IF((SUM(AT54:AW54))=(AX33+AX36+AX44+AX47+AX53),SUM(AX33+AX36+AX44+AX47+AX53),"HIBA!")</f>
        <v>0</v>
      </c>
    </row>
    <row r="55" spans="1:50" s="142" customFormat="1" ht="24.9" hidden="1" customHeight="1" x14ac:dyDescent="0.3">
      <c r="A55" s="45" t="s">
        <v>371</v>
      </c>
      <c r="B55" s="21" t="s">
        <v>370</v>
      </c>
      <c r="C55" s="139"/>
      <c r="D55" s="140"/>
      <c r="E55" s="140"/>
      <c r="F55" s="141">
        <f t="shared" ref="F55:F62" si="24">SUM(C55:E55)</f>
        <v>0</v>
      </c>
      <c r="G55" s="139"/>
      <c r="H55" s="140"/>
      <c r="I55" s="140"/>
      <c r="J55" s="141">
        <f t="shared" ref="J55:J62" si="25">SUM(F55:I55)</f>
        <v>0</v>
      </c>
      <c r="K55" s="139"/>
      <c r="L55" s="140"/>
      <c r="M55" s="140"/>
      <c r="N55" s="141">
        <f t="shared" ref="N55:N62" si="26">SUM(J55:M55)</f>
        <v>0</v>
      </c>
      <c r="O55" s="139"/>
      <c r="P55" s="140"/>
      <c r="Q55" s="140"/>
      <c r="R55" s="141">
        <f t="shared" ref="R55:R62" si="27">SUM(N55:Q55)</f>
        <v>0</v>
      </c>
      <c r="S55" s="139"/>
      <c r="T55" s="140"/>
      <c r="U55" s="140"/>
      <c r="V55" s="141">
        <f t="shared" ref="V55:V62" si="28">SUM(R55:U55)</f>
        <v>0</v>
      </c>
      <c r="W55" s="139"/>
      <c r="X55" s="140"/>
      <c r="Y55" s="140"/>
      <c r="Z55" s="141">
        <f t="shared" ref="Z55:Z62" si="29">SUM(V55:Y55)</f>
        <v>0</v>
      </c>
      <c r="AA55" s="139"/>
      <c r="AB55" s="140"/>
      <c r="AC55" s="140"/>
      <c r="AD55" s="141">
        <f t="shared" ref="AD55:AD62" si="30">SUM(Z55:AC55)</f>
        <v>0</v>
      </c>
      <c r="AE55" s="139"/>
      <c r="AF55" s="140"/>
      <c r="AG55" s="140"/>
      <c r="AH55" s="141">
        <f t="shared" ref="AH55:AH62" si="31">SUM(AD55:AG55)</f>
        <v>0</v>
      </c>
      <c r="AI55" s="139"/>
      <c r="AJ55" s="140"/>
      <c r="AK55" s="140"/>
      <c r="AL55" s="141">
        <f t="shared" ref="AL55:AL62" si="32">SUM(AH55:AK55)</f>
        <v>0</v>
      </c>
      <c r="AM55" s="139"/>
      <c r="AN55" s="140"/>
      <c r="AO55" s="140"/>
      <c r="AP55" s="141">
        <f t="shared" ref="AP55:AP62" si="33">SUM(AL55:AO55)</f>
        <v>0</v>
      </c>
      <c r="AQ55" s="139"/>
      <c r="AR55" s="140"/>
      <c r="AS55" s="140"/>
      <c r="AT55" s="141">
        <f t="shared" ref="AT55:AT62" si="34">SUM(AP55:AS55)</f>
        <v>0</v>
      </c>
      <c r="AU55" s="139"/>
      <c r="AV55" s="140"/>
      <c r="AW55" s="140"/>
      <c r="AX55" s="141">
        <f t="shared" ref="AX55:AX62" si="35">SUM(AT55:AW55)</f>
        <v>0</v>
      </c>
    </row>
    <row r="56" spans="1:50" s="142" customFormat="1" ht="24.9" hidden="1" customHeight="1" x14ac:dyDescent="0.3">
      <c r="A56" s="45" t="s">
        <v>369</v>
      </c>
      <c r="B56" s="21" t="s">
        <v>368</v>
      </c>
      <c r="C56" s="139"/>
      <c r="D56" s="140"/>
      <c r="E56" s="140"/>
      <c r="F56" s="141">
        <f t="shared" si="24"/>
        <v>0</v>
      </c>
      <c r="G56" s="139"/>
      <c r="H56" s="140"/>
      <c r="I56" s="140"/>
      <c r="J56" s="141">
        <f t="shared" si="25"/>
        <v>0</v>
      </c>
      <c r="K56" s="139"/>
      <c r="L56" s="140"/>
      <c r="M56" s="140"/>
      <c r="N56" s="141">
        <f t="shared" si="26"/>
        <v>0</v>
      </c>
      <c r="O56" s="139"/>
      <c r="P56" s="140"/>
      <c r="Q56" s="140"/>
      <c r="R56" s="141">
        <f t="shared" si="27"/>
        <v>0</v>
      </c>
      <c r="S56" s="139"/>
      <c r="T56" s="140"/>
      <c r="U56" s="140"/>
      <c r="V56" s="141">
        <f t="shared" si="28"/>
        <v>0</v>
      </c>
      <c r="W56" s="139"/>
      <c r="X56" s="140"/>
      <c r="Y56" s="140"/>
      <c r="Z56" s="141">
        <f t="shared" si="29"/>
        <v>0</v>
      </c>
      <c r="AA56" s="139"/>
      <c r="AB56" s="140"/>
      <c r="AC56" s="140"/>
      <c r="AD56" s="141">
        <f t="shared" si="30"/>
        <v>0</v>
      </c>
      <c r="AE56" s="139"/>
      <c r="AF56" s="140"/>
      <c r="AG56" s="140"/>
      <c r="AH56" s="141">
        <f t="shared" si="31"/>
        <v>0</v>
      </c>
      <c r="AI56" s="139"/>
      <c r="AJ56" s="140"/>
      <c r="AK56" s="140"/>
      <c r="AL56" s="141">
        <f t="shared" si="32"/>
        <v>0</v>
      </c>
      <c r="AM56" s="139"/>
      <c r="AN56" s="140"/>
      <c r="AO56" s="140"/>
      <c r="AP56" s="141">
        <f t="shared" si="33"/>
        <v>0</v>
      </c>
      <c r="AQ56" s="139"/>
      <c r="AR56" s="140"/>
      <c r="AS56" s="140"/>
      <c r="AT56" s="141">
        <f t="shared" si="34"/>
        <v>0</v>
      </c>
      <c r="AU56" s="139"/>
      <c r="AV56" s="140"/>
      <c r="AW56" s="140"/>
      <c r="AX56" s="141">
        <f t="shared" si="35"/>
        <v>0</v>
      </c>
    </row>
    <row r="57" spans="1:50" s="142" customFormat="1" ht="24.9" hidden="1" customHeight="1" x14ac:dyDescent="0.3">
      <c r="A57" s="45" t="s">
        <v>367</v>
      </c>
      <c r="B57" s="21" t="s">
        <v>366</v>
      </c>
      <c r="C57" s="139"/>
      <c r="D57" s="140"/>
      <c r="E57" s="140"/>
      <c r="F57" s="141">
        <f t="shared" si="24"/>
        <v>0</v>
      </c>
      <c r="G57" s="139"/>
      <c r="H57" s="140"/>
      <c r="I57" s="140"/>
      <c r="J57" s="141">
        <f t="shared" si="25"/>
        <v>0</v>
      </c>
      <c r="K57" s="139"/>
      <c r="L57" s="140"/>
      <c r="M57" s="140"/>
      <c r="N57" s="141">
        <f t="shared" si="26"/>
        <v>0</v>
      </c>
      <c r="O57" s="139"/>
      <c r="P57" s="140"/>
      <c r="Q57" s="140"/>
      <c r="R57" s="141">
        <f t="shared" si="27"/>
        <v>0</v>
      </c>
      <c r="S57" s="139"/>
      <c r="T57" s="140"/>
      <c r="U57" s="140"/>
      <c r="V57" s="141">
        <f t="shared" si="28"/>
        <v>0</v>
      </c>
      <c r="W57" s="139"/>
      <c r="X57" s="140"/>
      <c r="Y57" s="140"/>
      <c r="Z57" s="141">
        <f t="shared" si="29"/>
        <v>0</v>
      </c>
      <c r="AA57" s="139"/>
      <c r="AB57" s="140"/>
      <c r="AC57" s="140"/>
      <c r="AD57" s="141">
        <f t="shared" si="30"/>
        <v>0</v>
      </c>
      <c r="AE57" s="139"/>
      <c r="AF57" s="140"/>
      <c r="AG57" s="140"/>
      <c r="AH57" s="141">
        <f t="shared" si="31"/>
        <v>0</v>
      </c>
      <c r="AI57" s="139"/>
      <c r="AJ57" s="140"/>
      <c r="AK57" s="140"/>
      <c r="AL57" s="141">
        <f t="shared" si="32"/>
        <v>0</v>
      </c>
      <c r="AM57" s="139"/>
      <c r="AN57" s="140"/>
      <c r="AO57" s="140"/>
      <c r="AP57" s="141">
        <f t="shared" si="33"/>
        <v>0</v>
      </c>
      <c r="AQ57" s="139"/>
      <c r="AR57" s="140"/>
      <c r="AS57" s="140"/>
      <c r="AT57" s="141">
        <f t="shared" si="34"/>
        <v>0</v>
      </c>
      <c r="AU57" s="139"/>
      <c r="AV57" s="140"/>
      <c r="AW57" s="140"/>
      <c r="AX57" s="141">
        <f t="shared" si="35"/>
        <v>0</v>
      </c>
    </row>
    <row r="58" spans="1:50" s="142" customFormat="1" ht="24.9" hidden="1" customHeight="1" x14ac:dyDescent="0.3">
      <c r="A58" s="45" t="s">
        <v>365</v>
      </c>
      <c r="B58" s="21" t="s">
        <v>364</v>
      </c>
      <c r="C58" s="139"/>
      <c r="D58" s="140"/>
      <c r="E58" s="140"/>
      <c r="F58" s="141">
        <f t="shared" si="24"/>
        <v>0</v>
      </c>
      <c r="G58" s="139"/>
      <c r="H58" s="140"/>
      <c r="I58" s="140"/>
      <c r="J58" s="141">
        <f t="shared" si="25"/>
        <v>0</v>
      </c>
      <c r="K58" s="139"/>
      <c r="L58" s="140"/>
      <c r="M58" s="140"/>
      <c r="N58" s="141">
        <f t="shared" si="26"/>
        <v>0</v>
      </c>
      <c r="O58" s="139"/>
      <c r="P58" s="140"/>
      <c r="Q58" s="140"/>
      <c r="R58" s="141">
        <f t="shared" si="27"/>
        <v>0</v>
      </c>
      <c r="S58" s="139"/>
      <c r="T58" s="140"/>
      <c r="U58" s="140"/>
      <c r="V58" s="141">
        <f t="shared" si="28"/>
        <v>0</v>
      </c>
      <c r="W58" s="139"/>
      <c r="X58" s="140"/>
      <c r="Y58" s="140"/>
      <c r="Z58" s="141">
        <f t="shared" si="29"/>
        <v>0</v>
      </c>
      <c r="AA58" s="139"/>
      <c r="AB58" s="140"/>
      <c r="AC58" s="140"/>
      <c r="AD58" s="141">
        <f t="shared" si="30"/>
        <v>0</v>
      </c>
      <c r="AE58" s="139"/>
      <c r="AF58" s="140"/>
      <c r="AG58" s="140"/>
      <c r="AH58" s="141">
        <f t="shared" si="31"/>
        <v>0</v>
      </c>
      <c r="AI58" s="139"/>
      <c r="AJ58" s="140"/>
      <c r="AK58" s="140"/>
      <c r="AL58" s="141">
        <f t="shared" si="32"/>
        <v>0</v>
      </c>
      <c r="AM58" s="139"/>
      <c r="AN58" s="140"/>
      <c r="AO58" s="140"/>
      <c r="AP58" s="141">
        <f t="shared" si="33"/>
        <v>0</v>
      </c>
      <c r="AQ58" s="139"/>
      <c r="AR58" s="140"/>
      <c r="AS58" s="140"/>
      <c r="AT58" s="141">
        <f t="shared" si="34"/>
        <v>0</v>
      </c>
      <c r="AU58" s="139"/>
      <c r="AV58" s="140"/>
      <c r="AW58" s="140"/>
      <c r="AX58" s="141">
        <f t="shared" si="35"/>
        <v>0</v>
      </c>
    </row>
    <row r="59" spans="1:50" s="142" customFormat="1" ht="24.9" hidden="1" customHeight="1" x14ac:dyDescent="0.3">
      <c r="A59" s="45" t="s">
        <v>363</v>
      </c>
      <c r="B59" s="21" t="s">
        <v>362</v>
      </c>
      <c r="C59" s="139"/>
      <c r="D59" s="140"/>
      <c r="E59" s="140"/>
      <c r="F59" s="141">
        <f t="shared" si="24"/>
        <v>0</v>
      </c>
      <c r="G59" s="139"/>
      <c r="H59" s="140"/>
      <c r="I59" s="140"/>
      <c r="J59" s="141">
        <f t="shared" si="25"/>
        <v>0</v>
      </c>
      <c r="K59" s="139"/>
      <c r="L59" s="140"/>
      <c r="M59" s="140"/>
      <c r="N59" s="141">
        <f t="shared" si="26"/>
        <v>0</v>
      </c>
      <c r="O59" s="139"/>
      <c r="P59" s="140"/>
      <c r="Q59" s="140"/>
      <c r="R59" s="141">
        <f t="shared" si="27"/>
        <v>0</v>
      </c>
      <c r="S59" s="139"/>
      <c r="T59" s="140"/>
      <c r="U59" s="140"/>
      <c r="V59" s="141">
        <f t="shared" si="28"/>
        <v>0</v>
      </c>
      <c r="W59" s="139"/>
      <c r="X59" s="140"/>
      <c r="Y59" s="140"/>
      <c r="Z59" s="141">
        <f t="shared" si="29"/>
        <v>0</v>
      </c>
      <c r="AA59" s="139"/>
      <c r="AB59" s="140"/>
      <c r="AC59" s="140"/>
      <c r="AD59" s="141">
        <f t="shared" si="30"/>
        <v>0</v>
      </c>
      <c r="AE59" s="139"/>
      <c r="AF59" s="140"/>
      <c r="AG59" s="140"/>
      <c r="AH59" s="141">
        <f t="shared" si="31"/>
        <v>0</v>
      </c>
      <c r="AI59" s="139"/>
      <c r="AJ59" s="140"/>
      <c r="AK59" s="140"/>
      <c r="AL59" s="141">
        <f t="shared" si="32"/>
        <v>0</v>
      </c>
      <c r="AM59" s="139"/>
      <c r="AN59" s="140"/>
      <c r="AO59" s="140"/>
      <c r="AP59" s="141">
        <f t="shared" si="33"/>
        <v>0</v>
      </c>
      <c r="AQ59" s="139"/>
      <c r="AR59" s="140"/>
      <c r="AS59" s="140"/>
      <c r="AT59" s="141">
        <f t="shared" si="34"/>
        <v>0</v>
      </c>
      <c r="AU59" s="139"/>
      <c r="AV59" s="140"/>
      <c r="AW59" s="140"/>
      <c r="AX59" s="141">
        <f t="shared" si="35"/>
        <v>0</v>
      </c>
    </row>
    <row r="60" spans="1:50" s="142" customFormat="1" ht="24.9" hidden="1" customHeight="1" x14ac:dyDescent="0.3">
      <c r="A60" s="45" t="s">
        <v>361</v>
      </c>
      <c r="B60" s="21" t="s">
        <v>360</v>
      </c>
      <c r="C60" s="139"/>
      <c r="D60" s="140"/>
      <c r="E60" s="140"/>
      <c r="F60" s="141">
        <f t="shared" si="24"/>
        <v>0</v>
      </c>
      <c r="G60" s="139"/>
      <c r="H60" s="140"/>
      <c r="I60" s="140"/>
      <c r="J60" s="141">
        <f t="shared" si="25"/>
        <v>0</v>
      </c>
      <c r="K60" s="139"/>
      <c r="L60" s="140"/>
      <c r="M60" s="140"/>
      <c r="N60" s="141">
        <f t="shared" si="26"/>
        <v>0</v>
      </c>
      <c r="O60" s="139"/>
      <c r="P60" s="140"/>
      <c r="Q60" s="140"/>
      <c r="R60" s="141">
        <f t="shared" si="27"/>
        <v>0</v>
      </c>
      <c r="S60" s="139"/>
      <c r="T60" s="140"/>
      <c r="U60" s="140"/>
      <c r="V60" s="141">
        <f t="shared" si="28"/>
        <v>0</v>
      </c>
      <c r="W60" s="139"/>
      <c r="X60" s="140"/>
      <c r="Y60" s="140"/>
      <c r="Z60" s="141">
        <f t="shared" si="29"/>
        <v>0</v>
      </c>
      <c r="AA60" s="139"/>
      <c r="AB60" s="140"/>
      <c r="AC60" s="140"/>
      <c r="AD60" s="141">
        <f t="shared" si="30"/>
        <v>0</v>
      </c>
      <c r="AE60" s="139"/>
      <c r="AF60" s="140"/>
      <c r="AG60" s="140"/>
      <c r="AH60" s="141">
        <f t="shared" si="31"/>
        <v>0</v>
      </c>
      <c r="AI60" s="139"/>
      <c r="AJ60" s="140"/>
      <c r="AK60" s="140"/>
      <c r="AL60" s="141">
        <f t="shared" si="32"/>
        <v>0</v>
      </c>
      <c r="AM60" s="139"/>
      <c r="AN60" s="140"/>
      <c r="AO60" s="140"/>
      <c r="AP60" s="141">
        <f t="shared" si="33"/>
        <v>0</v>
      </c>
      <c r="AQ60" s="139"/>
      <c r="AR60" s="140"/>
      <c r="AS60" s="140"/>
      <c r="AT60" s="141">
        <f t="shared" si="34"/>
        <v>0</v>
      </c>
      <c r="AU60" s="139"/>
      <c r="AV60" s="140"/>
      <c r="AW60" s="140"/>
      <c r="AX60" s="141">
        <f t="shared" si="35"/>
        <v>0</v>
      </c>
    </row>
    <row r="61" spans="1:50" s="142" customFormat="1" ht="24.9" hidden="1" customHeight="1" x14ac:dyDescent="0.3">
      <c r="A61" s="45" t="s">
        <v>359</v>
      </c>
      <c r="B61" s="21" t="s">
        <v>358</v>
      </c>
      <c r="C61" s="139"/>
      <c r="D61" s="140"/>
      <c r="E61" s="140"/>
      <c r="F61" s="141">
        <f t="shared" si="24"/>
        <v>0</v>
      </c>
      <c r="G61" s="139"/>
      <c r="H61" s="140"/>
      <c r="I61" s="140"/>
      <c r="J61" s="141">
        <f t="shared" si="25"/>
        <v>0</v>
      </c>
      <c r="K61" s="139"/>
      <c r="L61" s="140"/>
      <c r="M61" s="140"/>
      <c r="N61" s="141">
        <f t="shared" si="26"/>
        <v>0</v>
      </c>
      <c r="O61" s="139"/>
      <c r="P61" s="140"/>
      <c r="Q61" s="140"/>
      <c r="R61" s="141">
        <f t="shared" si="27"/>
        <v>0</v>
      </c>
      <c r="S61" s="139"/>
      <c r="T61" s="140"/>
      <c r="U61" s="140"/>
      <c r="V61" s="141">
        <f t="shared" si="28"/>
        <v>0</v>
      </c>
      <c r="W61" s="139"/>
      <c r="X61" s="140"/>
      <c r="Y61" s="140"/>
      <c r="Z61" s="141">
        <f t="shared" si="29"/>
        <v>0</v>
      </c>
      <c r="AA61" s="139"/>
      <c r="AB61" s="140"/>
      <c r="AC61" s="140"/>
      <c r="AD61" s="141">
        <f t="shared" si="30"/>
        <v>0</v>
      </c>
      <c r="AE61" s="139"/>
      <c r="AF61" s="140"/>
      <c r="AG61" s="140"/>
      <c r="AH61" s="141">
        <f t="shared" si="31"/>
        <v>0</v>
      </c>
      <c r="AI61" s="139"/>
      <c r="AJ61" s="140"/>
      <c r="AK61" s="140"/>
      <c r="AL61" s="141">
        <f t="shared" si="32"/>
        <v>0</v>
      </c>
      <c r="AM61" s="139"/>
      <c r="AN61" s="140"/>
      <c r="AO61" s="140"/>
      <c r="AP61" s="141">
        <f t="shared" si="33"/>
        <v>0</v>
      </c>
      <c r="AQ61" s="139"/>
      <c r="AR61" s="140"/>
      <c r="AS61" s="140"/>
      <c r="AT61" s="141">
        <f t="shared" si="34"/>
        <v>0</v>
      </c>
      <c r="AU61" s="139"/>
      <c r="AV61" s="140"/>
      <c r="AW61" s="140"/>
      <c r="AX61" s="141">
        <f t="shared" si="35"/>
        <v>0</v>
      </c>
    </row>
    <row r="62" spans="1:50" s="142" customFormat="1" ht="24.9" hidden="1" customHeight="1" x14ac:dyDescent="0.3">
      <c r="A62" s="45" t="s">
        <v>357</v>
      </c>
      <c r="B62" s="21" t="s">
        <v>356</v>
      </c>
      <c r="C62" s="139"/>
      <c r="D62" s="140"/>
      <c r="E62" s="140"/>
      <c r="F62" s="141">
        <f t="shared" si="24"/>
        <v>0</v>
      </c>
      <c r="G62" s="139"/>
      <c r="H62" s="140"/>
      <c r="I62" s="140"/>
      <c r="J62" s="141">
        <f t="shared" si="25"/>
        <v>0</v>
      </c>
      <c r="K62" s="139"/>
      <c r="L62" s="140"/>
      <c r="M62" s="140"/>
      <c r="N62" s="141">
        <f t="shared" si="26"/>
        <v>0</v>
      </c>
      <c r="O62" s="139"/>
      <c r="P62" s="140"/>
      <c r="Q62" s="140"/>
      <c r="R62" s="141">
        <f t="shared" si="27"/>
        <v>0</v>
      </c>
      <c r="S62" s="139"/>
      <c r="T62" s="140"/>
      <c r="U62" s="140"/>
      <c r="V62" s="141">
        <f t="shared" si="28"/>
        <v>0</v>
      </c>
      <c r="W62" s="139"/>
      <c r="X62" s="140"/>
      <c r="Y62" s="140"/>
      <c r="Z62" s="141">
        <f t="shared" si="29"/>
        <v>0</v>
      </c>
      <c r="AA62" s="139"/>
      <c r="AB62" s="140"/>
      <c r="AC62" s="140"/>
      <c r="AD62" s="141">
        <f t="shared" si="30"/>
        <v>0</v>
      </c>
      <c r="AE62" s="139"/>
      <c r="AF62" s="140"/>
      <c r="AG62" s="140"/>
      <c r="AH62" s="141">
        <f t="shared" si="31"/>
        <v>0</v>
      </c>
      <c r="AI62" s="139"/>
      <c r="AJ62" s="140"/>
      <c r="AK62" s="140"/>
      <c r="AL62" s="141">
        <f t="shared" si="32"/>
        <v>0</v>
      </c>
      <c r="AM62" s="139"/>
      <c r="AN62" s="140"/>
      <c r="AO62" s="140"/>
      <c r="AP62" s="141">
        <f t="shared" si="33"/>
        <v>0</v>
      </c>
      <c r="AQ62" s="139"/>
      <c r="AR62" s="140"/>
      <c r="AS62" s="140"/>
      <c r="AT62" s="141">
        <f t="shared" si="34"/>
        <v>0</v>
      </c>
      <c r="AU62" s="139"/>
      <c r="AV62" s="140"/>
      <c r="AW62" s="140"/>
      <c r="AX62" s="141">
        <f t="shared" si="35"/>
        <v>0</v>
      </c>
    </row>
    <row r="63" spans="1:50" s="133" customFormat="1" ht="30" hidden="1" customHeight="1" x14ac:dyDescent="0.3">
      <c r="A63" s="16" t="s">
        <v>355</v>
      </c>
      <c r="B63" s="15" t="s">
        <v>354</v>
      </c>
      <c r="C63" s="130">
        <f>SUM(C55:C62)</f>
        <v>0</v>
      </c>
      <c r="D63" s="131">
        <f>SUM(D55:D62)</f>
        <v>0</v>
      </c>
      <c r="E63" s="131">
        <f>SUM(E55:E62)</f>
        <v>0</v>
      </c>
      <c r="F63" s="132">
        <f>IF((SUM(C63:E63))=(SUM(F55:F62)),SUM(F55:F62),"HIBA!")</f>
        <v>0</v>
      </c>
      <c r="G63" s="130">
        <f>SUM(G55:G62)</f>
        <v>0</v>
      </c>
      <c r="H63" s="131">
        <f>SUM(H55:H62)</f>
        <v>0</v>
      </c>
      <c r="I63" s="131">
        <f>SUM(I55:I62)</f>
        <v>0</v>
      </c>
      <c r="J63" s="132">
        <f>IF((SUM(F63:I63))=(SUM(J55:J62)),SUM(J55:J62),"HIBA!")</f>
        <v>0</v>
      </c>
      <c r="K63" s="130">
        <f>SUM(K55:K62)</f>
        <v>0</v>
      </c>
      <c r="L63" s="131">
        <f>SUM(L55:L62)</f>
        <v>0</v>
      </c>
      <c r="M63" s="131">
        <f>SUM(M55:M62)</f>
        <v>0</v>
      </c>
      <c r="N63" s="132">
        <f>IF((SUM(J63:M63))=(SUM(N55:N62)),SUM(N55:N62),"HIBA!")</f>
        <v>0</v>
      </c>
      <c r="O63" s="130">
        <f>SUM(O55:O62)</f>
        <v>0</v>
      </c>
      <c r="P63" s="131">
        <f>SUM(P55:P62)</f>
        <v>0</v>
      </c>
      <c r="Q63" s="131">
        <f>SUM(Q55:Q62)</f>
        <v>0</v>
      </c>
      <c r="R63" s="132">
        <f>IF((SUM(N63:Q63))=(SUM(R55:R62)),SUM(R55:R62),"HIBA!")</f>
        <v>0</v>
      </c>
      <c r="S63" s="130">
        <f>SUM(S55:S62)</f>
        <v>0</v>
      </c>
      <c r="T63" s="131">
        <f>SUM(T55:T62)</f>
        <v>0</v>
      </c>
      <c r="U63" s="131">
        <f>SUM(U55:U62)</f>
        <v>0</v>
      </c>
      <c r="V63" s="132">
        <f>IF((SUM(R63:U63))=(SUM(V55:V62)),SUM(V55:V62),"HIBA!")</f>
        <v>0</v>
      </c>
      <c r="W63" s="130">
        <f>SUM(W55:W62)</f>
        <v>0</v>
      </c>
      <c r="X63" s="131">
        <f>SUM(X55:X62)</f>
        <v>0</v>
      </c>
      <c r="Y63" s="131">
        <f>SUM(Y55:Y62)</f>
        <v>0</v>
      </c>
      <c r="Z63" s="132">
        <f>IF((SUM(V63:Y63))=(SUM(Z55:Z62)),SUM(Z55:Z62),"HIBA!")</f>
        <v>0</v>
      </c>
      <c r="AA63" s="130">
        <f>SUM(AA55:AA62)</f>
        <v>0</v>
      </c>
      <c r="AB63" s="131">
        <f>SUM(AB55:AB62)</f>
        <v>0</v>
      </c>
      <c r="AC63" s="131">
        <f>SUM(AC55:AC62)</f>
        <v>0</v>
      </c>
      <c r="AD63" s="132">
        <f>IF((SUM(Z63:AC63))=(SUM(AD55:AD62)),SUM(AD55:AD62),"HIBA!")</f>
        <v>0</v>
      </c>
      <c r="AE63" s="130">
        <f>SUM(AE55:AE62)</f>
        <v>0</v>
      </c>
      <c r="AF63" s="131">
        <f>SUM(AF55:AF62)</f>
        <v>0</v>
      </c>
      <c r="AG63" s="131">
        <f>SUM(AG55:AG62)</f>
        <v>0</v>
      </c>
      <c r="AH63" s="132">
        <f>IF((SUM(AD63:AG63))=(SUM(AH55:AH62)),SUM(AH55:AH62),"HIBA!")</f>
        <v>0</v>
      </c>
      <c r="AI63" s="130">
        <f>SUM(AI55:AI62)</f>
        <v>0</v>
      </c>
      <c r="AJ63" s="131">
        <f>SUM(AJ55:AJ62)</f>
        <v>0</v>
      </c>
      <c r="AK63" s="131">
        <f>SUM(AK55:AK62)</f>
        <v>0</v>
      </c>
      <c r="AL63" s="132">
        <f>IF((SUM(AH63:AK63))=(SUM(AL55:AL62)),SUM(AL55:AL62),"HIBA!")</f>
        <v>0</v>
      </c>
      <c r="AM63" s="130">
        <f>SUM(AM55:AM62)</f>
        <v>0</v>
      </c>
      <c r="AN63" s="131">
        <f>SUM(AN55:AN62)</f>
        <v>0</v>
      </c>
      <c r="AO63" s="131">
        <f>SUM(AO55:AO62)</f>
        <v>0</v>
      </c>
      <c r="AP63" s="132">
        <f>IF((SUM(AL63:AO63))=(SUM(AP55:AP62)),SUM(AP55:AP62),"HIBA!")</f>
        <v>0</v>
      </c>
      <c r="AQ63" s="130">
        <f>SUM(AQ55:AQ62)</f>
        <v>0</v>
      </c>
      <c r="AR63" s="131">
        <f>SUM(AR55:AR62)</f>
        <v>0</v>
      </c>
      <c r="AS63" s="131">
        <f>SUM(AS55:AS62)</f>
        <v>0</v>
      </c>
      <c r="AT63" s="132">
        <f>IF((SUM(AP63:AS63))=(SUM(AT55:AT62)),SUM(AT55:AT62),"HIBA!")</f>
        <v>0</v>
      </c>
      <c r="AU63" s="130">
        <f>SUM(AU55:AU62)</f>
        <v>0</v>
      </c>
      <c r="AV63" s="131">
        <f>SUM(AV55:AV62)</f>
        <v>0</v>
      </c>
      <c r="AW63" s="131">
        <f>SUM(AW55:AW62)</f>
        <v>0</v>
      </c>
      <c r="AX63" s="132">
        <f>IF((SUM(AT63:AW63))=(SUM(AX55:AX62)),SUM(AX55:AX62),"HIBA!")</f>
        <v>0</v>
      </c>
    </row>
    <row r="64" spans="1:50" s="123" customFormat="1" ht="24.9" hidden="1" customHeight="1" x14ac:dyDescent="0.3">
      <c r="A64" s="34" t="s">
        <v>353</v>
      </c>
      <c r="B64" s="33" t="s">
        <v>352</v>
      </c>
      <c r="C64" s="120"/>
      <c r="D64" s="121"/>
      <c r="E64" s="121"/>
      <c r="F64" s="122">
        <f>SUM(C64:E64)</f>
        <v>0</v>
      </c>
      <c r="G64" s="120"/>
      <c r="H64" s="121"/>
      <c r="I64" s="121"/>
      <c r="J64" s="122">
        <f>SUM(F64:I64)</f>
        <v>0</v>
      </c>
      <c r="K64" s="120"/>
      <c r="L64" s="121"/>
      <c r="M64" s="121"/>
      <c r="N64" s="122">
        <f>SUM(J64:M64)</f>
        <v>0</v>
      </c>
      <c r="O64" s="120"/>
      <c r="P64" s="121"/>
      <c r="Q64" s="121"/>
      <c r="R64" s="122">
        <f>SUM(N64:Q64)</f>
        <v>0</v>
      </c>
      <c r="S64" s="120"/>
      <c r="T64" s="121"/>
      <c r="U64" s="121"/>
      <c r="V64" s="122">
        <f>SUM(R64:U64)</f>
        <v>0</v>
      </c>
      <c r="W64" s="120"/>
      <c r="X64" s="121"/>
      <c r="Y64" s="121"/>
      <c r="Z64" s="122">
        <f>SUM(V64:Y64)</f>
        <v>0</v>
      </c>
      <c r="AA64" s="120"/>
      <c r="AB64" s="121"/>
      <c r="AC64" s="121"/>
      <c r="AD64" s="122">
        <f>SUM(Z64:AC64)</f>
        <v>0</v>
      </c>
      <c r="AE64" s="120"/>
      <c r="AF64" s="121"/>
      <c r="AG64" s="121"/>
      <c r="AH64" s="122">
        <f>SUM(AD64:AG64)</f>
        <v>0</v>
      </c>
      <c r="AI64" s="120"/>
      <c r="AJ64" s="121"/>
      <c r="AK64" s="121"/>
      <c r="AL64" s="122">
        <f>SUM(AH64:AK64)</f>
        <v>0</v>
      </c>
      <c r="AM64" s="120"/>
      <c r="AN64" s="121"/>
      <c r="AO64" s="121"/>
      <c r="AP64" s="122">
        <f>SUM(AL64:AO64)</f>
        <v>0</v>
      </c>
      <c r="AQ64" s="120"/>
      <c r="AR64" s="121"/>
      <c r="AS64" s="121"/>
      <c r="AT64" s="122">
        <f>SUM(AP64:AS64)</f>
        <v>0</v>
      </c>
      <c r="AU64" s="120"/>
      <c r="AV64" s="121"/>
      <c r="AW64" s="121"/>
      <c r="AX64" s="122">
        <f>SUM(AT64:AW64)</f>
        <v>0</v>
      </c>
    </row>
    <row r="65" spans="1:50" s="123" customFormat="1" ht="24.9" hidden="1" customHeight="1" x14ac:dyDescent="0.3">
      <c r="A65" s="34" t="s">
        <v>351</v>
      </c>
      <c r="B65" s="33" t="s">
        <v>350</v>
      </c>
      <c r="C65" s="120"/>
      <c r="D65" s="121"/>
      <c r="E65" s="121"/>
      <c r="F65" s="122">
        <f>SUM(C65:E65)</f>
        <v>0</v>
      </c>
      <c r="G65" s="120"/>
      <c r="H65" s="121"/>
      <c r="I65" s="121"/>
      <c r="J65" s="122">
        <f>SUM(F65:I65)</f>
        <v>0</v>
      </c>
      <c r="K65" s="120"/>
      <c r="L65" s="121"/>
      <c r="M65" s="121"/>
      <c r="N65" s="122">
        <f>SUM(J65:M65)</f>
        <v>0</v>
      </c>
      <c r="O65" s="120"/>
      <c r="P65" s="121"/>
      <c r="Q65" s="121"/>
      <c r="R65" s="122">
        <f>SUM(N65:Q65)</f>
        <v>0</v>
      </c>
      <c r="S65" s="120"/>
      <c r="T65" s="121"/>
      <c r="U65" s="121"/>
      <c r="V65" s="122">
        <f>SUM(R65:U65)</f>
        <v>0</v>
      </c>
      <c r="W65" s="120"/>
      <c r="X65" s="121"/>
      <c r="Y65" s="121"/>
      <c r="Z65" s="122">
        <f>SUM(V65:Y65)</f>
        <v>0</v>
      </c>
      <c r="AA65" s="120"/>
      <c r="AB65" s="121"/>
      <c r="AC65" s="121"/>
      <c r="AD65" s="122">
        <f>SUM(Z65:AC65)</f>
        <v>0</v>
      </c>
      <c r="AE65" s="120"/>
      <c r="AF65" s="121"/>
      <c r="AG65" s="121"/>
      <c r="AH65" s="122">
        <f>SUM(AD65:AG65)</f>
        <v>0</v>
      </c>
      <c r="AI65" s="120"/>
      <c r="AJ65" s="121"/>
      <c r="AK65" s="121"/>
      <c r="AL65" s="122">
        <f>SUM(AH65:AK65)</f>
        <v>0</v>
      </c>
      <c r="AM65" s="120"/>
      <c r="AN65" s="121"/>
      <c r="AO65" s="121"/>
      <c r="AP65" s="122">
        <f>SUM(AL65:AO65)</f>
        <v>0</v>
      </c>
      <c r="AQ65" s="120"/>
      <c r="AR65" s="121"/>
      <c r="AS65" s="121"/>
      <c r="AT65" s="122">
        <f>SUM(AP65:AS65)</f>
        <v>0</v>
      </c>
      <c r="AU65" s="120"/>
      <c r="AV65" s="121"/>
      <c r="AW65" s="121"/>
      <c r="AX65" s="122">
        <f>SUM(AT65:AW65)</f>
        <v>0</v>
      </c>
    </row>
    <row r="66" spans="1:50" s="123" customFormat="1" ht="24.9" hidden="1" customHeight="1" x14ac:dyDescent="0.3">
      <c r="A66" s="34" t="s">
        <v>349</v>
      </c>
      <c r="B66" s="33" t="s">
        <v>348</v>
      </c>
      <c r="C66" s="120"/>
      <c r="D66" s="121"/>
      <c r="E66" s="121"/>
      <c r="F66" s="122">
        <f>SUM(C66:E66)</f>
        <v>0</v>
      </c>
      <c r="G66" s="120"/>
      <c r="H66" s="121"/>
      <c r="I66" s="121"/>
      <c r="J66" s="122">
        <f>SUM(F66:I66)</f>
        <v>0</v>
      </c>
      <c r="K66" s="120"/>
      <c r="L66" s="121"/>
      <c r="M66" s="121"/>
      <c r="N66" s="122">
        <f>SUM(J66:M66)</f>
        <v>0</v>
      </c>
      <c r="O66" s="120"/>
      <c r="P66" s="121"/>
      <c r="Q66" s="121"/>
      <c r="R66" s="122">
        <f>SUM(N66:Q66)</f>
        <v>0</v>
      </c>
      <c r="S66" s="120"/>
      <c r="T66" s="121"/>
      <c r="U66" s="121"/>
      <c r="V66" s="122">
        <f>SUM(R66:U66)</f>
        <v>0</v>
      </c>
      <c r="W66" s="120"/>
      <c r="X66" s="121"/>
      <c r="Y66" s="121"/>
      <c r="Z66" s="122">
        <f>SUM(V66:Y66)</f>
        <v>0</v>
      </c>
      <c r="AA66" s="120"/>
      <c r="AB66" s="121"/>
      <c r="AC66" s="121"/>
      <c r="AD66" s="122">
        <f>SUM(Z66:AC66)</f>
        <v>0</v>
      </c>
      <c r="AE66" s="120"/>
      <c r="AF66" s="121"/>
      <c r="AG66" s="121"/>
      <c r="AH66" s="122">
        <f>SUM(AD66:AG66)</f>
        <v>0</v>
      </c>
      <c r="AI66" s="120"/>
      <c r="AJ66" s="121"/>
      <c r="AK66" s="121"/>
      <c r="AL66" s="122">
        <f>SUM(AH66:AK66)</f>
        <v>0</v>
      </c>
      <c r="AM66" s="120"/>
      <c r="AN66" s="121"/>
      <c r="AO66" s="121"/>
      <c r="AP66" s="122">
        <f>SUM(AL66:AO66)</f>
        <v>0</v>
      </c>
      <c r="AQ66" s="120"/>
      <c r="AR66" s="121"/>
      <c r="AS66" s="121"/>
      <c r="AT66" s="122">
        <f>SUM(AP66:AS66)</f>
        <v>0</v>
      </c>
      <c r="AU66" s="120"/>
      <c r="AV66" s="121"/>
      <c r="AW66" s="121"/>
      <c r="AX66" s="122">
        <f>SUM(AT66:AW66)</f>
        <v>0</v>
      </c>
    </row>
    <row r="67" spans="1:50" s="123" customFormat="1" ht="24.9" hidden="1" customHeight="1" x14ac:dyDescent="0.3">
      <c r="A67" s="34" t="s">
        <v>347</v>
      </c>
      <c r="B67" s="33" t="s">
        <v>346</v>
      </c>
      <c r="C67" s="120"/>
      <c r="D67" s="121"/>
      <c r="E67" s="121"/>
      <c r="F67" s="122">
        <f>SUM(C67:E67)</f>
        <v>0</v>
      </c>
      <c r="G67" s="120"/>
      <c r="H67" s="121"/>
      <c r="I67" s="121"/>
      <c r="J67" s="122">
        <f>SUM(F67:I67)</f>
        <v>0</v>
      </c>
      <c r="K67" s="120"/>
      <c r="L67" s="121"/>
      <c r="M67" s="121"/>
      <c r="N67" s="122">
        <f>SUM(J67:M67)</f>
        <v>0</v>
      </c>
      <c r="O67" s="120"/>
      <c r="P67" s="121"/>
      <c r="Q67" s="121"/>
      <c r="R67" s="122">
        <f>SUM(N67:Q67)</f>
        <v>0</v>
      </c>
      <c r="S67" s="120"/>
      <c r="T67" s="121"/>
      <c r="U67" s="121"/>
      <c r="V67" s="122">
        <f>SUM(R67:U67)</f>
        <v>0</v>
      </c>
      <c r="W67" s="120"/>
      <c r="X67" s="121"/>
      <c r="Y67" s="121"/>
      <c r="Z67" s="122">
        <f>SUM(V67:Y67)</f>
        <v>0</v>
      </c>
      <c r="AA67" s="120"/>
      <c r="AB67" s="121"/>
      <c r="AC67" s="121"/>
      <c r="AD67" s="122">
        <f>SUM(Z67:AC67)</f>
        <v>0</v>
      </c>
      <c r="AE67" s="120"/>
      <c r="AF67" s="121"/>
      <c r="AG67" s="121"/>
      <c r="AH67" s="122">
        <f>SUM(AD67:AG67)</f>
        <v>0</v>
      </c>
      <c r="AI67" s="120"/>
      <c r="AJ67" s="121"/>
      <c r="AK67" s="121"/>
      <c r="AL67" s="122">
        <f>SUM(AH67:AK67)</f>
        <v>0</v>
      </c>
      <c r="AM67" s="120"/>
      <c r="AN67" s="121"/>
      <c r="AO67" s="121"/>
      <c r="AP67" s="122">
        <f>SUM(AL67:AO67)</f>
        <v>0</v>
      </c>
      <c r="AQ67" s="120"/>
      <c r="AR67" s="121"/>
      <c r="AS67" s="121"/>
      <c r="AT67" s="122">
        <f>SUM(AP67:AS67)</f>
        <v>0</v>
      </c>
      <c r="AU67" s="120"/>
      <c r="AV67" s="121"/>
      <c r="AW67" s="121"/>
      <c r="AX67" s="122">
        <f>SUM(AT67:AW67)</f>
        <v>0</v>
      </c>
    </row>
    <row r="68" spans="1:50" s="128" customFormat="1" ht="24.9" hidden="1" customHeight="1" x14ac:dyDescent="0.3">
      <c r="A68" s="28" t="s">
        <v>345</v>
      </c>
      <c r="B68" s="27" t="s">
        <v>344</v>
      </c>
      <c r="C68" s="125">
        <f>SUM(C65:C67)</f>
        <v>0</v>
      </c>
      <c r="D68" s="126">
        <f>SUM(D65:D67)</f>
        <v>0</v>
      </c>
      <c r="E68" s="126">
        <f>SUM(E65:E67)</f>
        <v>0</v>
      </c>
      <c r="F68" s="127">
        <f>IF((SUM(C68:E68))=(SUM(F65:F67)),SUM(F65:F67),"HIBA!")</f>
        <v>0</v>
      </c>
      <c r="G68" s="125">
        <f>SUM(G65:G67)</f>
        <v>0</v>
      </c>
      <c r="H68" s="126">
        <f>SUM(H65:H67)</f>
        <v>0</v>
      </c>
      <c r="I68" s="126">
        <f>SUM(I65:I67)</f>
        <v>0</v>
      </c>
      <c r="J68" s="127">
        <f>IF((SUM(F68:I68))=(SUM(J65:J67)),SUM(J65:J67),"HIBA!")</f>
        <v>0</v>
      </c>
      <c r="K68" s="125">
        <f>SUM(K65:K67)</f>
        <v>0</v>
      </c>
      <c r="L68" s="126">
        <f>SUM(L65:L67)</f>
        <v>0</v>
      </c>
      <c r="M68" s="126">
        <f>SUM(M65:M67)</f>
        <v>0</v>
      </c>
      <c r="N68" s="127">
        <f>IF((SUM(J68:M68))=(SUM(N65:N67)),SUM(N65:N67),"HIBA!")</f>
        <v>0</v>
      </c>
      <c r="O68" s="125">
        <f>SUM(O65:O67)</f>
        <v>0</v>
      </c>
      <c r="P68" s="126">
        <f>SUM(P65:P67)</f>
        <v>0</v>
      </c>
      <c r="Q68" s="126">
        <f>SUM(Q65:Q67)</f>
        <v>0</v>
      </c>
      <c r="R68" s="127">
        <f>IF((SUM(N68:Q68))=(SUM(R65:R67)),SUM(R65:R67),"HIBA!")</f>
        <v>0</v>
      </c>
      <c r="S68" s="125">
        <f>SUM(S65:S67)</f>
        <v>0</v>
      </c>
      <c r="T68" s="126">
        <f>SUM(T65:T67)</f>
        <v>0</v>
      </c>
      <c r="U68" s="126">
        <f>SUM(U65:U67)</f>
        <v>0</v>
      </c>
      <c r="V68" s="127">
        <f>IF((SUM(R68:U68))=(SUM(V65:V67)),SUM(V65:V67),"HIBA!")</f>
        <v>0</v>
      </c>
      <c r="W68" s="125">
        <f>SUM(W65:W67)</f>
        <v>0</v>
      </c>
      <c r="X68" s="126">
        <f>SUM(X65:X67)</f>
        <v>0</v>
      </c>
      <c r="Y68" s="126">
        <f>SUM(Y65:Y67)</f>
        <v>0</v>
      </c>
      <c r="Z68" s="127">
        <f>IF((SUM(V68:Y68))=(SUM(Z65:Z67)),SUM(Z65:Z67),"HIBA!")</f>
        <v>0</v>
      </c>
      <c r="AA68" s="125">
        <f>SUM(AA65:AA67)</f>
        <v>0</v>
      </c>
      <c r="AB68" s="126">
        <f>SUM(AB65:AB67)</f>
        <v>0</v>
      </c>
      <c r="AC68" s="126">
        <f>SUM(AC65:AC67)</f>
        <v>0</v>
      </c>
      <c r="AD68" s="127">
        <f>IF((SUM(Z68:AC68))=(SUM(AD65:AD67)),SUM(AD65:AD67),"HIBA!")</f>
        <v>0</v>
      </c>
      <c r="AE68" s="125">
        <f>SUM(AE65:AE67)</f>
        <v>0</v>
      </c>
      <c r="AF68" s="126">
        <f>SUM(AF65:AF67)</f>
        <v>0</v>
      </c>
      <c r="AG68" s="126">
        <f>SUM(AG65:AG67)</f>
        <v>0</v>
      </c>
      <c r="AH68" s="127">
        <f>IF((SUM(AD68:AG68))=(SUM(AH65:AH67)),SUM(AH65:AH67),"HIBA!")</f>
        <v>0</v>
      </c>
      <c r="AI68" s="125">
        <f>SUM(AI65:AI67)</f>
        <v>0</v>
      </c>
      <c r="AJ68" s="126">
        <f>SUM(AJ65:AJ67)</f>
        <v>0</v>
      </c>
      <c r="AK68" s="126">
        <f>SUM(AK65:AK67)</f>
        <v>0</v>
      </c>
      <c r="AL68" s="127">
        <f>IF((SUM(AH68:AK68))=(SUM(AL65:AL67)),SUM(AL65:AL67),"HIBA!")</f>
        <v>0</v>
      </c>
      <c r="AM68" s="125">
        <f>SUM(AM65:AM67)</f>
        <v>0</v>
      </c>
      <c r="AN68" s="126">
        <f>SUM(AN65:AN67)</f>
        <v>0</v>
      </c>
      <c r="AO68" s="126">
        <f>SUM(AO65:AO67)</f>
        <v>0</v>
      </c>
      <c r="AP68" s="127">
        <f>IF((SUM(AL68:AO68))=(SUM(AP65:AP67)),SUM(AP65:AP67),"HIBA!")</f>
        <v>0</v>
      </c>
      <c r="AQ68" s="125">
        <f>SUM(AQ65:AQ67)</f>
        <v>0</v>
      </c>
      <c r="AR68" s="126">
        <f>SUM(AR65:AR67)</f>
        <v>0</v>
      </c>
      <c r="AS68" s="126">
        <f>SUM(AS65:AS67)</f>
        <v>0</v>
      </c>
      <c r="AT68" s="127">
        <f>IF((SUM(AP68:AS68))=(SUM(AT65:AT67)),SUM(AT65:AT67),"HIBA!")</f>
        <v>0</v>
      </c>
      <c r="AU68" s="125">
        <f>SUM(AU65:AU67)</f>
        <v>0</v>
      </c>
      <c r="AV68" s="126">
        <f>SUM(AV65:AV67)</f>
        <v>0</v>
      </c>
      <c r="AW68" s="126">
        <f>SUM(AW65:AW67)</f>
        <v>0</v>
      </c>
      <c r="AX68" s="127">
        <f>IF((SUM(AT68:AW68))=(SUM(AX65:AX67)),SUM(AX65:AX67),"HIBA!")</f>
        <v>0</v>
      </c>
    </row>
    <row r="69" spans="1:50" s="123" customFormat="1" ht="24.9" hidden="1" customHeight="1" x14ac:dyDescent="0.3">
      <c r="A69" s="34" t="s">
        <v>343</v>
      </c>
      <c r="B69" s="33" t="s">
        <v>342</v>
      </c>
      <c r="C69" s="120"/>
      <c r="D69" s="121"/>
      <c r="E69" s="121"/>
      <c r="F69" s="122">
        <f t="shared" ref="F69:F79" si="36">SUM(C69:E69)</f>
        <v>0</v>
      </c>
      <c r="G69" s="120"/>
      <c r="H69" s="121"/>
      <c r="I69" s="121"/>
      <c r="J69" s="122">
        <f t="shared" ref="J69:J79" si="37">SUM(F69:I69)</f>
        <v>0</v>
      </c>
      <c r="K69" s="120"/>
      <c r="L69" s="121"/>
      <c r="M69" s="121"/>
      <c r="N69" s="122">
        <f t="shared" ref="N69:N79" si="38">SUM(J69:M69)</f>
        <v>0</v>
      </c>
      <c r="O69" s="120"/>
      <c r="P69" s="121"/>
      <c r="Q69" s="121"/>
      <c r="R69" s="122">
        <f t="shared" ref="R69:R79" si="39">SUM(N69:Q69)</f>
        <v>0</v>
      </c>
      <c r="S69" s="120"/>
      <c r="T69" s="121"/>
      <c r="U69" s="121"/>
      <c r="V69" s="122">
        <f t="shared" ref="V69:V79" si="40">SUM(R69:U69)</f>
        <v>0</v>
      </c>
      <c r="W69" s="120"/>
      <c r="X69" s="121"/>
      <c r="Y69" s="121"/>
      <c r="Z69" s="122">
        <f t="shared" ref="Z69:Z79" si="41">SUM(V69:Y69)</f>
        <v>0</v>
      </c>
      <c r="AA69" s="120"/>
      <c r="AB69" s="121"/>
      <c r="AC69" s="121"/>
      <c r="AD69" s="122">
        <f t="shared" ref="AD69:AD79" si="42">SUM(Z69:AC69)</f>
        <v>0</v>
      </c>
      <c r="AE69" s="120"/>
      <c r="AF69" s="121"/>
      <c r="AG69" s="121"/>
      <c r="AH69" s="122">
        <f t="shared" ref="AH69:AH79" si="43">SUM(AD69:AG69)</f>
        <v>0</v>
      </c>
      <c r="AI69" s="120"/>
      <c r="AJ69" s="121"/>
      <c r="AK69" s="121"/>
      <c r="AL69" s="122">
        <f t="shared" ref="AL69:AL79" si="44">SUM(AH69:AK69)</f>
        <v>0</v>
      </c>
      <c r="AM69" s="120"/>
      <c r="AN69" s="121"/>
      <c r="AO69" s="121"/>
      <c r="AP69" s="122">
        <f t="shared" ref="AP69:AP79" si="45">SUM(AL69:AO69)</f>
        <v>0</v>
      </c>
      <c r="AQ69" s="120"/>
      <c r="AR69" s="121"/>
      <c r="AS69" s="121"/>
      <c r="AT69" s="122">
        <f t="shared" ref="AT69:AT79" si="46">SUM(AP69:AS69)</f>
        <v>0</v>
      </c>
      <c r="AU69" s="120"/>
      <c r="AV69" s="121"/>
      <c r="AW69" s="121"/>
      <c r="AX69" s="122">
        <f t="shared" ref="AX69:AX79" si="47">SUM(AT69:AW69)</f>
        <v>0</v>
      </c>
    </row>
    <row r="70" spans="1:50" s="123" customFormat="1" ht="24.9" hidden="1" customHeight="1" x14ac:dyDescent="0.3">
      <c r="A70" s="34" t="s">
        <v>341</v>
      </c>
      <c r="B70" s="33" t="s">
        <v>340</v>
      </c>
      <c r="C70" s="120"/>
      <c r="D70" s="121"/>
      <c r="E70" s="121"/>
      <c r="F70" s="122">
        <f t="shared" si="36"/>
        <v>0</v>
      </c>
      <c r="G70" s="120"/>
      <c r="H70" s="121"/>
      <c r="I70" s="121"/>
      <c r="J70" s="122">
        <f t="shared" si="37"/>
        <v>0</v>
      </c>
      <c r="K70" s="120"/>
      <c r="L70" s="121"/>
      <c r="M70" s="121"/>
      <c r="N70" s="122">
        <f t="shared" si="38"/>
        <v>0</v>
      </c>
      <c r="O70" s="120"/>
      <c r="P70" s="121"/>
      <c r="Q70" s="121"/>
      <c r="R70" s="122">
        <f t="shared" si="39"/>
        <v>0</v>
      </c>
      <c r="S70" s="120"/>
      <c r="T70" s="121"/>
      <c r="U70" s="121"/>
      <c r="V70" s="122">
        <f t="shared" si="40"/>
        <v>0</v>
      </c>
      <c r="W70" s="120"/>
      <c r="X70" s="121"/>
      <c r="Y70" s="121"/>
      <c r="Z70" s="122">
        <f t="shared" si="41"/>
        <v>0</v>
      </c>
      <c r="AA70" s="120"/>
      <c r="AB70" s="121"/>
      <c r="AC70" s="121"/>
      <c r="AD70" s="122">
        <f t="shared" si="42"/>
        <v>0</v>
      </c>
      <c r="AE70" s="120"/>
      <c r="AF70" s="121"/>
      <c r="AG70" s="121"/>
      <c r="AH70" s="122">
        <f t="shared" si="43"/>
        <v>0</v>
      </c>
      <c r="AI70" s="120"/>
      <c r="AJ70" s="121"/>
      <c r="AK70" s="121"/>
      <c r="AL70" s="122">
        <f t="shared" si="44"/>
        <v>0</v>
      </c>
      <c r="AM70" s="120"/>
      <c r="AN70" s="121"/>
      <c r="AO70" s="121"/>
      <c r="AP70" s="122">
        <f t="shared" si="45"/>
        <v>0</v>
      </c>
      <c r="AQ70" s="120"/>
      <c r="AR70" s="121"/>
      <c r="AS70" s="121"/>
      <c r="AT70" s="122">
        <f t="shared" si="46"/>
        <v>0</v>
      </c>
      <c r="AU70" s="120"/>
      <c r="AV70" s="121"/>
      <c r="AW70" s="121"/>
      <c r="AX70" s="122">
        <f t="shared" si="47"/>
        <v>0</v>
      </c>
    </row>
    <row r="71" spans="1:50" s="123" customFormat="1" ht="24.9" hidden="1" customHeight="1" x14ac:dyDescent="0.3">
      <c r="A71" s="34" t="s">
        <v>339</v>
      </c>
      <c r="B71" s="33" t="s">
        <v>338</v>
      </c>
      <c r="C71" s="120"/>
      <c r="D71" s="121"/>
      <c r="E71" s="121"/>
      <c r="F71" s="122">
        <f t="shared" si="36"/>
        <v>0</v>
      </c>
      <c r="G71" s="120"/>
      <c r="H71" s="121"/>
      <c r="I71" s="121"/>
      <c r="J71" s="122">
        <f t="shared" si="37"/>
        <v>0</v>
      </c>
      <c r="K71" s="120"/>
      <c r="L71" s="121"/>
      <c r="M71" s="121"/>
      <c r="N71" s="122">
        <f t="shared" si="38"/>
        <v>0</v>
      </c>
      <c r="O71" s="120"/>
      <c r="P71" s="121"/>
      <c r="Q71" s="121"/>
      <c r="R71" s="122">
        <f t="shared" si="39"/>
        <v>0</v>
      </c>
      <c r="S71" s="120"/>
      <c r="T71" s="121"/>
      <c r="U71" s="121"/>
      <c r="V71" s="122">
        <f t="shared" si="40"/>
        <v>0</v>
      </c>
      <c r="W71" s="120"/>
      <c r="X71" s="121"/>
      <c r="Y71" s="121"/>
      <c r="Z71" s="122">
        <f t="shared" si="41"/>
        <v>0</v>
      </c>
      <c r="AA71" s="120"/>
      <c r="AB71" s="121"/>
      <c r="AC71" s="121"/>
      <c r="AD71" s="122">
        <f t="shared" si="42"/>
        <v>0</v>
      </c>
      <c r="AE71" s="120"/>
      <c r="AF71" s="121"/>
      <c r="AG71" s="121"/>
      <c r="AH71" s="122">
        <f t="shared" si="43"/>
        <v>0</v>
      </c>
      <c r="AI71" s="120"/>
      <c r="AJ71" s="121"/>
      <c r="AK71" s="121"/>
      <c r="AL71" s="122">
        <f t="shared" si="44"/>
        <v>0</v>
      </c>
      <c r="AM71" s="120"/>
      <c r="AN71" s="121"/>
      <c r="AO71" s="121"/>
      <c r="AP71" s="122">
        <f t="shared" si="45"/>
        <v>0</v>
      </c>
      <c r="AQ71" s="120"/>
      <c r="AR71" s="121"/>
      <c r="AS71" s="121"/>
      <c r="AT71" s="122">
        <f t="shared" si="46"/>
        <v>0</v>
      </c>
      <c r="AU71" s="120"/>
      <c r="AV71" s="121"/>
      <c r="AW71" s="121"/>
      <c r="AX71" s="122">
        <f t="shared" si="47"/>
        <v>0</v>
      </c>
    </row>
    <row r="72" spans="1:50" s="123" customFormat="1" ht="24.9" hidden="1" customHeight="1" x14ac:dyDescent="0.3">
      <c r="A72" s="34" t="s">
        <v>337</v>
      </c>
      <c r="B72" s="33" t="s">
        <v>336</v>
      </c>
      <c r="C72" s="120"/>
      <c r="D72" s="121"/>
      <c r="E72" s="121"/>
      <c r="F72" s="122">
        <f t="shared" si="36"/>
        <v>0</v>
      </c>
      <c r="G72" s="120"/>
      <c r="H72" s="121"/>
      <c r="I72" s="121"/>
      <c r="J72" s="122">
        <f t="shared" si="37"/>
        <v>0</v>
      </c>
      <c r="K72" s="120"/>
      <c r="L72" s="121"/>
      <c r="M72" s="121"/>
      <c r="N72" s="122">
        <f t="shared" si="38"/>
        <v>0</v>
      </c>
      <c r="O72" s="120"/>
      <c r="P72" s="121"/>
      <c r="Q72" s="121"/>
      <c r="R72" s="122">
        <f t="shared" si="39"/>
        <v>0</v>
      </c>
      <c r="S72" s="120"/>
      <c r="T72" s="121"/>
      <c r="U72" s="121"/>
      <c r="V72" s="122">
        <f t="shared" si="40"/>
        <v>0</v>
      </c>
      <c r="W72" s="120"/>
      <c r="X72" s="121"/>
      <c r="Y72" s="121"/>
      <c r="Z72" s="122">
        <f t="shared" si="41"/>
        <v>0</v>
      </c>
      <c r="AA72" s="120"/>
      <c r="AB72" s="121"/>
      <c r="AC72" s="121"/>
      <c r="AD72" s="122">
        <f t="shared" si="42"/>
        <v>0</v>
      </c>
      <c r="AE72" s="120"/>
      <c r="AF72" s="121"/>
      <c r="AG72" s="121"/>
      <c r="AH72" s="122">
        <f t="shared" si="43"/>
        <v>0</v>
      </c>
      <c r="AI72" s="120"/>
      <c r="AJ72" s="121"/>
      <c r="AK72" s="121"/>
      <c r="AL72" s="122">
        <f t="shared" si="44"/>
        <v>0</v>
      </c>
      <c r="AM72" s="120"/>
      <c r="AN72" s="121"/>
      <c r="AO72" s="121"/>
      <c r="AP72" s="122">
        <f t="shared" si="45"/>
        <v>0</v>
      </c>
      <c r="AQ72" s="120"/>
      <c r="AR72" s="121"/>
      <c r="AS72" s="121"/>
      <c r="AT72" s="122">
        <f t="shared" si="46"/>
        <v>0</v>
      </c>
      <c r="AU72" s="120"/>
      <c r="AV72" s="121"/>
      <c r="AW72" s="121"/>
      <c r="AX72" s="122">
        <f t="shared" si="47"/>
        <v>0</v>
      </c>
    </row>
    <row r="73" spans="1:50" s="123" customFormat="1" ht="24.9" hidden="1" customHeight="1" x14ac:dyDescent="0.3">
      <c r="A73" s="34" t="s">
        <v>335</v>
      </c>
      <c r="B73" s="33" t="s">
        <v>334</v>
      </c>
      <c r="C73" s="120"/>
      <c r="D73" s="121"/>
      <c r="E73" s="121"/>
      <c r="F73" s="122">
        <f t="shared" si="36"/>
        <v>0</v>
      </c>
      <c r="G73" s="120"/>
      <c r="H73" s="121"/>
      <c r="I73" s="121"/>
      <c r="J73" s="122">
        <f t="shared" si="37"/>
        <v>0</v>
      </c>
      <c r="K73" s="120"/>
      <c r="L73" s="121"/>
      <c r="M73" s="121"/>
      <c r="N73" s="122">
        <f t="shared" si="38"/>
        <v>0</v>
      </c>
      <c r="O73" s="120"/>
      <c r="P73" s="121"/>
      <c r="Q73" s="121"/>
      <c r="R73" s="122">
        <f t="shared" si="39"/>
        <v>0</v>
      </c>
      <c r="S73" s="120"/>
      <c r="T73" s="121"/>
      <c r="U73" s="121"/>
      <c r="V73" s="122">
        <f t="shared" si="40"/>
        <v>0</v>
      </c>
      <c r="W73" s="120"/>
      <c r="X73" s="121"/>
      <c r="Y73" s="121"/>
      <c r="Z73" s="122">
        <f t="shared" si="41"/>
        <v>0</v>
      </c>
      <c r="AA73" s="120"/>
      <c r="AB73" s="121"/>
      <c r="AC73" s="121"/>
      <c r="AD73" s="122">
        <f t="shared" si="42"/>
        <v>0</v>
      </c>
      <c r="AE73" s="120"/>
      <c r="AF73" s="121"/>
      <c r="AG73" s="121"/>
      <c r="AH73" s="122">
        <f t="shared" si="43"/>
        <v>0</v>
      </c>
      <c r="AI73" s="120"/>
      <c r="AJ73" s="121"/>
      <c r="AK73" s="121"/>
      <c r="AL73" s="122">
        <f t="shared" si="44"/>
        <v>0</v>
      </c>
      <c r="AM73" s="120"/>
      <c r="AN73" s="121"/>
      <c r="AO73" s="121"/>
      <c r="AP73" s="122">
        <f t="shared" si="45"/>
        <v>0</v>
      </c>
      <c r="AQ73" s="120"/>
      <c r="AR73" s="121"/>
      <c r="AS73" s="121"/>
      <c r="AT73" s="122">
        <f t="shared" si="46"/>
        <v>0</v>
      </c>
      <c r="AU73" s="120"/>
      <c r="AV73" s="121"/>
      <c r="AW73" s="121"/>
      <c r="AX73" s="122">
        <f t="shared" si="47"/>
        <v>0</v>
      </c>
    </row>
    <row r="74" spans="1:50" s="123" customFormat="1" ht="24.9" hidden="1" customHeight="1" x14ac:dyDescent="0.3">
      <c r="A74" s="34" t="s">
        <v>333</v>
      </c>
      <c r="B74" s="33" t="s">
        <v>332</v>
      </c>
      <c r="C74" s="120"/>
      <c r="D74" s="121"/>
      <c r="E74" s="121"/>
      <c r="F74" s="122">
        <f t="shared" si="36"/>
        <v>0</v>
      </c>
      <c r="G74" s="120"/>
      <c r="H74" s="121"/>
      <c r="I74" s="121"/>
      <c r="J74" s="122">
        <f t="shared" si="37"/>
        <v>0</v>
      </c>
      <c r="K74" s="120"/>
      <c r="L74" s="121"/>
      <c r="M74" s="121"/>
      <c r="N74" s="122">
        <f t="shared" si="38"/>
        <v>0</v>
      </c>
      <c r="O74" s="120"/>
      <c r="P74" s="121"/>
      <c r="Q74" s="121"/>
      <c r="R74" s="122">
        <f t="shared" si="39"/>
        <v>0</v>
      </c>
      <c r="S74" s="120"/>
      <c r="T74" s="121"/>
      <c r="U74" s="121"/>
      <c r="V74" s="122">
        <f t="shared" si="40"/>
        <v>0</v>
      </c>
      <c r="W74" s="120"/>
      <c r="X74" s="121"/>
      <c r="Y74" s="121"/>
      <c r="Z74" s="122">
        <f t="shared" si="41"/>
        <v>0</v>
      </c>
      <c r="AA74" s="120"/>
      <c r="AB74" s="121"/>
      <c r="AC74" s="121"/>
      <c r="AD74" s="122">
        <f t="shared" si="42"/>
        <v>0</v>
      </c>
      <c r="AE74" s="120"/>
      <c r="AF74" s="121"/>
      <c r="AG74" s="121"/>
      <c r="AH74" s="122">
        <f t="shared" si="43"/>
        <v>0</v>
      </c>
      <c r="AI74" s="120"/>
      <c r="AJ74" s="121"/>
      <c r="AK74" s="121"/>
      <c r="AL74" s="122">
        <f t="shared" si="44"/>
        <v>0</v>
      </c>
      <c r="AM74" s="120"/>
      <c r="AN74" s="121"/>
      <c r="AO74" s="121"/>
      <c r="AP74" s="122">
        <f t="shared" si="45"/>
        <v>0</v>
      </c>
      <c r="AQ74" s="120"/>
      <c r="AR74" s="121"/>
      <c r="AS74" s="121"/>
      <c r="AT74" s="122">
        <f t="shared" si="46"/>
        <v>0</v>
      </c>
      <c r="AU74" s="120"/>
      <c r="AV74" s="121"/>
      <c r="AW74" s="121"/>
      <c r="AX74" s="122">
        <f t="shared" si="47"/>
        <v>0</v>
      </c>
    </row>
    <row r="75" spans="1:50" s="123" customFormat="1" ht="24.9" hidden="1" customHeight="1" x14ac:dyDescent="0.3">
      <c r="A75" s="34" t="s">
        <v>331</v>
      </c>
      <c r="B75" s="33" t="s">
        <v>330</v>
      </c>
      <c r="C75" s="120"/>
      <c r="D75" s="121"/>
      <c r="E75" s="121"/>
      <c r="F75" s="122">
        <f t="shared" si="36"/>
        <v>0</v>
      </c>
      <c r="G75" s="120"/>
      <c r="H75" s="121"/>
      <c r="I75" s="121"/>
      <c r="J75" s="122">
        <f t="shared" si="37"/>
        <v>0</v>
      </c>
      <c r="K75" s="120"/>
      <c r="L75" s="121"/>
      <c r="M75" s="121"/>
      <c r="N75" s="122">
        <f t="shared" si="38"/>
        <v>0</v>
      </c>
      <c r="O75" s="120"/>
      <c r="P75" s="121"/>
      <c r="Q75" s="121"/>
      <c r="R75" s="122">
        <f t="shared" si="39"/>
        <v>0</v>
      </c>
      <c r="S75" s="120"/>
      <c r="T75" s="121"/>
      <c r="U75" s="121"/>
      <c r="V75" s="122">
        <f t="shared" si="40"/>
        <v>0</v>
      </c>
      <c r="W75" s="120"/>
      <c r="X75" s="121"/>
      <c r="Y75" s="121"/>
      <c r="Z75" s="122">
        <f t="shared" si="41"/>
        <v>0</v>
      </c>
      <c r="AA75" s="120"/>
      <c r="AB75" s="121"/>
      <c r="AC75" s="121"/>
      <c r="AD75" s="122">
        <f t="shared" si="42"/>
        <v>0</v>
      </c>
      <c r="AE75" s="120"/>
      <c r="AF75" s="121"/>
      <c r="AG75" s="121"/>
      <c r="AH75" s="122">
        <f t="shared" si="43"/>
        <v>0</v>
      </c>
      <c r="AI75" s="120"/>
      <c r="AJ75" s="121"/>
      <c r="AK75" s="121"/>
      <c r="AL75" s="122">
        <f t="shared" si="44"/>
        <v>0</v>
      </c>
      <c r="AM75" s="120"/>
      <c r="AN75" s="121"/>
      <c r="AO75" s="121"/>
      <c r="AP75" s="122">
        <f t="shared" si="45"/>
        <v>0</v>
      </c>
      <c r="AQ75" s="120"/>
      <c r="AR75" s="121"/>
      <c r="AS75" s="121"/>
      <c r="AT75" s="122">
        <f t="shared" si="46"/>
        <v>0</v>
      </c>
      <c r="AU75" s="120"/>
      <c r="AV75" s="121"/>
      <c r="AW75" s="121"/>
      <c r="AX75" s="122">
        <f t="shared" si="47"/>
        <v>0</v>
      </c>
    </row>
    <row r="76" spans="1:50" s="123" customFormat="1" ht="24.9" hidden="1" customHeight="1" x14ac:dyDescent="0.3">
      <c r="A76" s="34" t="s">
        <v>329</v>
      </c>
      <c r="B76" s="33" t="s">
        <v>328</v>
      </c>
      <c r="C76" s="120"/>
      <c r="D76" s="121"/>
      <c r="E76" s="121"/>
      <c r="F76" s="122">
        <f t="shared" si="36"/>
        <v>0</v>
      </c>
      <c r="G76" s="120"/>
      <c r="H76" s="121"/>
      <c r="I76" s="121"/>
      <c r="J76" s="122">
        <f t="shared" si="37"/>
        <v>0</v>
      </c>
      <c r="K76" s="120"/>
      <c r="L76" s="121"/>
      <c r="M76" s="121"/>
      <c r="N76" s="122">
        <f t="shared" si="38"/>
        <v>0</v>
      </c>
      <c r="O76" s="120"/>
      <c r="P76" s="121"/>
      <c r="Q76" s="121"/>
      <c r="R76" s="122">
        <f t="shared" si="39"/>
        <v>0</v>
      </c>
      <c r="S76" s="120"/>
      <c r="T76" s="121"/>
      <c r="U76" s="121"/>
      <c r="V76" s="122">
        <f t="shared" si="40"/>
        <v>0</v>
      </c>
      <c r="W76" s="120"/>
      <c r="X76" s="121"/>
      <c r="Y76" s="121"/>
      <c r="Z76" s="122">
        <f t="shared" si="41"/>
        <v>0</v>
      </c>
      <c r="AA76" s="120"/>
      <c r="AB76" s="121"/>
      <c r="AC76" s="121"/>
      <c r="AD76" s="122">
        <f t="shared" si="42"/>
        <v>0</v>
      </c>
      <c r="AE76" s="120"/>
      <c r="AF76" s="121"/>
      <c r="AG76" s="121"/>
      <c r="AH76" s="122">
        <f t="shared" si="43"/>
        <v>0</v>
      </c>
      <c r="AI76" s="120"/>
      <c r="AJ76" s="121"/>
      <c r="AK76" s="121"/>
      <c r="AL76" s="122">
        <f t="shared" si="44"/>
        <v>0</v>
      </c>
      <c r="AM76" s="120"/>
      <c r="AN76" s="121"/>
      <c r="AO76" s="121"/>
      <c r="AP76" s="122">
        <f t="shared" si="45"/>
        <v>0</v>
      </c>
      <c r="AQ76" s="120"/>
      <c r="AR76" s="121"/>
      <c r="AS76" s="121"/>
      <c r="AT76" s="122">
        <f t="shared" si="46"/>
        <v>0</v>
      </c>
      <c r="AU76" s="120"/>
      <c r="AV76" s="121"/>
      <c r="AW76" s="121"/>
      <c r="AX76" s="122">
        <f t="shared" si="47"/>
        <v>0</v>
      </c>
    </row>
    <row r="77" spans="1:50" s="123" customFormat="1" ht="24.9" hidden="1" customHeight="1" x14ac:dyDescent="0.3">
      <c r="A77" s="34" t="s">
        <v>327</v>
      </c>
      <c r="B77" s="33" t="s">
        <v>326</v>
      </c>
      <c r="C77" s="120"/>
      <c r="D77" s="121"/>
      <c r="E77" s="121"/>
      <c r="F77" s="122">
        <f t="shared" si="36"/>
        <v>0</v>
      </c>
      <c r="G77" s="120"/>
      <c r="H77" s="121"/>
      <c r="I77" s="121"/>
      <c r="J77" s="122">
        <f t="shared" si="37"/>
        <v>0</v>
      </c>
      <c r="K77" s="120"/>
      <c r="L77" s="121"/>
      <c r="M77" s="121"/>
      <c r="N77" s="122">
        <f t="shared" si="38"/>
        <v>0</v>
      </c>
      <c r="O77" s="120"/>
      <c r="P77" s="121"/>
      <c r="Q77" s="121"/>
      <c r="R77" s="122">
        <f t="shared" si="39"/>
        <v>0</v>
      </c>
      <c r="S77" s="120"/>
      <c r="T77" s="121"/>
      <c r="U77" s="121"/>
      <c r="V77" s="122">
        <f t="shared" si="40"/>
        <v>0</v>
      </c>
      <c r="W77" s="120"/>
      <c r="X77" s="121"/>
      <c r="Y77" s="121"/>
      <c r="Z77" s="122">
        <f t="shared" si="41"/>
        <v>0</v>
      </c>
      <c r="AA77" s="120"/>
      <c r="AB77" s="121"/>
      <c r="AC77" s="121"/>
      <c r="AD77" s="122">
        <f t="shared" si="42"/>
        <v>0</v>
      </c>
      <c r="AE77" s="120"/>
      <c r="AF77" s="121"/>
      <c r="AG77" s="121"/>
      <c r="AH77" s="122">
        <f t="shared" si="43"/>
        <v>0</v>
      </c>
      <c r="AI77" s="120"/>
      <c r="AJ77" s="121"/>
      <c r="AK77" s="121"/>
      <c r="AL77" s="122">
        <f t="shared" si="44"/>
        <v>0</v>
      </c>
      <c r="AM77" s="120"/>
      <c r="AN77" s="121"/>
      <c r="AO77" s="121"/>
      <c r="AP77" s="122">
        <f t="shared" si="45"/>
        <v>0</v>
      </c>
      <c r="AQ77" s="120"/>
      <c r="AR77" s="121"/>
      <c r="AS77" s="121"/>
      <c r="AT77" s="122">
        <f t="shared" si="46"/>
        <v>0</v>
      </c>
      <c r="AU77" s="120"/>
      <c r="AV77" s="121"/>
      <c r="AW77" s="121"/>
      <c r="AX77" s="122">
        <f t="shared" si="47"/>
        <v>0</v>
      </c>
    </row>
    <row r="78" spans="1:50" s="123" customFormat="1" ht="24.9" hidden="1" customHeight="1" x14ac:dyDescent="0.3">
      <c r="A78" s="34" t="s">
        <v>325</v>
      </c>
      <c r="B78" s="33" t="s">
        <v>324</v>
      </c>
      <c r="C78" s="120"/>
      <c r="D78" s="121"/>
      <c r="E78" s="121"/>
      <c r="F78" s="122">
        <f t="shared" si="36"/>
        <v>0</v>
      </c>
      <c r="G78" s="120"/>
      <c r="H78" s="121"/>
      <c r="I78" s="121"/>
      <c r="J78" s="122">
        <f t="shared" si="37"/>
        <v>0</v>
      </c>
      <c r="K78" s="120"/>
      <c r="L78" s="121"/>
      <c r="M78" s="121"/>
      <c r="N78" s="122">
        <f t="shared" si="38"/>
        <v>0</v>
      </c>
      <c r="O78" s="120"/>
      <c r="P78" s="121"/>
      <c r="Q78" s="121"/>
      <c r="R78" s="122">
        <f t="shared" si="39"/>
        <v>0</v>
      </c>
      <c r="S78" s="120"/>
      <c r="T78" s="121"/>
      <c r="U78" s="121"/>
      <c r="V78" s="122">
        <f t="shared" si="40"/>
        <v>0</v>
      </c>
      <c r="W78" s="120"/>
      <c r="X78" s="121"/>
      <c r="Y78" s="121"/>
      <c r="Z78" s="122">
        <f t="shared" si="41"/>
        <v>0</v>
      </c>
      <c r="AA78" s="120"/>
      <c r="AB78" s="121"/>
      <c r="AC78" s="121"/>
      <c r="AD78" s="122">
        <f t="shared" si="42"/>
        <v>0</v>
      </c>
      <c r="AE78" s="120"/>
      <c r="AF78" s="121"/>
      <c r="AG78" s="121"/>
      <c r="AH78" s="122">
        <f t="shared" si="43"/>
        <v>0</v>
      </c>
      <c r="AI78" s="120"/>
      <c r="AJ78" s="121"/>
      <c r="AK78" s="121"/>
      <c r="AL78" s="122">
        <f t="shared" si="44"/>
        <v>0</v>
      </c>
      <c r="AM78" s="120"/>
      <c r="AN78" s="121"/>
      <c r="AO78" s="121"/>
      <c r="AP78" s="122">
        <f t="shared" si="45"/>
        <v>0</v>
      </c>
      <c r="AQ78" s="120"/>
      <c r="AR78" s="121"/>
      <c r="AS78" s="121"/>
      <c r="AT78" s="122">
        <f t="shared" si="46"/>
        <v>0</v>
      </c>
      <c r="AU78" s="120"/>
      <c r="AV78" s="121"/>
      <c r="AW78" s="121"/>
      <c r="AX78" s="122">
        <f t="shared" si="47"/>
        <v>0</v>
      </c>
    </row>
    <row r="79" spans="1:50" s="123" customFormat="1" ht="24.9" hidden="1" customHeight="1" x14ac:dyDescent="0.3">
      <c r="A79" s="34" t="s">
        <v>323</v>
      </c>
      <c r="B79" s="33" t="s">
        <v>322</v>
      </c>
      <c r="C79" s="120"/>
      <c r="D79" s="121"/>
      <c r="E79" s="121"/>
      <c r="F79" s="122">
        <f t="shared" si="36"/>
        <v>0</v>
      </c>
      <c r="G79" s="120"/>
      <c r="H79" s="121"/>
      <c r="I79" s="121"/>
      <c r="J79" s="122">
        <f t="shared" si="37"/>
        <v>0</v>
      </c>
      <c r="K79" s="120"/>
      <c r="L79" s="121"/>
      <c r="M79" s="121"/>
      <c r="N79" s="122">
        <f t="shared" si="38"/>
        <v>0</v>
      </c>
      <c r="O79" s="120"/>
      <c r="P79" s="121"/>
      <c r="Q79" s="121"/>
      <c r="R79" s="122">
        <f t="shared" si="39"/>
        <v>0</v>
      </c>
      <c r="S79" s="120"/>
      <c r="T79" s="121"/>
      <c r="U79" s="121"/>
      <c r="V79" s="122">
        <f t="shared" si="40"/>
        <v>0</v>
      </c>
      <c r="W79" s="120"/>
      <c r="X79" s="121"/>
      <c r="Y79" s="121"/>
      <c r="Z79" s="122">
        <f t="shared" si="41"/>
        <v>0</v>
      </c>
      <c r="AA79" s="120"/>
      <c r="AB79" s="121"/>
      <c r="AC79" s="121"/>
      <c r="AD79" s="122">
        <f t="shared" si="42"/>
        <v>0</v>
      </c>
      <c r="AE79" s="120"/>
      <c r="AF79" s="121"/>
      <c r="AG79" s="121"/>
      <c r="AH79" s="122">
        <f t="shared" si="43"/>
        <v>0</v>
      </c>
      <c r="AI79" s="120"/>
      <c r="AJ79" s="121"/>
      <c r="AK79" s="121"/>
      <c r="AL79" s="122">
        <f t="shared" si="44"/>
        <v>0</v>
      </c>
      <c r="AM79" s="120"/>
      <c r="AN79" s="121"/>
      <c r="AO79" s="121"/>
      <c r="AP79" s="122">
        <f t="shared" si="45"/>
        <v>0</v>
      </c>
      <c r="AQ79" s="120"/>
      <c r="AR79" s="121"/>
      <c r="AS79" s="121"/>
      <c r="AT79" s="122">
        <f t="shared" si="46"/>
        <v>0</v>
      </c>
      <c r="AU79" s="120"/>
      <c r="AV79" s="121"/>
      <c r="AW79" s="121"/>
      <c r="AX79" s="122">
        <f t="shared" si="47"/>
        <v>0</v>
      </c>
    </row>
    <row r="80" spans="1:50" s="133" customFormat="1" ht="30" hidden="1" customHeight="1" x14ac:dyDescent="0.3">
      <c r="A80" s="16" t="s">
        <v>321</v>
      </c>
      <c r="B80" s="15" t="s">
        <v>320</v>
      </c>
      <c r="C80" s="130">
        <f>SUM(C68:C79,C64)</f>
        <v>0</v>
      </c>
      <c r="D80" s="131">
        <f>SUM(D68:D79,D64)</f>
        <v>0</v>
      </c>
      <c r="E80" s="131">
        <f>SUM(E68:E79,E64)</f>
        <v>0</v>
      </c>
      <c r="F80" s="132">
        <f>IF((SUM(C80:E80))=(SUM(F68:F79,F64)),SUM(F68:F79,F64),"HIBA!")</f>
        <v>0</v>
      </c>
      <c r="G80" s="130">
        <f>SUM(G68:G79,G64)</f>
        <v>0</v>
      </c>
      <c r="H80" s="131">
        <f>SUM(H68:H79,H64)</f>
        <v>0</v>
      </c>
      <c r="I80" s="131">
        <f>SUM(I68:I79,I64)</f>
        <v>0</v>
      </c>
      <c r="J80" s="132">
        <f>IF((SUM(F80:I80))=(SUM(J68:J79,J64)),SUM(J68:J79,J64),"HIBA!")</f>
        <v>0</v>
      </c>
      <c r="K80" s="130">
        <f>SUM(K68:K79,K64)</f>
        <v>0</v>
      </c>
      <c r="L80" s="131">
        <f>SUM(L68:L79,L64)</f>
        <v>0</v>
      </c>
      <c r="M80" s="131">
        <f>SUM(M68:M79,M64)</f>
        <v>0</v>
      </c>
      <c r="N80" s="132">
        <f>IF((SUM(J80:M80))=(SUM(N68:N79,N64)),SUM(N68:N79,N64),"HIBA!")</f>
        <v>0</v>
      </c>
      <c r="O80" s="130">
        <f>SUM(O68:O79,O64)</f>
        <v>0</v>
      </c>
      <c r="P80" s="131">
        <f>SUM(P68:P79,P64)</f>
        <v>0</v>
      </c>
      <c r="Q80" s="131">
        <f>SUM(Q68:Q79,Q64)</f>
        <v>0</v>
      </c>
      <c r="R80" s="132">
        <f>IF((SUM(N80:Q80))=(SUM(R68:R79,R64)),SUM(R68:R79,R64),"HIBA!")</f>
        <v>0</v>
      </c>
      <c r="S80" s="130">
        <f>SUM(S68:S79,S64)</f>
        <v>0</v>
      </c>
      <c r="T80" s="131">
        <f>SUM(T68:T79,T64)</f>
        <v>0</v>
      </c>
      <c r="U80" s="131">
        <f>SUM(U68:U79,U64)</f>
        <v>0</v>
      </c>
      <c r="V80" s="132">
        <f>IF((SUM(R80:U80))=(SUM(V68:V79,V64)),SUM(V68:V79,V64),"HIBA!")</f>
        <v>0</v>
      </c>
      <c r="W80" s="130">
        <f>SUM(W68:W79,W64)</f>
        <v>0</v>
      </c>
      <c r="X80" s="131">
        <f>SUM(X68:X79,X64)</f>
        <v>0</v>
      </c>
      <c r="Y80" s="131">
        <f>SUM(Y68:Y79,Y64)</f>
        <v>0</v>
      </c>
      <c r="Z80" s="132">
        <f>IF((SUM(V80:Y80))=(SUM(Z68:Z79,Z64)),SUM(Z68:Z79,Z64),"HIBA!")</f>
        <v>0</v>
      </c>
      <c r="AA80" s="130">
        <f>SUM(AA68:AA79,AA64)</f>
        <v>0</v>
      </c>
      <c r="AB80" s="131">
        <f>SUM(AB68:AB79,AB64)</f>
        <v>0</v>
      </c>
      <c r="AC80" s="131">
        <f>SUM(AC68:AC79,AC64)</f>
        <v>0</v>
      </c>
      <c r="AD80" s="132">
        <f>IF((SUM(Z80:AC80))=(SUM(AD68:AD79,AD64)),SUM(AD68:AD79,AD64),"HIBA!")</f>
        <v>0</v>
      </c>
      <c r="AE80" s="130">
        <f>SUM(AE68:AE79,AE64)</f>
        <v>0</v>
      </c>
      <c r="AF80" s="131">
        <f>SUM(AF68:AF79,AF64)</f>
        <v>0</v>
      </c>
      <c r="AG80" s="131">
        <f>SUM(AG68:AG79,AG64)</f>
        <v>0</v>
      </c>
      <c r="AH80" s="132">
        <f>IF((SUM(AD80:AG80))=(SUM(AH68:AH79,AH64)),SUM(AH68:AH79,AH64),"HIBA!")</f>
        <v>0</v>
      </c>
      <c r="AI80" s="130">
        <f>SUM(AI68:AI79,AI64)</f>
        <v>0</v>
      </c>
      <c r="AJ80" s="131">
        <f>SUM(AJ68:AJ79,AJ64)</f>
        <v>0</v>
      </c>
      <c r="AK80" s="131">
        <f>SUM(AK68:AK79,AK64)</f>
        <v>0</v>
      </c>
      <c r="AL80" s="132">
        <f>IF((SUM(AH80:AK80))=(SUM(AL68:AL79,AL64)),SUM(AL68:AL79,AL64),"HIBA!")</f>
        <v>0</v>
      </c>
      <c r="AM80" s="130">
        <f>SUM(AM68:AM79,AM64)</f>
        <v>0</v>
      </c>
      <c r="AN80" s="131">
        <f>SUM(AN68:AN79,AN64)</f>
        <v>0</v>
      </c>
      <c r="AO80" s="131">
        <f>SUM(AO68:AO79,AO64)</f>
        <v>0</v>
      </c>
      <c r="AP80" s="132">
        <f>IF((SUM(AL80:AO80))=(SUM(AP68:AP79,AP64)),SUM(AP68:AP79,AP64),"HIBA!")</f>
        <v>0</v>
      </c>
      <c r="AQ80" s="130">
        <f>SUM(AQ68:AQ79,AQ64)</f>
        <v>0</v>
      </c>
      <c r="AR80" s="131">
        <f>SUM(AR68:AR79,AR64)</f>
        <v>0</v>
      </c>
      <c r="AS80" s="131">
        <f>SUM(AS68:AS79,AS64)</f>
        <v>0</v>
      </c>
      <c r="AT80" s="132">
        <f>IF((SUM(AP80:AS80))=(SUM(AT68:AT79,AT64)),SUM(AT68:AT79,AT64),"HIBA!")</f>
        <v>0</v>
      </c>
      <c r="AU80" s="130">
        <f>SUM(AU68:AU79,AU64)</f>
        <v>0</v>
      </c>
      <c r="AV80" s="131">
        <f>SUM(AV68:AV79,AV64)</f>
        <v>0</v>
      </c>
      <c r="AW80" s="131">
        <f>SUM(AW68:AW79,AW64)</f>
        <v>0</v>
      </c>
      <c r="AX80" s="132">
        <f>IF((SUM(AT80:AW80))=(SUM(AX68:AX79,AX64)),SUM(AX68:AX79,AX64),"HIBA!")</f>
        <v>0</v>
      </c>
    </row>
    <row r="81" spans="1:50" s="148" customFormat="1" ht="30" hidden="1" customHeight="1" x14ac:dyDescent="0.3">
      <c r="A81" s="144" t="s">
        <v>102</v>
      </c>
      <c r="B81" s="43"/>
      <c r="C81" s="145">
        <f>SUM(C80,C63,C54,C29,C28)</f>
        <v>0</v>
      </c>
      <c r="D81" s="146">
        <f>SUM(D80,D63,D54,D29,D28)</f>
        <v>0</v>
      </c>
      <c r="E81" s="146">
        <f>SUM(E80,E63,E54,E29,E28)</f>
        <v>0</v>
      </c>
      <c r="F81" s="147">
        <f>IF((SUM(C81:E81))=(F80+F63+F54+F29+F28),SUM(F80+F63+F54+F29+F28),"HIBA!")</f>
        <v>0</v>
      </c>
      <c r="G81" s="145">
        <f>SUM(G80,G63,G54,G29,G28)</f>
        <v>0</v>
      </c>
      <c r="H81" s="146">
        <f>SUM(H80,H63,H54,H29,H28)</f>
        <v>0</v>
      </c>
      <c r="I81" s="146">
        <f>SUM(I80,I63,I54,I29,I28)</f>
        <v>0</v>
      </c>
      <c r="J81" s="147">
        <f>IF((SUM(F81:I81))=(J80+J63+J54+J29+J28),SUM(J80+J63+J54+J29+J28),"HIBA!")</f>
        <v>0</v>
      </c>
      <c r="K81" s="145">
        <f>SUM(K80,K63,K54,K29,K28)</f>
        <v>0</v>
      </c>
      <c r="L81" s="146">
        <f>SUM(L80,L63,L54,L29,L28)</f>
        <v>0</v>
      </c>
      <c r="M81" s="146">
        <f>SUM(M80,M63,M54,M29,M28)</f>
        <v>0</v>
      </c>
      <c r="N81" s="147">
        <f>IF((SUM(J81:M81))=(N80+N63+N54+N29+N28),SUM(N80+N63+N54+N29+N28),"HIBA!")</f>
        <v>0</v>
      </c>
      <c r="O81" s="145">
        <f>SUM(O80,O63,O54,O29,O28)</f>
        <v>0</v>
      </c>
      <c r="P81" s="146">
        <f>SUM(P80,P63,P54,P29,P28)</f>
        <v>0</v>
      </c>
      <c r="Q81" s="146">
        <f>SUM(Q80,Q63,Q54,Q29,Q28)</f>
        <v>0</v>
      </c>
      <c r="R81" s="147">
        <f>IF((SUM(N81:Q81))=(R80+R63+R54+R29+R28),SUM(R80+R63+R54+R29+R28),"HIBA!")</f>
        <v>0</v>
      </c>
      <c r="S81" s="145">
        <f>SUM(S80,S63,S54,S29,S28)</f>
        <v>0</v>
      </c>
      <c r="T81" s="146">
        <f>SUM(T80,T63,T54,T29,T28)</f>
        <v>0</v>
      </c>
      <c r="U81" s="146">
        <f>SUM(U80,U63,U54,U29,U28)</f>
        <v>0</v>
      </c>
      <c r="V81" s="147">
        <f>IF((SUM(R81:U81))=(V80+V63+V54+V29+V28),SUM(V80+V63+V54+V29+V28),"HIBA!")</f>
        <v>0</v>
      </c>
      <c r="W81" s="145">
        <f>SUM(W80,W63,W54,W29,W28)</f>
        <v>0</v>
      </c>
      <c r="X81" s="146">
        <f>SUM(X80,X63,X54,X29,X28)</f>
        <v>0</v>
      </c>
      <c r="Y81" s="146">
        <f>SUM(Y80,Y63,Y54,Y29,Y28)</f>
        <v>0</v>
      </c>
      <c r="Z81" s="147">
        <f>IF((SUM(V81:Y81))=(Z80+Z63+Z54+Z29+Z28),SUM(Z80+Z63+Z54+Z29+Z28),"HIBA!")</f>
        <v>0</v>
      </c>
      <c r="AA81" s="145">
        <f>SUM(AA80,AA63,AA54,AA29,AA28)</f>
        <v>0</v>
      </c>
      <c r="AB81" s="146">
        <f>SUM(AB80,AB63,AB54,AB29,AB28)</f>
        <v>0</v>
      </c>
      <c r="AC81" s="146">
        <f>SUM(AC80,AC63,AC54,AC29,AC28)</f>
        <v>0</v>
      </c>
      <c r="AD81" s="147">
        <f>IF((SUM(Z81:AC81))=(AD80+AD63+AD54+AD29+AD28),SUM(AD80+AD63+AD54+AD29+AD28),"HIBA!")</f>
        <v>0</v>
      </c>
      <c r="AE81" s="145">
        <f>SUM(AE80,AE63,AE54,AE29,AE28)</f>
        <v>0</v>
      </c>
      <c r="AF81" s="146">
        <f>SUM(AF80,AF63,AF54,AF29,AF28)</f>
        <v>0</v>
      </c>
      <c r="AG81" s="146">
        <f>SUM(AG80,AG63,AG54,AG29,AG28)</f>
        <v>0</v>
      </c>
      <c r="AH81" s="147">
        <f>IF((SUM(AD81:AG81))=(AH80+AH63+AH54+AH29+AH28),SUM(AH80+AH63+AH54+AH29+AH28),"HIBA!")</f>
        <v>0</v>
      </c>
      <c r="AI81" s="145">
        <f>SUM(AI80,AI63,AI54,AI29,AI28)</f>
        <v>0</v>
      </c>
      <c r="AJ81" s="146">
        <f>SUM(AJ80,AJ63,AJ54,AJ29,AJ28)</f>
        <v>0</v>
      </c>
      <c r="AK81" s="146">
        <f>SUM(AK80,AK63,AK54,AK29,AK28)</f>
        <v>0</v>
      </c>
      <c r="AL81" s="147">
        <f>IF((SUM(AH81:AK81))=(AL80+AL63+AL54+AL29+AL28),SUM(AL80+AL63+AL54+AL29+AL28),"HIBA!")</f>
        <v>0</v>
      </c>
      <c r="AM81" s="145">
        <f>SUM(AM80,AM63,AM54,AM29,AM28)</f>
        <v>0</v>
      </c>
      <c r="AN81" s="146">
        <f>SUM(AN80,AN63,AN54,AN29,AN28)</f>
        <v>0</v>
      </c>
      <c r="AO81" s="146">
        <f>SUM(AO80,AO63,AO54,AO29,AO28)</f>
        <v>0</v>
      </c>
      <c r="AP81" s="147">
        <f>IF((SUM(AL81:AO81))=(AP80+AP63+AP54+AP29+AP28),SUM(AP80+AP63+AP54+AP29+AP28),"HIBA!")</f>
        <v>0</v>
      </c>
      <c r="AQ81" s="145">
        <f>SUM(AQ80,AQ63,AQ54,AQ29,AQ28)</f>
        <v>0</v>
      </c>
      <c r="AR81" s="146">
        <f>SUM(AR80,AR63,AR54,AR29,AR28)</f>
        <v>0</v>
      </c>
      <c r="AS81" s="146">
        <f>SUM(AS80,AS63,AS54,AS29,AS28)</f>
        <v>0</v>
      </c>
      <c r="AT81" s="147">
        <f>IF((SUM(AP81:AS81))=(AT80+AT63+AT54+AT29+AT28),SUM(AT80+AT63+AT54+AT29+AT28),"HIBA!")</f>
        <v>0</v>
      </c>
      <c r="AU81" s="145">
        <f>SUM(AU80,AU63,AU54,AU29,AU28)</f>
        <v>0</v>
      </c>
      <c r="AV81" s="146">
        <f>SUM(AV80,AV63,AV54,AV29,AV28)</f>
        <v>0</v>
      </c>
      <c r="AW81" s="146">
        <f>SUM(AW80,AW63,AW54,AW29,AW28)</f>
        <v>0</v>
      </c>
      <c r="AX81" s="147">
        <f>IF((SUM(AT81:AW81))=(AX80+AX63+AX54+AX29+AX28),SUM(AX80+AX63+AX54+AX29+AX28),"HIBA!")</f>
        <v>0</v>
      </c>
    </row>
    <row r="82" spans="1:50" s="142" customFormat="1" ht="24.9" hidden="1" customHeight="1" x14ac:dyDescent="0.3">
      <c r="A82" s="45" t="s">
        <v>319</v>
      </c>
      <c r="B82" s="21" t="s">
        <v>318</v>
      </c>
      <c r="C82" s="139"/>
      <c r="D82" s="140"/>
      <c r="E82" s="140"/>
      <c r="F82" s="141">
        <f t="shared" ref="F82:F88" si="48">SUM(C82:E82)</f>
        <v>0</v>
      </c>
      <c r="G82" s="139"/>
      <c r="H82" s="140"/>
      <c r="I82" s="140"/>
      <c r="J82" s="141">
        <f t="shared" ref="J82:J88" si="49">SUM(F82:I82)</f>
        <v>0</v>
      </c>
      <c r="K82" s="139"/>
      <c r="L82" s="140"/>
      <c r="M82" s="140"/>
      <c r="N82" s="141">
        <f t="shared" ref="N82:N88" si="50">SUM(J82:M82)</f>
        <v>0</v>
      </c>
      <c r="O82" s="139"/>
      <c r="P82" s="140"/>
      <c r="Q82" s="140"/>
      <c r="R82" s="141">
        <f t="shared" ref="R82:R88" si="51">SUM(N82:Q82)</f>
        <v>0</v>
      </c>
      <c r="S82" s="139"/>
      <c r="T82" s="140"/>
      <c r="U82" s="140"/>
      <c r="V82" s="141">
        <f t="shared" ref="V82:V88" si="52">SUM(R82:U82)</f>
        <v>0</v>
      </c>
      <c r="W82" s="139"/>
      <c r="X82" s="140"/>
      <c r="Y82" s="140"/>
      <c r="Z82" s="141">
        <f t="shared" ref="Z82:Z88" si="53">SUM(V82:Y82)</f>
        <v>0</v>
      </c>
      <c r="AA82" s="139"/>
      <c r="AB82" s="140"/>
      <c r="AC82" s="140"/>
      <c r="AD82" s="141">
        <f t="shared" ref="AD82:AD88" si="54">SUM(Z82:AC82)</f>
        <v>0</v>
      </c>
      <c r="AE82" s="139"/>
      <c r="AF82" s="140"/>
      <c r="AG82" s="140"/>
      <c r="AH82" s="141">
        <f t="shared" ref="AH82:AH88" si="55">SUM(AD82:AG82)</f>
        <v>0</v>
      </c>
      <c r="AI82" s="139"/>
      <c r="AJ82" s="140"/>
      <c r="AK82" s="140"/>
      <c r="AL82" s="141">
        <f t="shared" ref="AL82:AL88" si="56">SUM(AH82:AK82)</f>
        <v>0</v>
      </c>
      <c r="AM82" s="139"/>
      <c r="AN82" s="140"/>
      <c r="AO82" s="140"/>
      <c r="AP82" s="141">
        <f t="shared" ref="AP82:AP88" si="57">SUM(AL82:AO82)</f>
        <v>0</v>
      </c>
      <c r="AQ82" s="139"/>
      <c r="AR82" s="140"/>
      <c r="AS82" s="140"/>
      <c r="AT82" s="141">
        <f t="shared" ref="AT82:AT88" si="58">SUM(AP82:AS82)</f>
        <v>0</v>
      </c>
      <c r="AU82" s="139"/>
      <c r="AV82" s="140"/>
      <c r="AW82" s="140"/>
      <c r="AX82" s="141">
        <f t="shared" ref="AX82:AX88" si="59">SUM(AT82:AW82)</f>
        <v>0</v>
      </c>
    </row>
    <row r="83" spans="1:50" s="142" customFormat="1" ht="24.9" hidden="1" customHeight="1" x14ac:dyDescent="0.3">
      <c r="A83" s="45" t="s">
        <v>317</v>
      </c>
      <c r="B83" s="21" t="s">
        <v>316</v>
      </c>
      <c r="C83" s="139"/>
      <c r="D83" s="140"/>
      <c r="E83" s="140"/>
      <c r="F83" s="141">
        <f t="shared" si="48"/>
        <v>0</v>
      </c>
      <c r="G83" s="139"/>
      <c r="H83" s="140"/>
      <c r="I83" s="140"/>
      <c r="J83" s="141">
        <f t="shared" si="49"/>
        <v>0</v>
      </c>
      <c r="K83" s="139"/>
      <c r="L83" s="140"/>
      <c r="M83" s="140"/>
      <c r="N83" s="141">
        <f t="shared" si="50"/>
        <v>0</v>
      </c>
      <c r="O83" s="139"/>
      <c r="P83" s="140"/>
      <c r="Q83" s="140"/>
      <c r="R83" s="141">
        <f t="shared" si="51"/>
        <v>0</v>
      </c>
      <c r="S83" s="139"/>
      <c r="T83" s="140"/>
      <c r="U83" s="140"/>
      <c r="V83" s="141">
        <f t="shared" si="52"/>
        <v>0</v>
      </c>
      <c r="W83" s="139"/>
      <c r="X83" s="140"/>
      <c r="Y83" s="140"/>
      <c r="Z83" s="141">
        <f t="shared" si="53"/>
        <v>0</v>
      </c>
      <c r="AA83" s="139"/>
      <c r="AB83" s="140"/>
      <c r="AC83" s="140"/>
      <c r="AD83" s="141">
        <f t="shared" si="54"/>
        <v>0</v>
      </c>
      <c r="AE83" s="139"/>
      <c r="AF83" s="140"/>
      <c r="AG83" s="140"/>
      <c r="AH83" s="141">
        <f t="shared" si="55"/>
        <v>0</v>
      </c>
      <c r="AI83" s="139"/>
      <c r="AJ83" s="140"/>
      <c r="AK83" s="140"/>
      <c r="AL83" s="141">
        <f t="shared" si="56"/>
        <v>0</v>
      </c>
      <c r="AM83" s="139"/>
      <c r="AN83" s="140"/>
      <c r="AO83" s="140"/>
      <c r="AP83" s="141">
        <f t="shared" si="57"/>
        <v>0</v>
      </c>
      <c r="AQ83" s="139"/>
      <c r="AR83" s="140"/>
      <c r="AS83" s="140"/>
      <c r="AT83" s="141">
        <f t="shared" si="58"/>
        <v>0</v>
      </c>
      <c r="AU83" s="139"/>
      <c r="AV83" s="140"/>
      <c r="AW83" s="140"/>
      <c r="AX83" s="141">
        <f t="shared" si="59"/>
        <v>0</v>
      </c>
    </row>
    <row r="84" spans="1:50" s="142" customFormat="1" ht="24.9" hidden="1" customHeight="1" x14ac:dyDescent="0.3">
      <c r="A84" s="45" t="s">
        <v>315</v>
      </c>
      <c r="B84" s="21" t="s">
        <v>314</v>
      </c>
      <c r="C84" s="139"/>
      <c r="D84" s="140"/>
      <c r="E84" s="140"/>
      <c r="F84" s="141">
        <f t="shared" si="48"/>
        <v>0</v>
      </c>
      <c r="G84" s="139"/>
      <c r="H84" s="140"/>
      <c r="I84" s="140"/>
      <c r="J84" s="141">
        <f t="shared" si="49"/>
        <v>0</v>
      </c>
      <c r="K84" s="139"/>
      <c r="L84" s="140"/>
      <c r="M84" s="140"/>
      <c r="N84" s="141">
        <f t="shared" si="50"/>
        <v>0</v>
      </c>
      <c r="O84" s="139"/>
      <c r="P84" s="140"/>
      <c r="Q84" s="140"/>
      <c r="R84" s="141">
        <f t="shared" si="51"/>
        <v>0</v>
      </c>
      <c r="S84" s="139"/>
      <c r="T84" s="140"/>
      <c r="U84" s="140"/>
      <c r="V84" s="141">
        <f t="shared" si="52"/>
        <v>0</v>
      </c>
      <c r="W84" s="139"/>
      <c r="X84" s="140"/>
      <c r="Y84" s="140"/>
      <c r="Z84" s="141">
        <f t="shared" si="53"/>
        <v>0</v>
      </c>
      <c r="AA84" s="139"/>
      <c r="AB84" s="140"/>
      <c r="AC84" s="140"/>
      <c r="AD84" s="141">
        <f t="shared" si="54"/>
        <v>0</v>
      </c>
      <c r="AE84" s="139"/>
      <c r="AF84" s="140"/>
      <c r="AG84" s="140"/>
      <c r="AH84" s="141">
        <f t="shared" si="55"/>
        <v>0</v>
      </c>
      <c r="AI84" s="139"/>
      <c r="AJ84" s="140"/>
      <c r="AK84" s="140"/>
      <c r="AL84" s="141">
        <f t="shared" si="56"/>
        <v>0</v>
      </c>
      <c r="AM84" s="139"/>
      <c r="AN84" s="140"/>
      <c r="AO84" s="140"/>
      <c r="AP84" s="141">
        <f t="shared" si="57"/>
        <v>0</v>
      </c>
      <c r="AQ84" s="139"/>
      <c r="AR84" s="140"/>
      <c r="AS84" s="140"/>
      <c r="AT84" s="141">
        <f t="shared" si="58"/>
        <v>0</v>
      </c>
      <c r="AU84" s="139"/>
      <c r="AV84" s="140"/>
      <c r="AW84" s="140"/>
      <c r="AX84" s="141">
        <f t="shared" si="59"/>
        <v>0</v>
      </c>
    </row>
    <row r="85" spans="1:50" s="142" customFormat="1" ht="24.9" customHeight="1" x14ac:dyDescent="0.3">
      <c r="A85" s="45" t="s">
        <v>313</v>
      </c>
      <c r="B85" s="21" t="s">
        <v>312</v>
      </c>
      <c r="C85" s="139"/>
      <c r="D85" s="140"/>
      <c r="E85" s="140"/>
      <c r="F85" s="141">
        <f t="shared" si="48"/>
        <v>0</v>
      </c>
      <c r="G85" s="139"/>
      <c r="H85" s="140"/>
      <c r="I85" s="140"/>
      <c r="J85" s="141">
        <f t="shared" si="49"/>
        <v>0</v>
      </c>
      <c r="K85" s="139"/>
      <c r="L85" s="140"/>
      <c r="M85" s="140"/>
      <c r="N85" s="141">
        <f t="shared" si="50"/>
        <v>0</v>
      </c>
      <c r="O85" s="139"/>
      <c r="P85" s="140"/>
      <c r="Q85" s="140"/>
      <c r="R85" s="141">
        <f t="shared" si="51"/>
        <v>0</v>
      </c>
      <c r="S85" s="139"/>
      <c r="T85" s="140"/>
      <c r="U85" s="140"/>
      <c r="V85" s="141">
        <f t="shared" si="52"/>
        <v>0</v>
      </c>
      <c r="W85" s="139"/>
      <c r="X85" s="140"/>
      <c r="Y85" s="140"/>
      <c r="Z85" s="141">
        <f t="shared" si="53"/>
        <v>0</v>
      </c>
      <c r="AA85" s="139"/>
      <c r="AB85" s="140"/>
      <c r="AC85" s="140"/>
      <c r="AD85" s="141">
        <f t="shared" si="54"/>
        <v>0</v>
      </c>
      <c r="AE85" s="139"/>
      <c r="AF85" s="140"/>
      <c r="AG85" s="140"/>
      <c r="AH85" s="141">
        <f t="shared" si="55"/>
        <v>0</v>
      </c>
      <c r="AI85" s="139"/>
      <c r="AJ85" s="140"/>
      <c r="AK85" s="140"/>
      <c r="AL85" s="141">
        <f t="shared" si="56"/>
        <v>0</v>
      </c>
      <c r="AM85" s="139"/>
      <c r="AN85" s="140"/>
      <c r="AO85" s="140"/>
      <c r="AP85" s="141">
        <f t="shared" si="57"/>
        <v>0</v>
      </c>
      <c r="AQ85" s="139"/>
      <c r="AR85" s="140"/>
      <c r="AS85" s="140"/>
      <c r="AT85" s="141">
        <f t="shared" si="58"/>
        <v>0</v>
      </c>
      <c r="AU85" s="139"/>
      <c r="AV85" s="140"/>
      <c r="AW85" s="140"/>
      <c r="AX85" s="141">
        <f t="shared" si="59"/>
        <v>0</v>
      </c>
    </row>
    <row r="86" spans="1:50" s="142" customFormat="1" ht="24.9" hidden="1" customHeight="1" x14ac:dyDescent="0.3">
      <c r="A86" s="45" t="s">
        <v>311</v>
      </c>
      <c r="B86" s="21" t="s">
        <v>310</v>
      </c>
      <c r="C86" s="139"/>
      <c r="D86" s="140"/>
      <c r="E86" s="140"/>
      <c r="F86" s="141">
        <f t="shared" si="48"/>
        <v>0</v>
      </c>
      <c r="G86" s="139"/>
      <c r="H86" s="140"/>
      <c r="I86" s="140"/>
      <c r="J86" s="141">
        <f t="shared" si="49"/>
        <v>0</v>
      </c>
      <c r="K86" s="139"/>
      <c r="L86" s="140"/>
      <c r="M86" s="140"/>
      <c r="N86" s="141">
        <f t="shared" si="50"/>
        <v>0</v>
      </c>
      <c r="O86" s="139"/>
      <c r="P86" s="140"/>
      <c r="Q86" s="140"/>
      <c r="R86" s="141">
        <f t="shared" si="51"/>
        <v>0</v>
      </c>
      <c r="S86" s="139"/>
      <c r="T86" s="140"/>
      <c r="U86" s="140"/>
      <c r="V86" s="141">
        <f t="shared" si="52"/>
        <v>0</v>
      </c>
      <c r="W86" s="139"/>
      <c r="X86" s="140"/>
      <c r="Y86" s="140"/>
      <c r="Z86" s="141">
        <f t="shared" si="53"/>
        <v>0</v>
      </c>
      <c r="AA86" s="139"/>
      <c r="AB86" s="140"/>
      <c r="AC86" s="140"/>
      <c r="AD86" s="141">
        <f t="shared" si="54"/>
        <v>0</v>
      </c>
      <c r="AE86" s="139"/>
      <c r="AF86" s="140"/>
      <c r="AG86" s="140"/>
      <c r="AH86" s="141">
        <f t="shared" si="55"/>
        <v>0</v>
      </c>
      <c r="AI86" s="139"/>
      <c r="AJ86" s="140"/>
      <c r="AK86" s="140"/>
      <c r="AL86" s="141">
        <f t="shared" si="56"/>
        <v>0</v>
      </c>
      <c r="AM86" s="139"/>
      <c r="AN86" s="140"/>
      <c r="AO86" s="140"/>
      <c r="AP86" s="141">
        <f t="shared" si="57"/>
        <v>0</v>
      </c>
      <c r="AQ86" s="139"/>
      <c r="AR86" s="140"/>
      <c r="AS86" s="140"/>
      <c r="AT86" s="141">
        <f t="shared" si="58"/>
        <v>0</v>
      </c>
      <c r="AU86" s="139"/>
      <c r="AV86" s="140"/>
      <c r="AW86" s="140"/>
      <c r="AX86" s="141">
        <f t="shared" si="59"/>
        <v>0</v>
      </c>
    </row>
    <row r="87" spans="1:50" s="142" customFormat="1" ht="24.9" hidden="1" customHeight="1" x14ac:dyDescent="0.3">
      <c r="A87" s="45" t="s">
        <v>309</v>
      </c>
      <c r="B87" s="21" t="s">
        <v>308</v>
      </c>
      <c r="C87" s="139"/>
      <c r="D87" s="140"/>
      <c r="E87" s="140"/>
      <c r="F87" s="141">
        <f t="shared" si="48"/>
        <v>0</v>
      </c>
      <c r="G87" s="139"/>
      <c r="H87" s="140"/>
      <c r="I87" s="140"/>
      <c r="J87" s="141">
        <f t="shared" si="49"/>
        <v>0</v>
      </c>
      <c r="K87" s="139"/>
      <c r="L87" s="140"/>
      <c r="M87" s="140"/>
      <c r="N87" s="141">
        <f t="shared" si="50"/>
        <v>0</v>
      </c>
      <c r="O87" s="139"/>
      <c r="P87" s="140"/>
      <c r="Q87" s="140"/>
      <c r="R87" s="141">
        <f t="shared" si="51"/>
        <v>0</v>
      </c>
      <c r="S87" s="139"/>
      <c r="T87" s="140"/>
      <c r="U87" s="140"/>
      <c r="V87" s="141">
        <f t="shared" si="52"/>
        <v>0</v>
      </c>
      <c r="W87" s="139"/>
      <c r="X87" s="140"/>
      <c r="Y87" s="140"/>
      <c r="Z87" s="141">
        <f t="shared" si="53"/>
        <v>0</v>
      </c>
      <c r="AA87" s="139"/>
      <c r="AB87" s="140"/>
      <c r="AC87" s="140"/>
      <c r="AD87" s="141">
        <f t="shared" si="54"/>
        <v>0</v>
      </c>
      <c r="AE87" s="139"/>
      <c r="AF87" s="140"/>
      <c r="AG87" s="140"/>
      <c r="AH87" s="141">
        <f t="shared" si="55"/>
        <v>0</v>
      </c>
      <c r="AI87" s="139"/>
      <c r="AJ87" s="140"/>
      <c r="AK87" s="140"/>
      <c r="AL87" s="141">
        <f t="shared" si="56"/>
        <v>0</v>
      </c>
      <c r="AM87" s="139"/>
      <c r="AN87" s="140"/>
      <c r="AO87" s="140"/>
      <c r="AP87" s="141">
        <f t="shared" si="57"/>
        <v>0</v>
      </c>
      <c r="AQ87" s="139"/>
      <c r="AR87" s="140"/>
      <c r="AS87" s="140"/>
      <c r="AT87" s="141">
        <f t="shared" si="58"/>
        <v>0</v>
      </c>
      <c r="AU87" s="139"/>
      <c r="AV87" s="140"/>
      <c r="AW87" s="140"/>
      <c r="AX87" s="141">
        <f t="shared" si="59"/>
        <v>0</v>
      </c>
    </row>
    <row r="88" spans="1:50" s="142" customFormat="1" ht="24.9" customHeight="1" x14ac:dyDescent="0.3">
      <c r="A88" s="45" t="s">
        <v>307</v>
      </c>
      <c r="B88" s="21" t="s">
        <v>306</v>
      </c>
      <c r="C88" s="139"/>
      <c r="D88" s="140"/>
      <c r="E88" s="140"/>
      <c r="F88" s="141">
        <f t="shared" si="48"/>
        <v>0</v>
      </c>
      <c r="G88" s="139"/>
      <c r="H88" s="140"/>
      <c r="I88" s="140"/>
      <c r="J88" s="141">
        <f t="shared" si="49"/>
        <v>0</v>
      </c>
      <c r="K88" s="139"/>
      <c r="L88" s="140"/>
      <c r="M88" s="140"/>
      <c r="N88" s="141">
        <f t="shared" si="50"/>
        <v>0</v>
      </c>
      <c r="O88" s="139"/>
      <c r="P88" s="140"/>
      <c r="Q88" s="140"/>
      <c r="R88" s="141">
        <f t="shared" si="51"/>
        <v>0</v>
      </c>
      <c r="S88" s="139"/>
      <c r="T88" s="140"/>
      <c r="U88" s="140"/>
      <c r="V88" s="141">
        <f t="shared" si="52"/>
        <v>0</v>
      </c>
      <c r="W88" s="139"/>
      <c r="X88" s="140"/>
      <c r="Y88" s="140"/>
      <c r="Z88" s="141">
        <f t="shared" si="53"/>
        <v>0</v>
      </c>
      <c r="AA88" s="139"/>
      <c r="AB88" s="140"/>
      <c r="AC88" s="140"/>
      <c r="AD88" s="141">
        <f t="shared" si="54"/>
        <v>0</v>
      </c>
      <c r="AE88" s="139"/>
      <c r="AF88" s="140"/>
      <c r="AG88" s="140"/>
      <c r="AH88" s="141">
        <f t="shared" si="55"/>
        <v>0</v>
      </c>
      <c r="AI88" s="139"/>
      <c r="AJ88" s="140"/>
      <c r="AK88" s="140"/>
      <c r="AL88" s="141">
        <f t="shared" si="56"/>
        <v>0</v>
      </c>
      <c r="AM88" s="139"/>
      <c r="AN88" s="140"/>
      <c r="AO88" s="140"/>
      <c r="AP88" s="141">
        <f t="shared" si="57"/>
        <v>0</v>
      </c>
      <c r="AQ88" s="139"/>
      <c r="AR88" s="140"/>
      <c r="AS88" s="140"/>
      <c r="AT88" s="141">
        <f t="shared" si="58"/>
        <v>0</v>
      </c>
      <c r="AU88" s="139"/>
      <c r="AV88" s="140"/>
      <c r="AW88" s="140"/>
      <c r="AX88" s="141">
        <f t="shared" si="59"/>
        <v>0</v>
      </c>
    </row>
    <row r="89" spans="1:50" s="133" customFormat="1" ht="30" customHeight="1" x14ac:dyDescent="0.3">
      <c r="A89" s="16" t="s">
        <v>305</v>
      </c>
      <c r="B89" s="15" t="s">
        <v>304</v>
      </c>
      <c r="C89" s="130">
        <f>SUM(C82:C88)</f>
        <v>0</v>
      </c>
      <c r="D89" s="131">
        <f>SUM(D82:D88)</f>
        <v>0</v>
      </c>
      <c r="E89" s="131">
        <f>SUM(E82:E88)</f>
        <v>0</v>
      </c>
      <c r="F89" s="132">
        <f>IF((SUM(C89:E89))=(SUM(F82:F88)),SUM(F82:F88),"HIBA!")</f>
        <v>0</v>
      </c>
      <c r="G89" s="130">
        <f>SUM(G82:G88)</f>
        <v>0</v>
      </c>
      <c r="H89" s="131">
        <f>SUM(H82:H88)</f>
        <v>0</v>
      </c>
      <c r="I89" s="131">
        <f>SUM(I82:I88)</f>
        <v>0</v>
      </c>
      <c r="J89" s="132">
        <f>IF((SUM(F89:I89))=(SUM(J82:J88)),SUM(J82:J88),"HIBA!")</f>
        <v>0</v>
      </c>
      <c r="K89" s="130">
        <f>SUM(K82:K88)</f>
        <v>0</v>
      </c>
      <c r="L89" s="131">
        <f>SUM(L82:L88)</f>
        <v>0</v>
      </c>
      <c r="M89" s="131">
        <f>SUM(M82:M88)</f>
        <v>0</v>
      </c>
      <c r="N89" s="132">
        <f>IF((SUM(J89:M89))=(SUM(N82:N88)),SUM(N82:N88),"HIBA!")</f>
        <v>0</v>
      </c>
      <c r="O89" s="130">
        <f>SUM(O82:O88)</f>
        <v>0</v>
      </c>
      <c r="P89" s="131">
        <f>SUM(P82:P88)</f>
        <v>0</v>
      </c>
      <c r="Q89" s="131">
        <f>SUM(Q82:Q88)</f>
        <v>0</v>
      </c>
      <c r="R89" s="132">
        <f>IF((SUM(N89:Q89))=(SUM(R82:R88)),SUM(R82:R88),"HIBA!")</f>
        <v>0</v>
      </c>
      <c r="S89" s="130">
        <f>SUM(S82:S88)</f>
        <v>0</v>
      </c>
      <c r="T89" s="131">
        <f>SUM(T82:T88)</f>
        <v>0</v>
      </c>
      <c r="U89" s="131">
        <f>SUM(U82:U88)</f>
        <v>0</v>
      </c>
      <c r="V89" s="132">
        <f>IF((SUM(R89:U89))=(SUM(V82:V88)),SUM(V82:V88),"HIBA!")</f>
        <v>0</v>
      </c>
      <c r="W89" s="130">
        <f>SUM(W82:W88)</f>
        <v>0</v>
      </c>
      <c r="X89" s="131">
        <f>SUM(X82:X88)</f>
        <v>0</v>
      </c>
      <c r="Y89" s="131">
        <f>SUM(Y82:Y88)</f>
        <v>0</v>
      </c>
      <c r="Z89" s="132">
        <f>IF((SUM(V89:Y89))=(SUM(Z82:Z88)),SUM(Z82:Z88),"HIBA!")</f>
        <v>0</v>
      </c>
      <c r="AA89" s="130">
        <f>SUM(AA82:AA88)</f>
        <v>0</v>
      </c>
      <c r="AB89" s="131">
        <f>SUM(AB82:AB88)</f>
        <v>0</v>
      </c>
      <c r="AC89" s="131">
        <f>SUM(AC82:AC88)</f>
        <v>0</v>
      </c>
      <c r="AD89" s="132">
        <f>IF((SUM(Z89:AC89))=(SUM(AD82:AD88)),SUM(AD82:AD88),"HIBA!")</f>
        <v>0</v>
      </c>
      <c r="AE89" s="130">
        <f>SUM(AE82:AE88)</f>
        <v>0</v>
      </c>
      <c r="AF89" s="131">
        <f>SUM(AF82:AF88)</f>
        <v>0</v>
      </c>
      <c r="AG89" s="131">
        <f>SUM(AG82:AG88)</f>
        <v>0</v>
      </c>
      <c r="AH89" s="132">
        <f>IF((SUM(AD89:AG89))=(SUM(AH82:AH88)),SUM(AH82:AH88),"HIBA!")</f>
        <v>0</v>
      </c>
      <c r="AI89" s="130">
        <f>SUM(AI82:AI88)</f>
        <v>0</v>
      </c>
      <c r="AJ89" s="131">
        <f>SUM(AJ82:AJ88)</f>
        <v>0</v>
      </c>
      <c r="AK89" s="131">
        <f>SUM(AK82:AK88)</f>
        <v>0</v>
      </c>
      <c r="AL89" s="132">
        <f>IF((SUM(AH89:AK89))=(SUM(AL82:AL88)),SUM(AL82:AL88),"HIBA!")</f>
        <v>0</v>
      </c>
      <c r="AM89" s="130">
        <f>SUM(AM82:AM88)</f>
        <v>0</v>
      </c>
      <c r="AN89" s="131">
        <f>SUM(AN82:AN88)</f>
        <v>0</v>
      </c>
      <c r="AO89" s="131">
        <f>SUM(AO82:AO88)</f>
        <v>0</v>
      </c>
      <c r="AP89" s="132">
        <f>IF((SUM(AL89:AO89))=(SUM(AP82:AP88)),SUM(AP82:AP88),"HIBA!")</f>
        <v>0</v>
      </c>
      <c r="AQ89" s="130">
        <f>SUM(AQ82:AQ88)</f>
        <v>0</v>
      </c>
      <c r="AR89" s="131">
        <f>SUM(AR82:AR88)</f>
        <v>0</v>
      </c>
      <c r="AS89" s="131">
        <f>SUM(AS82:AS88)</f>
        <v>0</v>
      </c>
      <c r="AT89" s="132">
        <f>IF((SUM(AP89:AS89))=(SUM(AT82:AT88)),SUM(AT82:AT88),"HIBA!")</f>
        <v>0</v>
      </c>
      <c r="AU89" s="130">
        <f>SUM(AU82:AU88)</f>
        <v>0</v>
      </c>
      <c r="AV89" s="131">
        <f>SUM(AV82:AV88)</f>
        <v>0</v>
      </c>
      <c r="AW89" s="131">
        <f>SUM(AW82:AW88)</f>
        <v>0</v>
      </c>
      <c r="AX89" s="132">
        <f>IF((SUM(AT89:AW89))=(SUM(AX82:AX88)),SUM(AX82:AX88),"HIBA!")</f>
        <v>0</v>
      </c>
    </row>
    <row r="90" spans="1:50" s="142" customFormat="1" ht="24.9" hidden="1" customHeight="1" x14ac:dyDescent="0.3">
      <c r="A90" s="45" t="s">
        <v>303</v>
      </c>
      <c r="B90" s="21" t="s">
        <v>302</v>
      </c>
      <c r="C90" s="139"/>
      <c r="D90" s="140"/>
      <c r="E90" s="140"/>
      <c r="F90" s="141">
        <f>SUM(C90:E90)</f>
        <v>0</v>
      </c>
      <c r="G90" s="139"/>
      <c r="H90" s="140"/>
      <c r="I90" s="140"/>
      <c r="J90" s="141">
        <f>SUM(F90:I90)</f>
        <v>0</v>
      </c>
      <c r="K90" s="139"/>
      <c r="L90" s="140"/>
      <c r="M90" s="140"/>
      <c r="N90" s="141">
        <f>SUM(J90:M90)</f>
        <v>0</v>
      </c>
      <c r="O90" s="139"/>
      <c r="P90" s="140"/>
      <c r="Q90" s="140"/>
      <c r="R90" s="141">
        <f>SUM(N90:Q90)</f>
        <v>0</v>
      </c>
      <c r="S90" s="139"/>
      <c r="T90" s="140"/>
      <c r="U90" s="140"/>
      <c r="V90" s="141">
        <f>SUM(R90:U90)</f>
        <v>0</v>
      </c>
      <c r="W90" s="139"/>
      <c r="X90" s="140"/>
      <c r="Y90" s="140"/>
      <c r="Z90" s="141">
        <f>SUM(V90:Y90)</f>
        <v>0</v>
      </c>
      <c r="AA90" s="139"/>
      <c r="AB90" s="140"/>
      <c r="AC90" s="140"/>
      <c r="AD90" s="141">
        <f>SUM(Z90:AC90)</f>
        <v>0</v>
      </c>
      <c r="AE90" s="139"/>
      <c r="AF90" s="140"/>
      <c r="AG90" s="140"/>
      <c r="AH90" s="141">
        <f>SUM(AD90:AG90)</f>
        <v>0</v>
      </c>
      <c r="AI90" s="139"/>
      <c r="AJ90" s="140"/>
      <c r="AK90" s="140"/>
      <c r="AL90" s="141">
        <f>SUM(AH90:AK90)</f>
        <v>0</v>
      </c>
      <c r="AM90" s="139"/>
      <c r="AN90" s="140"/>
      <c r="AO90" s="140"/>
      <c r="AP90" s="141">
        <f>SUM(AL90:AO90)</f>
        <v>0</v>
      </c>
      <c r="AQ90" s="139"/>
      <c r="AR90" s="140"/>
      <c r="AS90" s="140"/>
      <c r="AT90" s="141">
        <f>SUM(AP90:AS90)</f>
        <v>0</v>
      </c>
      <c r="AU90" s="139"/>
      <c r="AV90" s="140"/>
      <c r="AW90" s="140"/>
      <c r="AX90" s="141">
        <f>SUM(AT90:AW90)</f>
        <v>0</v>
      </c>
    </row>
    <row r="91" spans="1:50" s="142" customFormat="1" ht="24.9" hidden="1" customHeight="1" x14ac:dyDescent="0.3">
      <c r="A91" s="45" t="s">
        <v>301</v>
      </c>
      <c r="B91" s="21" t="s">
        <v>300</v>
      </c>
      <c r="C91" s="139"/>
      <c r="D91" s="140"/>
      <c r="E91" s="140"/>
      <c r="F91" s="141">
        <f>SUM(C91:E91)</f>
        <v>0</v>
      </c>
      <c r="G91" s="139"/>
      <c r="H91" s="140"/>
      <c r="I91" s="140"/>
      <c r="J91" s="141">
        <f>SUM(F91:I91)</f>
        <v>0</v>
      </c>
      <c r="K91" s="139"/>
      <c r="L91" s="140"/>
      <c r="M91" s="140"/>
      <c r="N91" s="141">
        <f>SUM(J91:M91)</f>
        <v>0</v>
      </c>
      <c r="O91" s="139"/>
      <c r="P91" s="140"/>
      <c r="Q91" s="140"/>
      <c r="R91" s="141">
        <f>SUM(N91:Q91)</f>
        <v>0</v>
      </c>
      <c r="S91" s="139"/>
      <c r="T91" s="140"/>
      <c r="U91" s="140"/>
      <c r="V91" s="141">
        <f>SUM(R91:U91)</f>
        <v>0</v>
      </c>
      <c r="W91" s="139"/>
      <c r="X91" s="140"/>
      <c r="Y91" s="140"/>
      <c r="Z91" s="141">
        <f>SUM(V91:Y91)</f>
        <v>0</v>
      </c>
      <c r="AA91" s="139"/>
      <c r="AB91" s="140"/>
      <c r="AC91" s="140"/>
      <c r="AD91" s="141">
        <f>SUM(Z91:AC91)</f>
        <v>0</v>
      </c>
      <c r="AE91" s="139"/>
      <c r="AF91" s="140"/>
      <c r="AG91" s="140"/>
      <c r="AH91" s="141">
        <f>SUM(AD91:AG91)</f>
        <v>0</v>
      </c>
      <c r="AI91" s="139"/>
      <c r="AJ91" s="140"/>
      <c r="AK91" s="140"/>
      <c r="AL91" s="141">
        <f>SUM(AH91:AK91)</f>
        <v>0</v>
      </c>
      <c r="AM91" s="139"/>
      <c r="AN91" s="140"/>
      <c r="AO91" s="140"/>
      <c r="AP91" s="141">
        <f>SUM(AL91:AO91)</f>
        <v>0</v>
      </c>
      <c r="AQ91" s="139"/>
      <c r="AR91" s="140"/>
      <c r="AS91" s="140"/>
      <c r="AT91" s="141">
        <f>SUM(AP91:AS91)</f>
        <v>0</v>
      </c>
      <c r="AU91" s="139"/>
      <c r="AV91" s="140"/>
      <c r="AW91" s="140"/>
      <c r="AX91" s="141">
        <f>SUM(AT91:AW91)</f>
        <v>0</v>
      </c>
    </row>
    <row r="92" spans="1:50" s="142" customFormat="1" ht="24.9" hidden="1" customHeight="1" x14ac:dyDescent="0.3">
      <c r="A92" s="45" t="s">
        <v>299</v>
      </c>
      <c r="B92" s="21" t="s">
        <v>298</v>
      </c>
      <c r="C92" s="139"/>
      <c r="D92" s="140"/>
      <c r="E92" s="140"/>
      <c r="F92" s="141">
        <f>SUM(C92:E92)</f>
        <v>0</v>
      </c>
      <c r="G92" s="139"/>
      <c r="H92" s="140"/>
      <c r="I92" s="140"/>
      <c r="J92" s="141">
        <f>SUM(F92:I92)</f>
        <v>0</v>
      </c>
      <c r="K92" s="139"/>
      <c r="L92" s="140"/>
      <c r="M92" s="140"/>
      <c r="N92" s="141">
        <f>SUM(J92:M92)</f>
        <v>0</v>
      </c>
      <c r="O92" s="139"/>
      <c r="P92" s="140"/>
      <c r="Q92" s="140"/>
      <c r="R92" s="141">
        <f>SUM(N92:Q92)</f>
        <v>0</v>
      </c>
      <c r="S92" s="139"/>
      <c r="T92" s="140"/>
      <c r="U92" s="140"/>
      <c r="V92" s="141">
        <f>SUM(R92:U92)</f>
        <v>0</v>
      </c>
      <c r="W92" s="139"/>
      <c r="X92" s="140"/>
      <c r="Y92" s="140"/>
      <c r="Z92" s="141">
        <f>SUM(V92:Y92)</f>
        <v>0</v>
      </c>
      <c r="AA92" s="139"/>
      <c r="AB92" s="140"/>
      <c r="AC92" s="140"/>
      <c r="AD92" s="141">
        <f>SUM(Z92:AC92)</f>
        <v>0</v>
      </c>
      <c r="AE92" s="139"/>
      <c r="AF92" s="140"/>
      <c r="AG92" s="140"/>
      <c r="AH92" s="141">
        <f>SUM(AD92:AG92)</f>
        <v>0</v>
      </c>
      <c r="AI92" s="139"/>
      <c r="AJ92" s="140"/>
      <c r="AK92" s="140"/>
      <c r="AL92" s="141">
        <f>SUM(AH92:AK92)</f>
        <v>0</v>
      </c>
      <c r="AM92" s="139"/>
      <c r="AN92" s="140"/>
      <c r="AO92" s="140"/>
      <c r="AP92" s="141">
        <f>SUM(AL92:AO92)</f>
        <v>0</v>
      </c>
      <c r="AQ92" s="139"/>
      <c r="AR92" s="140"/>
      <c r="AS92" s="140"/>
      <c r="AT92" s="141">
        <f>SUM(AP92:AS92)</f>
        <v>0</v>
      </c>
      <c r="AU92" s="139"/>
      <c r="AV92" s="140"/>
      <c r="AW92" s="140"/>
      <c r="AX92" s="141">
        <f>SUM(AT92:AW92)</f>
        <v>0</v>
      </c>
    </row>
    <row r="93" spans="1:50" s="142" customFormat="1" ht="24.9" hidden="1" customHeight="1" x14ac:dyDescent="0.3">
      <c r="A93" s="45" t="s">
        <v>297</v>
      </c>
      <c r="B93" s="21" t="s">
        <v>296</v>
      </c>
      <c r="C93" s="139"/>
      <c r="D93" s="140"/>
      <c r="E93" s="140"/>
      <c r="F93" s="141">
        <f>SUM(C93:E93)</f>
        <v>0</v>
      </c>
      <c r="G93" s="139"/>
      <c r="H93" s="140"/>
      <c r="I93" s="140"/>
      <c r="J93" s="141">
        <f>SUM(F93:I93)</f>
        <v>0</v>
      </c>
      <c r="K93" s="139"/>
      <c r="L93" s="140"/>
      <c r="M93" s="140"/>
      <c r="N93" s="141">
        <f>SUM(J93:M93)</f>
        <v>0</v>
      </c>
      <c r="O93" s="139"/>
      <c r="P93" s="140"/>
      <c r="Q93" s="140"/>
      <c r="R93" s="141">
        <f>SUM(N93:Q93)</f>
        <v>0</v>
      </c>
      <c r="S93" s="139"/>
      <c r="T93" s="140"/>
      <c r="U93" s="140"/>
      <c r="V93" s="141">
        <f>SUM(R93:U93)</f>
        <v>0</v>
      </c>
      <c r="W93" s="139"/>
      <c r="X93" s="140"/>
      <c r="Y93" s="140"/>
      <c r="Z93" s="141">
        <f>SUM(V93:Y93)</f>
        <v>0</v>
      </c>
      <c r="AA93" s="139"/>
      <c r="AB93" s="140"/>
      <c r="AC93" s="140"/>
      <c r="AD93" s="141">
        <f>SUM(Z93:AC93)</f>
        <v>0</v>
      </c>
      <c r="AE93" s="139"/>
      <c r="AF93" s="140"/>
      <c r="AG93" s="140"/>
      <c r="AH93" s="141">
        <f>SUM(AD93:AG93)</f>
        <v>0</v>
      </c>
      <c r="AI93" s="139"/>
      <c r="AJ93" s="140"/>
      <c r="AK93" s="140"/>
      <c r="AL93" s="141">
        <f>SUM(AH93:AK93)</f>
        <v>0</v>
      </c>
      <c r="AM93" s="139"/>
      <c r="AN93" s="140"/>
      <c r="AO93" s="140"/>
      <c r="AP93" s="141">
        <f>SUM(AL93:AO93)</f>
        <v>0</v>
      </c>
      <c r="AQ93" s="139"/>
      <c r="AR93" s="140"/>
      <c r="AS93" s="140"/>
      <c r="AT93" s="141">
        <f>SUM(AP93:AS93)</f>
        <v>0</v>
      </c>
      <c r="AU93" s="139"/>
      <c r="AV93" s="140"/>
      <c r="AW93" s="140"/>
      <c r="AX93" s="141">
        <f>SUM(AT93:AW93)</f>
        <v>0</v>
      </c>
    </row>
    <row r="94" spans="1:50" s="133" customFormat="1" ht="30" hidden="1" customHeight="1" x14ac:dyDescent="0.3">
      <c r="A94" s="16" t="s">
        <v>295</v>
      </c>
      <c r="B94" s="15" t="s">
        <v>294</v>
      </c>
      <c r="C94" s="150">
        <f>SUM(C90:C93)</f>
        <v>0</v>
      </c>
      <c r="D94" s="131">
        <f t="shared" ref="D94:AX94" si="60">SUM(D90:D93)</f>
        <v>0</v>
      </c>
      <c r="E94" s="131">
        <f t="shared" si="60"/>
        <v>0</v>
      </c>
      <c r="F94" s="151">
        <f t="shared" si="60"/>
        <v>0</v>
      </c>
      <c r="G94" s="150">
        <f t="shared" si="60"/>
        <v>0</v>
      </c>
      <c r="H94" s="131">
        <f t="shared" si="60"/>
        <v>0</v>
      </c>
      <c r="I94" s="131">
        <f t="shared" si="60"/>
        <v>0</v>
      </c>
      <c r="J94" s="151">
        <f t="shared" si="60"/>
        <v>0</v>
      </c>
      <c r="K94" s="150">
        <f t="shared" si="60"/>
        <v>0</v>
      </c>
      <c r="L94" s="131">
        <f t="shared" si="60"/>
        <v>0</v>
      </c>
      <c r="M94" s="131">
        <f t="shared" si="60"/>
        <v>0</v>
      </c>
      <c r="N94" s="151">
        <f t="shared" si="60"/>
        <v>0</v>
      </c>
      <c r="O94" s="150">
        <f t="shared" si="60"/>
        <v>0</v>
      </c>
      <c r="P94" s="131">
        <f t="shared" si="60"/>
        <v>0</v>
      </c>
      <c r="Q94" s="131">
        <f t="shared" si="60"/>
        <v>0</v>
      </c>
      <c r="R94" s="151">
        <f t="shared" si="60"/>
        <v>0</v>
      </c>
      <c r="S94" s="150">
        <f t="shared" si="60"/>
        <v>0</v>
      </c>
      <c r="T94" s="131">
        <f t="shared" si="60"/>
        <v>0</v>
      </c>
      <c r="U94" s="131">
        <f t="shared" si="60"/>
        <v>0</v>
      </c>
      <c r="V94" s="151">
        <f t="shared" si="60"/>
        <v>0</v>
      </c>
      <c r="W94" s="150">
        <f t="shared" si="60"/>
        <v>0</v>
      </c>
      <c r="X94" s="131">
        <f t="shared" si="60"/>
        <v>0</v>
      </c>
      <c r="Y94" s="131">
        <f t="shared" si="60"/>
        <v>0</v>
      </c>
      <c r="Z94" s="151">
        <f t="shared" si="60"/>
        <v>0</v>
      </c>
      <c r="AA94" s="150">
        <f t="shared" si="60"/>
        <v>0</v>
      </c>
      <c r="AB94" s="131">
        <f t="shared" si="60"/>
        <v>0</v>
      </c>
      <c r="AC94" s="131">
        <f t="shared" si="60"/>
        <v>0</v>
      </c>
      <c r="AD94" s="151">
        <f t="shared" si="60"/>
        <v>0</v>
      </c>
      <c r="AE94" s="150">
        <f t="shared" si="60"/>
        <v>0</v>
      </c>
      <c r="AF94" s="131">
        <f t="shared" si="60"/>
        <v>0</v>
      </c>
      <c r="AG94" s="131">
        <f t="shared" si="60"/>
        <v>0</v>
      </c>
      <c r="AH94" s="151">
        <f t="shared" si="60"/>
        <v>0</v>
      </c>
      <c r="AI94" s="150">
        <f t="shared" si="60"/>
        <v>0</v>
      </c>
      <c r="AJ94" s="131">
        <f t="shared" si="60"/>
        <v>0</v>
      </c>
      <c r="AK94" s="131">
        <f t="shared" si="60"/>
        <v>0</v>
      </c>
      <c r="AL94" s="151">
        <f t="shared" si="60"/>
        <v>0</v>
      </c>
      <c r="AM94" s="150">
        <f t="shared" si="60"/>
        <v>0</v>
      </c>
      <c r="AN94" s="131">
        <f t="shared" si="60"/>
        <v>0</v>
      </c>
      <c r="AO94" s="131">
        <f t="shared" si="60"/>
        <v>0</v>
      </c>
      <c r="AP94" s="151">
        <f t="shared" si="60"/>
        <v>0</v>
      </c>
      <c r="AQ94" s="150">
        <f t="shared" si="60"/>
        <v>0</v>
      </c>
      <c r="AR94" s="131">
        <f t="shared" si="60"/>
        <v>0</v>
      </c>
      <c r="AS94" s="131">
        <f t="shared" si="60"/>
        <v>0</v>
      </c>
      <c r="AT94" s="151">
        <f t="shared" si="60"/>
        <v>0</v>
      </c>
      <c r="AU94" s="150">
        <f t="shared" si="60"/>
        <v>0</v>
      </c>
      <c r="AV94" s="131">
        <f t="shared" si="60"/>
        <v>0</v>
      </c>
      <c r="AW94" s="131">
        <f t="shared" si="60"/>
        <v>0</v>
      </c>
      <c r="AX94" s="151">
        <f t="shared" si="60"/>
        <v>0</v>
      </c>
    </row>
    <row r="95" spans="1:50" s="142" customFormat="1" ht="24.9" hidden="1" customHeight="1" x14ac:dyDescent="0.3">
      <c r="A95" s="45" t="s">
        <v>293</v>
      </c>
      <c r="B95" s="21" t="s">
        <v>292</v>
      </c>
      <c r="C95" s="139"/>
      <c r="D95" s="140"/>
      <c r="E95" s="140"/>
      <c r="F95" s="141">
        <f t="shared" ref="F95:F102" si="61">SUM(C95:E95)</f>
        <v>0</v>
      </c>
      <c r="G95" s="139"/>
      <c r="H95" s="140"/>
      <c r="I95" s="140"/>
      <c r="J95" s="141">
        <f t="shared" ref="J95:J103" si="62">SUM(F95:I95)</f>
        <v>0</v>
      </c>
      <c r="K95" s="139"/>
      <c r="L95" s="140"/>
      <c r="M95" s="140"/>
      <c r="N95" s="141">
        <f t="shared" ref="N95:N103" si="63">SUM(J95:M95)</f>
        <v>0</v>
      </c>
      <c r="O95" s="139"/>
      <c r="P95" s="140"/>
      <c r="Q95" s="140"/>
      <c r="R95" s="141">
        <f t="shared" ref="R95:R103" si="64">SUM(N95:Q95)</f>
        <v>0</v>
      </c>
      <c r="S95" s="139"/>
      <c r="T95" s="140"/>
      <c r="U95" s="140"/>
      <c r="V95" s="141">
        <f t="shared" ref="V95:V103" si="65">SUM(R95:U95)</f>
        <v>0</v>
      </c>
      <c r="W95" s="139"/>
      <c r="X95" s="140"/>
      <c r="Y95" s="140"/>
      <c r="Z95" s="141">
        <f t="shared" ref="Z95:Z103" si="66">SUM(V95:Y95)</f>
        <v>0</v>
      </c>
      <c r="AA95" s="139"/>
      <c r="AB95" s="140"/>
      <c r="AC95" s="140"/>
      <c r="AD95" s="141">
        <f t="shared" ref="AD95:AD103" si="67">SUM(Z95:AC95)</f>
        <v>0</v>
      </c>
      <c r="AE95" s="139"/>
      <c r="AF95" s="140"/>
      <c r="AG95" s="140"/>
      <c r="AH95" s="141">
        <f t="shared" ref="AH95:AH103" si="68">SUM(AD95:AG95)</f>
        <v>0</v>
      </c>
      <c r="AI95" s="139"/>
      <c r="AJ95" s="140"/>
      <c r="AK95" s="140"/>
      <c r="AL95" s="141">
        <f t="shared" ref="AL95:AL103" si="69">SUM(AH95:AK95)</f>
        <v>0</v>
      </c>
      <c r="AM95" s="139"/>
      <c r="AN95" s="140"/>
      <c r="AO95" s="140"/>
      <c r="AP95" s="141">
        <f t="shared" ref="AP95:AP103" si="70">SUM(AL95:AO95)</f>
        <v>0</v>
      </c>
      <c r="AQ95" s="139"/>
      <c r="AR95" s="140"/>
      <c r="AS95" s="140"/>
      <c r="AT95" s="141">
        <f t="shared" ref="AT95:AT103" si="71">SUM(AP95:AS95)</f>
        <v>0</v>
      </c>
      <c r="AU95" s="139"/>
      <c r="AV95" s="140"/>
      <c r="AW95" s="140"/>
      <c r="AX95" s="141">
        <f t="shared" ref="AX95:AX103" si="72">SUM(AT95:AW95)</f>
        <v>0</v>
      </c>
    </row>
    <row r="96" spans="1:50" s="142" customFormat="1" ht="24.9" hidden="1" customHeight="1" x14ac:dyDescent="0.3">
      <c r="A96" s="45" t="s">
        <v>291</v>
      </c>
      <c r="B96" s="21" t="s">
        <v>290</v>
      </c>
      <c r="C96" s="139"/>
      <c r="D96" s="140"/>
      <c r="E96" s="140"/>
      <c r="F96" s="141">
        <f t="shared" si="61"/>
        <v>0</v>
      </c>
      <c r="G96" s="139"/>
      <c r="H96" s="140"/>
      <c r="I96" s="140"/>
      <c r="J96" s="141">
        <f t="shared" si="62"/>
        <v>0</v>
      </c>
      <c r="K96" s="139"/>
      <c r="L96" s="140"/>
      <c r="M96" s="140"/>
      <c r="N96" s="141">
        <f t="shared" si="63"/>
        <v>0</v>
      </c>
      <c r="O96" s="139"/>
      <c r="P96" s="140"/>
      <c r="Q96" s="140"/>
      <c r="R96" s="141">
        <f t="shared" si="64"/>
        <v>0</v>
      </c>
      <c r="S96" s="139"/>
      <c r="T96" s="140"/>
      <c r="U96" s="140"/>
      <c r="V96" s="141">
        <f t="shared" si="65"/>
        <v>0</v>
      </c>
      <c r="W96" s="139"/>
      <c r="X96" s="140"/>
      <c r="Y96" s="140"/>
      <c r="Z96" s="141">
        <f t="shared" si="66"/>
        <v>0</v>
      </c>
      <c r="AA96" s="139"/>
      <c r="AB96" s="140"/>
      <c r="AC96" s="140"/>
      <c r="AD96" s="141">
        <f t="shared" si="67"/>
        <v>0</v>
      </c>
      <c r="AE96" s="139"/>
      <c r="AF96" s="140"/>
      <c r="AG96" s="140"/>
      <c r="AH96" s="141">
        <f t="shared" si="68"/>
        <v>0</v>
      </c>
      <c r="AI96" s="139"/>
      <c r="AJ96" s="140"/>
      <c r="AK96" s="140"/>
      <c r="AL96" s="141">
        <f t="shared" si="69"/>
        <v>0</v>
      </c>
      <c r="AM96" s="139"/>
      <c r="AN96" s="140"/>
      <c r="AO96" s="140"/>
      <c r="AP96" s="141">
        <f t="shared" si="70"/>
        <v>0</v>
      </c>
      <c r="AQ96" s="139"/>
      <c r="AR96" s="140"/>
      <c r="AS96" s="140"/>
      <c r="AT96" s="141">
        <f t="shared" si="71"/>
        <v>0</v>
      </c>
      <c r="AU96" s="139"/>
      <c r="AV96" s="140"/>
      <c r="AW96" s="140"/>
      <c r="AX96" s="141">
        <f t="shared" si="72"/>
        <v>0</v>
      </c>
    </row>
    <row r="97" spans="1:50" s="142" customFormat="1" ht="24.9" hidden="1" customHeight="1" x14ac:dyDescent="0.3">
      <c r="A97" s="45" t="s">
        <v>289</v>
      </c>
      <c r="B97" s="21" t="s">
        <v>288</v>
      </c>
      <c r="C97" s="139"/>
      <c r="D97" s="140"/>
      <c r="E97" s="140"/>
      <c r="F97" s="141">
        <f t="shared" si="61"/>
        <v>0</v>
      </c>
      <c r="G97" s="139"/>
      <c r="H97" s="140"/>
      <c r="I97" s="140"/>
      <c r="J97" s="141">
        <f t="shared" si="62"/>
        <v>0</v>
      </c>
      <c r="K97" s="139"/>
      <c r="L97" s="140"/>
      <c r="M97" s="140"/>
      <c r="N97" s="141">
        <f t="shared" si="63"/>
        <v>0</v>
      </c>
      <c r="O97" s="139"/>
      <c r="P97" s="140"/>
      <c r="Q97" s="140"/>
      <c r="R97" s="141">
        <f t="shared" si="64"/>
        <v>0</v>
      </c>
      <c r="S97" s="139"/>
      <c r="T97" s="140"/>
      <c r="U97" s="140"/>
      <c r="V97" s="141">
        <f t="shared" si="65"/>
        <v>0</v>
      </c>
      <c r="W97" s="139"/>
      <c r="X97" s="140"/>
      <c r="Y97" s="140"/>
      <c r="Z97" s="141">
        <f t="shared" si="66"/>
        <v>0</v>
      </c>
      <c r="AA97" s="139"/>
      <c r="AB97" s="140"/>
      <c r="AC97" s="140"/>
      <c r="AD97" s="141">
        <f t="shared" si="67"/>
        <v>0</v>
      </c>
      <c r="AE97" s="139"/>
      <c r="AF97" s="140"/>
      <c r="AG97" s="140"/>
      <c r="AH97" s="141">
        <f t="shared" si="68"/>
        <v>0</v>
      </c>
      <c r="AI97" s="139"/>
      <c r="AJ97" s="140"/>
      <c r="AK97" s="140"/>
      <c r="AL97" s="141">
        <f t="shared" si="69"/>
        <v>0</v>
      </c>
      <c r="AM97" s="139"/>
      <c r="AN97" s="140"/>
      <c r="AO97" s="140"/>
      <c r="AP97" s="141">
        <f t="shared" si="70"/>
        <v>0</v>
      </c>
      <c r="AQ97" s="139"/>
      <c r="AR97" s="140"/>
      <c r="AS97" s="140"/>
      <c r="AT97" s="141">
        <f t="shared" si="71"/>
        <v>0</v>
      </c>
      <c r="AU97" s="139"/>
      <c r="AV97" s="140"/>
      <c r="AW97" s="140"/>
      <c r="AX97" s="141">
        <f t="shared" si="72"/>
        <v>0</v>
      </c>
    </row>
    <row r="98" spans="1:50" s="142" customFormat="1" ht="24.9" hidden="1" customHeight="1" x14ac:dyDescent="0.3">
      <c r="A98" s="45" t="s">
        <v>287</v>
      </c>
      <c r="B98" s="21" t="s">
        <v>286</v>
      </c>
      <c r="C98" s="139"/>
      <c r="D98" s="140"/>
      <c r="E98" s="140"/>
      <c r="F98" s="141">
        <f t="shared" si="61"/>
        <v>0</v>
      </c>
      <c r="G98" s="139"/>
      <c r="H98" s="140"/>
      <c r="I98" s="140"/>
      <c r="J98" s="141">
        <f t="shared" si="62"/>
        <v>0</v>
      </c>
      <c r="K98" s="139"/>
      <c r="L98" s="140"/>
      <c r="M98" s="140"/>
      <c r="N98" s="141">
        <f t="shared" si="63"/>
        <v>0</v>
      </c>
      <c r="O98" s="139"/>
      <c r="P98" s="140"/>
      <c r="Q98" s="140"/>
      <c r="R98" s="141">
        <f t="shared" si="64"/>
        <v>0</v>
      </c>
      <c r="S98" s="139"/>
      <c r="T98" s="140"/>
      <c r="U98" s="140"/>
      <c r="V98" s="141">
        <f t="shared" si="65"/>
        <v>0</v>
      </c>
      <c r="W98" s="139"/>
      <c r="X98" s="140"/>
      <c r="Y98" s="140"/>
      <c r="Z98" s="141">
        <f t="shared" si="66"/>
        <v>0</v>
      </c>
      <c r="AA98" s="139"/>
      <c r="AB98" s="140"/>
      <c r="AC98" s="140"/>
      <c r="AD98" s="141">
        <f t="shared" si="67"/>
        <v>0</v>
      </c>
      <c r="AE98" s="139"/>
      <c r="AF98" s="140"/>
      <c r="AG98" s="140"/>
      <c r="AH98" s="141">
        <f t="shared" si="68"/>
        <v>0</v>
      </c>
      <c r="AI98" s="139"/>
      <c r="AJ98" s="140"/>
      <c r="AK98" s="140"/>
      <c r="AL98" s="141">
        <f t="shared" si="69"/>
        <v>0</v>
      </c>
      <c r="AM98" s="139"/>
      <c r="AN98" s="140"/>
      <c r="AO98" s="140"/>
      <c r="AP98" s="141">
        <f t="shared" si="70"/>
        <v>0</v>
      </c>
      <c r="AQ98" s="139"/>
      <c r="AR98" s="140"/>
      <c r="AS98" s="140"/>
      <c r="AT98" s="141">
        <f t="shared" si="71"/>
        <v>0</v>
      </c>
      <c r="AU98" s="139"/>
      <c r="AV98" s="140"/>
      <c r="AW98" s="140"/>
      <c r="AX98" s="141">
        <f t="shared" si="72"/>
        <v>0</v>
      </c>
    </row>
    <row r="99" spans="1:50" s="142" customFormat="1" ht="24.9" hidden="1" customHeight="1" x14ac:dyDescent="0.3">
      <c r="A99" s="45" t="s">
        <v>285</v>
      </c>
      <c r="B99" s="21" t="s">
        <v>284</v>
      </c>
      <c r="C99" s="139"/>
      <c r="D99" s="140"/>
      <c r="E99" s="140"/>
      <c r="F99" s="141">
        <f t="shared" si="61"/>
        <v>0</v>
      </c>
      <c r="G99" s="139"/>
      <c r="H99" s="140"/>
      <c r="I99" s="140"/>
      <c r="J99" s="141">
        <f t="shared" si="62"/>
        <v>0</v>
      </c>
      <c r="K99" s="139"/>
      <c r="L99" s="140"/>
      <c r="M99" s="140"/>
      <c r="N99" s="141">
        <f t="shared" si="63"/>
        <v>0</v>
      </c>
      <c r="O99" s="139"/>
      <c r="P99" s="140"/>
      <c r="Q99" s="140"/>
      <c r="R99" s="141">
        <f t="shared" si="64"/>
        <v>0</v>
      </c>
      <c r="S99" s="139"/>
      <c r="T99" s="140"/>
      <c r="U99" s="140"/>
      <c r="V99" s="141">
        <f t="shared" si="65"/>
        <v>0</v>
      </c>
      <c r="W99" s="139"/>
      <c r="X99" s="140"/>
      <c r="Y99" s="140"/>
      <c r="Z99" s="141">
        <f t="shared" si="66"/>
        <v>0</v>
      </c>
      <c r="AA99" s="139"/>
      <c r="AB99" s="140"/>
      <c r="AC99" s="140"/>
      <c r="AD99" s="141">
        <f t="shared" si="67"/>
        <v>0</v>
      </c>
      <c r="AE99" s="139"/>
      <c r="AF99" s="140"/>
      <c r="AG99" s="140"/>
      <c r="AH99" s="141">
        <f t="shared" si="68"/>
        <v>0</v>
      </c>
      <c r="AI99" s="139"/>
      <c r="AJ99" s="140"/>
      <c r="AK99" s="140"/>
      <c r="AL99" s="141">
        <f t="shared" si="69"/>
        <v>0</v>
      </c>
      <c r="AM99" s="139"/>
      <c r="AN99" s="140"/>
      <c r="AO99" s="140"/>
      <c r="AP99" s="141">
        <f t="shared" si="70"/>
        <v>0</v>
      </c>
      <c r="AQ99" s="139"/>
      <c r="AR99" s="140"/>
      <c r="AS99" s="140"/>
      <c r="AT99" s="141">
        <f t="shared" si="71"/>
        <v>0</v>
      </c>
      <c r="AU99" s="139"/>
      <c r="AV99" s="140"/>
      <c r="AW99" s="140"/>
      <c r="AX99" s="141">
        <f t="shared" si="72"/>
        <v>0</v>
      </c>
    </row>
    <row r="100" spans="1:50" s="142" customFormat="1" ht="24.9" hidden="1" customHeight="1" x14ac:dyDescent="0.3">
      <c r="A100" s="45" t="s">
        <v>283</v>
      </c>
      <c r="B100" s="21" t="s">
        <v>282</v>
      </c>
      <c r="C100" s="139"/>
      <c r="D100" s="140"/>
      <c r="E100" s="140"/>
      <c r="F100" s="141">
        <f t="shared" si="61"/>
        <v>0</v>
      </c>
      <c r="G100" s="139"/>
      <c r="H100" s="140"/>
      <c r="I100" s="140"/>
      <c r="J100" s="141">
        <f t="shared" si="62"/>
        <v>0</v>
      </c>
      <c r="K100" s="139"/>
      <c r="L100" s="140"/>
      <c r="M100" s="140"/>
      <c r="N100" s="141">
        <f t="shared" si="63"/>
        <v>0</v>
      </c>
      <c r="O100" s="139"/>
      <c r="P100" s="140"/>
      <c r="Q100" s="140"/>
      <c r="R100" s="141">
        <f t="shared" si="64"/>
        <v>0</v>
      </c>
      <c r="S100" s="139"/>
      <c r="T100" s="140"/>
      <c r="U100" s="140"/>
      <c r="V100" s="141">
        <f t="shared" si="65"/>
        <v>0</v>
      </c>
      <c r="W100" s="139"/>
      <c r="X100" s="140"/>
      <c r="Y100" s="140"/>
      <c r="Z100" s="141">
        <f t="shared" si="66"/>
        <v>0</v>
      </c>
      <c r="AA100" s="139"/>
      <c r="AB100" s="140"/>
      <c r="AC100" s="140"/>
      <c r="AD100" s="141">
        <f t="shared" si="67"/>
        <v>0</v>
      </c>
      <c r="AE100" s="139"/>
      <c r="AF100" s="140"/>
      <c r="AG100" s="140"/>
      <c r="AH100" s="141">
        <f t="shared" si="68"/>
        <v>0</v>
      </c>
      <c r="AI100" s="139"/>
      <c r="AJ100" s="140"/>
      <c r="AK100" s="140"/>
      <c r="AL100" s="141">
        <f t="shared" si="69"/>
        <v>0</v>
      </c>
      <c r="AM100" s="139"/>
      <c r="AN100" s="140"/>
      <c r="AO100" s="140"/>
      <c r="AP100" s="141">
        <f t="shared" si="70"/>
        <v>0</v>
      </c>
      <c r="AQ100" s="139"/>
      <c r="AR100" s="140"/>
      <c r="AS100" s="140"/>
      <c r="AT100" s="141">
        <f t="shared" si="71"/>
        <v>0</v>
      </c>
      <c r="AU100" s="139"/>
      <c r="AV100" s="140"/>
      <c r="AW100" s="140"/>
      <c r="AX100" s="141">
        <f t="shared" si="72"/>
        <v>0</v>
      </c>
    </row>
    <row r="101" spans="1:50" s="142" customFormat="1" ht="24.9" hidden="1" customHeight="1" x14ac:dyDescent="0.3">
      <c r="A101" s="45" t="s">
        <v>281</v>
      </c>
      <c r="B101" s="21" t="s">
        <v>280</v>
      </c>
      <c r="C101" s="139"/>
      <c r="D101" s="140"/>
      <c r="E101" s="140"/>
      <c r="F101" s="141">
        <f t="shared" si="61"/>
        <v>0</v>
      </c>
      <c r="G101" s="139"/>
      <c r="H101" s="140"/>
      <c r="I101" s="140"/>
      <c r="J101" s="141">
        <f t="shared" si="62"/>
        <v>0</v>
      </c>
      <c r="K101" s="139"/>
      <c r="L101" s="140"/>
      <c r="M101" s="140"/>
      <c r="N101" s="141">
        <f t="shared" si="63"/>
        <v>0</v>
      </c>
      <c r="O101" s="139"/>
      <c r="P101" s="140"/>
      <c r="Q101" s="140"/>
      <c r="R101" s="141">
        <f t="shared" si="64"/>
        <v>0</v>
      </c>
      <c r="S101" s="139"/>
      <c r="T101" s="140"/>
      <c r="U101" s="140"/>
      <c r="V101" s="141">
        <f t="shared" si="65"/>
        <v>0</v>
      </c>
      <c r="W101" s="139"/>
      <c r="X101" s="140"/>
      <c r="Y101" s="140"/>
      <c r="Z101" s="141">
        <f t="shared" si="66"/>
        <v>0</v>
      </c>
      <c r="AA101" s="139"/>
      <c r="AB101" s="140"/>
      <c r="AC101" s="140"/>
      <c r="AD101" s="141">
        <f t="shared" si="67"/>
        <v>0</v>
      </c>
      <c r="AE101" s="139"/>
      <c r="AF101" s="140"/>
      <c r="AG101" s="140"/>
      <c r="AH101" s="141">
        <f t="shared" si="68"/>
        <v>0</v>
      </c>
      <c r="AI101" s="139"/>
      <c r="AJ101" s="140"/>
      <c r="AK101" s="140"/>
      <c r="AL101" s="141">
        <f t="shared" si="69"/>
        <v>0</v>
      </c>
      <c r="AM101" s="139"/>
      <c r="AN101" s="140"/>
      <c r="AO101" s="140"/>
      <c r="AP101" s="141">
        <f t="shared" si="70"/>
        <v>0</v>
      </c>
      <c r="AQ101" s="139"/>
      <c r="AR101" s="140"/>
      <c r="AS101" s="140"/>
      <c r="AT101" s="141">
        <f t="shared" si="71"/>
        <v>0</v>
      </c>
      <c r="AU101" s="139"/>
      <c r="AV101" s="140"/>
      <c r="AW101" s="140"/>
      <c r="AX101" s="141">
        <f t="shared" si="72"/>
        <v>0</v>
      </c>
    </row>
    <row r="102" spans="1:50" s="142" customFormat="1" ht="24.9" hidden="1" customHeight="1" x14ac:dyDescent="0.3">
      <c r="A102" s="45" t="s">
        <v>279</v>
      </c>
      <c r="B102" s="21" t="s">
        <v>278</v>
      </c>
      <c r="C102" s="139"/>
      <c r="D102" s="140"/>
      <c r="E102" s="140"/>
      <c r="F102" s="141">
        <f t="shared" si="61"/>
        <v>0</v>
      </c>
      <c r="G102" s="139"/>
      <c r="H102" s="140"/>
      <c r="I102" s="140"/>
      <c r="J102" s="141">
        <f t="shared" si="62"/>
        <v>0</v>
      </c>
      <c r="K102" s="139"/>
      <c r="L102" s="140"/>
      <c r="M102" s="140"/>
      <c r="N102" s="141">
        <f t="shared" si="63"/>
        <v>0</v>
      </c>
      <c r="O102" s="139"/>
      <c r="P102" s="140"/>
      <c r="Q102" s="140"/>
      <c r="R102" s="141">
        <f t="shared" si="64"/>
        <v>0</v>
      </c>
      <c r="S102" s="139"/>
      <c r="T102" s="140"/>
      <c r="U102" s="140"/>
      <c r="V102" s="141">
        <f t="shared" si="65"/>
        <v>0</v>
      </c>
      <c r="W102" s="139"/>
      <c r="X102" s="140"/>
      <c r="Y102" s="140"/>
      <c r="Z102" s="141">
        <f t="shared" si="66"/>
        <v>0</v>
      </c>
      <c r="AA102" s="139"/>
      <c r="AB102" s="140"/>
      <c r="AC102" s="140"/>
      <c r="AD102" s="141">
        <f t="shared" si="67"/>
        <v>0</v>
      </c>
      <c r="AE102" s="139"/>
      <c r="AF102" s="140"/>
      <c r="AG102" s="140"/>
      <c r="AH102" s="141">
        <f t="shared" si="68"/>
        <v>0</v>
      </c>
      <c r="AI102" s="139"/>
      <c r="AJ102" s="140"/>
      <c r="AK102" s="140"/>
      <c r="AL102" s="141">
        <f t="shared" si="69"/>
        <v>0</v>
      </c>
      <c r="AM102" s="139"/>
      <c r="AN102" s="140"/>
      <c r="AO102" s="140"/>
      <c r="AP102" s="141">
        <f t="shared" si="70"/>
        <v>0</v>
      </c>
      <c r="AQ102" s="139"/>
      <c r="AR102" s="140"/>
      <c r="AS102" s="140"/>
      <c r="AT102" s="141">
        <f t="shared" si="71"/>
        <v>0</v>
      </c>
      <c r="AU102" s="139"/>
      <c r="AV102" s="140"/>
      <c r="AW102" s="140"/>
      <c r="AX102" s="141">
        <f t="shared" si="72"/>
        <v>0</v>
      </c>
    </row>
    <row r="103" spans="1:50" s="142" customFormat="1" ht="24.9" hidden="1" customHeight="1" x14ac:dyDescent="0.3">
      <c r="A103" s="45" t="s">
        <v>277</v>
      </c>
      <c r="B103" s="21" t="s">
        <v>276</v>
      </c>
      <c r="C103" s="139"/>
      <c r="D103" s="140"/>
      <c r="E103" s="140"/>
      <c r="F103" s="141"/>
      <c r="G103" s="139"/>
      <c r="H103" s="140"/>
      <c r="I103" s="140"/>
      <c r="J103" s="141">
        <f t="shared" si="62"/>
        <v>0</v>
      </c>
      <c r="K103" s="139"/>
      <c r="L103" s="140"/>
      <c r="M103" s="140"/>
      <c r="N103" s="141">
        <f t="shared" si="63"/>
        <v>0</v>
      </c>
      <c r="O103" s="139"/>
      <c r="P103" s="140"/>
      <c r="Q103" s="140"/>
      <c r="R103" s="141">
        <f t="shared" si="64"/>
        <v>0</v>
      </c>
      <c r="S103" s="139"/>
      <c r="T103" s="140"/>
      <c r="U103" s="140"/>
      <c r="V103" s="141">
        <f t="shared" si="65"/>
        <v>0</v>
      </c>
      <c r="W103" s="139"/>
      <c r="X103" s="140"/>
      <c r="Y103" s="140"/>
      <c r="Z103" s="141">
        <f t="shared" si="66"/>
        <v>0</v>
      </c>
      <c r="AA103" s="139"/>
      <c r="AB103" s="140"/>
      <c r="AC103" s="140"/>
      <c r="AD103" s="141">
        <f t="shared" si="67"/>
        <v>0</v>
      </c>
      <c r="AE103" s="139"/>
      <c r="AF103" s="140"/>
      <c r="AG103" s="140"/>
      <c r="AH103" s="141">
        <f t="shared" si="68"/>
        <v>0</v>
      </c>
      <c r="AI103" s="139"/>
      <c r="AJ103" s="140"/>
      <c r="AK103" s="140"/>
      <c r="AL103" s="141">
        <f t="shared" si="69"/>
        <v>0</v>
      </c>
      <c r="AM103" s="139"/>
      <c r="AN103" s="140"/>
      <c r="AO103" s="140"/>
      <c r="AP103" s="141">
        <f t="shared" si="70"/>
        <v>0</v>
      </c>
      <c r="AQ103" s="139"/>
      <c r="AR103" s="140"/>
      <c r="AS103" s="140"/>
      <c r="AT103" s="141">
        <f t="shared" si="71"/>
        <v>0</v>
      </c>
      <c r="AU103" s="139"/>
      <c r="AV103" s="140"/>
      <c r="AW103" s="140"/>
      <c r="AX103" s="141">
        <f t="shared" si="72"/>
        <v>0</v>
      </c>
    </row>
    <row r="104" spans="1:50" s="133" customFormat="1" ht="30" hidden="1" customHeight="1" x14ac:dyDescent="0.3">
      <c r="A104" s="16" t="s">
        <v>275</v>
      </c>
      <c r="B104" s="15" t="s">
        <v>274</v>
      </c>
      <c r="C104" s="130">
        <f>SUM(C95:C102)</f>
        <v>0</v>
      </c>
      <c r="D104" s="131">
        <f>SUM(D95:D102)</f>
        <v>0</v>
      </c>
      <c r="E104" s="131">
        <f>SUM(E95:E102)</f>
        <v>0</v>
      </c>
      <c r="F104" s="132">
        <f>IF((SUM(C104:E104))=(SUM(F95:F103)),SUM(F95:F103),"HIBA!")</f>
        <v>0</v>
      </c>
      <c r="G104" s="130">
        <f>SUM(G95:G102)</f>
        <v>0</v>
      </c>
      <c r="H104" s="131">
        <f>SUM(H95:H102)</f>
        <v>0</v>
      </c>
      <c r="I104" s="131">
        <f>SUM(I95:I102)</f>
        <v>0</v>
      </c>
      <c r="J104" s="132">
        <f>IF((SUM(F104:I104))=(SUM(J95:J103)),SUM(J95:J103),"HIBA!")</f>
        <v>0</v>
      </c>
      <c r="K104" s="130">
        <f>SUM(K95:K102)</f>
        <v>0</v>
      </c>
      <c r="L104" s="131">
        <f>SUM(L95:L102)</f>
        <v>0</v>
      </c>
      <c r="M104" s="131">
        <f>SUM(M95:M102)</f>
        <v>0</v>
      </c>
      <c r="N104" s="132">
        <f>IF((SUM(J104:M104))=(SUM(N95:N103)),SUM(N95:N103),"HIBA!")</f>
        <v>0</v>
      </c>
      <c r="O104" s="130">
        <f>SUM(O95:O102)</f>
        <v>0</v>
      </c>
      <c r="P104" s="131">
        <f>SUM(P95:P102)</f>
        <v>0</v>
      </c>
      <c r="Q104" s="131">
        <f>SUM(Q95:Q102)</f>
        <v>0</v>
      </c>
      <c r="R104" s="132">
        <f>IF((SUM(N104:Q104))=(SUM(R95:R103)),SUM(R95:R103),"HIBA!")</f>
        <v>0</v>
      </c>
      <c r="S104" s="130">
        <f>SUM(S95:S102)</f>
        <v>0</v>
      </c>
      <c r="T104" s="131">
        <f>SUM(T95:T102)</f>
        <v>0</v>
      </c>
      <c r="U104" s="131">
        <f>SUM(U95:U102)</f>
        <v>0</v>
      </c>
      <c r="V104" s="132">
        <f>IF((SUM(R104:U104))=(SUM(V95:V103)),SUM(V95:V103),"HIBA!")</f>
        <v>0</v>
      </c>
      <c r="W104" s="130">
        <f>SUM(W95:W102)</f>
        <v>0</v>
      </c>
      <c r="X104" s="131">
        <f>SUM(X95:X102)</f>
        <v>0</v>
      </c>
      <c r="Y104" s="131">
        <f>SUM(Y95:Y102)</f>
        <v>0</v>
      </c>
      <c r="Z104" s="132">
        <f>IF((SUM(V104:Y104))=(SUM(Z95:Z103)),SUM(Z95:Z103),"HIBA!")</f>
        <v>0</v>
      </c>
      <c r="AA104" s="130">
        <f>SUM(AA95:AA102)</f>
        <v>0</v>
      </c>
      <c r="AB104" s="131">
        <f>SUM(AB95:AB102)</f>
        <v>0</v>
      </c>
      <c r="AC104" s="131">
        <f>SUM(AC95:AC102)</f>
        <v>0</v>
      </c>
      <c r="AD104" s="132">
        <f>IF((SUM(Z104:AC104))=(SUM(AD95:AD103)),SUM(AD95:AD103),"HIBA!")</f>
        <v>0</v>
      </c>
      <c r="AE104" s="130">
        <f>SUM(AE95:AE102)</f>
        <v>0</v>
      </c>
      <c r="AF104" s="131">
        <f>SUM(AF95:AF102)</f>
        <v>0</v>
      </c>
      <c r="AG104" s="131">
        <f>SUM(AG95:AG102)</f>
        <v>0</v>
      </c>
      <c r="AH104" s="132">
        <f>IF((SUM(AD104:AG104))=(SUM(AH95:AH103)),SUM(AH95:AH103),"HIBA!")</f>
        <v>0</v>
      </c>
      <c r="AI104" s="130">
        <f>SUM(AI95:AI102)</f>
        <v>0</v>
      </c>
      <c r="AJ104" s="131">
        <f>SUM(AJ95:AJ102)</f>
        <v>0</v>
      </c>
      <c r="AK104" s="131">
        <f>SUM(AK95:AK102)</f>
        <v>0</v>
      </c>
      <c r="AL104" s="132">
        <f>IF((SUM(AH104:AK104))=(SUM(AL95:AL103)),SUM(AL95:AL103),"HIBA!")</f>
        <v>0</v>
      </c>
      <c r="AM104" s="130">
        <f>SUM(AM95:AM102)</f>
        <v>0</v>
      </c>
      <c r="AN104" s="131">
        <f>SUM(AN95:AN102)</f>
        <v>0</v>
      </c>
      <c r="AO104" s="131">
        <f>SUM(AO95:AO102)</f>
        <v>0</v>
      </c>
      <c r="AP104" s="132">
        <f>IF((SUM(AL104:AO104))=(SUM(AP95:AP103)),SUM(AP95:AP103),"HIBA!")</f>
        <v>0</v>
      </c>
      <c r="AQ104" s="130">
        <f>SUM(AQ95:AQ102)</f>
        <v>0</v>
      </c>
      <c r="AR104" s="131">
        <f>SUM(AR95:AR102)</f>
        <v>0</v>
      </c>
      <c r="AS104" s="131">
        <f>SUM(AS95:AS102)</f>
        <v>0</v>
      </c>
      <c r="AT104" s="132">
        <f>IF((SUM(AP104:AS104))=(SUM(AT95:AT103)),SUM(AT95:AT103),"HIBA!")</f>
        <v>0</v>
      </c>
      <c r="AU104" s="130">
        <f>SUM(AU95:AU102)</f>
        <v>0</v>
      </c>
      <c r="AV104" s="131">
        <f>SUM(AV95:AV102)</f>
        <v>0</v>
      </c>
      <c r="AW104" s="131">
        <f>SUM(AW95:AW102)</f>
        <v>0</v>
      </c>
      <c r="AX104" s="132">
        <f>IF((SUM(AT104:AW104))=(SUM(AX95:AX103)),SUM(AX95:AX103),"HIBA!")</f>
        <v>0</v>
      </c>
    </row>
    <row r="105" spans="1:50" s="148" customFormat="1" ht="30" customHeight="1" x14ac:dyDescent="0.3">
      <c r="A105" s="144" t="s">
        <v>65</v>
      </c>
      <c r="B105" s="43"/>
      <c r="C105" s="145">
        <f>SUM(C104,C94,C89)</f>
        <v>0</v>
      </c>
      <c r="D105" s="146">
        <f>SUM(D104,D94,D89)</f>
        <v>0</v>
      </c>
      <c r="E105" s="146">
        <f>SUM(E104,E94,E89)</f>
        <v>0</v>
      </c>
      <c r="F105" s="147">
        <f>IF((SUM(C105:E105))=(F104+F94+F89),SUM(F104+F94+F89),"HIBA!")</f>
        <v>0</v>
      </c>
      <c r="G105" s="145">
        <f>SUM(G104,G94,G89)</f>
        <v>0</v>
      </c>
      <c r="H105" s="146">
        <f>SUM(H104,H94,H89)</f>
        <v>0</v>
      </c>
      <c r="I105" s="146">
        <f>SUM(I104,I94,I89)</f>
        <v>0</v>
      </c>
      <c r="J105" s="147">
        <f>IF((SUM(F105:I105))=(J104+J94+J89),SUM(J104+J94+J89),"HIBA!")</f>
        <v>0</v>
      </c>
      <c r="K105" s="145">
        <f>SUM(K104,K94,K89)</f>
        <v>0</v>
      </c>
      <c r="L105" s="146">
        <f>SUM(L104,L94,L89)</f>
        <v>0</v>
      </c>
      <c r="M105" s="146">
        <f>SUM(M104,M94,M89)</f>
        <v>0</v>
      </c>
      <c r="N105" s="147">
        <f>IF((SUM(J105:M105))=(N104+N94+N89),SUM(N104+N94+N89),"HIBA!")</f>
        <v>0</v>
      </c>
      <c r="O105" s="145">
        <f>SUM(O104,O94,O89)</f>
        <v>0</v>
      </c>
      <c r="P105" s="146">
        <f>SUM(P104,P94,P89)</f>
        <v>0</v>
      </c>
      <c r="Q105" s="146">
        <f>SUM(Q104,Q94,Q89)</f>
        <v>0</v>
      </c>
      <c r="R105" s="147">
        <f>IF((SUM(N105:Q105))=(R104+R94+R89),SUM(R104+R94+R89),"HIBA!")</f>
        <v>0</v>
      </c>
      <c r="S105" s="145">
        <f>SUM(S104,S94,S89)</f>
        <v>0</v>
      </c>
      <c r="T105" s="146">
        <f>SUM(T104,T94,T89)</f>
        <v>0</v>
      </c>
      <c r="U105" s="146">
        <f>SUM(U104,U94,U89)</f>
        <v>0</v>
      </c>
      <c r="V105" s="147">
        <f>IF((SUM(R105:U105))=(V104+V94+V89),SUM(V104+V94+V89),"HIBA!")</f>
        <v>0</v>
      </c>
      <c r="W105" s="145">
        <f>SUM(W104,W94,W89)</f>
        <v>0</v>
      </c>
      <c r="X105" s="146">
        <f>SUM(X104,X94,X89)</f>
        <v>0</v>
      </c>
      <c r="Y105" s="146">
        <f>SUM(Y104,Y94,Y89)</f>
        <v>0</v>
      </c>
      <c r="Z105" s="147">
        <f>IF((SUM(V105:Y105))=(Z104+Z94+Z89),SUM(Z104+Z94+Z89),"HIBA!")</f>
        <v>0</v>
      </c>
      <c r="AA105" s="145">
        <f>SUM(AA104,AA94,AA89)</f>
        <v>0</v>
      </c>
      <c r="AB105" s="146">
        <f>SUM(AB104,AB94,AB89)</f>
        <v>0</v>
      </c>
      <c r="AC105" s="146">
        <f>SUM(AC104,AC94,AC89)</f>
        <v>0</v>
      </c>
      <c r="AD105" s="147">
        <f>IF((SUM(Z105:AC105))=(AD104+AD94+AD89),SUM(AD104+AD94+AD89),"HIBA!")</f>
        <v>0</v>
      </c>
      <c r="AE105" s="145">
        <f>SUM(AE104,AE94,AE89)</f>
        <v>0</v>
      </c>
      <c r="AF105" s="146">
        <f>SUM(AF104,AF94,AF89)</f>
        <v>0</v>
      </c>
      <c r="AG105" s="146">
        <f>SUM(AG104,AG94,AG89)</f>
        <v>0</v>
      </c>
      <c r="AH105" s="147">
        <f>IF((SUM(AD105:AG105))=(AH104+AH94+AH89),SUM(AH104+AH94+AH89),"HIBA!")</f>
        <v>0</v>
      </c>
      <c r="AI105" s="145">
        <f>SUM(AI104,AI94,AI89)</f>
        <v>0</v>
      </c>
      <c r="AJ105" s="146">
        <f>SUM(AJ104,AJ94,AJ89)</f>
        <v>0</v>
      </c>
      <c r="AK105" s="146">
        <f>SUM(AK104,AK94,AK89)</f>
        <v>0</v>
      </c>
      <c r="AL105" s="147">
        <f>IF((SUM(AH105:AK105))=(AL104+AL94+AL89),SUM(AL104+AL94+AL89),"HIBA!")</f>
        <v>0</v>
      </c>
      <c r="AM105" s="145">
        <f>SUM(AM104,AM94,AM89)</f>
        <v>0</v>
      </c>
      <c r="AN105" s="146">
        <f>SUM(AN104,AN94,AN89)</f>
        <v>0</v>
      </c>
      <c r="AO105" s="146">
        <f>SUM(AO104,AO94,AO89)</f>
        <v>0</v>
      </c>
      <c r="AP105" s="147">
        <f>IF((SUM(AL105:AO105))=(AP104+AP94+AP89),SUM(AP104+AP94+AP89),"HIBA!")</f>
        <v>0</v>
      </c>
      <c r="AQ105" s="145">
        <f>SUM(AQ104,AQ94,AQ89)</f>
        <v>0</v>
      </c>
      <c r="AR105" s="146">
        <f>SUM(AR104,AR94,AR89)</f>
        <v>0</v>
      </c>
      <c r="AS105" s="146">
        <f>SUM(AS104,AS94,AS89)</f>
        <v>0</v>
      </c>
      <c r="AT105" s="147">
        <f>IF((SUM(AP105:AS105))=(AT104+AT94+AT89),SUM(AT104+AT94+AT89),"HIBA!")</f>
        <v>0</v>
      </c>
      <c r="AU105" s="145">
        <f>SUM(AU104,AU94,AU89)</f>
        <v>0</v>
      </c>
      <c r="AV105" s="146">
        <f>SUM(AV104,AV94,AV89)</f>
        <v>0</v>
      </c>
      <c r="AW105" s="146">
        <f>SUM(AW104,AW94,AW89)</f>
        <v>0</v>
      </c>
      <c r="AX105" s="147">
        <f>IF((SUM(AT105:AW105))=(AX104+AX94+AX89),SUM(AX104+AX94+AX89),"HIBA!")</f>
        <v>0</v>
      </c>
    </row>
    <row r="106" spans="1:50" s="148" customFormat="1" ht="30" customHeight="1" x14ac:dyDescent="0.3">
      <c r="A106" s="39" t="s">
        <v>273</v>
      </c>
      <c r="B106" s="38" t="s">
        <v>272</v>
      </c>
      <c r="C106" s="152">
        <f>SUM(C105,C81)</f>
        <v>0</v>
      </c>
      <c r="D106" s="153">
        <f>SUM(D105,D81)</f>
        <v>0</v>
      </c>
      <c r="E106" s="153">
        <f>SUM(E105,E81)</f>
        <v>0</v>
      </c>
      <c r="F106" s="154">
        <f>IF((SUM(C106:E106))=(F105+F81),SUM(F105+F81),"HIBA!")</f>
        <v>0</v>
      </c>
      <c r="G106" s="152">
        <f>SUM(G105,G81)</f>
        <v>0</v>
      </c>
      <c r="H106" s="153">
        <f>SUM(H105,H81)</f>
        <v>0</v>
      </c>
      <c r="I106" s="153">
        <f>SUM(I105,I81)</f>
        <v>0</v>
      </c>
      <c r="J106" s="154">
        <f>IF((SUM(F106:I106))=(J105+J81),SUM(J105+J81),"HIBA!")</f>
        <v>0</v>
      </c>
      <c r="K106" s="152">
        <f>SUM(K105,K81)</f>
        <v>0</v>
      </c>
      <c r="L106" s="153">
        <f>SUM(L105,L81)</f>
        <v>0</v>
      </c>
      <c r="M106" s="153">
        <f>SUM(M105,M81)</f>
        <v>0</v>
      </c>
      <c r="N106" s="154">
        <f>IF((SUM(J106:M106))=(N105+N81),SUM(N105+N81),"HIBA!")</f>
        <v>0</v>
      </c>
      <c r="O106" s="152">
        <f>SUM(O105,O81)</f>
        <v>0</v>
      </c>
      <c r="P106" s="153">
        <f>SUM(P105,P81)</f>
        <v>0</v>
      </c>
      <c r="Q106" s="153">
        <f>SUM(Q105,Q81)</f>
        <v>0</v>
      </c>
      <c r="R106" s="154">
        <f>IF((SUM(N106:Q106))=(R105+R81),SUM(R105+R81),"HIBA!")</f>
        <v>0</v>
      </c>
      <c r="S106" s="152">
        <f>SUM(S105,S81)</f>
        <v>0</v>
      </c>
      <c r="T106" s="153">
        <f>SUM(T105,T81)</f>
        <v>0</v>
      </c>
      <c r="U106" s="153">
        <f>SUM(U105,U81)</f>
        <v>0</v>
      </c>
      <c r="V106" s="154">
        <f>IF((SUM(R106:U106))=(V105+V81),SUM(V105+V81),"HIBA!")</f>
        <v>0</v>
      </c>
      <c r="W106" s="152">
        <f>SUM(W105,W81)</f>
        <v>0</v>
      </c>
      <c r="X106" s="153">
        <f>SUM(X105,X81)</f>
        <v>0</v>
      </c>
      <c r="Y106" s="153">
        <f>SUM(Y105,Y81)</f>
        <v>0</v>
      </c>
      <c r="Z106" s="154">
        <f>IF((SUM(V106:Y106))=(Z105+Z81),SUM(Z105+Z81),"HIBA!")</f>
        <v>0</v>
      </c>
      <c r="AA106" s="152">
        <f>SUM(AA105,AA81)</f>
        <v>0</v>
      </c>
      <c r="AB106" s="153">
        <f>SUM(AB105,AB81)</f>
        <v>0</v>
      </c>
      <c r="AC106" s="153">
        <f>SUM(AC105,AC81)</f>
        <v>0</v>
      </c>
      <c r="AD106" s="154">
        <f>IF((SUM(Z106:AC106))=(AD105+AD81),SUM(AD105+AD81),"HIBA!")</f>
        <v>0</v>
      </c>
      <c r="AE106" s="152">
        <f>SUM(AE105,AE81)</f>
        <v>0</v>
      </c>
      <c r="AF106" s="153">
        <f>SUM(AF105,AF81)</f>
        <v>0</v>
      </c>
      <c r="AG106" s="153">
        <f>SUM(AG105,AG81)</f>
        <v>0</v>
      </c>
      <c r="AH106" s="154">
        <f>IF((SUM(AD106:AG106))=(AH105+AH81),SUM(AH105+AH81),"HIBA!")</f>
        <v>0</v>
      </c>
      <c r="AI106" s="152">
        <f>SUM(AI105,AI81)</f>
        <v>0</v>
      </c>
      <c r="AJ106" s="153">
        <f>SUM(AJ105,AJ81)</f>
        <v>0</v>
      </c>
      <c r="AK106" s="153">
        <f>SUM(AK105,AK81)</f>
        <v>0</v>
      </c>
      <c r="AL106" s="154">
        <f>IF((SUM(AH106:AK106))=(AL105+AL81),SUM(AL105+AL81),"HIBA!")</f>
        <v>0</v>
      </c>
      <c r="AM106" s="152">
        <f>SUM(AM105,AM81)</f>
        <v>0</v>
      </c>
      <c r="AN106" s="153">
        <f>SUM(AN105,AN81)</f>
        <v>0</v>
      </c>
      <c r="AO106" s="153">
        <f>SUM(AO105,AO81)</f>
        <v>0</v>
      </c>
      <c r="AP106" s="154">
        <f>IF((SUM(AL106:AO106))=(AP105+AP81),SUM(AP105+AP81),"HIBA!")</f>
        <v>0</v>
      </c>
      <c r="AQ106" s="152">
        <f>SUM(AQ105,AQ81)</f>
        <v>0</v>
      </c>
      <c r="AR106" s="153">
        <f>SUM(AR105,AR81)</f>
        <v>0</v>
      </c>
      <c r="AS106" s="153">
        <f>SUM(AS105,AS81)</f>
        <v>0</v>
      </c>
      <c r="AT106" s="154">
        <f>IF((SUM(AP106:AS106))=(AT105+AT81),SUM(AT105+AT81),"HIBA!")</f>
        <v>0</v>
      </c>
      <c r="AU106" s="152">
        <f>SUM(AU105,AU81)</f>
        <v>0</v>
      </c>
      <c r="AV106" s="153">
        <f>SUM(AV105,AV81)</f>
        <v>0</v>
      </c>
      <c r="AW106" s="153">
        <f>SUM(AW105,AW81)</f>
        <v>0</v>
      </c>
      <c r="AX106" s="154">
        <f>IF((SUM(AT106:AW106))=(AX105+AX81),SUM(AX105+AX81),"HIBA!")</f>
        <v>0</v>
      </c>
    </row>
    <row r="107" spans="1:50" s="123" customFormat="1" ht="24.9" hidden="1" customHeight="1" x14ac:dyDescent="0.3">
      <c r="A107" s="81" t="s">
        <v>271</v>
      </c>
      <c r="B107" s="80" t="s">
        <v>270</v>
      </c>
      <c r="C107" s="120"/>
      <c r="D107" s="121"/>
      <c r="E107" s="121"/>
      <c r="F107" s="122">
        <f>SUM(C107:E107)</f>
        <v>0</v>
      </c>
      <c r="G107" s="120"/>
      <c r="H107" s="121"/>
      <c r="I107" s="121"/>
      <c r="J107" s="122">
        <f>SUM(F107:I107)</f>
        <v>0</v>
      </c>
      <c r="K107" s="120"/>
      <c r="L107" s="121"/>
      <c r="M107" s="121"/>
      <c r="N107" s="122">
        <f>SUM(J107:M107)</f>
        <v>0</v>
      </c>
      <c r="O107" s="120"/>
      <c r="P107" s="121"/>
      <c r="Q107" s="121"/>
      <c r="R107" s="122">
        <f>SUM(N107:Q107)</f>
        <v>0</v>
      </c>
      <c r="S107" s="120"/>
      <c r="T107" s="121"/>
      <c r="U107" s="121"/>
      <c r="V107" s="122">
        <f>SUM(R107:U107)</f>
        <v>0</v>
      </c>
      <c r="W107" s="120"/>
      <c r="X107" s="121"/>
      <c r="Y107" s="121"/>
      <c r="Z107" s="122">
        <f>SUM(V107:Y107)</f>
        <v>0</v>
      </c>
      <c r="AA107" s="120"/>
      <c r="AB107" s="121"/>
      <c r="AC107" s="121"/>
      <c r="AD107" s="122">
        <f>SUM(Z107:AC107)</f>
        <v>0</v>
      </c>
      <c r="AE107" s="120"/>
      <c r="AF107" s="121"/>
      <c r="AG107" s="121"/>
      <c r="AH107" s="122">
        <f>SUM(AD107:AG107)</f>
        <v>0</v>
      </c>
      <c r="AI107" s="120"/>
      <c r="AJ107" s="121"/>
      <c r="AK107" s="121"/>
      <c r="AL107" s="122">
        <f>SUM(AH107:AK107)</f>
        <v>0</v>
      </c>
      <c r="AM107" s="120"/>
      <c r="AN107" s="121"/>
      <c r="AO107" s="121"/>
      <c r="AP107" s="122">
        <f>SUM(AL107:AO107)</f>
        <v>0</v>
      </c>
      <c r="AQ107" s="120"/>
      <c r="AR107" s="121"/>
      <c r="AS107" s="121"/>
      <c r="AT107" s="122">
        <f>SUM(AP107:AS107)</f>
        <v>0</v>
      </c>
      <c r="AU107" s="120"/>
      <c r="AV107" s="121"/>
      <c r="AW107" s="121"/>
      <c r="AX107" s="122">
        <f>SUM(AT107:AW107)</f>
        <v>0</v>
      </c>
    </row>
    <row r="108" spans="1:50" s="123" customFormat="1" ht="24.9" hidden="1" customHeight="1" x14ac:dyDescent="0.3">
      <c r="A108" s="81" t="s">
        <v>269</v>
      </c>
      <c r="B108" s="80" t="s">
        <v>268</v>
      </c>
      <c r="C108" s="120"/>
      <c r="D108" s="121"/>
      <c r="E108" s="121"/>
      <c r="F108" s="122">
        <f>SUM(C108:E108)</f>
        <v>0</v>
      </c>
      <c r="G108" s="120"/>
      <c r="H108" s="121"/>
      <c r="I108" s="121"/>
      <c r="J108" s="122">
        <f>SUM(F108:I108)</f>
        <v>0</v>
      </c>
      <c r="K108" s="120"/>
      <c r="L108" s="121"/>
      <c r="M108" s="121"/>
      <c r="N108" s="122">
        <f>SUM(J108:M108)</f>
        <v>0</v>
      </c>
      <c r="O108" s="120"/>
      <c r="P108" s="121"/>
      <c r="Q108" s="121"/>
      <c r="R108" s="122">
        <f>SUM(N108:Q108)</f>
        <v>0</v>
      </c>
      <c r="S108" s="120"/>
      <c r="T108" s="121"/>
      <c r="U108" s="121"/>
      <c r="V108" s="122">
        <f>SUM(R108:U108)</f>
        <v>0</v>
      </c>
      <c r="W108" s="120"/>
      <c r="X108" s="121"/>
      <c r="Y108" s="121"/>
      <c r="Z108" s="122">
        <f>SUM(V108:Y108)</f>
        <v>0</v>
      </c>
      <c r="AA108" s="120"/>
      <c r="AB108" s="121"/>
      <c r="AC108" s="121"/>
      <c r="AD108" s="122">
        <f>SUM(Z108:AC108)</f>
        <v>0</v>
      </c>
      <c r="AE108" s="120"/>
      <c r="AF108" s="121"/>
      <c r="AG108" s="121"/>
      <c r="AH108" s="122">
        <f>SUM(AD108:AG108)</f>
        <v>0</v>
      </c>
      <c r="AI108" s="120"/>
      <c r="AJ108" s="121"/>
      <c r="AK108" s="121"/>
      <c r="AL108" s="122">
        <f>SUM(AH108:AK108)</f>
        <v>0</v>
      </c>
      <c r="AM108" s="120"/>
      <c r="AN108" s="121"/>
      <c r="AO108" s="121"/>
      <c r="AP108" s="122">
        <f>SUM(AL108:AO108)</f>
        <v>0</v>
      </c>
      <c r="AQ108" s="120"/>
      <c r="AR108" s="121"/>
      <c r="AS108" s="121"/>
      <c r="AT108" s="122">
        <f>SUM(AP108:AS108)</f>
        <v>0</v>
      </c>
      <c r="AU108" s="120"/>
      <c r="AV108" s="121"/>
      <c r="AW108" s="121"/>
      <c r="AX108" s="122">
        <f>SUM(AT108:AW108)</f>
        <v>0</v>
      </c>
    </row>
    <row r="109" spans="1:50" s="123" customFormat="1" ht="24.9" hidden="1" customHeight="1" x14ac:dyDescent="0.3">
      <c r="A109" s="81" t="s">
        <v>267</v>
      </c>
      <c r="B109" s="80" t="s">
        <v>266</v>
      </c>
      <c r="C109" s="120"/>
      <c r="D109" s="121"/>
      <c r="E109" s="121"/>
      <c r="F109" s="122">
        <f>SUM(C109:E109)</f>
        <v>0</v>
      </c>
      <c r="G109" s="120"/>
      <c r="H109" s="121"/>
      <c r="I109" s="121"/>
      <c r="J109" s="122">
        <f>SUM(F109:I109)</f>
        <v>0</v>
      </c>
      <c r="K109" s="120"/>
      <c r="L109" s="121"/>
      <c r="M109" s="121"/>
      <c r="N109" s="122">
        <f>SUM(J109:M109)</f>
        <v>0</v>
      </c>
      <c r="O109" s="120"/>
      <c r="P109" s="121"/>
      <c r="Q109" s="121"/>
      <c r="R109" s="122">
        <f>SUM(N109:Q109)</f>
        <v>0</v>
      </c>
      <c r="S109" s="120"/>
      <c r="T109" s="121"/>
      <c r="U109" s="121"/>
      <c r="V109" s="122">
        <f>SUM(R109:U109)</f>
        <v>0</v>
      </c>
      <c r="W109" s="120"/>
      <c r="X109" s="121"/>
      <c r="Y109" s="121"/>
      <c r="Z109" s="122">
        <f>SUM(V109:Y109)</f>
        <v>0</v>
      </c>
      <c r="AA109" s="120"/>
      <c r="AB109" s="121"/>
      <c r="AC109" s="121"/>
      <c r="AD109" s="122">
        <f>SUM(Z109:AC109)</f>
        <v>0</v>
      </c>
      <c r="AE109" s="120"/>
      <c r="AF109" s="121"/>
      <c r="AG109" s="121"/>
      <c r="AH109" s="122">
        <f>SUM(AD109:AG109)</f>
        <v>0</v>
      </c>
      <c r="AI109" s="120"/>
      <c r="AJ109" s="121"/>
      <c r="AK109" s="121"/>
      <c r="AL109" s="122">
        <f>SUM(AH109:AK109)</f>
        <v>0</v>
      </c>
      <c r="AM109" s="120"/>
      <c r="AN109" s="121"/>
      <c r="AO109" s="121"/>
      <c r="AP109" s="122">
        <f>SUM(AL109:AO109)</f>
        <v>0</v>
      </c>
      <c r="AQ109" s="120"/>
      <c r="AR109" s="121"/>
      <c r="AS109" s="121"/>
      <c r="AT109" s="122">
        <f>SUM(AP109:AS109)</f>
        <v>0</v>
      </c>
      <c r="AU109" s="120"/>
      <c r="AV109" s="121"/>
      <c r="AW109" s="121"/>
      <c r="AX109" s="122">
        <f>SUM(AT109:AW109)</f>
        <v>0</v>
      </c>
    </row>
    <row r="110" spans="1:50" s="128" customFormat="1" ht="24.9" hidden="1" customHeight="1" x14ac:dyDescent="0.3">
      <c r="A110" s="28" t="s">
        <v>265</v>
      </c>
      <c r="B110" s="27" t="s">
        <v>264</v>
      </c>
      <c r="C110" s="125">
        <f>SUM(C107:C109)</f>
        <v>0</v>
      </c>
      <c r="D110" s="126">
        <f>SUM(D107:D109)</f>
        <v>0</v>
      </c>
      <c r="E110" s="126">
        <f>SUM(E107:E109)</f>
        <v>0</v>
      </c>
      <c r="F110" s="127">
        <f>IF((SUM(C110:E110))=SUM(F107:F109),SUM(F107:F109),"HIBA!")</f>
        <v>0</v>
      </c>
      <c r="G110" s="125">
        <f>SUM(G107:G109)</f>
        <v>0</v>
      </c>
      <c r="H110" s="126">
        <f>SUM(H107:H109)</f>
        <v>0</v>
      </c>
      <c r="I110" s="126">
        <f>SUM(I107:I109)</f>
        <v>0</v>
      </c>
      <c r="J110" s="127">
        <f>IF((SUM(F110:I110))=SUM(J107:J109),SUM(J107:J109),"HIBA!")</f>
        <v>0</v>
      </c>
      <c r="K110" s="125">
        <f>SUM(K107:K109)</f>
        <v>0</v>
      </c>
      <c r="L110" s="126">
        <f>SUM(L107:L109)</f>
        <v>0</v>
      </c>
      <c r="M110" s="126">
        <f>SUM(M107:M109)</f>
        <v>0</v>
      </c>
      <c r="N110" s="127">
        <f>IF((SUM(J110:M110))=SUM(N107:N109),SUM(N107:N109),"HIBA!")</f>
        <v>0</v>
      </c>
      <c r="O110" s="125">
        <f>SUM(O107:O109)</f>
        <v>0</v>
      </c>
      <c r="P110" s="126">
        <f>SUM(P107:P109)</f>
        <v>0</v>
      </c>
      <c r="Q110" s="126">
        <f>SUM(Q107:Q109)</f>
        <v>0</v>
      </c>
      <c r="R110" s="127">
        <f>IF((SUM(N110:Q110))=SUM(R107:R109),SUM(R107:R109),"HIBA!")</f>
        <v>0</v>
      </c>
      <c r="S110" s="125">
        <f>SUM(S107:S109)</f>
        <v>0</v>
      </c>
      <c r="T110" s="126">
        <f>SUM(T107:T109)</f>
        <v>0</v>
      </c>
      <c r="U110" s="126">
        <f>SUM(U107:U109)</f>
        <v>0</v>
      </c>
      <c r="V110" s="127">
        <f>IF((SUM(R110:U110))=SUM(V107:V109),SUM(V107:V109),"HIBA!")</f>
        <v>0</v>
      </c>
      <c r="W110" s="125">
        <f>SUM(W107:W109)</f>
        <v>0</v>
      </c>
      <c r="X110" s="126">
        <f>SUM(X107:X109)</f>
        <v>0</v>
      </c>
      <c r="Y110" s="126">
        <f>SUM(Y107:Y109)</f>
        <v>0</v>
      </c>
      <c r="Z110" s="127">
        <f>IF((SUM(V110:Y110))=SUM(Z107:Z109),SUM(Z107:Z109),"HIBA!")</f>
        <v>0</v>
      </c>
      <c r="AA110" s="125">
        <f>SUM(AA107:AA109)</f>
        <v>0</v>
      </c>
      <c r="AB110" s="126">
        <f>SUM(AB107:AB109)</f>
        <v>0</v>
      </c>
      <c r="AC110" s="126">
        <f>SUM(AC107:AC109)</f>
        <v>0</v>
      </c>
      <c r="AD110" s="127">
        <f>IF((SUM(Z110:AC110))=SUM(AD107:AD109),SUM(AD107:AD109),"HIBA!")</f>
        <v>0</v>
      </c>
      <c r="AE110" s="125">
        <f>SUM(AE107:AE109)</f>
        <v>0</v>
      </c>
      <c r="AF110" s="126">
        <f>SUM(AF107:AF109)</f>
        <v>0</v>
      </c>
      <c r="AG110" s="126">
        <f>SUM(AG107:AG109)</f>
        <v>0</v>
      </c>
      <c r="AH110" s="127">
        <f>IF((SUM(AD110:AG110))=SUM(AH107:AH109),SUM(AH107:AH109),"HIBA!")</f>
        <v>0</v>
      </c>
      <c r="AI110" s="125">
        <f>SUM(AI107:AI109)</f>
        <v>0</v>
      </c>
      <c r="AJ110" s="126">
        <f>SUM(AJ107:AJ109)</f>
        <v>0</v>
      </c>
      <c r="AK110" s="126">
        <f>SUM(AK107:AK109)</f>
        <v>0</v>
      </c>
      <c r="AL110" s="127">
        <f>IF((SUM(AH110:AK110))=SUM(AL107:AL109),SUM(AL107:AL109),"HIBA!")</f>
        <v>0</v>
      </c>
      <c r="AM110" s="125">
        <f>SUM(AM107:AM109)</f>
        <v>0</v>
      </c>
      <c r="AN110" s="126">
        <f>SUM(AN107:AN109)</f>
        <v>0</v>
      </c>
      <c r="AO110" s="126">
        <f>SUM(AO107:AO109)</f>
        <v>0</v>
      </c>
      <c r="AP110" s="127">
        <f>IF((SUM(AL110:AO110))=SUM(AP107:AP109),SUM(AP107:AP109),"HIBA!")</f>
        <v>0</v>
      </c>
      <c r="AQ110" s="125">
        <f>SUM(AQ107:AQ109)</f>
        <v>0</v>
      </c>
      <c r="AR110" s="126">
        <f>SUM(AR107:AR109)</f>
        <v>0</v>
      </c>
      <c r="AS110" s="126">
        <f>SUM(AS107:AS109)</f>
        <v>0</v>
      </c>
      <c r="AT110" s="127">
        <f>IF((SUM(AP110:AS110))=SUM(AT107:AT109),SUM(AT107:AT109),"HIBA!")</f>
        <v>0</v>
      </c>
      <c r="AU110" s="125">
        <f>SUM(AU107:AU109)</f>
        <v>0</v>
      </c>
      <c r="AV110" s="126">
        <f>SUM(AV107:AV109)</f>
        <v>0</v>
      </c>
      <c r="AW110" s="126">
        <f>SUM(AW107:AW109)</f>
        <v>0</v>
      </c>
      <c r="AX110" s="127">
        <f>IF((SUM(AT110:AW110))=SUM(AX107:AX109),SUM(AX107:AX109),"HIBA!")</f>
        <v>0</v>
      </c>
    </row>
    <row r="111" spans="1:50" s="123" customFormat="1" ht="24.9" hidden="1" customHeight="1" x14ac:dyDescent="0.3">
      <c r="A111" s="34" t="s">
        <v>263</v>
      </c>
      <c r="B111" s="33" t="s">
        <v>262</v>
      </c>
      <c r="C111" s="120"/>
      <c r="D111" s="121"/>
      <c r="E111" s="121"/>
      <c r="F111" s="122">
        <f>SUM(C111:E111)</f>
        <v>0</v>
      </c>
      <c r="G111" s="120"/>
      <c r="H111" s="121"/>
      <c r="I111" s="121"/>
      <c r="J111" s="122">
        <f t="shared" ref="J111:J116" si="73">SUM(F111:I111)</f>
        <v>0</v>
      </c>
      <c r="K111" s="120"/>
      <c r="L111" s="121"/>
      <c r="M111" s="121"/>
      <c r="N111" s="122">
        <f t="shared" ref="N111:N116" si="74">SUM(J111:M111)</f>
        <v>0</v>
      </c>
      <c r="O111" s="120"/>
      <c r="P111" s="121"/>
      <c r="Q111" s="121"/>
      <c r="R111" s="122">
        <f t="shared" ref="R111:R116" si="75">SUM(N111:Q111)</f>
        <v>0</v>
      </c>
      <c r="S111" s="120"/>
      <c r="T111" s="121"/>
      <c r="U111" s="121"/>
      <c r="V111" s="122">
        <f t="shared" ref="V111:V116" si="76">SUM(R111:U111)</f>
        <v>0</v>
      </c>
      <c r="W111" s="120"/>
      <c r="X111" s="121"/>
      <c r="Y111" s="121"/>
      <c r="Z111" s="122">
        <f t="shared" ref="Z111:Z116" si="77">SUM(V111:Y111)</f>
        <v>0</v>
      </c>
      <c r="AA111" s="120"/>
      <c r="AB111" s="121"/>
      <c r="AC111" s="121"/>
      <c r="AD111" s="122">
        <f t="shared" ref="AD111:AD116" si="78">SUM(Z111:AC111)</f>
        <v>0</v>
      </c>
      <c r="AE111" s="120"/>
      <c r="AF111" s="121"/>
      <c r="AG111" s="121"/>
      <c r="AH111" s="122">
        <f t="shared" ref="AH111:AH116" si="79">SUM(AD111:AG111)</f>
        <v>0</v>
      </c>
      <c r="AI111" s="120"/>
      <c r="AJ111" s="121"/>
      <c r="AK111" s="121"/>
      <c r="AL111" s="122">
        <f t="shared" ref="AL111:AL116" si="80">SUM(AH111:AK111)</f>
        <v>0</v>
      </c>
      <c r="AM111" s="120"/>
      <c r="AN111" s="121"/>
      <c r="AO111" s="121"/>
      <c r="AP111" s="122">
        <f t="shared" ref="AP111:AP116" si="81">SUM(AL111:AO111)</f>
        <v>0</v>
      </c>
      <c r="AQ111" s="120"/>
      <c r="AR111" s="121"/>
      <c r="AS111" s="121"/>
      <c r="AT111" s="122">
        <f t="shared" ref="AT111:AT116" si="82">SUM(AP111:AS111)</f>
        <v>0</v>
      </c>
      <c r="AU111" s="120"/>
      <c r="AV111" s="121"/>
      <c r="AW111" s="121"/>
      <c r="AX111" s="122">
        <f t="shared" ref="AX111:AX116" si="83">SUM(AT111:AW111)</f>
        <v>0</v>
      </c>
    </row>
    <row r="112" spans="1:50" s="123" customFormat="1" ht="24.9" hidden="1" customHeight="1" x14ac:dyDescent="0.3">
      <c r="A112" s="81" t="s">
        <v>261</v>
      </c>
      <c r="B112" s="80" t="s">
        <v>260</v>
      </c>
      <c r="C112" s="120"/>
      <c r="D112" s="121"/>
      <c r="E112" s="121"/>
      <c r="F112" s="122">
        <f>SUM(C112:E112)</f>
        <v>0</v>
      </c>
      <c r="G112" s="120"/>
      <c r="H112" s="121"/>
      <c r="I112" s="121"/>
      <c r="J112" s="122">
        <f t="shared" si="73"/>
        <v>0</v>
      </c>
      <c r="K112" s="120"/>
      <c r="L112" s="121"/>
      <c r="M112" s="121"/>
      <c r="N112" s="122">
        <f t="shared" si="74"/>
        <v>0</v>
      </c>
      <c r="O112" s="120"/>
      <c r="P112" s="121"/>
      <c r="Q112" s="121"/>
      <c r="R112" s="122">
        <f t="shared" si="75"/>
        <v>0</v>
      </c>
      <c r="S112" s="120"/>
      <c r="T112" s="121"/>
      <c r="U112" s="121"/>
      <c r="V112" s="122">
        <f t="shared" si="76"/>
        <v>0</v>
      </c>
      <c r="W112" s="120"/>
      <c r="X112" s="121"/>
      <c r="Y112" s="121"/>
      <c r="Z112" s="122">
        <f t="shared" si="77"/>
        <v>0</v>
      </c>
      <c r="AA112" s="120"/>
      <c r="AB112" s="121"/>
      <c r="AC112" s="121"/>
      <c r="AD112" s="122">
        <f t="shared" si="78"/>
        <v>0</v>
      </c>
      <c r="AE112" s="120"/>
      <c r="AF112" s="121"/>
      <c r="AG112" s="121"/>
      <c r="AH112" s="122">
        <f t="shared" si="79"/>
        <v>0</v>
      </c>
      <c r="AI112" s="120"/>
      <c r="AJ112" s="121"/>
      <c r="AK112" s="121"/>
      <c r="AL112" s="122">
        <f t="shared" si="80"/>
        <v>0</v>
      </c>
      <c r="AM112" s="120"/>
      <c r="AN112" s="121"/>
      <c r="AO112" s="121"/>
      <c r="AP112" s="122">
        <f t="shared" si="81"/>
        <v>0</v>
      </c>
      <c r="AQ112" s="120"/>
      <c r="AR112" s="121"/>
      <c r="AS112" s="121"/>
      <c r="AT112" s="122">
        <f t="shared" si="82"/>
        <v>0</v>
      </c>
      <c r="AU112" s="120"/>
      <c r="AV112" s="121"/>
      <c r="AW112" s="121"/>
      <c r="AX112" s="122">
        <f t="shared" si="83"/>
        <v>0</v>
      </c>
    </row>
    <row r="113" spans="1:50" s="123" customFormat="1" ht="24.9" hidden="1" customHeight="1" x14ac:dyDescent="0.3">
      <c r="A113" s="81" t="s">
        <v>259</v>
      </c>
      <c r="B113" s="80" t="s">
        <v>258</v>
      </c>
      <c r="C113" s="120"/>
      <c r="D113" s="121"/>
      <c r="E113" s="121"/>
      <c r="F113" s="122">
        <f>SUM(C113:E113)</f>
        <v>0</v>
      </c>
      <c r="G113" s="120"/>
      <c r="H113" s="121"/>
      <c r="I113" s="121"/>
      <c r="J113" s="122">
        <f t="shared" si="73"/>
        <v>0</v>
      </c>
      <c r="K113" s="120"/>
      <c r="L113" s="121"/>
      <c r="M113" s="121"/>
      <c r="N113" s="122">
        <f t="shared" si="74"/>
        <v>0</v>
      </c>
      <c r="O113" s="120"/>
      <c r="P113" s="121"/>
      <c r="Q113" s="121"/>
      <c r="R113" s="122">
        <f t="shared" si="75"/>
        <v>0</v>
      </c>
      <c r="S113" s="120"/>
      <c r="T113" s="121"/>
      <c r="U113" s="121"/>
      <c r="V113" s="122">
        <f t="shared" si="76"/>
        <v>0</v>
      </c>
      <c r="W113" s="120"/>
      <c r="X113" s="121"/>
      <c r="Y113" s="121"/>
      <c r="Z113" s="122">
        <f t="shared" si="77"/>
        <v>0</v>
      </c>
      <c r="AA113" s="120"/>
      <c r="AB113" s="121"/>
      <c r="AC113" s="121"/>
      <c r="AD113" s="122">
        <f t="shared" si="78"/>
        <v>0</v>
      </c>
      <c r="AE113" s="120"/>
      <c r="AF113" s="121"/>
      <c r="AG113" s="121"/>
      <c r="AH113" s="122">
        <f t="shared" si="79"/>
        <v>0</v>
      </c>
      <c r="AI113" s="120"/>
      <c r="AJ113" s="121"/>
      <c r="AK113" s="121"/>
      <c r="AL113" s="122">
        <f t="shared" si="80"/>
        <v>0</v>
      </c>
      <c r="AM113" s="120"/>
      <c r="AN113" s="121"/>
      <c r="AO113" s="121"/>
      <c r="AP113" s="122">
        <f t="shared" si="81"/>
        <v>0</v>
      </c>
      <c r="AQ113" s="120"/>
      <c r="AR113" s="121"/>
      <c r="AS113" s="121"/>
      <c r="AT113" s="122">
        <f t="shared" si="82"/>
        <v>0</v>
      </c>
      <c r="AU113" s="120"/>
      <c r="AV113" s="121"/>
      <c r="AW113" s="121"/>
      <c r="AX113" s="122">
        <f t="shared" si="83"/>
        <v>0</v>
      </c>
    </row>
    <row r="114" spans="1:50" s="123" customFormat="1" ht="24.9" hidden="1" customHeight="1" x14ac:dyDescent="0.3">
      <c r="A114" s="81" t="s">
        <v>257</v>
      </c>
      <c r="B114" s="80" t="s">
        <v>256</v>
      </c>
      <c r="C114" s="120"/>
      <c r="D114" s="121"/>
      <c r="E114" s="121"/>
      <c r="F114" s="122">
        <f>SUM(C114:E114)</f>
        <v>0</v>
      </c>
      <c r="G114" s="120"/>
      <c r="H114" s="121"/>
      <c r="I114" s="121"/>
      <c r="J114" s="122">
        <f t="shared" si="73"/>
        <v>0</v>
      </c>
      <c r="K114" s="120"/>
      <c r="L114" s="121"/>
      <c r="M114" s="121"/>
      <c r="N114" s="122">
        <f t="shared" si="74"/>
        <v>0</v>
      </c>
      <c r="O114" s="120"/>
      <c r="P114" s="121"/>
      <c r="Q114" s="121"/>
      <c r="R114" s="122">
        <f t="shared" si="75"/>
        <v>0</v>
      </c>
      <c r="S114" s="120"/>
      <c r="T114" s="121"/>
      <c r="U114" s="121"/>
      <c r="V114" s="122">
        <f t="shared" si="76"/>
        <v>0</v>
      </c>
      <c r="W114" s="120"/>
      <c r="X114" s="121"/>
      <c r="Y114" s="121"/>
      <c r="Z114" s="122">
        <f t="shared" si="77"/>
        <v>0</v>
      </c>
      <c r="AA114" s="120"/>
      <c r="AB114" s="121"/>
      <c r="AC114" s="121"/>
      <c r="AD114" s="122">
        <f t="shared" si="78"/>
        <v>0</v>
      </c>
      <c r="AE114" s="120"/>
      <c r="AF114" s="121"/>
      <c r="AG114" s="121"/>
      <c r="AH114" s="122">
        <f t="shared" si="79"/>
        <v>0</v>
      </c>
      <c r="AI114" s="120"/>
      <c r="AJ114" s="121"/>
      <c r="AK114" s="121"/>
      <c r="AL114" s="122">
        <f t="shared" si="80"/>
        <v>0</v>
      </c>
      <c r="AM114" s="120"/>
      <c r="AN114" s="121"/>
      <c r="AO114" s="121"/>
      <c r="AP114" s="122">
        <f t="shared" si="81"/>
        <v>0</v>
      </c>
      <c r="AQ114" s="120"/>
      <c r="AR114" s="121"/>
      <c r="AS114" s="121"/>
      <c r="AT114" s="122">
        <f t="shared" si="82"/>
        <v>0</v>
      </c>
      <c r="AU114" s="120"/>
      <c r="AV114" s="121"/>
      <c r="AW114" s="121"/>
      <c r="AX114" s="122">
        <f t="shared" si="83"/>
        <v>0</v>
      </c>
    </row>
    <row r="115" spans="1:50" s="123" customFormat="1" ht="24.9" hidden="1" customHeight="1" x14ac:dyDescent="0.3">
      <c r="A115" s="81" t="s">
        <v>255</v>
      </c>
      <c r="B115" s="80" t="s">
        <v>254</v>
      </c>
      <c r="C115" s="120"/>
      <c r="D115" s="121"/>
      <c r="E115" s="121"/>
      <c r="F115" s="122"/>
      <c r="G115" s="120"/>
      <c r="H115" s="121"/>
      <c r="I115" s="121"/>
      <c r="J115" s="122">
        <f t="shared" si="73"/>
        <v>0</v>
      </c>
      <c r="K115" s="120"/>
      <c r="L115" s="121"/>
      <c r="M115" s="121"/>
      <c r="N115" s="122">
        <f t="shared" si="74"/>
        <v>0</v>
      </c>
      <c r="O115" s="120"/>
      <c r="P115" s="121"/>
      <c r="Q115" s="121"/>
      <c r="R115" s="122">
        <f t="shared" si="75"/>
        <v>0</v>
      </c>
      <c r="S115" s="120"/>
      <c r="T115" s="121"/>
      <c r="U115" s="121"/>
      <c r="V115" s="122">
        <f t="shared" si="76"/>
        <v>0</v>
      </c>
      <c r="W115" s="120"/>
      <c r="X115" s="121"/>
      <c r="Y115" s="121"/>
      <c r="Z115" s="122">
        <f t="shared" si="77"/>
        <v>0</v>
      </c>
      <c r="AA115" s="120"/>
      <c r="AB115" s="121"/>
      <c r="AC115" s="121"/>
      <c r="AD115" s="122">
        <f t="shared" si="78"/>
        <v>0</v>
      </c>
      <c r="AE115" s="120"/>
      <c r="AF115" s="121"/>
      <c r="AG115" s="121"/>
      <c r="AH115" s="122">
        <f t="shared" si="79"/>
        <v>0</v>
      </c>
      <c r="AI115" s="120"/>
      <c r="AJ115" s="121"/>
      <c r="AK115" s="121"/>
      <c r="AL115" s="122">
        <f t="shared" si="80"/>
        <v>0</v>
      </c>
      <c r="AM115" s="120"/>
      <c r="AN115" s="121"/>
      <c r="AO115" s="121"/>
      <c r="AP115" s="122">
        <f t="shared" si="81"/>
        <v>0</v>
      </c>
      <c r="AQ115" s="120"/>
      <c r="AR115" s="121"/>
      <c r="AS115" s="121"/>
      <c r="AT115" s="122">
        <f t="shared" si="82"/>
        <v>0</v>
      </c>
      <c r="AU115" s="120"/>
      <c r="AV115" s="121"/>
      <c r="AW115" s="121"/>
      <c r="AX115" s="122">
        <f t="shared" si="83"/>
        <v>0</v>
      </c>
    </row>
    <row r="116" spans="1:50" s="123" customFormat="1" ht="24.9" hidden="1" customHeight="1" x14ac:dyDescent="0.3">
      <c r="A116" s="81" t="s">
        <v>253</v>
      </c>
      <c r="B116" s="80" t="s">
        <v>252</v>
      </c>
      <c r="C116" s="120"/>
      <c r="D116" s="121"/>
      <c r="E116" s="121"/>
      <c r="F116" s="122"/>
      <c r="G116" s="120"/>
      <c r="H116" s="121"/>
      <c r="I116" s="121"/>
      <c r="J116" s="122">
        <f t="shared" si="73"/>
        <v>0</v>
      </c>
      <c r="K116" s="120"/>
      <c r="L116" s="121"/>
      <c r="M116" s="121"/>
      <c r="N116" s="122">
        <f t="shared" si="74"/>
        <v>0</v>
      </c>
      <c r="O116" s="120"/>
      <c r="P116" s="121"/>
      <c r="Q116" s="121"/>
      <c r="R116" s="122">
        <f t="shared" si="75"/>
        <v>0</v>
      </c>
      <c r="S116" s="120"/>
      <c r="T116" s="121"/>
      <c r="U116" s="121"/>
      <c r="V116" s="122">
        <f t="shared" si="76"/>
        <v>0</v>
      </c>
      <c r="W116" s="120"/>
      <c r="X116" s="121"/>
      <c r="Y116" s="121"/>
      <c r="Z116" s="122">
        <f t="shared" si="77"/>
        <v>0</v>
      </c>
      <c r="AA116" s="120"/>
      <c r="AB116" s="121"/>
      <c r="AC116" s="121"/>
      <c r="AD116" s="122">
        <f t="shared" si="78"/>
        <v>0</v>
      </c>
      <c r="AE116" s="120"/>
      <c r="AF116" s="121"/>
      <c r="AG116" s="121"/>
      <c r="AH116" s="122">
        <f t="shared" si="79"/>
        <v>0</v>
      </c>
      <c r="AI116" s="120"/>
      <c r="AJ116" s="121"/>
      <c r="AK116" s="121"/>
      <c r="AL116" s="122">
        <f t="shared" si="80"/>
        <v>0</v>
      </c>
      <c r="AM116" s="120"/>
      <c r="AN116" s="121"/>
      <c r="AO116" s="121"/>
      <c r="AP116" s="122">
        <f t="shared" si="81"/>
        <v>0</v>
      </c>
      <c r="AQ116" s="120"/>
      <c r="AR116" s="121"/>
      <c r="AS116" s="121"/>
      <c r="AT116" s="122">
        <f t="shared" si="82"/>
        <v>0</v>
      </c>
      <c r="AU116" s="120"/>
      <c r="AV116" s="121"/>
      <c r="AW116" s="121"/>
      <c r="AX116" s="122">
        <f t="shared" si="83"/>
        <v>0</v>
      </c>
    </row>
    <row r="117" spans="1:50" s="128" customFormat="1" ht="24.9" hidden="1" customHeight="1" x14ac:dyDescent="0.3">
      <c r="A117" s="28" t="s">
        <v>251</v>
      </c>
      <c r="B117" s="27" t="s">
        <v>250</v>
      </c>
      <c r="C117" s="125">
        <f>SUM(C111:C114)</f>
        <v>0</v>
      </c>
      <c r="D117" s="126">
        <f>SUM(D111:D114)</f>
        <v>0</v>
      </c>
      <c r="E117" s="126">
        <f>SUM(E111:E114)</f>
        <v>0</v>
      </c>
      <c r="F117" s="127">
        <f>IF((SUM(C117:E117))=SUM(F111:F116),SUM(F111:F116),"HIBA!")</f>
        <v>0</v>
      </c>
      <c r="G117" s="125">
        <f>SUM(G111:G114)</f>
        <v>0</v>
      </c>
      <c r="H117" s="126">
        <f>SUM(H111:H114)</f>
        <v>0</v>
      </c>
      <c r="I117" s="126">
        <f>SUM(I111:I114)</f>
        <v>0</v>
      </c>
      <c r="J117" s="127">
        <f>IF((SUM(F117:I117))=SUM(J111:J116),SUM(J111:J116),"HIBA!")</f>
        <v>0</v>
      </c>
      <c r="K117" s="125">
        <f>SUM(K111:K114)</f>
        <v>0</v>
      </c>
      <c r="L117" s="126">
        <f>SUM(L111:L114)</f>
        <v>0</v>
      </c>
      <c r="M117" s="126">
        <f>SUM(M111:M114)</f>
        <v>0</v>
      </c>
      <c r="N117" s="127">
        <f>IF((SUM(J117:M117))=SUM(N111:N116),SUM(N111:N116),"HIBA!")</f>
        <v>0</v>
      </c>
      <c r="O117" s="125">
        <f>SUM(O111:O114)</f>
        <v>0</v>
      </c>
      <c r="P117" s="126">
        <f>SUM(P111:P114)</f>
        <v>0</v>
      </c>
      <c r="Q117" s="126">
        <f>SUM(Q111:Q114)</f>
        <v>0</v>
      </c>
      <c r="R117" s="127">
        <f>IF((SUM(N117:Q117))=SUM(R111:R116),SUM(R111:R116),"HIBA!")</f>
        <v>0</v>
      </c>
      <c r="S117" s="125">
        <f>SUM(S111:S114)</f>
        <v>0</v>
      </c>
      <c r="T117" s="126">
        <f>SUM(T111:T114)</f>
        <v>0</v>
      </c>
      <c r="U117" s="126">
        <f>SUM(U111:U114)</f>
        <v>0</v>
      </c>
      <c r="V117" s="127">
        <f>IF((SUM(R117:U117))=SUM(V111:V116),SUM(V111:V116),"HIBA!")</f>
        <v>0</v>
      </c>
      <c r="W117" s="125">
        <f>SUM(W111:W114)</f>
        <v>0</v>
      </c>
      <c r="X117" s="126">
        <f>SUM(X111:X114)</f>
        <v>0</v>
      </c>
      <c r="Y117" s="126">
        <f>SUM(Y111:Y114)</f>
        <v>0</v>
      </c>
      <c r="Z117" s="127">
        <f>IF((SUM(V117:Y117))=SUM(Z111:Z116),SUM(Z111:Z116),"HIBA!")</f>
        <v>0</v>
      </c>
      <c r="AA117" s="125">
        <f>SUM(AA111:AA114)</f>
        <v>0</v>
      </c>
      <c r="AB117" s="126">
        <f>SUM(AB111:AB114)</f>
        <v>0</v>
      </c>
      <c r="AC117" s="126">
        <f>SUM(AC111:AC114)</f>
        <v>0</v>
      </c>
      <c r="AD117" s="127">
        <f>IF((SUM(Z117:AC117))=SUM(AD111:AD116),SUM(AD111:AD116),"HIBA!")</f>
        <v>0</v>
      </c>
      <c r="AE117" s="125">
        <f>SUM(AE111:AE114)</f>
        <v>0</v>
      </c>
      <c r="AF117" s="126">
        <f>SUM(AF111:AF114)</f>
        <v>0</v>
      </c>
      <c r="AG117" s="126">
        <f>SUM(AG111:AG114)</f>
        <v>0</v>
      </c>
      <c r="AH117" s="127">
        <f>IF((SUM(AD117:AG117))=SUM(AH111:AH116),SUM(AH111:AH116),"HIBA!")</f>
        <v>0</v>
      </c>
      <c r="AI117" s="125">
        <f>SUM(AI111:AI114)</f>
        <v>0</v>
      </c>
      <c r="AJ117" s="126">
        <f>SUM(AJ111:AJ114)</f>
        <v>0</v>
      </c>
      <c r="AK117" s="126">
        <f>SUM(AK111:AK114)</f>
        <v>0</v>
      </c>
      <c r="AL117" s="127">
        <f>IF((SUM(AH117:AK117))=SUM(AL111:AL116),SUM(AL111:AL116),"HIBA!")</f>
        <v>0</v>
      </c>
      <c r="AM117" s="125">
        <f>SUM(AM111:AM114)</f>
        <v>0</v>
      </c>
      <c r="AN117" s="126">
        <f>SUM(AN111:AN114)</f>
        <v>0</v>
      </c>
      <c r="AO117" s="126">
        <f>SUM(AO111:AO114)</f>
        <v>0</v>
      </c>
      <c r="AP117" s="127">
        <f>IF((SUM(AL117:AO117))=SUM(AP111:AP116),SUM(AP111:AP116),"HIBA!")</f>
        <v>0</v>
      </c>
      <c r="AQ117" s="125">
        <f>SUM(AQ111:AQ114)</f>
        <v>0</v>
      </c>
      <c r="AR117" s="126">
        <f>SUM(AR111:AR114)</f>
        <v>0</v>
      </c>
      <c r="AS117" s="126">
        <f>SUM(AS111:AS114)</f>
        <v>0</v>
      </c>
      <c r="AT117" s="127">
        <f>IF((SUM(AP117:AS117))=SUM(AT111:AT116),SUM(AT111:AT116),"HIBA!")</f>
        <v>0</v>
      </c>
      <c r="AU117" s="125">
        <f>SUM(AU111:AU114)</f>
        <v>0</v>
      </c>
      <c r="AV117" s="126">
        <f>SUM(AV111:AV114)</f>
        <v>0</v>
      </c>
      <c r="AW117" s="126">
        <f>SUM(AW111:AW114)</f>
        <v>0</v>
      </c>
      <c r="AX117" s="127">
        <f>IF((SUM(AT117:AW117))=SUM(AX111:AX116),SUM(AX111:AX116),"HIBA!")</f>
        <v>0</v>
      </c>
    </row>
    <row r="118" spans="1:50" s="123" customFormat="1" ht="24.9" hidden="1" customHeight="1" x14ac:dyDescent="0.3">
      <c r="A118" s="34" t="s">
        <v>249</v>
      </c>
      <c r="B118" s="33" t="s">
        <v>248</v>
      </c>
      <c r="C118" s="120"/>
      <c r="D118" s="121"/>
      <c r="E118" s="121"/>
      <c r="F118" s="122">
        <f t="shared" ref="F118:F125" si="84">SUM(C118:E118)</f>
        <v>0</v>
      </c>
      <c r="G118" s="120"/>
      <c r="H118" s="121"/>
      <c r="I118" s="121"/>
      <c r="J118" s="122">
        <f t="shared" ref="J118:J125" si="85">SUM(F118:I118)</f>
        <v>0</v>
      </c>
      <c r="K118" s="120"/>
      <c r="L118" s="121"/>
      <c r="M118" s="121"/>
      <c r="N118" s="122">
        <f t="shared" ref="N118:N125" si="86">SUM(J118:M118)</f>
        <v>0</v>
      </c>
      <c r="O118" s="120"/>
      <c r="P118" s="121"/>
      <c r="Q118" s="121"/>
      <c r="R118" s="122">
        <f t="shared" ref="R118:R125" si="87">SUM(N118:Q118)</f>
        <v>0</v>
      </c>
      <c r="S118" s="120"/>
      <c r="T118" s="121"/>
      <c r="U118" s="121"/>
      <c r="V118" s="122">
        <f t="shared" ref="V118:V125" si="88">SUM(R118:U118)</f>
        <v>0</v>
      </c>
      <c r="W118" s="120"/>
      <c r="X118" s="121"/>
      <c r="Y118" s="121"/>
      <c r="Z118" s="122">
        <f t="shared" ref="Z118:Z125" si="89">SUM(V118:Y118)</f>
        <v>0</v>
      </c>
      <c r="AA118" s="120"/>
      <c r="AB118" s="121"/>
      <c r="AC118" s="121"/>
      <c r="AD118" s="122">
        <f t="shared" ref="AD118:AD125" si="90">SUM(Z118:AC118)</f>
        <v>0</v>
      </c>
      <c r="AE118" s="120"/>
      <c r="AF118" s="121"/>
      <c r="AG118" s="121"/>
      <c r="AH118" s="122">
        <f t="shared" ref="AH118:AH125" si="91">SUM(AD118:AG118)</f>
        <v>0</v>
      </c>
      <c r="AI118" s="120"/>
      <c r="AJ118" s="121"/>
      <c r="AK118" s="121"/>
      <c r="AL118" s="122">
        <f t="shared" ref="AL118:AL125" si="92">SUM(AH118:AK118)</f>
        <v>0</v>
      </c>
      <c r="AM118" s="120"/>
      <c r="AN118" s="121"/>
      <c r="AO118" s="121"/>
      <c r="AP118" s="122">
        <f t="shared" ref="AP118:AP125" si="93">SUM(AL118:AO118)</f>
        <v>0</v>
      </c>
      <c r="AQ118" s="120"/>
      <c r="AR118" s="121"/>
      <c r="AS118" s="121"/>
      <c r="AT118" s="122">
        <f t="shared" ref="AT118:AT125" si="94">SUM(AP118:AS118)</f>
        <v>0</v>
      </c>
      <c r="AU118" s="120"/>
      <c r="AV118" s="121"/>
      <c r="AW118" s="121"/>
      <c r="AX118" s="122">
        <f t="shared" ref="AX118:AX125" si="95">SUM(AT118:AW118)</f>
        <v>0</v>
      </c>
    </row>
    <row r="119" spans="1:50" s="123" customFormat="1" ht="24.9" hidden="1" customHeight="1" x14ac:dyDescent="0.3">
      <c r="A119" s="34" t="s">
        <v>247</v>
      </c>
      <c r="B119" s="33" t="s">
        <v>246</v>
      </c>
      <c r="C119" s="120"/>
      <c r="D119" s="121"/>
      <c r="E119" s="121"/>
      <c r="F119" s="122">
        <f t="shared" si="84"/>
        <v>0</v>
      </c>
      <c r="G119" s="120"/>
      <c r="H119" s="121"/>
      <c r="I119" s="121"/>
      <c r="J119" s="122">
        <f t="shared" si="85"/>
        <v>0</v>
      </c>
      <c r="K119" s="120"/>
      <c r="L119" s="121"/>
      <c r="M119" s="121"/>
      <c r="N119" s="122">
        <f t="shared" si="86"/>
        <v>0</v>
      </c>
      <c r="O119" s="120"/>
      <c r="P119" s="121"/>
      <c r="Q119" s="121"/>
      <c r="R119" s="122">
        <f t="shared" si="87"/>
        <v>0</v>
      </c>
      <c r="S119" s="120"/>
      <c r="T119" s="121"/>
      <c r="U119" s="121"/>
      <c r="V119" s="122">
        <f t="shared" si="88"/>
        <v>0</v>
      </c>
      <c r="W119" s="120"/>
      <c r="X119" s="121"/>
      <c r="Y119" s="121"/>
      <c r="Z119" s="122">
        <f t="shared" si="89"/>
        <v>0</v>
      </c>
      <c r="AA119" s="120"/>
      <c r="AB119" s="121"/>
      <c r="AC119" s="121"/>
      <c r="AD119" s="122">
        <f t="shared" si="90"/>
        <v>0</v>
      </c>
      <c r="AE119" s="120"/>
      <c r="AF119" s="121"/>
      <c r="AG119" s="121"/>
      <c r="AH119" s="122">
        <f t="shared" si="91"/>
        <v>0</v>
      </c>
      <c r="AI119" s="120"/>
      <c r="AJ119" s="121"/>
      <c r="AK119" s="121"/>
      <c r="AL119" s="122">
        <f t="shared" si="92"/>
        <v>0</v>
      </c>
      <c r="AM119" s="120"/>
      <c r="AN119" s="121"/>
      <c r="AO119" s="121"/>
      <c r="AP119" s="122">
        <f t="shared" si="93"/>
        <v>0</v>
      </c>
      <c r="AQ119" s="120"/>
      <c r="AR119" s="121"/>
      <c r="AS119" s="121"/>
      <c r="AT119" s="122">
        <f t="shared" si="94"/>
        <v>0</v>
      </c>
      <c r="AU119" s="120"/>
      <c r="AV119" s="121"/>
      <c r="AW119" s="121"/>
      <c r="AX119" s="122">
        <f t="shared" si="95"/>
        <v>0</v>
      </c>
    </row>
    <row r="120" spans="1:50" s="123" customFormat="1" ht="24.9" hidden="1" customHeight="1" x14ac:dyDescent="0.3">
      <c r="A120" s="34" t="s">
        <v>245</v>
      </c>
      <c r="B120" s="33" t="s">
        <v>244</v>
      </c>
      <c r="C120" s="120"/>
      <c r="D120" s="121"/>
      <c r="E120" s="121"/>
      <c r="F120" s="122">
        <f t="shared" si="84"/>
        <v>0</v>
      </c>
      <c r="G120" s="120"/>
      <c r="H120" s="121"/>
      <c r="I120" s="121"/>
      <c r="J120" s="122">
        <f t="shared" si="85"/>
        <v>0</v>
      </c>
      <c r="K120" s="120"/>
      <c r="L120" s="121"/>
      <c r="M120" s="121"/>
      <c r="N120" s="122">
        <f t="shared" si="86"/>
        <v>0</v>
      </c>
      <c r="O120" s="120"/>
      <c r="P120" s="121"/>
      <c r="Q120" s="121"/>
      <c r="R120" s="122">
        <f t="shared" si="87"/>
        <v>0</v>
      </c>
      <c r="S120" s="120"/>
      <c r="T120" s="121"/>
      <c r="U120" s="121"/>
      <c r="V120" s="122">
        <f t="shared" si="88"/>
        <v>0</v>
      </c>
      <c r="W120" s="120"/>
      <c r="X120" s="121"/>
      <c r="Y120" s="121"/>
      <c r="Z120" s="122">
        <f t="shared" si="89"/>
        <v>0</v>
      </c>
      <c r="AA120" s="120"/>
      <c r="AB120" s="121"/>
      <c r="AC120" s="121"/>
      <c r="AD120" s="122">
        <f t="shared" si="90"/>
        <v>0</v>
      </c>
      <c r="AE120" s="120"/>
      <c r="AF120" s="121"/>
      <c r="AG120" s="121"/>
      <c r="AH120" s="122">
        <f t="shared" si="91"/>
        <v>0</v>
      </c>
      <c r="AI120" s="120"/>
      <c r="AJ120" s="121"/>
      <c r="AK120" s="121"/>
      <c r="AL120" s="122">
        <f t="shared" si="92"/>
        <v>0</v>
      </c>
      <c r="AM120" s="120"/>
      <c r="AN120" s="121"/>
      <c r="AO120" s="121"/>
      <c r="AP120" s="122">
        <f t="shared" si="93"/>
        <v>0</v>
      </c>
      <c r="AQ120" s="120"/>
      <c r="AR120" s="121"/>
      <c r="AS120" s="121"/>
      <c r="AT120" s="122">
        <f t="shared" si="94"/>
        <v>0</v>
      </c>
      <c r="AU120" s="120"/>
      <c r="AV120" s="121"/>
      <c r="AW120" s="121"/>
      <c r="AX120" s="122">
        <f t="shared" si="95"/>
        <v>0</v>
      </c>
    </row>
    <row r="121" spans="1:50" s="123" customFormat="1" ht="24.9" hidden="1" customHeight="1" x14ac:dyDescent="0.3">
      <c r="A121" s="34" t="s">
        <v>243</v>
      </c>
      <c r="B121" s="33" t="s">
        <v>242</v>
      </c>
      <c r="C121" s="120"/>
      <c r="D121" s="121"/>
      <c r="E121" s="121"/>
      <c r="F121" s="122">
        <f t="shared" si="84"/>
        <v>0</v>
      </c>
      <c r="G121" s="120"/>
      <c r="H121" s="121"/>
      <c r="I121" s="121"/>
      <c r="J121" s="122">
        <f t="shared" si="85"/>
        <v>0</v>
      </c>
      <c r="K121" s="120"/>
      <c r="L121" s="121"/>
      <c r="M121" s="121"/>
      <c r="N121" s="122">
        <f t="shared" si="86"/>
        <v>0</v>
      </c>
      <c r="O121" s="120"/>
      <c r="P121" s="121"/>
      <c r="Q121" s="121"/>
      <c r="R121" s="122">
        <f t="shared" si="87"/>
        <v>0</v>
      </c>
      <c r="S121" s="120"/>
      <c r="T121" s="121"/>
      <c r="U121" s="121"/>
      <c r="V121" s="122">
        <f t="shared" si="88"/>
        <v>0</v>
      </c>
      <c r="W121" s="120"/>
      <c r="X121" s="121"/>
      <c r="Y121" s="121"/>
      <c r="Z121" s="122">
        <f t="shared" si="89"/>
        <v>0</v>
      </c>
      <c r="AA121" s="120"/>
      <c r="AB121" s="121"/>
      <c r="AC121" s="121"/>
      <c r="AD121" s="122">
        <f t="shared" si="90"/>
        <v>0</v>
      </c>
      <c r="AE121" s="120"/>
      <c r="AF121" s="121"/>
      <c r="AG121" s="121"/>
      <c r="AH121" s="122">
        <f t="shared" si="91"/>
        <v>0</v>
      </c>
      <c r="AI121" s="120"/>
      <c r="AJ121" s="121"/>
      <c r="AK121" s="121"/>
      <c r="AL121" s="122">
        <f t="shared" si="92"/>
        <v>0</v>
      </c>
      <c r="AM121" s="120"/>
      <c r="AN121" s="121"/>
      <c r="AO121" s="121"/>
      <c r="AP121" s="122">
        <f t="shared" si="93"/>
        <v>0</v>
      </c>
      <c r="AQ121" s="120"/>
      <c r="AR121" s="121"/>
      <c r="AS121" s="121"/>
      <c r="AT121" s="122">
        <f t="shared" si="94"/>
        <v>0</v>
      </c>
      <c r="AU121" s="120"/>
      <c r="AV121" s="121"/>
      <c r="AW121" s="121"/>
      <c r="AX121" s="122">
        <f t="shared" si="95"/>
        <v>0</v>
      </c>
    </row>
    <row r="122" spans="1:50" s="123" customFormat="1" ht="24.9" hidden="1" customHeight="1" x14ac:dyDescent="0.3">
      <c r="A122" s="34" t="s">
        <v>241</v>
      </c>
      <c r="B122" s="33" t="s">
        <v>240</v>
      </c>
      <c r="C122" s="120"/>
      <c r="D122" s="121"/>
      <c r="E122" s="121"/>
      <c r="F122" s="122">
        <f t="shared" si="84"/>
        <v>0</v>
      </c>
      <c r="G122" s="120"/>
      <c r="H122" s="121"/>
      <c r="I122" s="121"/>
      <c r="J122" s="122">
        <f t="shared" si="85"/>
        <v>0</v>
      </c>
      <c r="K122" s="120"/>
      <c r="L122" s="121"/>
      <c r="M122" s="121"/>
      <c r="N122" s="122">
        <f t="shared" si="86"/>
        <v>0</v>
      </c>
      <c r="O122" s="120"/>
      <c r="P122" s="121"/>
      <c r="Q122" s="121"/>
      <c r="R122" s="122">
        <f t="shared" si="87"/>
        <v>0</v>
      </c>
      <c r="S122" s="120"/>
      <c r="T122" s="121"/>
      <c r="U122" s="121"/>
      <c r="V122" s="122">
        <f t="shared" si="88"/>
        <v>0</v>
      </c>
      <c r="W122" s="120"/>
      <c r="X122" s="121"/>
      <c r="Y122" s="121"/>
      <c r="Z122" s="122">
        <f t="shared" si="89"/>
        <v>0</v>
      </c>
      <c r="AA122" s="120"/>
      <c r="AB122" s="121"/>
      <c r="AC122" s="121"/>
      <c r="AD122" s="122">
        <f t="shared" si="90"/>
        <v>0</v>
      </c>
      <c r="AE122" s="120"/>
      <c r="AF122" s="121"/>
      <c r="AG122" s="121"/>
      <c r="AH122" s="122">
        <f t="shared" si="91"/>
        <v>0</v>
      </c>
      <c r="AI122" s="120"/>
      <c r="AJ122" s="121"/>
      <c r="AK122" s="121"/>
      <c r="AL122" s="122">
        <f t="shared" si="92"/>
        <v>0</v>
      </c>
      <c r="AM122" s="120"/>
      <c r="AN122" s="121"/>
      <c r="AO122" s="121"/>
      <c r="AP122" s="122">
        <f t="shared" si="93"/>
        <v>0</v>
      </c>
      <c r="AQ122" s="120"/>
      <c r="AR122" s="121"/>
      <c r="AS122" s="121"/>
      <c r="AT122" s="122">
        <f t="shared" si="94"/>
        <v>0</v>
      </c>
      <c r="AU122" s="120"/>
      <c r="AV122" s="121"/>
      <c r="AW122" s="121"/>
      <c r="AX122" s="122">
        <f t="shared" si="95"/>
        <v>0</v>
      </c>
    </row>
    <row r="123" spans="1:50" s="123" customFormat="1" ht="24.9" hidden="1" customHeight="1" x14ac:dyDescent="0.3">
      <c r="A123" s="34" t="s">
        <v>239</v>
      </c>
      <c r="B123" s="33" t="s">
        <v>238</v>
      </c>
      <c r="C123" s="120"/>
      <c r="D123" s="121"/>
      <c r="E123" s="121"/>
      <c r="F123" s="122">
        <f t="shared" si="84"/>
        <v>0</v>
      </c>
      <c r="G123" s="120"/>
      <c r="H123" s="121"/>
      <c r="I123" s="121"/>
      <c r="J123" s="122">
        <f t="shared" si="85"/>
        <v>0</v>
      </c>
      <c r="K123" s="120"/>
      <c r="L123" s="121"/>
      <c r="M123" s="121"/>
      <c r="N123" s="122">
        <f t="shared" si="86"/>
        <v>0</v>
      </c>
      <c r="O123" s="120"/>
      <c r="P123" s="121"/>
      <c r="Q123" s="121"/>
      <c r="R123" s="122">
        <f t="shared" si="87"/>
        <v>0</v>
      </c>
      <c r="S123" s="120"/>
      <c r="T123" s="121"/>
      <c r="U123" s="121"/>
      <c r="V123" s="122">
        <f t="shared" si="88"/>
        <v>0</v>
      </c>
      <c r="W123" s="120"/>
      <c r="X123" s="121"/>
      <c r="Y123" s="121"/>
      <c r="Z123" s="122">
        <f t="shared" si="89"/>
        <v>0</v>
      </c>
      <c r="AA123" s="120"/>
      <c r="AB123" s="121"/>
      <c r="AC123" s="121"/>
      <c r="AD123" s="122">
        <f t="shared" si="90"/>
        <v>0</v>
      </c>
      <c r="AE123" s="120"/>
      <c r="AF123" s="121"/>
      <c r="AG123" s="121"/>
      <c r="AH123" s="122">
        <f t="shared" si="91"/>
        <v>0</v>
      </c>
      <c r="AI123" s="120"/>
      <c r="AJ123" s="121"/>
      <c r="AK123" s="121"/>
      <c r="AL123" s="122">
        <f t="shared" si="92"/>
        <v>0</v>
      </c>
      <c r="AM123" s="120"/>
      <c r="AN123" s="121"/>
      <c r="AO123" s="121"/>
      <c r="AP123" s="122">
        <f t="shared" si="93"/>
        <v>0</v>
      </c>
      <c r="AQ123" s="120"/>
      <c r="AR123" s="121"/>
      <c r="AS123" s="121"/>
      <c r="AT123" s="122">
        <f t="shared" si="94"/>
        <v>0</v>
      </c>
      <c r="AU123" s="120"/>
      <c r="AV123" s="121"/>
      <c r="AW123" s="121"/>
      <c r="AX123" s="122">
        <f t="shared" si="95"/>
        <v>0</v>
      </c>
    </row>
    <row r="124" spans="1:50" s="123" customFormat="1" ht="24.9" hidden="1" customHeight="1" x14ac:dyDescent="0.3">
      <c r="A124" s="34" t="s">
        <v>237</v>
      </c>
      <c r="B124" s="33" t="s">
        <v>236</v>
      </c>
      <c r="C124" s="120"/>
      <c r="D124" s="121"/>
      <c r="E124" s="121"/>
      <c r="F124" s="122">
        <f t="shared" si="84"/>
        <v>0</v>
      </c>
      <c r="G124" s="120"/>
      <c r="H124" s="121"/>
      <c r="I124" s="121"/>
      <c r="J124" s="122">
        <f t="shared" si="85"/>
        <v>0</v>
      </c>
      <c r="K124" s="120"/>
      <c r="L124" s="121"/>
      <c r="M124" s="121"/>
      <c r="N124" s="122">
        <f t="shared" si="86"/>
        <v>0</v>
      </c>
      <c r="O124" s="120"/>
      <c r="P124" s="121"/>
      <c r="Q124" s="121"/>
      <c r="R124" s="122">
        <f t="shared" si="87"/>
        <v>0</v>
      </c>
      <c r="S124" s="120"/>
      <c r="T124" s="121"/>
      <c r="U124" s="121"/>
      <c r="V124" s="122">
        <f t="shared" si="88"/>
        <v>0</v>
      </c>
      <c r="W124" s="120"/>
      <c r="X124" s="121"/>
      <c r="Y124" s="121"/>
      <c r="Z124" s="122">
        <f t="shared" si="89"/>
        <v>0</v>
      </c>
      <c r="AA124" s="120"/>
      <c r="AB124" s="121"/>
      <c r="AC124" s="121"/>
      <c r="AD124" s="122">
        <f t="shared" si="90"/>
        <v>0</v>
      </c>
      <c r="AE124" s="120"/>
      <c r="AF124" s="121"/>
      <c r="AG124" s="121"/>
      <c r="AH124" s="122">
        <f t="shared" si="91"/>
        <v>0</v>
      </c>
      <c r="AI124" s="120"/>
      <c r="AJ124" s="121"/>
      <c r="AK124" s="121"/>
      <c r="AL124" s="122">
        <f t="shared" si="92"/>
        <v>0</v>
      </c>
      <c r="AM124" s="120"/>
      <c r="AN124" s="121"/>
      <c r="AO124" s="121"/>
      <c r="AP124" s="122">
        <f t="shared" si="93"/>
        <v>0</v>
      </c>
      <c r="AQ124" s="120"/>
      <c r="AR124" s="121"/>
      <c r="AS124" s="121"/>
      <c r="AT124" s="122">
        <f t="shared" si="94"/>
        <v>0</v>
      </c>
      <c r="AU124" s="120"/>
      <c r="AV124" s="121"/>
      <c r="AW124" s="121"/>
      <c r="AX124" s="122">
        <f t="shared" si="95"/>
        <v>0</v>
      </c>
    </row>
    <row r="125" spans="1:50" s="123" customFormat="1" ht="24.9" hidden="1" customHeight="1" x14ac:dyDescent="0.3">
      <c r="A125" s="34" t="s">
        <v>235</v>
      </c>
      <c r="B125" s="33" t="s">
        <v>234</v>
      </c>
      <c r="C125" s="120"/>
      <c r="D125" s="121"/>
      <c r="E125" s="121"/>
      <c r="F125" s="122">
        <f t="shared" si="84"/>
        <v>0</v>
      </c>
      <c r="G125" s="120"/>
      <c r="H125" s="121"/>
      <c r="I125" s="121"/>
      <c r="J125" s="122">
        <f t="shared" si="85"/>
        <v>0</v>
      </c>
      <c r="K125" s="120"/>
      <c r="L125" s="121"/>
      <c r="M125" s="121"/>
      <c r="N125" s="122">
        <f t="shared" si="86"/>
        <v>0</v>
      </c>
      <c r="O125" s="120"/>
      <c r="P125" s="121"/>
      <c r="Q125" s="121"/>
      <c r="R125" s="122">
        <f t="shared" si="87"/>
        <v>0</v>
      </c>
      <c r="S125" s="120"/>
      <c r="T125" s="121"/>
      <c r="U125" s="121"/>
      <c r="V125" s="122">
        <f t="shared" si="88"/>
        <v>0</v>
      </c>
      <c r="W125" s="120"/>
      <c r="X125" s="121"/>
      <c r="Y125" s="121"/>
      <c r="Z125" s="122">
        <f t="shared" si="89"/>
        <v>0</v>
      </c>
      <c r="AA125" s="120"/>
      <c r="AB125" s="121"/>
      <c r="AC125" s="121"/>
      <c r="AD125" s="122">
        <f t="shared" si="90"/>
        <v>0</v>
      </c>
      <c r="AE125" s="120"/>
      <c r="AF125" s="121"/>
      <c r="AG125" s="121"/>
      <c r="AH125" s="122">
        <f t="shared" si="91"/>
        <v>0</v>
      </c>
      <c r="AI125" s="120"/>
      <c r="AJ125" s="121"/>
      <c r="AK125" s="121"/>
      <c r="AL125" s="122">
        <f t="shared" si="92"/>
        <v>0</v>
      </c>
      <c r="AM125" s="120"/>
      <c r="AN125" s="121"/>
      <c r="AO125" s="121"/>
      <c r="AP125" s="122">
        <f t="shared" si="93"/>
        <v>0</v>
      </c>
      <c r="AQ125" s="120"/>
      <c r="AR125" s="121"/>
      <c r="AS125" s="121"/>
      <c r="AT125" s="122">
        <f t="shared" si="94"/>
        <v>0</v>
      </c>
      <c r="AU125" s="120"/>
      <c r="AV125" s="121"/>
      <c r="AW125" s="121"/>
      <c r="AX125" s="122">
        <f t="shared" si="95"/>
        <v>0</v>
      </c>
    </row>
    <row r="126" spans="1:50" s="128" customFormat="1" ht="24.9" hidden="1" customHeight="1" x14ac:dyDescent="0.3">
      <c r="A126" s="28" t="s">
        <v>233</v>
      </c>
      <c r="B126" s="27" t="s">
        <v>232</v>
      </c>
      <c r="C126" s="125">
        <f>SUM(C124:C125)</f>
        <v>0</v>
      </c>
      <c r="D126" s="126">
        <f>SUM(D124:D125)</f>
        <v>0</v>
      </c>
      <c r="E126" s="126">
        <f>SUM(E124:E125)</f>
        <v>0</v>
      </c>
      <c r="F126" s="127">
        <f>IF((SUM(C126:E126))=SUM(F124:F125),SUM(F124:F125),"HIBA!")</f>
        <v>0</v>
      </c>
      <c r="G126" s="125">
        <f>SUM(G124:G125)</f>
        <v>0</v>
      </c>
      <c r="H126" s="126">
        <f>SUM(H124:H125)</f>
        <v>0</v>
      </c>
      <c r="I126" s="126">
        <f>SUM(I124:I125)</f>
        <v>0</v>
      </c>
      <c r="J126" s="127">
        <f>IF((SUM(F126:I126))=SUM(J124:J125),SUM(J124:J125),"HIBA!")</f>
        <v>0</v>
      </c>
      <c r="K126" s="125">
        <f>SUM(K124:K125)</f>
        <v>0</v>
      </c>
      <c r="L126" s="126">
        <f>SUM(L124:L125)</f>
        <v>0</v>
      </c>
      <c r="M126" s="126">
        <f>SUM(M124:M125)</f>
        <v>0</v>
      </c>
      <c r="N126" s="127">
        <f>IF((SUM(J126:M126))=SUM(N124:N125),SUM(N124:N125),"HIBA!")</f>
        <v>0</v>
      </c>
      <c r="O126" s="125">
        <f>SUM(O124:O125)</f>
        <v>0</v>
      </c>
      <c r="P126" s="126">
        <f>SUM(P124:P125)</f>
        <v>0</v>
      </c>
      <c r="Q126" s="126">
        <f>SUM(Q124:Q125)</f>
        <v>0</v>
      </c>
      <c r="R126" s="127">
        <f>IF((SUM(N126:Q126))=SUM(R124:R125),SUM(R124:R125),"HIBA!")</f>
        <v>0</v>
      </c>
      <c r="S126" s="125">
        <f>SUM(S124:S125)</f>
        <v>0</v>
      </c>
      <c r="T126" s="126">
        <f>SUM(T124:T125)</f>
        <v>0</v>
      </c>
      <c r="U126" s="126">
        <f>SUM(U124:U125)</f>
        <v>0</v>
      </c>
      <c r="V126" s="127">
        <f>IF((SUM(R126:U126))=SUM(V124:V125),SUM(V124:V125),"HIBA!")</f>
        <v>0</v>
      </c>
      <c r="W126" s="125">
        <f>SUM(W124:W125)</f>
        <v>0</v>
      </c>
      <c r="X126" s="126">
        <f>SUM(X124:X125)</f>
        <v>0</v>
      </c>
      <c r="Y126" s="126">
        <f>SUM(Y124:Y125)</f>
        <v>0</v>
      </c>
      <c r="Z126" s="127">
        <f>IF((SUM(V126:Y126))=SUM(Z124:Z125),SUM(Z124:Z125),"HIBA!")</f>
        <v>0</v>
      </c>
      <c r="AA126" s="125">
        <f>SUM(AA124:AA125)</f>
        <v>0</v>
      </c>
      <c r="AB126" s="126">
        <f>SUM(AB124:AB125)</f>
        <v>0</v>
      </c>
      <c r="AC126" s="126">
        <f>SUM(AC124:AC125)</f>
        <v>0</v>
      </c>
      <c r="AD126" s="127">
        <f>IF((SUM(Z126:AC126))=SUM(AD124:AD125),SUM(AD124:AD125),"HIBA!")</f>
        <v>0</v>
      </c>
      <c r="AE126" s="125">
        <f>SUM(AE124:AE125)</f>
        <v>0</v>
      </c>
      <c r="AF126" s="126">
        <f>SUM(AF124:AF125)</f>
        <v>0</v>
      </c>
      <c r="AG126" s="126">
        <f>SUM(AG124:AG125)</f>
        <v>0</v>
      </c>
      <c r="AH126" s="127">
        <f>IF((SUM(AD126:AG126))=SUM(AH124:AH125),SUM(AH124:AH125),"HIBA!")</f>
        <v>0</v>
      </c>
      <c r="AI126" s="125">
        <f>SUM(AI124:AI125)</f>
        <v>0</v>
      </c>
      <c r="AJ126" s="126">
        <f>SUM(AJ124:AJ125)</f>
        <v>0</v>
      </c>
      <c r="AK126" s="126">
        <f>SUM(AK124:AK125)</f>
        <v>0</v>
      </c>
      <c r="AL126" s="127">
        <f>IF((SUM(AH126:AK126))=SUM(AL124:AL125),SUM(AL124:AL125),"HIBA!")</f>
        <v>0</v>
      </c>
      <c r="AM126" s="125">
        <f>SUM(AM124:AM125)</f>
        <v>0</v>
      </c>
      <c r="AN126" s="126">
        <f>SUM(AN124:AN125)</f>
        <v>0</v>
      </c>
      <c r="AO126" s="126">
        <f>SUM(AO124:AO125)</f>
        <v>0</v>
      </c>
      <c r="AP126" s="127">
        <f>IF((SUM(AL126:AO126))=SUM(AP124:AP125),SUM(AP124:AP125),"HIBA!")</f>
        <v>0</v>
      </c>
      <c r="AQ126" s="125">
        <f>SUM(AQ124:AQ125)</f>
        <v>0</v>
      </c>
      <c r="AR126" s="126">
        <f>SUM(AR124:AR125)</f>
        <v>0</v>
      </c>
      <c r="AS126" s="126">
        <f>SUM(AS124:AS125)</f>
        <v>0</v>
      </c>
      <c r="AT126" s="127">
        <f>IF((SUM(AP126:AS126))=SUM(AT124:AT125),SUM(AT124:AT125),"HIBA!")</f>
        <v>0</v>
      </c>
      <c r="AU126" s="125">
        <f>SUM(AU124:AU125)</f>
        <v>0</v>
      </c>
      <c r="AV126" s="126">
        <f>SUM(AV124:AV125)</f>
        <v>0</v>
      </c>
      <c r="AW126" s="126">
        <f>SUM(AW124:AW125)</f>
        <v>0</v>
      </c>
      <c r="AX126" s="127">
        <f>IF((SUM(AT126:AW126))=SUM(AX124:AX125),SUM(AX124:AX125),"HIBA!")</f>
        <v>0</v>
      </c>
    </row>
    <row r="127" spans="1:50" s="128" customFormat="1" ht="24.9" hidden="1" customHeight="1" x14ac:dyDescent="0.3">
      <c r="A127" s="28" t="s">
        <v>231</v>
      </c>
      <c r="B127" s="27" t="s">
        <v>230</v>
      </c>
      <c r="C127" s="125">
        <f>SUM(C117:C123)</f>
        <v>0</v>
      </c>
      <c r="D127" s="126">
        <f>SUM(D117:D123)</f>
        <v>0</v>
      </c>
      <c r="E127" s="126">
        <f>SUM(E117:E123)</f>
        <v>0</v>
      </c>
      <c r="F127" s="127">
        <f>IF((SUM(C127:E127))=SUM(F118:F123,F126),SUM(F118:F123,F126),"HIBA!")</f>
        <v>0</v>
      </c>
      <c r="G127" s="125">
        <f>SUM(G117:G123)</f>
        <v>0</v>
      </c>
      <c r="H127" s="126">
        <f>SUM(H117:H123)</f>
        <v>0</v>
      </c>
      <c r="I127" s="126">
        <f>SUM(I117:I123)</f>
        <v>0</v>
      </c>
      <c r="J127" s="127">
        <f>IF((SUM(F127:I127))=SUM(J118:J123),SUM(J118:J123),"HIBA!")</f>
        <v>0</v>
      </c>
      <c r="K127" s="125">
        <f>SUM(K117:K123)</f>
        <v>0</v>
      </c>
      <c r="L127" s="126">
        <f>SUM(L117:L123)</f>
        <v>0</v>
      </c>
      <c r="M127" s="126">
        <f>SUM(M117:M123)</f>
        <v>0</v>
      </c>
      <c r="N127" s="127">
        <f>IF((SUM(J127:M127))=SUM(N118:N123),SUM(N118:N123),"HIBA!")</f>
        <v>0</v>
      </c>
      <c r="O127" s="125">
        <f>SUM(O117:O123)</f>
        <v>0</v>
      </c>
      <c r="P127" s="126">
        <f>SUM(P117:P123)</f>
        <v>0</v>
      </c>
      <c r="Q127" s="126">
        <f>SUM(Q117:Q123)</f>
        <v>0</v>
      </c>
      <c r="R127" s="127">
        <f>IF((SUM(N127:Q127))=SUM(R118:R123),SUM(R118:R123),"HIBA!")</f>
        <v>0</v>
      </c>
      <c r="S127" s="125">
        <f>SUM(S117:S123)</f>
        <v>0</v>
      </c>
      <c r="T127" s="126">
        <f>SUM(T117:T123)</f>
        <v>0</v>
      </c>
      <c r="U127" s="126">
        <f>SUM(U117:U123)</f>
        <v>0</v>
      </c>
      <c r="V127" s="127">
        <f>IF((SUM(R127:U127))=SUM(V118:V123),SUM(V118:V123),"HIBA!")</f>
        <v>0</v>
      </c>
      <c r="W127" s="125">
        <f>SUM(W117:W123)</f>
        <v>0</v>
      </c>
      <c r="X127" s="126">
        <f>SUM(X117:X123)</f>
        <v>0</v>
      </c>
      <c r="Y127" s="126">
        <f>SUM(Y117:Y123)</f>
        <v>0</v>
      </c>
      <c r="Z127" s="127">
        <f>IF((SUM(V127:Y127))=SUM(Z118:Z123),SUM(Z118:Z123),"HIBA!")</f>
        <v>0</v>
      </c>
      <c r="AA127" s="125">
        <f>SUM(AA117:AA123)</f>
        <v>0</v>
      </c>
      <c r="AB127" s="126">
        <f>SUM(AB117:AB123)</f>
        <v>0</v>
      </c>
      <c r="AC127" s="126">
        <f>SUM(AC117:AC123)</f>
        <v>0</v>
      </c>
      <c r="AD127" s="127">
        <f>IF((SUM(Z127:AC127))=SUM(AD118:AD123),SUM(AD118:AD123),"HIBA!")</f>
        <v>0</v>
      </c>
      <c r="AE127" s="125">
        <f>SUM(AE117:AE123)</f>
        <v>0</v>
      </c>
      <c r="AF127" s="126">
        <f>SUM(AF117:AF123)</f>
        <v>0</v>
      </c>
      <c r="AG127" s="126">
        <f>SUM(AG117:AG123)</f>
        <v>0</v>
      </c>
      <c r="AH127" s="127">
        <f>IF((SUM(AD127:AG127))=SUM(AH118:AH123),SUM(AH118:AH123),"HIBA!")</f>
        <v>0</v>
      </c>
      <c r="AI127" s="125">
        <f>SUM(AI117:AI123)</f>
        <v>0</v>
      </c>
      <c r="AJ127" s="126">
        <f>SUM(AJ117:AJ123)</f>
        <v>0</v>
      </c>
      <c r="AK127" s="126">
        <f>SUM(AK117:AK123)</f>
        <v>0</v>
      </c>
      <c r="AL127" s="127">
        <f>IF((SUM(AH127:AK127))=SUM(AL118:AL123),SUM(AL118:AL123),"HIBA!")</f>
        <v>0</v>
      </c>
      <c r="AM127" s="125">
        <f>SUM(AM117:AM123)</f>
        <v>0</v>
      </c>
      <c r="AN127" s="126">
        <f>SUM(AN117:AN123)</f>
        <v>0</v>
      </c>
      <c r="AO127" s="126">
        <f>SUM(AO117:AO123)</f>
        <v>0</v>
      </c>
      <c r="AP127" s="127">
        <f>IF((SUM(AL127:AO127))=SUM(AP118:AP123),SUM(AP118:AP123),"HIBA!")</f>
        <v>0</v>
      </c>
      <c r="AQ127" s="125">
        <f>SUM(AQ117:AQ123)</f>
        <v>0</v>
      </c>
      <c r="AR127" s="126">
        <f>SUM(AR117:AR123)</f>
        <v>0</v>
      </c>
      <c r="AS127" s="126">
        <f>SUM(AS117:AS123)</f>
        <v>0</v>
      </c>
      <c r="AT127" s="127">
        <f>IF((SUM(AP127:AS127))=SUM(AT118:AT123),SUM(AT118:AT123),"HIBA!")</f>
        <v>0</v>
      </c>
      <c r="AU127" s="125">
        <f>SUM(AU117:AU123)</f>
        <v>0</v>
      </c>
      <c r="AV127" s="126">
        <f>SUM(AV117:AV123)</f>
        <v>0</v>
      </c>
      <c r="AW127" s="126">
        <f>SUM(AW117:AW123)</f>
        <v>0</v>
      </c>
      <c r="AX127" s="127">
        <f>IF((SUM(AT127:AW127))=SUM(AX118:AX123),SUM(AX118:AX123),"HIBA!")</f>
        <v>0</v>
      </c>
    </row>
    <row r="128" spans="1:50" s="123" customFormat="1" ht="24.9" hidden="1" customHeight="1" x14ac:dyDescent="0.3">
      <c r="A128" s="34" t="s">
        <v>229</v>
      </c>
      <c r="B128" s="33" t="s">
        <v>228</v>
      </c>
      <c r="C128" s="120"/>
      <c r="D128" s="121"/>
      <c r="E128" s="121"/>
      <c r="F128" s="122">
        <f>SUM(C128:E128)</f>
        <v>0</v>
      </c>
      <c r="G128" s="120"/>
      <c r="H128" s="121"/>
      <c r="I128" s="121"/>
      <c r="J128" s="122">
        <f>SUM(F128:I128)</f>
        <v>0</v>
      </c>
      <c r="K128" s="120"/>
      <c r="L128" s="121"/>
      <c r="M128" s="121"/>
      <c r="N128" s="122">
        <f>SUM(J128:M128)</f>
        <v>0</v>
      </c>
      <c r="O128" s="120"/>
      <c r="P128" s="121"/>
      <c r="Q128" s="121"/>
      <c r="R128" s="122">
        <f>SUM(N128:Q128)</f>
        <v>0</v>
      </c>
      <c r="S128" s="120"/>
      <c r="T128" s="121"/>
      <c r="U128" s="121"/>
      <c r="V128" s="122">
        <f>SUM(R128:U128)</f>
        <v>0</v>
      </c>
      <c r="W128" s="120"/>
      <c r="X128" s="121"/>
      <c r="Y128" s="121"/>
      <c r="Z128" s="122">
        <f>SUM(V128:Y128)</f>
        <v>0</v>
      </c>
      <c r="AA128" s="120"/>
      <c r="AB128" s="121"/>
      <c r="AC128" s="121"/>
      <c r="AD128" s="122">
        <f>SUM(Z128:AC128)</f>
        <v>0</v>
      </c>
      <c r="AE128" s="120"/>
      <c r="AF128" s="121"/>
      <c r="AG128" s="121"/>
      <c r="AH128" s="122">
        <f>SUM(AD128:AG128)</f>
        <v>0</v>
      </c>
      <c r="AI128" s="120"/>
      <c r="AJ128" s="121"/>
      <c r="AK128" s="121"/>
      <c r="AL128" s="122">
        <f>SUM(AH128:AK128)</f>
        <v>0</v>
      </c>
      <c r="AM128" s="120"/>
      <c r="AN128" s="121"/>
      <c r="AO128" s="121"/>
      <c r="AP128" s="122">
        <f>SUM(AL128:AO128)</f>
        <v>0</v>
      </c>
      <c r="AQ128" s="120"/>
      <c r="AR128" s="121"/>
      <c r="AS128" s="121"/>
      <c r="AT128" s="122">
        <f>SUM(AP128:AS128)</f>
        <v>0</v>
      </c>
      <c r="AU128" s="120"/>
      <c r="AV128" s="121"/>
      <c r="AW128" s="121"/>
      <c r="AX128" s="122">
        <f>SUM(AT128:AW128)</f>
        <v>0</v>
      </c>
    </row>
    <row r="129" spans="1:50" s="123" customFormat="1" ht="24.9" hidden="1" customHeight="1" x14ac:dyDescent="0.3">
      <c r="A129" s="34" t="s">
        <v>227</v>
      </c>
      <c r="B129" s="33" t="s">
        <v>226</v>
      </c>
      <c r="C129" s="120"/>
      <c r="D129" s="121"/>
      <c r="E129" s="121"/>
      <c r="F129" s="122">
        <f>SUM(C129:E129)</f>
        <v>0</v>
      </c>
      <c r="G129" s="120"/>
      <c r="H129" s="121"/>
      <c r="I129" s="121"/>
      <c r="J129" s="122">
        <f>SUM(F129:I129)</f>
        <v>0</v>
      </c>
      <c r="K129" s="120"/>
      <c r="L129" s="121"/>
      <c r="M129" s="121"/>
      <c r="N129" s="122">
        <f>SUM(J129:M129)</f>
        <v>0</v>
      </c>
      <c r="O129" s="120"/>
      <c r="P129" s="121"/>
      <c r="Q129" s="121"/>
      <c r="R129" s="122">
        <f>SUM(N129:Q129)</f>
        <v>0</v>
      </c>
      <c r="S129" s="120"/>
      <c r="T129" s="121"/>
      <c r="U129" s="121"/>
      <c r="V129" s="122">
        <f>SUM(R129:U129)</f>
        <v>0</v>
      </c>
      <c r="W129" s="120"/>
      <c r="X129" s="121"/>
      <c r="Y129" s="121"/>
      <c r="Z129" s="122">
        <f>SUM(V129:Y129)</f>
        <v>0</v>
      </c>
      <c r="AA129" s="120"/>
      <c r="AB129" s="121"/>
      <c r="AC129" s="121"/>
      <c r="AD129" s="122">
        <f>SUM(Z129:AC129)</f>
        <v>0</v>
      </c>
      <c r="AE129" s="120"/>
      <c r="AF129" s="121"/>
      <c r="AG129" s="121"/>
      <c r="AH129" s="122">
        <f>SUM(AD129:AG129)</f>
        <v>0</v>
      </c>
      <c r="AI129" s="120"/>
      <c r="AJ129" s="121"/>
      <c r="AK129" s="121"/>
      <c r="AL129" s="122">
        <f>SUM(AH129:AK129)</f>
        <v>0</v>
      </c>
      <c r="AM129" s="120"/>
      <c r="AN129" s="121"/>
      <c r="AO129" s="121"/>
      <c r="AP129" s="122">
        <f>SUM(AL129:AO129)</f>
        <v>0</v>
      </c>
      <c r="AQ129" s="120"/>
      <c r="AR129" s="121"/>
      <c r="AS129" s="121"/>
      <c r="AT129" s="122">
        <f>SUM(AP129:AS129)</f>
        <v>0</v>
      </c>
      <c r="AU129" s="120"/>
      <c r="AV129" s="121"/>
      <c r="AW129" s="121"/>
      <c r="AX129" s="122">
        <f>SUM(AT129:AW129)</f>
        <v>0</v>
      </c>
    </row>
    <row r="130" spans="1:50" s="123" customFormat="1" ht="24.9" hidden="1" customHeight="1" x14ac:dyDescent="0.3">
      <c r="A130" s="34" t="s">
        <v>225</v>
      </c>
      <c r="B130" s="33" t="s">
        <v>224</v>
      </c>
      <c r="C130" s="120"/>
      <c r="D130" s="121"/>
      <c r="E130" s="121"/>
      <c r="F130" s="122">
        <f>SUM(C130:E130)</f>
        <v>0</v>
      </c>
      <c r="G130" s="120"/>
      <c r="H130" s="121"/>
      <c r="I130" s="121"/>
      <c r="J130" s="122">
        <f>SUM(F130:I130)</f>
        <v>0</v>
      </c>
      <c r="K130" s="120"/>
      <c r="L130" s="121"/>
      <c r="M130" s="121"/>
      <c r="N130" s="122">
        <f>SUM(J130:M130)</f>
        <v>0</v>
      </c>
      <c r="O130" s="120"/>
      <c r="P130" s="121"/>
      <c r="Q130" s="121"/>
      <c r="R130" s="122">
        <f>SUM(N130:Q130)</f>
        <v>0</v>
      </c>
      <c r="S130" s="120"/>
      <c r="T130" s="121"/>
      <c r="U130" s="121"/>
      <c r="V130" s="122">
        <f>SUM(R130:U130)</f>
        <v>0</v>
      </c>
      <c r="W130" s="120"/>
      <c r="X130" s="121"/>
      <c r="Y130" s="121"/>
      <c r="Z130" s="122">
        <f>SUM(V130:Y130)</f>
        <v>0</v>
      </c>
      <c r="AA130" s="120"/>
      <c r="AB130" s="121"/>
      <c r="AC130" s="121"/>
      <c r="AD130" s="122">
        <f>SUM(Z130:AC130)</f>
        <v>0</v>
      </c>
      <c r="AE130" s="120"/>
      <c r="AF130" s="121"/>
      <c r="AG130" s="121"/>
      <c r="AH130" s="122">
        <f>SUM(AD130:AG130)</f>
        <v>0</v>
      </c>
      <c r="AI130" s="120"/>
      <c r="AJ130" s="121"/>
      <c r="AK130" s="121"/>
      <c r="AL130" s="122">
        <f>SUM(AH130:AK130)</f>
        <v>0</v>
      </c>
      <c r="AM130" s="120"/>
      <c r="AN130" s="121"/>
      <c r="AO130" s="121"/>
      <c r="AP130" s="122">
        <f>SUM(AL130:AO130)</f>
        <v>0</v>
      </c>
      <c r="AQ130" s="120"/>
      <c r="AR130" s="121"/>
      <c r="AS130" s="121"/>
      <c r="AT130" s="122">
        <f>SUM(AP130:AS130)</f>
        <v>0</v>
      </c>
      <c r="AU130" s="120"/>
      <c r="AV130" s="121"/>
      <c r="AW130" s="121"/>
      <c r="AX130" s="122">
        <f>SUM(AT130:AW130)</f>
        <v>0</v>
      </c>
    </row>
    <row r="131" spans="1:50" s="123" customFormat="1" ht="24.9" hidden="1" customHeight="1" x14ac:dyDescent="0.3">
      <c r="A131" s="34" t="s">
        <v>223</v>
      </c>
      <c r="B131" s="33" t="s">
        <v>222</v>
      </c>
      <c r="C131" s="120"/>
      <c r="D131" s="121"/>
      <c r="E131" s="121"/>
      <c r="F131" s="122">
        <f>SUM(C131:E131)</f>
        <v>0</v>
      </c>
      <c r="G131" s="120"/>
      <c r="H131" s="121"/>
      <c r="I131" s="121"/>
      <c r="J131" s="122">
        <f>SUM(F131:I131)</f>
        <v>0</v>
      </c>
      <c r="K131" s="120"/>
      <c r="L131" s="121"/>
      <c r="M131" s="121"/>
      <c r="N131" s="122">
        <f>SUM(J131:M131)</f>
        <v>0</v>
      </c>
      <c r="O131" s="120"/>
      <c r="P131" s="121"/>
      <c r="Q131" s="121"/>
      <c r="R131" s="122">
        <f>SUM(N131:Q131)</f>
        <v>0</v>
      </c>
      <c r="S131" s="120"/>
      <c r="T131" s="121"/>
      <c r="U131" s="121"/>
      <c r="V131" s="122">
        <f>SUM(R131:U131)</f>
        <v>0</v>
      </c>
      <c r="W131" s="120"/>
      <c r="X131" s="121"/>
      <c r="Y131" s="121"/>
      <c r="Z131" s="122">
        <f>SUM(V131:Y131)</f>
        <v>0</v>
      </c>
      <c r="AA131" s="120"/>
      <c r="AB131" s="121"/>
      <c r="AC131" s="121"/>
      <c r="AD131" s="122">
        <f>SUM(Z131:AC131)</f>
        <v>0</v>
      </c>
      <c r="AE131" s="120"/>
      <c r="AF131" s="121"/>
      <c r="AG131" s="121"/>
      <c r="AH131" s="122">
        <f>SUM(AD131:AG131)</f>
        <v>0</v>
      </c>
      <c r="AI131" s="120"/>
      <c r="AJ131" s="121"/>
      <c r="AK131" s="121"/>
      <c r="AL131" s="122">
        <f>SUM(AH131:AK131)</f>
        <v>0</v>
      </c>
      <c r="AM131" s="120"/>
      <c r="AN131" s="121"/>
      <c r="AO131" s="121"/>
      <c r="AP131" s="122">
        <f>SUM(AL131:AO131)</f>
        <v>0</v>
      </c>
      <c r="AQ131" s="120"/>
      <c r="AR131" s="121"/>
      <c r="AS131" s="121"/>
      <c r="AT131" s="122">
        <f>SUM(AP131:AS131)</f>
        <v>0</v>
      </c>
      <c r="AU131" s="120"/>
      <c r="AV131" s="121"/>
      <c r="AW131" s="121"/>
      <c r="AX131" s="122">
        <f>SUM(AT131:AW131)</f>
        <v>0</v>
      </c>
    </row>
    <row r="132" spans="1:50" s="123" customFormat="1" ht="24.9" hidden="1" customHeight="1" x14ac:dyDescent="0.3">
      <c r="A132" s="34" t="s">
        <v>221</v>
      </c>
      <c r="B132" s="33" t="s">
        <v>220</v>
      </c>
      <c r="C132" s="120"/>
      <c r="D132" s="121"/>
      <c r="E132" s="121"/>
      <c r="F132" s="122">
        <f>SUM(C132:E132)</f>
        <v>0</v>
      </c>
      <c r="G132" s="120"/>
      <c r="H132" s="121"/>
      <c r="I132" s="121"/>
      <c r="J132" s="122">
        <f>SUM(F132:I132)</f>
        <v>0</v>
      </c>
      <c r="K132" s="120"/>
      <c r="L132" s="121"/>
      <c r="M132" s="121"/>
      <c r="N132" s="122">
        <f>SUM(J132:M132)</f>
        <v>0</v>
      </c>
      <c r="O132" s="120"/>
      <c r="P132" s="121"/>
      <c r="Q132" s="121"/>
      <c r="R132" s="122">
        <f>SUM(N132:Q132)</f>
        <v>0</v>
      </c>
      <c r="S132" s="120"/>
      <c r="T132" s="121"/>
      <c r="U132" s="121"/>
      <c r="V132" s="122">
        <f>SUM(R132:U132)</f>
        <v>0</v>
      </c>
      <c r="W132" s="120"/>
      <c r="X132" s="121"/>
      <c r="Y132" s="121"/>
      <c r="Z132" s="122">
        <f>SUM(V132:Y132)</f>
        <v>0</v>
      </c>
      <c r="AA132" s="120"/>
      <c r="AB132" s="121"/>
      <c r="AC132" s="121"/>
      <c r="AD132" s="122">
        <f>SUM(Z132:AC132)</f>
        <v>0</v>
      </c>
      <c r="AE132" s="120"/>
      <c r="AF132" s="121"/>
      <c r="AG132" s="121"/>
      <c r="AH132" s="122">
        <f>SUM(AD132:AG132)</f>
        <v>0</v>
      </c>
      <c r="AI132" s="120"/>
      <c r="AJ132" s="121"/>
      <c r="AK132" s="121"/>
      <c r="AL132" s="122">
        <f>SUM(AH132:AK132)</f>
        <v>0</v>
      </c>
      <c r="AM132" s="120"/>
      <c r="AN132" s="121"/>
      <c r="AO132" s="121"/>
      <c r="AP132" s="122">
        <f>SUM(AL132:AO132)</f>
        <v>0</v>
      </c>
      <c r="AQ132" s="120"/>
      <c r="AR132" s="121"/>
      <c r="AS132" s="121"/>
      <c r="AT132" s="122">
        <f>SUM(AP132:AS132)</f>
        <v>0</v>
      </c>
      <c r="AU132" s="120"/>
      <c r="AV132" s="121"/>
      <c r="AW132" s="121"/>
      <c r="AX132" s="122">
        <f>SUM(AT132:AW132)</f>
        <v>0</v>
      </c>
    </row>
    <row r="133" spans="1:50" s="128" customFormat="1" ht="24.9" hidden="1" customHeight="1" x14ac:dyDescent="0.3">
      <c r="A133" s="28" t="s">
        <v>219</v>
      </c>
      <c r="B133" s="27" t="s">
        <v>218</v>
      </c>
      <c r="C133" s="125">
        <f>SUM(C128:C132)</f>
        <v>0</v>
      </c>
      <c r="D133" s="126">
        <f>SUM(D128:D132)</f>
        <v>0</v>
      </c>
      <c r="E133" s="126">
        <f>SUM(E128:E132)</f>
        <v>0</v>
      </c>
      <c r="F133" s="127">
        <f>IF((SUM(C133:E133))=SUM(F128:F132),SUM(F128:F132),"HIBA!")</f>
        <v>0</v>
      </c>
      <c r="G133" s="125">
        <f>SUM(G128:G131)</f>
        <v>0</v>
      </c>
      <c r="H133" s="126">
        <f>SUM(H128:H131)</f>
        <v>0</v>
      </c>
      <c r="I133" s="126">
        <f>SUM(I128:I131)</f>
        <v>0</v>
      </c>
      <c r="J133" s="127">
        <f>IF((SUM(F133:I133))=SUM(J128:J132),SUM(J128:J132),"HIBA!")</f>
        <v>0</v>
      </c>
      <c r="K133" s="125">
        <f>SUM(K128:K131)</f>
        <v>0</v>
      </c>
      <c r="L133" s="126">
        <f>SUM(L128:L131)</f>
        <v>0</v>
      </c>
      <c r="M133" s="126">
        <f>SUM(M128:M131)</f>
        <v>0</v>
      </c>
      <c r="N133" s="127">
        <f>IF((SUM(J133:M133))=SUM(N128:N132),SUM(N128:N132),"HIBA!")</f>
        <v>0</v>
      </c>
      <c r="O133" s="125">
        <f>SUM(O128:O131)</f>
        <v>0</v>
      </c>
      <c r="P133" s="126">
        <f>SUM(P128:P131)</f>
        <v>0</v>
      </c>
      <c r="Q133" s="126">
        <f>SUM(Q128:Q131)</f>
        <v>0</v>
      </c>
      <c r="R133" s="127">
        <f>IF((SUM(N133:Q133))=SUM(R128:R132),SUM(R128:R132),"HIBA!")</f>
        <v>0</v>
      </c>
      <c r="S133" s="125">
        <f>SUM(S128:S131)</f>
        <v>0</v>
      </c>
      <c r="T133" s="126">
        <f>SUM(T128:T131)</f>
        <v>0</v>
      </c>
      <c r="U133" s="126">
        <f>SUM(U128:U131)</f>
        <v>0</v>
      </c>
      <c r="V133" s="127">
        <f>IF((SUM(R133:U133))=SUM(V128:V132),SUM(V128:V132),"HIBA!")</f>
        <v>0</v>
      </c>
      <c r="W133" s="125">
        <f>SUM(W128:W131)</f>
        <v>0</v>
      </c>
      <c r="X133" s="126">
        <f>SUM(X128:X131)</f>
        <v>0</v>
      </c>
      <c r="Y133" s="126">
        <f>SUM(Y128:Y131)</f>
        <v>0</v>
      </c>
      <c r="Z133" s="127">
        <f>IF((SUM(V133:Y133))=SUM(Z128:Z132),SUM(Z128:Z132),"HIBA!")</f>
        <v>0</v>
      </c>
      <c r="AA133" s="125">
        <f>SUM(AA128:AA131)</f>
        <v>0</v>
      </c>
      <c r="AB133" s="126">
        <f>SUM(AB128:AB131)</f>
        <v>0</v>
      </c>
      <c r="AC133" s="126">
        <f>SUM(AC128:AC131)</f>
        <v>0</v>
      </c>
      <c r="AD133" s="127">
        <f>IF((SUM(Z133:AC133))=SUM(AD128:AD132),SUM(AD128:AD132),"HIBA!")</f>
        <v>0</v>
      </c>
      <c r="AE133" s="125">
        <f>SUM(AE128:AE131)</f>
        <v>0</v>
      </c>
      <c r="AF133" s="126">
        <f>SUM(AF128:AF131)</f>
        <v>0</v>
      </c>
      <c r="AG133" s="126">
        <f>SUM(AG128:AG131)</f>
        <v>0</v>
      </c>
      <c r="AH133" s="127">
        <f>IF((SUM(AD133:AG133))=SUM(AH128:AH132),SUM(AH128:AH132),"HIBA!")</f>
        <v>0</v>
      </c>
      <c r="AI133" s="125">
        <f>SUM(AI128:AI131)</f>
        <v>0</v>
      </c>
      <c r="AJ133" s="126">
        <f>SUM(AJ128:AJ131)</f>
        <v>0</v>
      </c>
      <c r="AK133" s="126">
        <f>SUM(AK128:AK131)</f>
        <v>0</v>
      </c>
      <c r="AL133" s="127">
        <f>IF((SUM(AH133:AK133))=SUM(AL128:AL132),SUM(AL128:AL132),"HIBA!")</f>
        <v>0</v>
      </c>
      <c r="AM133" s="125">
        <f>SUM(AM128:AM131)</f>
        <v>0</v>
      </c>
      <c r="AN133" s="126">
        <f>SUM(AN128:AN131)</f>
        <v>0</v>
      </c>
      <c r="AO133" s="126">
        <f>SUM(AO128:AO131)</f>
        <v>0</v>
      </c>
      <c r="AP133" s="127">
        <f>IF((SUM(AL133:AO133))=SUM(AP128:AP132),SUM(AP128:AP132),"HIBA!")</f>
        <v>0</v>
      </c>
      <c r="AQ133" s="125">
        <f>SUM(AQ128:AQ131)</f>
        <v>0</v>
      </c>
      <c r="AR133" s="126">
        <f>SUM(AR128:AR131)</f>
        <v>0</v>
      </c>
      <c r="AS133" s="126">
        <f>SUM(AS128:AS131)</f>
        <v>0</v>
      </c>
      <c r="AT133" s="127">
        <f>IF((SUM(AP133:AS133))=SUM(AT128:AT132),SUM(AT128:AT132),"HIBA!")</f>
        <v>0</v>
      </c>
      <c r="AU133" s="125">
        <f>SUM(AU128:AU131)</f>
        <v>0</v>
      </c>
      <c r="AV133" s="126">
        <f>SUM(AV128:AV131)</f>
        <v>0</v>
      </c>
      <c r="AW133" s="126">
        <f>SUM(AW128:AW131)</f>
        <v>0</v>
      </c>
      <c r="AX133" s="127">
        <f>IF((SUM(AT133:AW133))=SUM(AX128:AX132),SUM(AX128:AX132),"HIBA!")</f>
        <v>0</v>
      </c>
    </row>
    <row r="134" spans="1:50" s="142" customFormat="1" ht="24.9" hidden="1" customHeight="1" x14ac:dyDescent="0.3">
      <c r="A134" s="45" t="s">
        <v>217</v>
      </c>
      <c r="B134" s="21" t="s">
        <v>216</v>
      </c>
      <c r="C134" s="139"/>
      <c r="D134" s="140"/>
      <c r="E134" s="140"/>
      <c r="F134" s="141">
        <f>SUM(C134:E134)</f>
        <v>0</v>
      </c>
      <c r="G134" s="139"/>
      <c r="H134" s="140"/>
      <c r="I134" s="140"/>
      <c r="J134" s="141">
        <f>SUM(F134:I134)</f>
        <v>0</v>
      </c>
      <c r="K134" s="139"/>
      <c r="L134" s="140"/>
      <c r="M134" s="140"/>
      <c r="N134" s="141">
        <f>SUM(J134:M134)</f>
        <v>0</v>
      </c>
      <c r="O134" s="139"/>
      <c r="P134" s="140"/>
      <c r="Q134" s="140"/>
      <c r="R134" s="141">
        <f>SUM(N134:Q134)</f>
        <v>0</v>
      </c>
      <c r="S134" s="139"/>
      <c r="T134" s="140"/>
      <c r="U134" s="140"/>
      <c r="V134" s="141">
        <f>SUM(R134:U134)</f>
        <v>0</v>
      </c>
      <c r="W134" s="139"/>
      <c r="X134" s="140"/>
      <c r="Y134" s="140"/>
      <c r="Z134" s="141">
        <f>SUM(V134:Y134)</f>
        <v>0</v>
      </c>
      <c r="AA134" s="139"/>
      <c r="AB134" s="140"/>
      <c r="AC134" s="140"/>
      <c r="AD134" s="141">
        <f>SUM(Z134:AC134)</f>
        <v>0</v>
      </c>
      <c r="AE134" s="139"/>
      <c r="AF134" s="140"/>
      <c r="AG134" s="140"/>
      <c r="AH134" s="141">
        <f>SUM(AD134:AG134)</f>
        <v>0</v>
      </c>
      <c r="AI134" s="139"/>
      <c r="AJ134" s="140"/>
      <c r="AK134" s="140"/>
      <c r="AL134" s="141">
        <f>SUM(AH134:AK134)</f>
        <v>0</v>
      </c>
      <c r="AM134" s="139"/>
      <c r="AN134" s="140"/>
      <c r="AO134" s="140"/>
      <c r="AP134" s="141">
        <f>SUM(AL134:AO134)</f>
        <v>0</v>
      </c>
      <c r="AQ134" s="139"/>
      <c r="AR134" s="140"/>
      <c r="AS134" s="140"/>
      <c r="AT134" s="141">
        <f>SUM(AP134:AS134)</f>
        <v>0</v>
      </c>
      <c r="AU134" s="139"/>
      <c r="AV134" s="140"/>
      <c r="AW134" s="140"/>
      <c r="AX134" s="141">
        <f>SUM(AT134:AW134)</f>
        <v>0</v>
      </c>
    </row>
    <row r="135" spans="1:50" s="142" customFormat="1" ht="24.9" hidden="1" customHeight="1" x14ac:dyDescent="0.3">
      <c r="A135" s="45" t="s">
        <v>215</v>
      </c>
      <c r="B135" s="21" t="s">
        <v>214</v>
      </c>
      <c r="C135" s="139"/>
      <c r="D135" s="140"/>
      <c r="E135" s="140"/>
      <c r="F135" s="141">
        <f>SUM(C135:E135)</f>
        <v>0</v>
      </c>
      <c r="G135" s="139"/>
      <c r="H135" s="140"/>
      <c r="I135" s="140"/>
      <c r="J135" s="141">
        <f>SUM(F135:I135)</f>
        <v>0</v>
      </c>
      <c r="K135" s="139"/>
      <c r="L135" s="140"/>
      <c r="M135" s="140"/>
      <c r="N135" s="141">
        <f>SUM(J135:M135)</f>
        <v>0</v>
      </c>
      <c r="O135" s="139"/>
      <c r="P135" s="140"/>
      <c r="Q135" s="140"/>
      <c r="R135" s="141">
        <f>SUM(N135:Q135)</f>
        <v>0</v>
      </c>
      <c r="S135" s="139"/>
      <c r="T135" s="140"/>
      <c r="U135" s="140"/>
      <c r="V135" s="141">
        <f>SUM(R135:U135)</f>
        <v>0</v>
      </c>
      <c r="W135" s="139"/>
      <c r="X135" s="140"/>
      <c r="Y135" s="140"/>
      <c r="Z135" s="141">
        <f>SUM(V135:Y135)</f>
        <v>0</v>
      </c>
      <c r="AA135" s="139"/>
      <c r="AB135" s="140"/>
      <c r="AC135" s="140"/>
      <c r="AD135" s="141">
        <f>SUM(Z135:AC135)</f>
        <v>0</v>
      </c>
      <c r="AE135" s="139"/>
      <c r="AF135" s="140"/>
      <c r="AG135" s="140"/>
      <c r="AH135" s="141">
        <f>SUM(AD135:AG135)</f>
        <v>0</v>
      </c>
      <c r="AI135" s="139"/>
      <c r="AJ135" s="140"/>
      <c r="AK135" s="140"/>
      <c r="AL135" s="141">
        <f>SUM(AH135:AK135)</f>
        <v>0</v>
      </c>
      <c r="AM135" s="139"/>
      <c r="AN135" s="140"/>
      <c r="AO135" s="140"/>
      <c r="AP135" s="141">
        <f>SUM(AL135:AO135)</f>
        <v>0</v>
      </c>
      <c r="AQ135" s="139"/>
      <c r="AR135" s="140"/>
      <c r="AS135" s="140"/>
      <c r="AT135" s="141">
        <f>SUM(AP135:AS135)</f>
        <v>0</v>
      </c>
      <c r="AU135" s="139"/>
      <c r="AV135" s="140"/>
      <c r="AW135" s="140"/>
      <c r="AX135" s="141">
        <f>SUM(AT135:AW135)</f>
        <v>0</v>
      </c>
    </row>
    <row r="136" spans="1:50" s="148" customFormat="1" ht="30" hidden="1" customHeight="1" x14ac:dyDescent="0.3">
      <c r="A136" s="39" t="s">
        <v>213</v>
      </c>
      <c r="B136" s="38" t="s">
        <v>212</v>
      </c>
      <c r="C136" s="152">
        <f>SUM(C127,C133:C135)</f>
        <v>0</v>
      </c>
      <c r="D136" s="153">
        <f>SUM(D127,D133:D135)</f>
        <v>0</v>
      </c>
      <c r="E136" s="153">
        <f>SUM(E127,E133:E135)</f>
        <v>0</v>
      </c>
      <c r="F136" s="154">
        <f>IF((SUM(C136:E136))=SUM(F127,F133:F135),SUM(F127,F133:F135),"HIBA!")</f>
        <v>0</v>
      </c>
      <c r="G136" s="152">
        <f>SUM(G127,G133,G134)</f>
        <v>0</v>
      </c>
      <c r="H136" s="153">
        <f>SUM(H127,H133,H134)</f>
        <v>0</v>
      </c>
      <c r="I136" s="153">
        <f>SUM(I127,I133,I134)</f>
        <v>0</v>
      </c>
      <c r="J136" s="154">
        <f>IF((SUM(F136:I136))=SUM(J127,J133,J134),SUM(J127,J133,J134),"HIBA!")</f>
        <v>0</v>
      </c>
      <c r="K136" s="152">
        <f>SUM(K127,K133,K134)</f>
        <v>0</v>
      </c>
      <c r="L136" s="153">
        <f>SUM(L127,L133,L134)</f>
        <v>0</v>
      </c>
      <c r="M136" s="153">
        <f>SUM(M127,M133,M134)</f>
        <v>0</v>
      </c>
      <c r="N136" s="154">
        <f>IF((SUM(J136:M136))=SUM(N127,N133,N134),SUM(N127,N133,N134),"HIBA!")</f>
        <v>0</v>
      </c>
      <c r="O136" s="152">
        <f>SUM(O127,O133,O134)</f>
        <v>0</v>
      </c>
      <c r="P136" s="153">
        <f>SUM(P127,P133,P134)</f>
        <v>0</v>
      </c>
      <c r="Q136" s="153">
        <f>SUM(Q127,Q133,Q134)</f>
        <v>0</v>
      </c>
      <c r="R136" s="154">
        <f>IF((SUM(N136:Q136))=SUM(R127,R133,R134),SUM(R127,R133,R134),"HIBA!")</f>
        <v>0</v>
      </c>
      <c r="S136" s="152">
        <f>SUM(S127,S133,S134)</f>
        <v>0</v>
      </c>
      <c r="T136" s="153">
        <f>SUM(T127,T133,T134)</f>
        <v>0</v>
      </c>
      <c r="U136" s="153">
        <f>SUM(U127,U133,U134)</f>
        <v>0</v>
      </c>
      <c r="V136" s="154">
        <f>IF((SUM(R136:U136))=SUM(V127,V133,V134),SUM(V127,V133,V134),"HIBA!")</f>
        <v>0</v>
      </c>
      <c r="W136" s="152">
        <f>SUM(W127,W133,W134)</f>
        <v>0</v>
      </c>
      <c r="X136" s="153">
        <f>SUM(X127,X133,X134)</f>
        <v>0</v>
      </c>
      <c r="Y136" s="153">
        <f>SUM(Y127,Y133,Y134)</f>
        <v>0</v>
      </c>
      <c r="Z136" s="154">
        <f>IF((SUM(V136:Y136))=SUM(Z127,Z133,Z134),SUM(Z127,Z133,Z134),"HIBA!")</f>
        <v>0</v>
      </c>
      <c r="AA136" s="152">
        <f>SUM(AA127,AA133,AA134)</f>
        <v>0</v>
      </c>
      <c r="AB136" s="153">
        <f>SUM(AB127,AB133,AB134)</f>
        <v>0</v>
      </c>
      <c r="AC136" s="153">
        <f>SUM(AC127,AC133,AC134)</f>
        <v>0</v>
      </c>
      <c r="AD136" s="154">
        <f>IF((SUM(Z136:AC136))=SUM(AD127,AD133,AD134),SUM(AD127,AD133,AD134),"HIBA!")</f>
        <v>0</v>
      </c>
      <c r="AE136" s="152">
        <f>SUM(AE127,AE133,AE134)</f>
        <v>0</v>
      </c>
      <c r="AF136" s="153">
        <f>SUM(AF127,AF133,AF134)</f>
        <v>0</v>
      </c>
      <c r="AG136" s="153">
        <f>SUM(AG127,AG133,AG134)</f>
        <v>0</v>
      </c>
      <c r="AH136" s="154">
        <f>IF((SUM(AD136:AG136))=SUM(AH127,AH133,AH134),SUM(AH127,AH133,AH134),"HIBA!")</f>
        <v>0</v>
      </c>
      <c r="AI136" s="152">
        <f>SUM(AI127,AI133,AI134)</f>
        <v>0</v>
      </c>
      <c r="AJ136" s="153">
        <f>SUM(AJ127,AJ133,AJ134)</f>
        <v>0</v>
      </c>
      <c r="AK136" s="153">
        <f>SUM(AK127,AK133,AK134)</f>
        <v>0</v>
      </c>
      <c r="AL136" s="154">
        <f>IF((SUM(AH136:AK136))=SUM(AL127,AL133,AL134),SUM(AL127,AL133,AL134),"HIBA!")</f>
        <v>0</v>
      </c>
      <c r="AM136" s="152">
        <f>SUM(AM127,AM133,AM134)</f>
        <v>0</v>
      </c>
      <c r="AN136" s="153">
        <f>SUM(AN127,AN133,AN134)</f>
        <v>0</v>
      </c>
      <c r="AO136" s="153">
        <f>SUM(AO127,AO133,AO134)</f>
        <v>0</v>
      </c>
      <c r="AP136" s="154">
        <f>IF((SUM(AL136:AO136))=SUM(AP127,AP133,AP134),SUM(AP127,AP133,AP134),"HIBA!")</f>
        <v>0</v>
      </c>
      <c r="AQ136" s="152">
        <f>SUM(AQ127,AQ133,AQ134)</f>
        <v>0</v>
      </c>
      <c r="AR136" s="153">
        <f>SUM(AR127,AR133,AR134)</f>
        <v>0</v>
      </c>
      <c r="AS136" s="153">
        <f>SUM(AS127,AS133,AS134)</f>
        <v>0</v>
      </c>
      <c r="AT136" s="154">
        <f>IF((SUM(AP136:AS136))=SUM(AT127,AT133,AT134),SUM(AT127,AT133,AT134),"HIBA!")</f>
        <v>0</v>
      </c>
      <c r="AU136" s="152">
        <f>SUM(AU127,AU133,AU134)</f>
        <v>0</v>
      </c>
      <c r="AV136" s="153">
        <f>SUM(AV127,AV133,AV134)</f>
        <v>0</v>
      </c>
      <c r="AW136" s="153">
        <f>SUM(AW127,AW133,AW134)</f>
        <v>0</v>
      </c>
      <c r="AX136" s="154">
        <f>IF((SUM(AT136:AW136))=SUM(AX127,AX133,AX134),SUM(AX127,AX133,AX134),"HIBA!")</f>
        <v>0</v>
      </c>
    </row>
    <row r="137" spans="1:50" s="148" customFormat="1" ht="30" customHeight="1" thickBot="1" x14ac:dyDescent="0.35">
      <c r="A137" s="155" t="s">
        <v>211</v>
      </c>
      <c r="B137" s="9"/>
      <c r="C137" s="156">
        <f>SUM(C136,C106)</f>
        <v>0</v>
      </c>
      <c r="D137" s="157">
        <f>SUM(D136,D106)</f>
        <v>0</v>
      </c>
      <c r="E137" s="157">
        <f>SUM(E136,E106)</f>
        <v>0</v>
      </c>
      <c r="F137" s="158">
        <f>IF((SUM(C137:E137))=SUM(F136,F106),SUM(F136,F106),"HIBA!")</f>
        <v>0</v>
      </c>
      <c r="G137" s="156">
        <f>SUM(G136,G106)</f>
        <v>0</v>
      </c>
      <c r="H137" s="157">
        <f>SUM(H136,H106)</f>
        <v>0</v>
      </c>
      <c r="I137" s="157">
        <f>SUM(I136,I106)</f>
        <v>0</v>
      </c>
      <c r="J137" s="158">
        <f>IF((SUM(F137:I137))=SUM(J136,J106),SUM(J136,J106),"HIBA!")</f>
        <v>0</v>
      </c>
      <c r="K137" s="156">
        <f>SUM(K136,K106)</f>
        <v>0</v>
      </c>
      <c r="L137" s="157">
        <f>SUM(L136,L106)</f>
        <v>0</v>
      </c>
      <c r="M137" s="157">
        <f>SUM(M136,M106)</f>
        <v>0</v>
      </c>
      <c r="N137" s="158">
        <f>IF((SUM(J137:M137))=SUM(N136,N106),SUM(N136,N106),"HIBA!")</f>
        <v>0</v>
      </c>
      <c r="O137" s="156">
        <f>SUM(O136,O106)</f>
        <v>0</v>
      </c>
      <c r="P137" s="157">
        <f>SUM(P136,P106)</f>
        <v>0</v>
      </c>
      <c r="Q137" s="157">
        <f>SUM(Q136,Q106)</f>
        <v>0</v>
      </c>
      <c r="R137" s="158">
        <f>IF((SUM(N137:Q137))=SUM(R136,R106),SUM(R136,R106),"HIBA!")</f>
        <v>0</v>
      </c>
      <c r="S137" s="156">
        <f>SUM(S136,S106)</f>
        <v>0</v>
      </c>
      <c r="T137" s="157">
        <f>SUM(T136,T106)</f>
        <v>0</v>
      </c>
      <c r="U137" s="157">
        <f>SUM(U136,U106)</f>
        <v>0</v>
      </c>
      <c r="V137" s="158">
        <f>IF((SUM(R137:U137))=SUM(V136,V106),SUM(V136,V106),"HIBA!")</f>
        <v>0</v>
      </c>
      <c r="W137" s="156">
        <f>SUM(W136,W106)</f>
        <v>0</v>
      </c>
      <c r="X137" s="157">
        <f>SUM(X136,X106)</f>
        <v>0</v>
      </c>
      <c r="Y137" s="157">
        <f>SUM(Y136,Y106)</f>
        <v>0</v>
      </c>
      <c r="Z137" s="158">
        <f>IF((SUM(V137:Y137))=SUM(Z136,Z106),SUM(Z136,Z106),"HIBA!")</f>
        <v>0</v>
      </c>
      <c r="AA137" s="156">
        <f>SUM(AA136,AA106)</f>
        <v>0</v>
      </c>
      <c r="AB137" s="157">
        <f>SUM(AB136,AB106)</f>
        <v>0</v>
      </c>
      <c r="AC137" s="157">
        <f>SUM(AC136,AC106)</f>
        <v>0</v>
      </c>
      <c r="AD137" s="158">
        <f>IF((SUM(Z137:AC137))=SUM(AD136,AD106),SUM(AD136,AD106),"HIBA!")</f>
        <v>0</v>
      </c>
      <c r="AE137" s="156">
        <f>SUM(AE136,AE106)</f>
        <v>0</v>
      </c>
      <c r="AF137" s="157">
        <f>SUM(AF136,AF106)</f>
        <v>0</v>
      </c>
      <c r="AG137" s="157">
        <f>SUM(AG136,AG106)</f>
        <v>0</v>
      </c>
      <c r="AH137" s="158">
        <f>IF((SUM(AD137:AG137))=SUM(AH136,AH106),SUM(AH136,AH106),"HIBA!")</f>
        <v>0</v>
      </c>
      <c r="AI137" s="156">
        <f>SUM(AI136,AI106)</f>
        <v>0</v>
      </c>
      <c r="AJ137" s="157">
        <f>SUM(AJ136,AJ106)</f>
        <v>0</v>
      </c>
      <c r="AK137" s="157">
        <f>SUM(AK136,AK106)</f>
        <v>0</v>
      </c>
      <c r="AL137" s="158">
        <f>IF((SUM(AH137:AK137))=SUM(AL136,AL106),SUM(AL136,AL106),"HIBA!")</f>
        <v>0</v>
      </c>
      <c r="AM137" s="156">
        <f>SUM(AM136,AM106)</f>
        <v>0</v>
      </c>
      <c r="AN137" s="157">
        <f>SUM(AN136,AN106)</f>
        <v>0</v>
      </c>
      <c r="AO137" s="157">
        <f>SUM(AO136,AO106)</f>
        <v>0</v>
      </c>
      <c r="AP137" s="158">
        <f>IF((SUM(AL137:AO137))=SUM(AP136,AP106),SUM(AP136,AP106),"HIBA!")</f>
        <v>0</v>
      </c>
      <c r="AQ137" s="156">
        <f>SUM(AQ136,AQ106)</f>
        <v>0</v>
      </c>
      <c r="AR137" s="157">
        <f>SUM(AR136,AR106)</f>
        <v>0</v>
      </c>
      <c r="AS137" s="157">
        <f>SUM(AS136,AS106)</f>
        <v>0</v>
      </c>
      <c r="AT137" s="158">
        <f>IF((SUM(AP137:AS137))=SUM(AT136,AT106),SUM(AT136,AT106),"HIBA!")</f>
        <v>0</v>
      </c>
      <c r="AU137" s="156">
        <f>SUM(AU136,AU106)</f>
        <v>0</v>
      </c>
      <c r="AV137" s="157">
        <f>SUM(AV136,AV106)</f>
        <v>0</v>
      </c>
      <c r="AW137" s="157">
        <f>SUM(AW136,AW106)</f>
        <v>0</v>
      </c>
      <c r="AX137" s="158">
        <f>IF((SUM(AT137:AW137))=SUM(AX136,AX106),SUM(AX136,AX106),"HIBA!")</f>
        <v>0</v>
      </c>
    </row>
    <row r="138" spans="1:50" s="123" customFormat="1" x14ac:dyDescent="0.3">
      <c r="A138" s="103"/>
      <c r="B138" s="64"/>
      <c r="C138" s="102"/>
      <c r="D138" s="102"/>
      <c r="E138" s="102"/>
      <c r="F138" s="103" t="str">
        <f>IF(F137=F245,"",F137-F245)</f>
        <v/>
      </c>
      <c r="G138" s="102"/>
      <c r="H138" s="102"/>
      <c r="I138" s="102"/>
      <c r="J138" s="103" t="str">
        <f>IF(J137=J245,"",J137-J245)</f>
        <v/>
      </c>
      <c r="K138" s="102"/>
      <c r="L138" s="102"/>
      <c r="M138" s="102"/>
      <c r="N138" s="103" t="str">
        <f>IF(N137=N245,"",N137-N245)</f>
        <v/>
      </c>
      <c r="O138" s="102"/>
      <c r="P138" s="102"/>
      <c r="Q138" s="102"/>
      <c r="R138" s="103" t="str">
        <f>IF(R137=R245,"",R137-R245)</f>
        <v/>
      </c>
      <c r="S138" s="102"/>
      <c r="T138" s="102"/>
      <c r="U138" s="102"/>
      <c r="V138" s="103" t="str">
        <f>IF(V137=V245,"",V137-V245)</f>
        <v/>
      </c>
      <c r="W138" s="102"/>
      <c r="X138" s="102"/>
      <c r="Y138" s="102"/>
      <c r="Z138" s="103" t="str">
        <f>IF(Z137=Z245,"",Z137-Z245)</f>
        <v/>
      </c>
      <c r="AA138" s="102"/>
      <c r="AB138" s="102"/>
      <c r="AC138" s="102"/>
      <c r="AD138" s="103" t="str">
        <f>IF(AD137=AD245,"",AD137-AD245)</f>
        <v/>
      </c>
      <c r="AE138" s="102"/>
      <c r="AF138" s="102"/>
      <c r="AG138" s="102"/>
      <c r="AH138" s="103" t="str">
        <f>IF(AH137=AH245,"",AH137-AH245)</f>
        <v/>
      </c>
      <c r="AI138" s="102"/>
      <c r="AJ138" s="102"/>
      <c r="AK138" s="102"/>
      <c r="AL138" s="103" t="str">
        <f>IF(AL137=AL245,"",AL137-AL245)</f>
        <v/>
      </c>
      <c r="AM138" s="102"/>
      <c r="AN138" s="102"/>
      <c r="AO138" s="102"/>
      <c r="AP138" s="103" t="str">
        <f>IF(AP137=AP245,"",AP137-AP245)</f>
        <v/>
      </c>
      <c r="AQ138" s="102"/>
      <c r="AR138" s="102"/>
      <c r="AS138" s="102"/>
      <c r="AT138" s="103" t="str">
        <f>IF(AT137=AT245,"",AT137-AT245)</f>
        <v/>
      </c>
      <c r="AU138" s="102"/>
      <c r="AV138" s="102"/>
      <c r="AW138" s="102"/>
      <c r="AX138" s="103" t="str">
        <f>IF(AX137=AX245,"",AX137-AX245)</f>
        <v/>
      </c>
    </row>
    <row r="139" spans="1:50" s="123" customFormat="1" x14ac:dyDescent="0.3">
      <c r="A139" s="103" t="s">
        <v>682</v>
      </c>
      <c r="B139" s="64"/>
      <c r="C139" s="102"/>
      <c r="D139" s="102"/>
      <c r="E139" s="102"/>
      <c r="F139" s="103"/>
      <c r="G139" s="102"/>
      <c r="H139" s="102"/>
      <c r="I139" s="102"/>
      <c r="J139" s="103"/>
      <c r="K139" s="102"/>
      <c r="L139" s="102"/>
      <c r="M139" s="102"/>
      <c r="N139" s="103"/>
      <c r="O139" s="102"/>
      <c r="P139" s="102"/>
      <c r="Q139" s="102"/>
      <c r="R139" s="103"/>
      <c r="S139" s="102"/>
      <c r="T139" s="102"/>
      <c r="U139" s="102"/>
      <c r="V139" s="103"/>
      <c r="W139" s="102"/>
      <c r="X139" s="102"/>
      <c r="Y139" s="102"/>
      <c r="Z139" s="103"/>
      <c r="AA139" s="102"/>
      <c r="AB139" s="102"/>
      <c r="AC139" s="102"/>
      <c r="AD139" s="103"/>
      <c r="AE139" s="102"/>
      <c r="AF139" s="102"/>
      <c r="AG139" s="102"/>
      <c r="AH139" s="103"/>
      <c r="AI139" s="102"/>
      <c r="AJ139" s="102"/>
      <c r="AK139" s="102"/>
      <c r="AL139" s="103"/>
      <c r="AM139" s="102"/>
      <c r="AN139" s="102"/>
      <c r="AO139" s="102"/>
      <c r="AP139" s="103"/>
      <c r="AQ139" s="102"/>
      <c r="AR139" s="102"/>
      <c r="AS139" s="102"/>
      <c r="AT139" s="103"/>
      <c r="AU139" s="102"/>
      <c r="AV139" s="102"/>
      <c r="AW139" s="102"/>
      <c r="AX139" s="103"/>
    </row>
    <row r="140" spans="1:50" s="123" customFormat="1" ht="15.6" x14ac:dyDescent="0.3">
      <c r="A140" s="111" t="s">
        <v>210</v>
      </c>
      <c r="B140" s="64"/>
      <c r="C140" s="102"/>
      <c r="D140" s="102"/>
      <c r="E140" s="102"/>
      <c r="F140" s="103"/>
      <c r="G140" s="102"/>
      <c r="H140" s="102"/>
      <c r="I140" s="102"/>
      <c r="J140" s="103"/>
      <c r="K140" s="102"/>
      <c r="L140" s="102"/>
      <c r="M140" s="102"/>
      <c r="N140" s="103"/>
      <c r="O140" s="102"/>
      <c r="P140" s="102"/>
      <c r="Q140" s="102"/>
      <c r="R140" s="103"/>
      <c r="S140" s="102"/>
      <c r="T140" s="102"/>
      <c r="U140" s="102"/>
      <c r="V140" s="103"/>
      <c r="W140" s="102"/>
      <c r="X140" s="102"/>
      <c r="Y140" s="102"/>
      <c r="Z140" s="103"/>
      <c r="AA140" s="102"/>
      <c r="AB140" s="102"/>
      <c r="AC140" s="102"/>
      <c r="AD140" s="103"/>
      <c r="AE140" s="102"/>
      <c r="AF140" s="102"/>
      <c r="AG140" s="102"/>
      <c r="AH140" s="103"/>
      <c r="AI140" s="102"/>
      <c r="AJ140" s="102"/>
      <c r="AK140" s="102"/>
      <c r="AL140" s="103"/>
      <c r="AM140" s="102"/>
      <c r="AN140" s="102"/>
      <c r="AO140" s="102"/>
      <c r="AP140" s="103"/>
      <c r="AQ140" s="102"/>
      <c r="AR140" s="102"/>
      <c r="AS140" s="102"/>
      <c r="AT140" s="103"/>
      <c r="AU140" s="102"/>
      <c r="AV140" s="102"/>
      <c r="AW140" s="102"/>
      <c r="AX140" s="103"/>
    </row>
    <row r="141" spans="1:50" s="123" customFormat="1" ht="17.399999999999999" x14ac:dyDescent="0.3">
      <c r="A141" s="112" t="s">
        <v>465</v>
      </c>
      <c r="B141" s="64"/>
      <c r="C141" s="102"/>
      <c r="D141" s="102"/>
      <c r="E141" s="102"/>
      <c r="F141" s="103"/>
      <c r="G141" s="102"/>
      <c r="H141" s="102"/>
      <c r="I141" s="102"/>
      <c r="J141" s="103"/>
      <c r="K141" s="102"/>
      <c r="L141" s="102"/>
      <c r="M141" s="102"/>
      <c r="N141" s="103"/>
      <c r="O141" s="102"/>
      <c r="P141" s="102"/>
      <c r="Q141" s="102"/>
      <c r="R141" s="103"/>
      <c r="S141" s="102"/>
      <c r="T141" s="102"/>
      <c r="U141" s="102"/>
      <c r="V141" s="103"/>
      <c r="W141" s="102"/>
      <c r="X141" s="102"/>
      <c r="Y141" s="102"/>
      <c r="Z141" s="103"/>
      <c r="AA141" s="102"/>
      <c r="AB141" s="102"/>
      <c r="AC141" s="102"/>
      <c r="AD141" s="103"/>
      <c r="AE141" s="102"/>
      <c r="AF141" s="102"/>
      <c r="AG141" s="102"/>
      <c r="AH141" s="103"/>
      <c r="AI141" s="102"/>
      <c r="AJ141" s="102"/>
      <c r="AK141" s="102"/>
      <c r="AL141" s="103"/>
      <c r="AM141" s="102"/>
      <c r="AN141" s="102"/>
      <c r="AO141" s="102"/>
      <c r="AP141" s="103"/>
      <c r="AQ141" s="102"/>
      <c r="AR141" s="102"/>
      <c r="AS141" s="102"/>
      <c r="AT141" s="103"/>
      <c r="AU141" s="102"/>
      <c r="AV141" s="102"/>
      <c r="AW141" s="102"/>
      <c r="AX141" s="103"/>
    </row>
    <row r="142" spans="1:50" s="123" customFormat="1" ht="13.8" x14ac:dyDescent="0.3">
      <c r="A142" s="113" t="s">
        <v>467</v>
      </c>
      <c r="B142" s="64"/>
      <c r="C142" s="102"/>
      <c r="D142" s="102"/>
      <c r="E142" s="102"/>
      <c r="F142" s="103"/>
      <c r="G142" s="102"/>
      <c r="H142" s="102"/>
      <c r="I142" s="102"/>
      <c r="J142" s="103"/>
      <c r="K142" s="102"/>
      <c r="L142" s="102"/>
      <c r="M142" s="102"/>
      <c r="N142" s="103"/>
      <c r="O142" s="102"/>
      <c r="P142" s="102"/>
      <c r="Q142" s="102"/>
      <c r="R142" s="103"/>
      <c r="S142" s="102"/>
      <c r="T142" s="102"/>
      <c r="U142" s="102"/>
      <c r="V142" s="103"/>
      <c r="W142" s="102"/>
      <c r="X142" s="102"/>
      <c r="Y142" s="102"/>
      <c r="Z142" s="103"/>
      <c r="AA142" s="102"/>
      <c r="AB142" s="102"/>
      <c r="AC142" s="102"/>
      <c r="AD142" s="103"/>
      <c r="AE142" s="102"/>
      <c r="AF142" s="102"/>
      <c r="AG142" s="102"/>
      <c r="AH142" s="103"/>
      <c r="AI142" s="102"/>
      <c r="AJ142" s="102"/>
      <c r="AK142" s="102"/>
      <c r="AL142" s="103"/>
      <c r="AM142" s="102"/>
      <c r="AN142" s="102"/>
      <c r="AO142" s="102"/>
      <c r="AP142" s="103"/>
      <c r="AQ142" s="102"/>
      <c r="AR142" s="102"/>
      <c r="AS142" s="102"/>
      <c r="AT142" s="103"/>
      <c r="AU142" s="102"/>
      <c r="AV142" s="102"/>
      <c r="AW142" s="102"/>
      <c r="AX142" s="103"/>
    </row>
    <row r="143" spans="1:50" s="123" customFormat="1" x14ac:dyDescent="0.3">
      <c r="B143" s="159"/>
      <c r="C143" s="160"/>
      <c r="D143" s="160"/>
      <c r="E143" s="160"/>
      <c r="F143" s="159"/>
      <c r="G143" s="160"/>
      <c r="H143" s="160"/>
      <c r="I143" s="160"/>
      <c r="J143" s="159"/>
      <c r="K143" s="160"/>
      <c r="L143" s="160"/>
      <c r="M143" s="160"/>
      <c r="N143" s="159"/>
      <c r="O143" s="160"/>
      <c r="P143" s="160"/>
      <c r="Q143" s="160"/>
      <c r="R143" s="159"/>
      <c r="S143" s="160"/>
      <c r="T143" s="161"/>
      <c r="U143" s="161"/>
      <c r="V143" s="162"/>
      <c r="W143" s="161"/>
      <c r="X143" s="161"/>
      <c r="Y143" s="161"/>
      <c r="Z143" s="162"/>
      <c r="AA143" s="161"/>
      <c r="AB143" s="161"/>
      <c r="AC143" s="161"/>
      <c r="AD143" s="162"/>
      <c r="AE143" s="161"/>
      <c r="AF143" s="161"/>
      <c r="AG143" s="161"/>
      <c r="AH143" s="162"/>
      <c r="AI143" s="161"/>
      <c r="AJ143" s="161"/>
      <c r="AK143" s="161"/>
      <c r="AL143" s="162"/>
      <c r="AM143" s="161"/>
      <c r="AN143" s="161"/>
      <c r="AO143" s="161"/>
      <c r="AP143" s="162"/>
      <c r="AQ143" s="161"/>
      <c r="AR143" s="161"/>
      <c r="AS143" s="161"/>
      <c r="AT143" s="162"/>
      <c r="AU143" s="161"/>
      <c r="AV143" s="161"/>
      <c r="AW143" s="161"/>
      <c r="AX143" s="162"/>
    </row>
    <row r="144" spans="1:50" s="123" customFormat="1" ht="13.8" thickBot="1" x14ac:dyDescent="0.35">
      <c r="A144" s="159"/>
      <c r="B144" s="57"/>
      <c r="C144" s="163"/>
      <c r="D144" s="163"/>
      <c r="E144" s="163"/>
      <c r="F144" s="164"/>
      <c r="G144" s="163"/>
      <c r="H144" s="163"/>
      <c r="I144" s="163"/>
      <c r="J144" s="164"/>
      <c r="K144" s="163"/>
      <c r="L144" s="163"/>
      <c r="M144" s="163"/>
      <c r="N144" s="164"/>
      <c r="O144" s="163"/>
      <c r="P144" s="163"/>
      <c r="Q144" s="163"/>
      <c r="R144" s="164"/>
      <c r="S144" s="163"/>
      <c r="T144" s="163"/>
      <c r="U144" s="163"/>
      <c r="V144" s="164"/>
      <c r="W144" s="163"/>
      <c r="X144" s="163"/>
      <c r="Y144" s="163"/>
      <c r="Z144" s="164"/>
      <c r="AA144" s="163"/>
      <c r="AB144" s="163"/>
      <c r="AC144" s="163"/>
      <c r="AD144" s="164"/>
      <c r="AE144" s="163"/>
      <c r="AF144" s="163"/>
      <c r="AG144" s="163"/>
      <c r="AH144" s="164"/>
      <c r="AI144" s="163"/>
      <c r="AJ144" s="163"/>
      <c r="AK144" s="163"/>
      <c r="AL144" s="164"/>
      <c r="AM144" s="163"/>
      <c r="AN144" s="163"/>
      <c r="AO144" s="163"/>
      <c r="AP144" s="164"/>
      <c r="AQ144" s="163"/>
      <c r="AR144" s="163"/>
      <c r="AS144" s="163"/>
      <c r="AT144" s="164"/>
      <c r="AU144" s="163"/>
      <c r="AV144" s="163"/>
      <c r="AW144" s="163"/>
      <c r="AX144" s="164"/>
    </row>
    <row r="145" spans="1:50" s="116" customFormat="1" ht="15" customHeight="1" x14ac:dyDescent="0.3">
      <c r="A145" s="114"/>
      <c r="B145" s="115"/>
      <c r="C145" s="616" t="s">
        <v>209</v>
      </c>
      <c r="D145" s="617"/>
      <c r="E145" s="618"/>
      <c r="F145" s="52" t="s">
        <v>198</v>
      </c>
      <c r="G145" s="616" t="s">
        <v>208</v>
      </c>
      <c r="H145" s="617"/>
      <c r="I145" s="618"/>
      <c r="J145" s="52" t="s">
        <v>198</v>
      </c>
      <c r="K145" s="616" t="s">
        <v>207</v>
      </c>
      <c r="L145" s="617"/>
      <c r="M145" s="618"/>
      <c r="N145" s="51" t="s">
        <v>198</v>
      </c>
      <c r="O145" s="616" t="s">
        <v>207</v>
      </c>
      <c r="P145" s="617"/>
      <c r="Q145" s="618"/>
      <c r="R145" s="51" t="s">
        <v>198</v>
      </c>
      <c r="S145" s="616" t="s">
        <v>206</v>
      </c>
      <c r="T145" s="617"/>
      <c r="U145" s="618"/>
      <c r="V145" s="51" t="s">
        <v>198</v>
      </c>
      <c r="W145" s="616" t="s">
        <v>205</v>
      </c>
      <c r="X145" s="617"/>
      <c r="Y145" s="618"/>
      <c r="Z145" s="51" t="s">
        <v>198</v>
      </c>
      <c r="AA145" s="616" t="s">
        <v>204</v>
      </c>
      <c r="AB145" s="617"/>
      <c r="AC145" s="618"/>
      <c r="AD145" s="51" t="s">
        <v>198</v>
      </c>
      <c r="AE145" s="616" t="s">
        <v>203</v>
      </c>
      <c r="AF145" s="617"/>
      <c r="AG145" s="618"/>
      <c r="AH145" s="51" t="s">
        <v>198</v>
      </c>
      <c r="AI145" s="616" t="s">
        <v>202</v>
      </c>
      <c r="AJ145" s="617"/>
      <c r="AK145" s="618"/>
      <c r="AL145" s="51" t="s">
        <v>198</v>
      </c>
      <c r="AM145" s="616" t="s">
        <v>201</v>
      </c>
      <c r="AN145" s="617"/>
      <c r="AO145" s="618"/>
      <c r="AP145" s="51" t="s">
        <v>198</v>
      </c>
      <c r="AQ145" s="616" t="s">
        <v>200</v>
      </c>
      <c r="AR145" s="617"/>
      <c r="AS145" s="618"/>
      <c r="AT145" s="51" t="s">
        <v>198</v>
      </c>
      <c r="AU145" s="616" t="s">
        <v>199</v>
      </c>
      <c r="AV145" s="617"/>
      <c r="AW145" s="618"/>
      <c r="AX145" s="51" t="s">
        <v>198</v>
      </c>
    </row>
    <row r="146" spans="1:50" s="116" customFormat="1" ht="66" x14ac:dyDescent="0.3">
      <c r="A146" s="50" t="s">
        <v>197</v>
      </c>
      <c r="B146" s="49" t="s">
        <v>196</v>
      </c>
      <c r="C146" s="118" t="s">
        <v>195</v>
      </c>
      <c r="D146" s="119" t="s">
        <v>194</v>
      </c>
      <c r="E146" s="119" t="s">
        <v>193</v>
      </c>
      <c r="F146" s="48"/>
      <c r="G146" s="118" t="s">
        <v>195</v>
      </c>
      <c r="H146" s="119" t="s">
        <v>194</v>
      </c>
      <c r="I146" s="119" t="s">
        <v>193</v>
      </c>
      <c r="J146" s="48"/>
      <c r="K146" s="118" t="s">
        <v>195</v>
      </c>
      <c r="L146" s="119" t="s">
        <v>194</v>
      </c>
      <c r="M146" s="119" t="s">
        <v>193</v>
      </c>
      <c r="N146" s="47"/>
      <c r="O146" s="118" t="s">
        <v>195</v>
      </c>
      <c r="P146" s="119" t="s">
        <v>194</v>
      </c>
      <c r="Q146" s="119" t="s">
        <v>193</v>
      </c>
      <c r="R146" s="47"/>
      <c r="S146" s="118" t="s">
        <v>195</v>
      </c>
      <c r="T146" s="119" t="s">
        <v>194</v>
      </c>
      <c r="U146" s="119" t="s">
        <v>193</v>
      </c>
      <c r="V146" s="47"/>
      <c r="W146" s="118" t="s">
        <v>195</v>
      </c>
      <c r="X146" s="119" t="s">
        <v>194</v>
      </c>
      <c r="Y146" s="119" t="s">
        <v>193</v>
      </c>
      <c r="Z146" s="47"/>
      <c r="AA146" s="118" t="s">
        <v>195</v>
      </c>
      <c r="AB146" s="119" t="s">
        <v>194</v>
      </c>
      <c r="AC146" s="119" t="s">
        <v>193</v>
      </c>
      <c r="AD146" s="47"/>
      <c r="AE146" s="118" t="s">
        <v>195</v>
      </c>
      <c r="AF146" s="119" t="s">
        <v>194</v>
      </c>
      <c r="AG146" s="119" t="s">
        <v>193</v>
      </c>
      <c r="AH146" s="47"/>
      <c r="AI146" s="118" t="s">
        <v>195</v>
      </c>
      <c r="AJ146" s="119" t="s">
        <v>194</v>
      </c>
      <c r="AK146" s="119" t="s">
        <v>193</v>
      </c>
      <c r="AL146" s="47"/>
      <c r="AM146" s="118" t="s">
        <v>195</v>
      </c>
      <c r="AN146" s="119" t="s">
        <v>194</v>
      </c>
      <c r="AO146" s="119" t="s">
        <v>193</v>
      </c>
      <c r="AP146" s="47"/>
      <c r="AQ146" s="118" t="s">
        <v>195</v>
      </c>
      <c r="AR146" s="119" t="s">
        <v>194</v>
      </c>
      <c r="AS146" s="119" t="s">
        <v>193</v>
      </c>
      <c r="AT146" s="47"/>
      <c r="AU146" s="118" t="s">
        <v>195</v>
      </c>
      <c r="AV146" s="119" t="s">
        <v>194</v>
      </c>
      <c r="AW146" s="119" t="s">
        <v>193</v>
      </c>
      <c r="AX146" s="47"/>
    </row>
    <row r="147" spans="1:50" s="123" customFormat="1" ht="24.9" hidden="1" customHeight="1" x14ac:dyDescent="0.3">
      <c r="A147" s="34" t="s">
        <v>192</v>
      </c>
      <c r="B147" s="33" t="s">
        <v>191</v>
      </c>
      <c r="C147" s="165"/>
      <c r="D147" s="166"/>
      <c r="E147" s="166"/>
      <c r="F147" s="167">
        <f t="shared" ref="F147:F152" si="96">SUM(C147:E147)</f>
        <v>0</v>
      </c>
      <c r="G147" s="165"/>
      <c r="H147" s="166"/>
      <c r="I147" s="166"/>
      <c r="J147" s="167">
        <f t="shared" ref="J147:J152" si="97">SUM(F147:I147)</f>
        <v>0</v>
      </c>
      <c r="K147" s="165"/>
      <c r="L147" s="166"/>
      <c r="M147" s="166"/>
      <c r="N147" s="167">
        <f t="shared" ref="N147:N152" si="98">SUM(J147:M147)</f>
        <v>0</v>
      </c>
      <c r="O147" s="165"/>
      <c r="P147" s="166"/>
      <c r="Q147" s="166"/>
      <c r="R147" s="167">
        <f t="shared" ref="R147:R152" si="99">SUM(N147:Q147)</f>
        <v>0</v>
      </c>
      <c r="S147" s="165"/>
      <c r="T147" s="166"/>
      <c r="U147" s="166"/>
      <c r="V147" s="167">
        <f t="shared" ref="V147:V152" si="100">SUM(R147:U147)</f>
        <v>0</v>
      </c>
      <c r="W147" s="165"/>
      <c r="X147" s="166"/>
      <c r="Y147" s="166"/>
      <c r="Z147" s="167">
        <f t="shared" ref="Z147:Z152" si="101">SUM(V147:Y147)</f>
        <v>0</v>
      </c>
      <c r="AA147" s="165"/>
      <c r="AB147" s="166"/>
      <c r="AC147" s="166"/>
      <c r="AD147" s="167">
        <f t="shared" ref="AD147:AD152" si="102">SUM(Z147:AC147)</f>
        <v>0</v>
      </c>
      <c r="AE147" s="165"/>
      <c r="AF147" s="166"/>
      <c r="AG147" s="166"/>
      <c r="AH147" s="167">
        <f t="shared" ref="AH147:AH152" si="103">SUM(AD147:AG147)</f>
        <v>0</v>
      </c>
      <c r="AI147" s="165"/>
      <c r="AJ147" s="166"/>
      <c r="AK147" s="166"/>
      <c r="AL147" s="167">
        <f t="shared" ref="AL147:AL152" si="104">SUM(AH147:AK147)</f>
        <v>0</v>
      </c>
      <c r="AM147" s="165"/>
      <c r="AN147" s="166"/>
      <c r="AO147" s="166"/>
      <c r="AP147" s="167">
        <f t="shared" ref="AP147:AP152" si="105">SUM(AL147:AO147)</f>
        <v>0</v>
      </c>
      <c r="AQ147" s="165"/>
      <c r="AR147" s="166"/>
      <c r="AS147" s="166"/>
      <c r="AT147" s="167">
        <f t="shared" ref="AT147:AT152" si="106">SUM(AP147:AS147)</f>
        <v>0</v>
      </c>
      <c r="AU147" s="165"/>
      <c r="AV147" s="166"/>
      <c r="AW147" s="166"/>
      <c r="AX147" s="167">
        <f t="shared" ref="AX147:AX152" si="107">SUM(AT147:AW147)</f>
        <v>0</v>
      </c>
    </row>
    <row r="148" spans="1:50" s="123" customFormat="1" ht="24.9" hidden="1" customHeight="1" x14ac:dyDescent="0.3">
      <c r="A148" s="34" t="s">
        <v>190</v>
      </c>
      <c r="B148" s="33" t="s">
        <v>189</v>
      </c>
      <c r="C148" s="165"/>
      <c r="D148" s="166"/>
      <c r="E148" s="166"/>
      <c r="F148" s="167">
        <f t="shared" si="96"/>
        <v>0</v>
      </c>
      <c r="G148" s="165"/>
      <c r="H148" s="166"/>
      <c r="I148" s="166"/>
      <c r="J148" s="167">
        <f t="shared" si="97"/>
        <v>0</v>
      </c>
      <c r="K148" s="165"/>
      <c r="L148" s="166"/>
      <c r="M148" s="166"/>
      <c r="N148" s="167">
        <f t="shared" si="98"/>
        <v>0</v>
      </c>
      <c r="O148" s="165"/>
      <c r="P148" s="166"/>
      <c r="Q148" s="166"/>
      <c r="R148" s="167">
        <f t="shared" si="99"/>
        <v>0</v>
      </c>
      <c r="S148" s="165"/>
      <c r="T148" s="166"/>
      <c r="U148" s="166"/>
      <c r="V148" s="167">
        <f t="shared" si="100"/>
        <v>0</v>
      </c>
      <c r="W148" s="165"/>
      <c r="X148" s="166"/>
      <c r="Y148" s="166"/>
      <c r="Z148" s="167">
        <f t="shared" si="101"/>
        <v>0</v>
      </c>
      <c r="AA148" s="165"/>
      <c r="AB148" s="166"/>
      <c r="AC148" s="166"/>
      <c r="AD148" s="167">
        <f t="shared" si="102"/>
        <v>0</v>
      </c>
      <c r="AE148" s="165"/>
      <c r="AF148" s="166"/>
      <c r="AG148" s="166"/>
      <c r="AH148" s="167">
        <f t="shared" si="103"/>
        <v>0</v>
      </c>
      <c r="AI148" s="165"/>
      <c r="AJ148" s="166"/>
      <c r="AK148" s="166"/>
      <c r="AL148" s="167">
        <f t="shared" si="104"/>
        <v>0</v>
      </c>
      <c r="AM148" s="165"/>
      <c r="AN148" s="166"/>
      <c r="AO148" s="166"/>
      <c r="AP148" s="167">
        <f t="shared" si="105"/>
        <v>0</v>
      </c>
      <c r="AQ148" s="165"/>
      <c r="AR148" s="166"/>
      <c r="AS148" s="166"/>
      <c r="AT148" s="167">
        <f t="shared" si="106"/>
        <v>0</v>
      </c>
      <c r="AU148" s="165"/>
      <c r="AV148" s="166"/>
      <c r="AW148" s="166"/>
      <c r="AX148" s="167">
        <f t="shared" si="107"/>
        <v>0</v>
      </c>
    </row>
    <row r="149" spans="1:50" s="123" customFormat="1" ht="24.9" hidden="1" customHeight="1" x14ac:dyDescent="0.3">
      <c r="A149" s="34" t="s">
        <v>188</v>
      </c>
      <c r="B149" s="33" t="s">
        <v>187</v>
      </c>
      <c r="C149" s="165"/>
      <c r="D149" s="166"/>
      <c r="E149" s="166"/>
      <c r="F149" s="167">
        <f t="shared" si="96"/>
        <v>0</v>
      </c>
      <c r="G149" s="165"/>
      <c r="H149" s="166"/>
      <c r="I149" s="166"/>
      <c r="J149" s="167">
        <f t="shared" si="97"/>
        <v>0</v>
      </c>
      <c r="K149" s="165"/>
      <c r="L149" s="166"/>
      <c r="M149" s="166"/>
      <c r="N149" s="167">
        <f t="shared" si="98"/>
        <v>0</v>
      </c>
      <c r="O149" s="165"/>
      <c r="P149" s="166"/>
      <c r="Q149" s="166"/>
      <c r="R149" s="167">
        <f t="shared" si="99"/>
        <v>0</v>
      </c>
      <c r="S149" s="165"/>
      <c r="T149" s="166"/>
      <c r="U149" s="166"/>
      <c r="V149" s="167">
        <f t="shared" si="100"/>
        <v>0</v>
      </c>
      <c r="W149" s="165"/>
      <c r="X149" s="166"/>
      <c r="Y149" s="166"/>
      <c r="Z149" s="167">
        <f t="shared" si="101"/>
        <v>0</v>
      </c>
      <c r="AA149" s="165"/>
      <c r="AB149" s="166"/>
      <c r="AC149" s="166"/>
      <c r="AD149" s="167">
        <f t="shared" si="102"/>
        <v>0</v>
      </c>
      <c r="AE149" s="165"/>
      <c r="AF149" s="166"/>
      <c r="AG149" s="166"/>
      <c r="AH149" s="167">
        <f t="shared" si="103"/>
        <v>0</v>
      </c>
      <c r="AI149" s="165"/>
      <c r="AJ149" s="166"/>
      <c r="AK149" s="166"/>
      <c r="AL149" s="167">
        <f t="shared" si="104"/>
        <v>0</v>
      </c>
      <c r="AM149" s="165"/>
      <c r="AN149" s="166"/>
      <c r="AO149" s="166"/>
      <c r="AP149" s="167">
        <f t="shared" si="105"/>
        <v>0</v>
      </c>
      <c r="AQ149" s="165"/>
      <c r="AR149" s="166"/>
      <c r="AS149" s="166"/>
      <c r="AT149" s="167">
        <f t="shared" si="106"/>
        <v>0</v>
      </c>
      <c r="AU149" s="165"/>
      <c r="AV149" s="166"/>
      <c r="AW149" s="166"/>
      <c r="AX149" s="167">
        <f t="shared" si="107"/>
        <v>0</v>
      </c>
    </row>
    <row r="150" spans="1:50" s="123" customFormat="1" ht="24.9" hidden="1" customHeight="1" x14ac:dyDescent="0.3">
      <c r="A150" s="34" t="s">
        <v>186</v>
      </c>
      <c r="B150" s="33" t="s">
        <v>185</v>
      </c>
      <c r="C150" s="165"/>
      <c r="D150" s="166"/>
      <c r="E150" s="166"/>
      <c r="F150" s="167">
        <f t="shared" si="96"/>
        <v>0</v>
      </c>
      <c r="G150" s="165"/>
      <c r="H150" s="166"/>
      <c r="I150" s="166"/>
      <c r="J150" s="167">
        <f t="shared" si="97"/>
        <v>0</v>
      </c>
      <c r="K150" s="165"/>
      <c r="L150" s="166"/>
      <c r="M150" s="166"/>
      <c r="N150" s="167">
        <f t="shared" si="98"/>
        <v>0</v>
      </c>
      <c r="O150" s="165"/>
      <c r="P150" s="166"/>
      <c r="Q150" s="166"/>
      <c r="R150" s="167">
        <f t="shared" si="99"/>
        <v>0</v>
      </c>
      <c r="S150" s="165"/>
      <c r="T150" s="166"/>
      <c r="U150" s="166"/>
      <c r="V150" s="167">
        <f t="shared" si="100"/>
        <v>0</v>
      </c>
      <c r="W150" s="165"/>
      <c r="X150" s="166"/>
      <c r="Y150" s="166"/>
      <c r="Z150" s="167">
        <f t="shared" si="101"/>
        <v>0</v>
      </c>
      <c r="AA150" s="165"/>
      <c r="AB150" s="166"/>
      <c r="AC150" s="166"/>
      <c r="AD150" s="167">
        <f t="shared" si="102"/>
        <v>0</v>
      </c>
      <c r="AE150" s="165"/>
      <c r="AF150" s="166"/>
      <c r="AG150" s="166"/>
      <c r="AH150" s="167">
        <f t="shared" si="103"/>
        <v>0</v>
      </c>
      <c r="AI150" s="165"/>
      <c r="AJ150" s="166"/>
      <c r="AK150" s="166"/>
      <c r="AL150" s="167">
        <f t="shared" si="104"/>
        <v>0</v>
      </c>
      <c r="AM150" s="165"/>
      <c r="AN150" s="166"/>
      <c r="AO150" s="166"/>
      <c r="AP150" s="167">
        <f t="shared" si="105"/>
        <v>0</v>
      </c>
      <c r="AQ150" s="165"/>
      <c r="AR150" s="166"/>
      <c r="AS150" s="166"/>
      <c r="AT150" s="167">
        <f t="shared" si="106"/>
        <v>0</v>
      </c>
      <c r="AU150" s="165"/>
      <c r="AV150" s="166"/>
      <c r="AW150" s="166"/>
      <c r="AX150" s="167">
        <f t="shared" si="107"/>
        <v>0</v>
      </c>
    </row>
    <row r="151" spans="1:50" s="123" customFormat="1" ht="24.9" hidden="1" customHeight="1" x14ac:dyDescent="0.3">
      <c r="A151" s="34" t="s">
        <v>184</v>
      </c>
      <c r="B151" s="33" t="s">
        <v>183</v>
      </c>
      <c r="C151" s="165"/>
      <c r="D151" s="166"/>
      <c r="E151" s="166"/>
      <c r="F151" s="167">
        <f t="shared" si="96"/>
        <v>0</v>
      </c>
      <c r="G151" s="165"/>
      <c r="H151" s="166"/>
      <c r="I151" s="166"/>
      <c r="J151" s="167">
        <f t="shared" si="97"/>
        <v>0</v>
      </c>
      <c r="K151" s="165"/>
      <c r="L151" s="166"/>
      <c r="M151" s="166"/>
      <c r="N151" s="167">
        <f t="shared" si="98"/>
        <v>0</v>
      </c>
      <c r="O151" s="165"/>
      <c r="P151" s="166"/>
      <c r="Q151" s="166"/>
      <c r="R151" s="167">
        <f t="shared" si="99"/>
        <v>0</v>
      </c>
      <c r="S151" s="165"/>
      <c r="T151" s="166"/>
      <c r="U151" s="166"/>
      <c r="V151" s="167">
        <f t="shared" si="100"/>
        <v>0</v>
      </c>
      <c r="W151" s="165"/>
      <c r="X151" s="166"/>
      <c r="Y151" s="166"/>
      <c r="Z151" s="167">
        <f t="shared" si="101"/>
        <v>0</v>
      </c>
      <c r="AA151" s="165"/>
      <c r="AB151" s="166"/>
      <c r="AC151" s="166"/>
      <c r="AD151" s="167">
        <f t="shared" si="102"/>
        <v>0</v>
      </c>
      <c r="AE151" s="165"/>
      <c r="AF151" s="166"/>
      <c r="AG151" s="166"/>
      <c r="AH151" s="167">
        <f t="shared" si="103"/>
        <v>0</v>
      </c>
      <c r="AI151" s="165"/>
      <c r="AJ151" s="166"/>
      <c r="AK151" s="166"/>
      <c r="AL151" s="167">
        <f t="shared" si="104"/>
        <v>0</v>
      </c>
      <c r="AM151" s="165"/>
      <c r="AN151" s="166"/>
      <c r="AO151" s="166"/>
      <c r="AP151" s="167">
        <f t="shared" si="105"/>
        <v>0</v>
      </c>
      <c r="AQ151" s="165"/>
      <c r="AR151" s="166"/>
      <c r="AS151" s="166"/>
      <c r="AT151" s="167">
        <f t="shared" si="106"/>
        <v>0</v>
      </c>
      <c r="AU151" s="165"/>
      <c r="AV151" s="166"/>
      <c r="AW151" s="166"/>
      <c r="AX151" s="167">
        <f t="shared" si="107"/>
        <v>0</v>
      </c>
    </row>
    <row r="152" spans="1:50" s="123" customFormat="1" ht="24.9" hidden="1" customHeight="1" x14ac:dyDescent="0.3">
      <c r="A152" s="34" t="s">
        <v>182</v>
      </c>
      <c r="B152" s="33" t="s">
        <v>181</v>
      </c>
      <c r="C152" s="165"/>
      <c r="D152" s="166"/>
      <c r="E152" s="166"/>
      <c r="F152" s="167">
        <f t="shared" si="96"/>
        <v>0</v>
      </c>
      <c r="G152" s="165"/>
      <c r="H152" s="166"/>
      <c r="I152" s="166"/>
      <c r="J152" s="167">
        <f t="shared" si="97"/>
        <v>0</v>
      </c>
      <c r="K152" s="165"/>
      <c r="L152" s="166"/>
      <c r="M152" s="166"/>
      <c r="N152" s="167">
        <f t="shared" si="98"/>
        <v>0</v>
      </c>
      <c r="O152" s="165"/>
      <c r="P152" s="166"/>
      <c r="Q152" s="166"/>
      <c r="R152" s="167">
        <f t="shared" si="99"/>
        <v>0</v>
      </c>
      <c r="S152" s="165"/>
      <c r="T152" s="166"/>
      <c r="U152" s="166"/>
      <c r="V152" s="167">
        <f t="shared" si="100"/>
        <v>0</v>
      </c>
      <c r="W152" s="165"/>
      <c r="X152" s="166"/>
      <c r="Y152" s="166"/>
      <c r="Z152" s="167">
        <f t="shared" si="101"/>
        <v>0</v>
      </c>
      <c r="AA152" s="165"/>
      <c r="AB152" s="166"/>
      <c r="AC152" s="166"/>
      <c r="AD152" s="167">
        <f t="shared" si="102"/>
        <v>0</v>
      </c>
      <c r="AE152" s="165"/>
      <c r="AF152" s="166"/>
      <c r="AG152" s="166"/>
      <c r="AH152" s="167">
        <f t="shared" si="103"/>
        <v>0</v>
      </c>
      <c r="AI152" s="165"/>
      <c r="AJ152" s="166"/>
      <c r="AK152" s="166"/>
      <c r="AL152" s="167">
        <f t="shared" si="104"/>
        <v>0</v>
      </c>
      <c r="AM152" s="165"/>
      <c r="AN152" s="166"/>
      <c r="AO152" s="166"/>
      <c r="AP152" s="167">
        <f t="shared" si="105"/>
        <v>0</v>
      </c>
      <c r="AQ152" s="165"/>
      <c r="AR152" s="166"/>
      <c r="AS152" s="166"/>
      <c r="AT152" s="167">
        <f t="shared" si="106"/>
        <v>0</v>
      </c>
      <c r="AU152" s="165"/>
      <c r="AV152" s="166"/>
      <c r="AW152" s="166"/>
      <c r="AX152" s="167">
        <f t="shared" si="107"/>
        <v>0</v>
      </c>
    </row>
    <row r="153" spans="1:50" s="128" customFormat="1" ht="24.9" hidden="1" customHeight="1" x14ac:dyDescent="0.3">
      <c r="A153" s="28" t="s">
        <v>180</v>
      </c>
      <c r="B153" s="27" t="s">
        <v>179</v>
      </c>
      <c r="C153" s="168">
        <f>SUM(C147:C152)</f>
        <v>0</v>
      </c>
      <c r="D153" s="169">
        <f>SUM(D147:D152)</f>
        <v>0</v>
      </c>
      <c r="E153" s="169">
        <f>SUM(E147:E152)</f>
        <v>0</v>
      </c>
      <c r="F153" s="170">
        <f>IF((SUM(C153:E153))=SUM(F147:F152),SUM(F147:F152),"HIBA!")</f>
        <v>0</v>
      </c>
      <c r="G153" s="168">
        <f>SUM(G147:G152)</f>
        <v>0</v>
      </c>
      <c r="H153" s="169">
        <f>SUM(H147:H152)</f>
        <v>0</v>
      </c>
      <c r="I153" s="169">
        <f>SUM(I147:I152)</f>
        <v>0</v>
      </c>
      <c r="J153" s="170">
        <f>IF((SUM(F153:I153))=SUM(J147:J152),SUM(J147:J152),"HIBA!")</f>
        <v>0</v>
      </c>
      <c r="K153" s="168">
        <f>SUM(K147:K152)</f>
        <v>0</v>
      </c>
      <c r="L153" s="169">
        <f>SUM(L147:L152)</f>
        <v>0</v>
      </c>
      <c r="M153" s="169">
        <f>SUM(M147:M152)</f>
        <v>0</v>
      </c>
      <c r="N153" s="170">
        <f>IF((SUM(J153:M153))=SUM(N147:N152),SUM(N147:N152),"HIBA!")</f>
        <v>0</v>
      </c>
      <c r="O153" s="168">
        <f>SUM(O147:O152)</f>
        <v>0</v>
      </c>
      <c r="P153" s="169">
        <f>SUM(P147:P152)</f>
        <v>0</v>
      </c>
      <c r="Q153" s="169">
        <f>SUM(Q147:Q152)</f>
        <v>0</v>
      </c>
      <c r="R153" s="170">
        <f>IF((SUM(N153:Q153))=SUM(R147:R152),SUM(R147:R152),"HIBA!")</f>
        <v>0</v>
      </c>
      <c r="S153" s="168">
        <f>SUM(S147:S152)</f>
        <v>0</v>
      </c>
      <c r="T153" s="169">
        <f>SUM(T147:T152)</f>
        <v>0</v>
      </c>
      <c r="U153" s="169">
        <f>SUM(U147:U152)</f>
        <v>0</v>
      </c>
      <c r="V153" s="170">
        <f>IF((SUM(R153:U153))=SUM(V147:V152),SUM(V147:V152),"HIBA!")</f>
        <v>0</v>
      </c>
      <c r="W153" s="168">
        <f>SUM(W147:W152)</f>
        <v>0</v>
      </c>
      <c r="X153" s="169">
        <f>SUM(X147:X152)</f>
        <v>0</v>
      </c>
      <c r="Y153" s="169">
        <f>SUM(Y147:Y152)</f>
        <v>0</v>
      </c>
      <c r="Z153" s="170">
        <f>IF((SUM(V153:Y153))=SUM(Z147:Z152),SUM(Z147:Z152),"HIBA!")</f>
        <v>0</v>
      </c>
      <c r="AA153" s="168">
        <f>SUM(AA147:AA152)</f>
        <v>0</v>
      </c>
      <c r="AB153" s="169">
        <f>SUM(AB147:AB152)</f>
        <v>0</v>
      </c>
      <c r="AC153" s="169">
        <f>SUM(AC147:AC152)</f>
        <v>0</v>
      </c>
      <c r="AD153" s="170">
        <f>IF((SUM(Z153:AC153))=SUM(AD147:AD152),SUM(AD147:AD152),"HIBA!")</f>
        <v>0</v>
      </c>
      <c r="AE153" s="168">
        <f>SUM(AE147:AE152)</f>
        <v>0</v>
      </c>
      <c r="AF153" s="169">
        <f>SUM(AF147:AF152)</f>
        <v>0</v>
      </c>
      <c r="AG153" s="169">
        <f>SUM(AG147:AG152)</f>
        <v>0</v>
      </c>
      <c r="AH153" s="170">
        <f>IF((SUM(AD153:AG153))=SUM(AH147:AH152),SUM(AH147:AH152),"HIBA!")</f>
        <v>0</v>
      </c>
      <c r="AI153" s="168">
        <f>SUM(AI147:AI152)</f>
        <v>0</v>
      </c>
      <c r="AJ153" s="169">
        <f>SUM(AJ147:AJ152)</f>
        <v>0</v>
      </c>
      <c r="AK153" s="169">
        <f>SUM(AK147:AK152)</f>
        <v>0</v>
      </c>
      <c r="AL153" s="170">
        <f>IF((SUM(AH153:AK153))=SUM(AL147:AL152),SUM(AL147:AL152),"HIBA!")</f>
        <v>0</v>
      </c>
      <c r="AM153" s="168">
        <f>SUM(AM147:AM152)</f>
        <v>0</v>
      </c>
      <c r="AN153" s="169">
        <f>SUM(AN147:AN152)</f>
        <v>0</v>
      </c>
      <c r="AO153" s="169">
        <f>SUM(AO147:AO152)</f>
        <v>0</v>
      </c>
      <c r="AP153" s="170">
        <f>IF((SUM(AL153:AO153))=SUM(AP147:AP152),SUM(AP147:AP152),"HIBA!")</f>
        <v>0</v>
      </c>
      <c r="AQ153" s="168">
        <f>SUM(AQ147:AQ152)</f>
        <v>0</v>
      </c>
      <c r="AR153" s="169">
        <f>SUM(AR147:AR152)</f>
        <v>0</v>
      </c>
      <c r="AS153" s="169">
        <f>SUM(AS147:AS152)</f>
        <v>0</v>
      </c>
      <c r="AT153" s="170">
        <f>IF((SUM(AP153:AS153))=SUM(AT147:AT152),SUM(AT147:AT152),"HIBA!")</f>
        <v>0</v>
      </c>
      <c r="AU153" s="168">
        <f>SUM(AU147:AU152)</f>
        <v>0</v>
      </c>
      <c r="AV153" s="169">
        <f>SUM(AV147:AV152)</f>
        <v>0</v>
      </c>
      <c r="AW153" s="169">
        <f>SUM(AW147:AW152)</f>
        <v>0</v>
      </c>
      <c r="AX153" s="170">
        <f>IF((SUM(AT153:AW153))=SUM(AX147:AX152),SUM(AX147:AX152),"HIBA!")</f>
        <v>0</v>
      </c>
    </row>
    <row r="154" spans="1:50" s="142" customFormat="1" ht="24.9" hidden="1" customHeight="1" x14ac:dyDescent="0.3">
      <c r="A154" s="45" t="s">
        <v>178</v>
      </c>
      <c r="B154" s="21" t="s">
        <v>177</v>
      </c>
      <c r="C154" s="165"/>
      <c r="D154" s="166"/>
      <c r="E154" s="166"/>
      <c r="F154" s="171">
        <f>SUM(C154:E154)</f>
        <v>0</v>
      </c>
      <c r="G154" s="165"/>
      <c r="H154" s="166"/>
      <c r="I154" s="166"/>
      <c r="J154" s="171">
        <f>SUM(F154:I154)</f>
        <v>0</v>
      </c>
      <c r="K154" s="165"/>
      <c r="L154" s="166"/>
      <c r="M154" s="166"/>
      <c r="N154" s="171">
        <f>SUM(J154:M154)</f>
        <v>0</v>
      </c>
      <c r="O154" s="165"/>
      <c r="P154" s="166"/>
      <c r="Q154" s="166"/>
      <c r="R154" s="171">
        <f>SUM(N154:Q154)</f>
        <v>0</v>
      </c>
      <c r="S154" s="165"/>
      <c r="T154" s="166"/>
      <c r="U154" s="166"/>
      <c r="V154" s="171">
        <f>SUM(R154:U154)</f>
        <v>0</v>
      </c>
      <c r="W154" s="165"/>
      <c r="X154" s="166"/>
      <c r="Y154" s="166"/>
      <c r="Z154" s="171">
        <f>SUM(V154:Y154)</f>
        <v>0</v>
      </c>
      <c r="AA154" s="165"/>
      <c r="AB154" s="166"/>
      <c r="AC154" s="166"/>
      <c r="AD154" s="171">
        <f>SUM(Z154:AC154)</f>
        <v>0</v>
      </c>
      <c r="AE154" s="165"/>
      <c r="AF154" s="166"/>
      <c r="AG154" s="166"/>
      <c r="AH154" s="171">
        <f>SUM(AD154:AG154)</f>
        <v>0</v>
      </c>
      <c r="AI154" s="165"/>
      <c r="AJ154" s="166"/>
      <c r="AK154" s="166"/>
      <c r="AL154" s="171">
        <f>SUM(AH154:AK154)</f>
        <v>0</v>
      </c>
      <c r="AM154" s="165"/>
      <c r="AN154" s="166"/>
      <c r="AO154" s="166"/>
      <c r="AP154" s="171">
        <f>SUM(AL154:AO154)</f>
        <v>0</v>
      </c>
      <c r="AQ154" s="165"/>
      <c r="AR154" s="166"/>
      <c r="AS154" s="166"/>
      <c r="AT154" s="171">
        <f>SUM(AP154:AS154)</f>
        <v>0</v>
      </c>
      <c r="AU154" s="165"/>
      <c r="AV154" s="166"/>
      <c r="AW154" s="166"/>
      <c r="AX154" s="171">
        <f>SUM(AT154:AW154)</f>
        <v>0</v>
      </c>
    </row>
    <row r="155" spans="1:50" s="142" customFormat="1" ht="24.9" hidden="1" customHeight="1" x14ac:dyDescent="0.3">
      <c r="A155" s="45" t="s">
        <v>176</v>
      </c>
      <c r="B155" s="21" t="s">
        <v>175</v>
      </c>
      <c r="C155" s="165"/>
      <c r="D155" s="166"/>
      <c r="E155" s="166"/>
      <c r="F155" s="171">
        <f>SUM(C155:E155)</f>
        <v>0</v>
      </c>
      <c r="G155" s="165"/>
      <c r="H155" s="166"/>
      <c r="I155" s="166"/>
      <c r="J155" s="171">
        <f>SUM(F155:I155)</f>
        <v>0</v>
      </c>
      <c r="K155" s="165"/>
      <c r="L155" s="166"/>
      <c r="M155" s="166"/>
      <c r="N155" s="171">
        <f>SUM(J155:M155)</f>
        <v>0</v>
      </c>
      <c r="O155" s="165"/>
      <c r="P155" s="166"/>
      <c r="Q155" s="166"/>
      <c r="R155" s="171">
        <f>SUM(N155:Q155)</f>
        <v>0</v>
      </c>
      <c r="S155" s="165"/>
      <c r="T155" s="166"/>
      <c r="U155" s="166"/>
      <c r="V155" s="171">
        <f>SUM(R155:U155)</f>
        <v>0</v>
      </c>
      <c r="W155" s="165"/>
      <c r="X155" s="166"/>
      <c r="Y155" s="166"/>
      <c r="Z155" s="171">
        <f>SUM(V155:Y155)</f>
        <v>0</v>
      </c>
      <c r="AA155" s="165"/>
      <c r="AB155" s="166"/>
      <c r="AC155" s="166"/>
      <c r="AD155" s="171">
        <f>SUM(Z155:AC155)</f>
        <v>0</v>
      </c>
      <c r="AE155" s="165"/>
      <c r="AF155" s="166"/>
      <c r="AG155" s="166"/>
      <c r="AH155" s="171">
        <f>SUM(AD155:AG155)</f>
        <v>0</v>
      </c>
      <c r="AI155" s="165"/>
      <c r="AJ155" s="166"/>
      <c r="AK155" s="166"/>
      <c r="AL155" s="171">
        <f>SUM(AH155:AK155)</f>
        <v>0</v>
      </c>
      <c r="AM155" s="165"/>
      <c r="AN155" s="166"/>
      <c r="AO155" s="166"/>
      <c r="AP155" s="171">
        <f>SUM(AL155:AO155)</f>
        <v>0</v>
      </c>
      <c r="AQ155" s="165"/>
      <c r="AR155" s="166"/>
      <c r="AS155" s="166"/>
      <c r="AT155" s="171">
        <f>SUM(AP155:AS155)</f>
        <v>0</v>
      </c>
      <c r="AU155" s="165"/>
      <c r="AV155" s="166"/>
      <c r="AW155" s="166"/>
      <c r="AX155" s="171">
        <f>SUM(AT155:AW155)</f>
        <v>0</v>
      </c>
    </row>
    <row r="156" spans="1:50" s="142" customFormat="1" ht="24.9" hidden="1" customHeight="1" x14ac:dyDescent="0.3">
      <c r="A156" s="45" t="s">
        <v>174</v>
      </c>
      <c r="B156" s="21" t="s">
        <v>173</v>
      </c>
      <c r="C156" s="165"/>
      <c r="D156" s="166"/>
      <c r="E156" s="166"/>
      <c r="F156" s="171">
        <f>SUM(C156:E156)</f>
        <v>0</v>
      </c>
      <c r="G156" s="165"/>
      <c r="H156" s="166"/>
      <c r="I156" s="166"/>
      <c r="J156" s="171">
        <f>SUM(F156:I156)</f>
        <v>0</v>
      </c>
      <c r="K156" s="165"/>
      <c r="L156" s="166"/>
      <c r="M156" s="166"/>
      <c r="N156" s="171">
        <f>SUM(J156:M156)</f>
        <v>0</v>
      </c>
      <c r="O156" s="165"/>
      <c r="P156" s="166"/>
      <c r="Q156" s="166"/>
      <c r="R156" s="171">
        <f>SUM(N156:Q156)</f>
        <v>0</v>
      </c>
      <c r="S156" s="165"/>
      <c r="T156" s="166"/>
      <c r="U156" s="166"/>
      <c r="V156" s="171">
        <f>SUM(R156:U156)</f>
        <v>0</v>
      </c>
      <c r="W156" s="165"/>
      <c r="X156" s="166"/>
      <c r="Y156" s="166"/>
      <c r="Z156" s="171">
        <f>SUM(V156:Y156)</f>
        <v>0</v>
      </c>
      <c r="AA156" s="165"/>
      <c r="AB156" s="166"/>
      <c r="AC156" s="166"/>
      <c r="AD156" s="171">
        <f>SUM(Z156:AC156)</f>
        <v>0</v>
      </c>
      <c r="AE156" s="165"/>
      <c r="AF156" s="166"/>
      <c r="AG156" s="166"/>
      <c r="AH156" s="171">
        <f>SUM(AD156:AG156)</f>
        <v>0</v>
      </c>
      <c r="AI156" s="165"/>
      <c r="AJ156" s="166"/>
      <c r="AK156" s="166"/>
      <c r="AL156" s="171">
        <f>SUM(AH156:AK156)</f>
        <v>0</v>
      </c>
      <c r="AM156" s="165"/>
      <c r="AN156" s="166"/>
      <c r="AO156" s="166"/>
      <c r="AP156" s="171">
        <f>SUM(AL156:AO156)</f>
        <v>0</v>
      </c>
      <c r="AQ156" s="165"/>
      <c r="AR156" s="166"/>
      <c r="AS156" s="166"/>
      <c r="AT156" s="171">
        <f>SUM(AP156:AS156)</f>
        <v>0</v>
      </c>
      <c r="AU156" s="165"/>
      <c r="AV156" s="166"/>
      <c r="AW156" s="166"/>
      <c r="AX156" s="171">
        <f>SUM(AT156:AW156)</f>
        <v>0</v>
      </c>
    </row>
    <row r="157" spans="1:50" s="142" customFormat="1" ht="24.9" hidden="1" customHeight="1" x14ac:dyDescent="0.3">
      <c r="A157" s="45" t="s">
        <v>172</v>
      </c>
      <c r="B157" s="21" t="s">
        <v>171</v>
      </c>
      <c r="C157" s="165"/>
      <c r="D157" s="166"/>
      <c r="E157" s="166"/>
      <c r="F157" s="171">
        <f>SUM(C157:E157)</f>
        <v>0</v>
      </c>
      <c r="G157" s="165"/>
      <c r="H157" s="166"/>
      <c r="I157" s="166"/>
      <c r="J157" s="171">
        <f>SUM(F157:I157)</f>
        <v>0</v>
      </c>
      <c r="K157" s="165"/>
      <c r="L157" s="166"/>
      <c r="M157" s="166"/>
      <c r="N157" s="171">
        <f>SUM(J157:M157)</f>
        <v>0</v>
      </c>
      <c r="O157" s="165"/>
      <c r="P157" s="166"/>
      <c r="Q157" s="166"/>
      <c r="R157" s="171">
        <f>SUM(N157:Q157)</f>
        <v>0</v>
      </c>
      <c r="S157" s="165"/>
      <c r="T157" s="166"/>
      <c r="U157" s="166"/>
      <c r="V157" s="171">
        <f>SUM(R157:U157)</f>
        <v>0</v>
      </c>
      <c r="W157" s="165"/>
      <c r="X157" s="166"/>
      <c r="Y157" s="166"/>
      <c r="Z157" s="171">
        <f>SUM(V157:Y157)</f>
        <v>0</v>
      </c>
      <c r="AA157" s="165"/>
      <c r="AB157" s="166"/>
      <c r="AC157" s="166"/>
      <c r="AD157" s="171">
        <f>SUM(Z157:AC157)</f>
        <v>0</v>
      </c>
      <c r="AE157" s="165"/>
      <c r="AF157" s="166"/>
      <c r="AG157" s="166"/>
      <c r="AH157" s="171">
        <f>SUM(AD157:AG157)</f>
        <v>0</v>
      </c>
      <c r="AI157" s="165"/>
      <c r="AJ157" s="166"/>
      <c r="AK157" s="166"/>
      <c r="AL157" s="171">
        <f>SUM(AH157:AK157)</f>
        <v>0</v>
      </c>
      <c r="AM157" s="165"/>
      <c r="AN157" s="166"/>
      <c r="AO157" s="166"/>
      <c r="AP157" s="171">
        <f>SUM(AL157:AO157)</f>
        <v>0</v>
      </c>
      <c r="AQ157" s="165"/>
      <c r="AR157" s="166"/>
      <c r="AS157" s="166"/>
      <c r="AT157" s="171">
        <f>SUM(AP157:AS157)</f>
        <v>0</v>
      </c>
      <c r="AU157" s="165"/>
      <c r="AV157" s="166"/>
      <c r="AW157" s="166"/>
      <c r="AX157" s="171">
        <f>SUM(AT157:AW157)</f>
        <v>0</v>
      </c>
    </row>
    <row r="158" spans="1:50" s="142" customFormat="1" ht="24.9" hidden="1" customHeight="1" x14ac:dyDescent="0.3">
      <c r="A158" s="45" t="s">
        <v>170</v>
      </c>
      <c r="B158" s="21" t="s">
        <v>169</v>
      </c>
      <c r="C158" s="172"/>
      <c r="D158" s="173"/>
      <c r="E158" s="173"/>
      <c r="F158" s="171">
        <f>SUM(C158:E158)</f>
        <v>0</v>
      </c>
      <c r="G158" s="172"/>
      <c r="H158" s="173"/>
      <c r="I158" s="173"/>
      <c r="J158" s="171">
        <f>SUM(F158:I158)</f>
        <v>0</v>
      </c>
      <c r="K158" s="172"/>
      <c r="L158" s="173"/>
      <c r="M158" s="173"/>
      <c r="N158" s="171">
        <f>SUM(J158:M158)</f>
        <v>0</v>
      </c>
      <c r="O158" s="172"/>
      <c r="P158" s="173"/>
      <c r="Q158" s="173"/>
      <c r="R158" s="171">
        <f>SUM(N158:Q158)</f>
        <v>0</v>
      </c>
      <c r="S158" s="172"/>
      <c r="T158" s="173"/>
      <c r="U158" s="173"/>
      <c r="V158" s="171">
        <f>SUM(R158:U158)</f>
        <v>0</v>
      </c>
      <c r="W158" s="172"/>
      <c r="X158" s="173"/>
      <c r="Y158" s="173"/>
      <c r="Z158" s="171">
        <f>SUM(V158:Y158)</f>
        <v>0</v>
      </c>
      <c r="AA158" s="172"/>
      <c r="AB158" s="173"/>
      <c r="AC158" s="173"/>
      <c r="AD158" s="171">
        <f>SUM(Z158:AC158)</f>
        <v>0</v>
      </c>
      <c r="AE158" s="172"/>
      <c r="AF158" s="173"/>
      <c r="AG158" s="173"/>
      <c r="AH158" s="171">
        <f>SUM(AD158:AG158)</f>
        <v>0</v>
      </c>
      <c r="AI158" s="172"/>
      <c r="AJ158" s="173"/>
      <c r="AK158" s="173"/>
      <c r="AL158" s="171">
        <f>SUM(AH158:AK158)</f>
        <v>0</v>
      </c>
      <c r="AM158" s="172"/>
      <c r="AN158" s="173"/>
      <c r="AO158" s="173"/>
      <c r="AP158" s="171">
        <f>SUM(AL158:AO158)</f>
        <v>0</v>
      </c>
      <c r="AQ158" s="172"/>
      <c r="AR158" s="173"/>
      <c r="AS158" s="173"/>
      <c r="AT158" s="171">
        <f>SUM(AP158:AS158)</f>
        <v>0</v>
      </c>
      <c r="AU158" s="172"/>
      <c r="AV158" s="173"/>
      <c r="AW158" s="173"/>
      <c r="AX158" s="171">
        <f>SUM(AT158:AW158)</f>
        <v>0</v>
      </c>
    </row>
    <row r="159" spans="1:50" s="133" customFormat="1" ht="30" customHeight="1" x14ac:dyDescent="0.3">
      <c r="A159" s="16" t="s">
        <v>168</v>
      </c>
      <c r="B159" s="15" t="s">
        <v>167</v>
      </c>
      <c r="C159" s="174">
        <f>SUM(C153:C158)</f>
        <v>0</v>
      </c>
      <c r="D159" s="175">
        <f>SUM(D153:D158)</f>
        <v>0</v>
      </c>
      <c r="E159" s="175">
        <f>SUM(E153:E158)</f>
        <v>0</v>
      </c>
      <c r="F159" s="176">
        <f>IF((SUM(C159:E159))=SUM(F153:F158),SUM(F153:F158),"HIBA!")</f>
        <v>0</v>
      </c>
      <c r="G159" s="174">
        <f>SUM(G153:G158)</f>
        <v>0</v>
      </c>
      <c r="H159" s="175">
        <f>SUM(H153:H158)</f>
        <v>0</v>
      </c>
      <c r="I159" s="175">
        <f>SUM(I153:I158)</f>
        <v>0</v>
      </c>
      <c r="J159" s="176">
        <f>IF((SUM(F159:I159))=SUM(J153:J158),SUM(J153:J158),"HIBA!")</f>
        <v>0</v>
      </c>
      <c r="K159" s="174">
        <f>SUM(K153:K158)</f>
        <v>0</v>
      </c>
      <c r="L159" s="175">
        <f>SUM(L153:L158)</f>
        <v>0</v>
      </c>
      <c r="M159" s="175">
        <f>SUM(M153:M158)</f>
        <v>0</v>
      </c>
      <c r="N159" s="176">
        <f>IF((SUM(J159:M159))=SUM(N153:N158),SUM(N153:N158),"HIBA!")</f>
        <v>0</v>
      </c>
      <c r="O159" s="174">
        <f>SUM(O153:O158)</f>
        <v>0</v>
      </c>
      <c r="P159" s="175">
        <f>SUM(P153:P158)</f>
        <v>0</v>
      </c>
      <c r="Q159" s="175">
        <f>SUM(Q153:Q158)</f>
        <v>0</v>
      </c>
      <c r="R159" s="176">
        <f>IF((SUM(N159:Q159))=SUM(R153:R158),SUM(R153:R158),"HIBA!")</f>
        <v>0</v>
      </c>
      <c r="S159" s="174">
        <f>SUM(S153:S158)</f>
        <v>0</v>
      </c>
      <c r="T159" s="175">
        <f>SUM(T153:T158)</f>
        <v>0</v>
      </c>
      <c r="U159" s="175">
        <f>SUM(U153:U158)</f>
        <v>0</v>
      </c>
      <c r="V159" s="176">
        <f>IF((SUM(R159:U159))=SUM(V153:V158),SUM(V153:V158),"HIBA!")</f>
        <v>0</v>
      </c>
      <c r="W159" s="174">
        <f>SUM(W153:W158)</f>
        <v>0</v>
      </c>
      <c r="X159" s="175">
        <f>SUM(X153:X158)</f>
        <v>0</v>
      </c>
      <c r="Y159" s="175">
        <f>SUM(Y153:Y158)</f>
        <v>0</v>
      </c>
      <c r="Z159" s="176">
        <f>IF((SUM(V159:Y159))=SUM(Z153:Z158),SUM(Z153:Z158),"HIBA!")</f>
        <v>0</v>
      </c>
      <c r="AA159" s="174">
        <f>SUM(AA153:AA158)</f>
        <v>0</v>
      </c>
      <c r="AB159" s="175">
        <f>SUM(AB153:AB158)</f>
        <v>0</v>
      </c>
      <c r="AC159" s="175">
        <f>SUM(AC153:AC158)</f>
        <v>0</v>
      </c>
      <c r="AD159" s="176">
        <f>IF((SUM(Z159:AC159))=SUM(AD153:AD158),SUM(AD153:AD158),"HIBA!")</f>
        <v>0</v>
      </c>
      <c r="AE159" s="174">
        <f>SUM(AE153:AE158)</f>
        <v>0</v>
      </c>
      <c r="AF159" s="175">
        <f>SUM(AF153:AF158)</f>
        <v>0</v>
      </c>
      <c r="AG159" s="175">
        <f>SUM(AG153:AG158)</f>
        <v>0</v>
      </c>
      <c r="AH159" s="176">
        <f>IF((SUM(AD159:AG159))=SUM(AH153:AH158),SUM(AH153:AH158),"HIBA!")</f>
        <v>0</v>
      </c>
      <c r="AI159" s="174">
        <f>SUM(AI153:AI158)</f>
        <v>0</v>
      </c>
      <c r="AJ159" s="175">
        <f>SUM(AJ153:AJ158)</f>
        <v>0</v>
      </c>
      <c r="AK159" s="175">
        <f>SUM(AK153:AK158)</f>
        <v>0</v>
      </c>
      <c r="AL159" s="176">
        <f>IF((SUM(AH159:AK159))=SUM(AL153:AL158),SUM(AL153:AL158),"HIBA!")</f>
        <v>0</v>
      </c>
      <c r="AM159" s="174">
        <f>SUM(AM153:AM158)</f>
        <v>0</v>
      </c>
      <c r="AN159" s="175">
        <f>SUM(AN153:AN158)</f>
        <v>0</v>
      </c>
      <c r="AO159" s="175">
        <f>SUM(AO153:AO158)</f>
        <v>0</v>
      </c>
      <c r="AP159" s="176">
        <f>IF((SUM(AL159:AO159))=SUM(AP153:AP158),SUM(AP153:AP158),"HIBA!")</f>
        <v>0</v>
      </c>
      <c r="AQ159" s="174">
        <f>SUM(AQ153:AQ158)</f>
        <v>0</v>
      </c>
      <c r="AR159" s="175">
        <f>SUM(AR153:AR158)</f>
        <v>0</v>
      </c>
      <c r="AS159" s="175">
        <f>SUM(AS153:AS158)</f>
        <v>0</v>
      </c>
      <c r="AT159" s="176">
        <f>IF((SUM(AP159:AS159))=SUM(AT153:AT158),SUM(AT153:AT158),"HIBA!")</f>
        <v>0</v>
      </c>
      <c r="AU159" s="174">
        <f>SUM(AU153:AU158)</f>
        <v>0</v>
      </c>
      <c r="AV159" s="175">
        <f>SUM(AV153:AV158)</f>
        <v>0</v>
      </c>
      <c r="AW159" s="175">
        <f>SUM(AW153:AW158)</f>
        <v>0</v>
      </c>
      <c r="AX159" s="176">
        <f>IF((SUM(AT159:AW159))=SUM(AX153:AX158),SUM(AX153:AX158),"HIBA!")</f>
        <v>0</v>
      </c>
    </row>
    <row r="160" spans="1:50" s="123" customFormat="1" ht="24.9" hidden="1" customHeight="1" x14ac:dyDescent="0.3">
      <c r="A160" s="34" t="s">
        <v>166</v>
      </c>
      <c r="B160" s="33" t="s">
        <v>165</v>
      </c>
      <c r="C160" s="165"/>
      <c r="D160" s="166"/>
      <c r="E160" s="166"/>
      <c r="F160" s="167">
        <f>SUM(C160:E160)</f>
        <v>0</v>
      </c>
      <c r="G160" s="165"/>
      <c r="H160" s="166"/>
      <c r="I160" s="166"/>
      <c r="J160" s="167">
        <f>SUM(F160:I160)</f>
        <v>0</v>
      </c>
      <c r="K160" s="165"/>
      <c r="L160" s="166"/>
      <c r="M160" s="166"/>
      <c r="N160" s="167">
        <f>SUM(J160:M160)</f>
        <v>0</v>
      </c>
      <c r="O160" s="165"/>
      <c r="P160" s="166"/>
      <c r="Q160" s="166"/>
      <c r="R160" s="167">
        <f>SUM(N160:Q160)</f>
        <v>0</v>
      </c>
      <c r="S160" s="165"/>
      <c r="T160" s="166"/>
      <c r="U160" s="166"/>
      <c r="V160" s="167">
        <f>SUM(R160:U160)</f>
        <v>0</v>
      </c>
      <c r="W160" s="165"/>
      <c r="X160" s="166"/>
      <c r="Y160" s="166"/>
      <c r="Z160" s="167">
        <f>SUM(V160:Y160)</f>
        <v>0</v>
      </c>
      <c r="AA160" s="165"/>
      <c r="AB160" s="166"/>
      <c r="AC160" s="166"/>
      <c r="AD160" s="167">
        <f>SUM(Z160:AC160)</f>
        <v>0</v>
      </c>
      <c r="AE160" s="165"/>
      <c r="AF160" s="166"/>
      <c r="AG160" s="166"/>
      <c r="AH160" s="167">
        <f>SUM(AD160:AG160)</f>
        <v>0</v>
      </c>
      <c r="AI160" s="165"/>
      <c r="AJ160" s="166"/>
      <c r="AK160" s="166"/>
      <c r="AL160" s="167">
        <f>SUM(AH160:AK160)</f>
        <v>0</v>
      </c>
      <c r="AM160" s="165"/>
      <c r="AN160" s="166"/>
      <c r="AO160" s="166"/>
      <c r="AP160" s="167">
        <f>SUM(AL160:AO160)</f>
        <v>0</v>
      </c>
      <c r="AQ160" s="165"/>
      <c r="AR160" s="166"/>
      <c r="AS160" s="166"/>
      <c r="AT160" s="167">
        <f>SUM(AP160:AS160)</f>
        <v>0</v>
      </c>
      <c r="AU160" s="165"/>
      <c r="AV160" s="166"/>
      <c r="AW160" s="166"/>
      <c r="AX160" s="167">
        <f>SUM(AT160:AW160)</f>
        <v>0</v>
      </c>
    </row>
    <row r="161" spans="1:50" s="123" customFormat="1" ht="24.9" hidden="1" customHeight="1" x14ac:dyDescent="0.3">
      <c r="A161" s="34" t="s">
        <v>164</v>
      </c>
      <c r="B161" s="33" t="s">
        <v>163</v>
      </c>
      <c r="C161" s="165"/>
      <c r="D161" s="166"/>
      <c r="E161" s="166"/>
      <c r="F161" s="167">
        <f>SUM(C161:E161)</f>
        <v>0</v>
      </c>
      <c r="G161" s="165"/>
      <c r="H161" s="166"/>
      <c r="I161" s="166"/>
      <c r="J161" s="167">
        <f>SUM(F161:I161)</f>
        <v>0</v>
      </c>
      <c r="K161" s="165"/>
      <c r="L161" s="166"/>
      <c r="M161" s="166"/>
      <c r="N161" s="167">
        <f>SUM(J161:M161)</f>
        <v>0</v>
      </c>
      <c r="O161" s="165"/>
      <c r="P161" s="166"/>
      <c r="Q161" s="166"/>
      <c r="R161" s="167">
        <f>SUM(N161:Q161)</f>
        <v>0</v>
      </c>
      <c r="S161" s="165"/>
      <c r="T161" s="166"/>
      <c r="U161" s="166"/>
      <c r="V161" s="167">
        <f>SUM(R161:U161)</f>
        <v>0</v>
      </c>
      <c r="W161" s="165"/>
      <c r="X161" s="166"/>
      <c r="Y161" s="166"/>
      <c r="Z161" s="167">
        <f>SUM(V161:Y161)</f>
        <v>0</v>
      </c>
      <c r="AA161" s="165"/>
      <c r="AB161" s="166"/>
      <c r="AC161" s="166"/>
      <c r="AD161" s="167">
        <f>SUM(Z161:AC161)</f>
        <v>0</v>
      </c>
      <c r="AE161" s="165"/>
      <c r="AF161" s="166"/>
      <c r="AG161" s="166"/>
      <c r="AH161" s="167">
        <f>SUM(AD161:AG161)</f>
        <v>0</v>
      </c>
      <c r="AI161" s="165"/>
      <c r="AJ161" s="166"/>
      <c r="AK161" s="166"/>
      <c r="AL161" s="167">
        <f>SUM(AH161:AK161)</f>
        <v>0</v>
      </c>
      <c r="AM161" s="165"/>
      <c r="AN161" s="166"/>
      <c r="AO161" s="166"/>
      <c r="AP161" s="167">
        <f>SUM(AL161:AO161)</f>
        <v>0</v>
      </c>
      <c r="AQ161" s="165"/>
      <c r="AR161" s="166"/>
      <c r="AS161" s="166"/>
      <c r="AT161" s="167">
        <f>SUM(AP161:AS161)</f>
        <v>0</v>
      </c>
      <c r="AU161" s="165"/>
      <c r="AV161" s="166"/>
      <c r="AW161" s="166"/>
      <c r="AX161" s="167">
        <f>SUM(AT161:AW161)</f>
        <v>0</v>
      </c>
    </row>
    <row r="162" spans="1:50" s="128" customFormat="1" ht="24.9" hidden="1" customHeight="1" x14ac:dyDescent="0.3">
      <c r="A162" s="28" t="s">
        <v>162</v>
      </c>
      <c r="B162" s="27" t="s">
        <v>161</v>
      </c>
      <c r="C162" s="168">
        <f>SUM(C160:C161)</f>
        <v>0</v>
      </c>
      <c r="D162" s="169">
        <f>SUM(D160:D161)</f>
        <v>0</v>
      </c>
      <c r="E162" s="169">
        <f>SUM(E160:E161)</f>
        <v>0</v>
      </c>
      <c r="F162" s="170">
        <f>IF((SUM(C162:E162))=SUM(F160:F161),SUM(F160:F161),"HIBA!")</f>
        <v>0</v>
      </c>
      <c r="G162" s="168">
        <f>SUM(G160:G161)</f>
        <v>0</v>
      </c>
      <c r="H162" s="169">
        <f>SUM(H160:H161)</f>
        <v>0</v>
      </c>
      <c r="I162" s="169">
        <f>SUM(I160:I161)</f>
        <v>0</v>
      </c>
      <c r="J162" s="170">
        <f>IF((SUM(F162:I162))=SUM(J160:J161),SUM(J160:J161),"HIBA!")</f>
        <v>0</v>
      </c>
      <c r="K162" s="168">
        <f>SUM(K160:K161)</f>
        <v>0</v>
      </c>
      <c r="L162" s="169">
        <f>SUM(L160:L161)</f>
        <v>0</v>
      </c>
      <c r="M162" s="169">
        <f>SUM(M160:M161)</f>
        <v>0</v>
      </c>
      <c r="N162" s="170">
        <f>IF((SUM(J162:M162))=SUM(N160:N161),SUM(N160:N161),"HIBA!")</f>
        <v>0</v>
      </c>
      <c r="O162" s="168">
        <f>SUM(O160:O161)</f>
        <v>0</v>
      </c>
      <c r="P162" s="169">
        <f>SUM(P160:P161)</f>
        <v>0</v>
      </c>
      <c r="Q162" s="169">
        <f>SUM(Q160:Q161)</f>
        <v>0</v>
      </c>
      <c r="R162" s="170">
        <f>IF((SUM(N162:Q162))=SUM(R160:R161),SUM(R160:R161),"HIBA!")</f>
        <v>0</v>
      </c>
      <c r="S162" s="168">
        <f>SUM(S160:S161)</f>
        <v>0</v>
      </c>
      <c r="T162" s="169">
        <f>SUM(T160:T161)</f>
        <v>0</v>
      </c>
      <c r="U162" s="169">
        <f>SUM(U160:U161)</f>
        <v>0</v>
      </c>
      <c r="V162" s="170">
        <f>IF((SUM(R162:U162))=SUM(V160:V161),SUM(V160:V161),"HIBA!")</f>
        <v>0</v>
      </c>
      <c r="W162" s="168">
        <f>SUM(W160:W161)</f>
        <v>0</v>
      </c>
      <c r="X162" s="169">
        <f>SUM(X160:X161)</f>
        <v>0</v>
      </c>
      <c r="Y162" s="169">
        <f>SUM(Y160:Y161)</f>
        <v>0</v>
      </c>
      <c r="Z162" s="170">
        <f>IF((SUM(V162:Y162))=SUM(Z160:Z161),SUM(Z160:Z161),"HIBA!")</f>
        <v>0</v>
      </c>
      <c r="AA162" s="168">
        <f>SUM(AA160:AA161)</f>
        <v>0</v>
      </c>
      <c r="AB162" s="169">
        <f>SUM(AB160:AB161)</f>
        <v>0</v>
      </c>
      <c r="AC162" s="169">
        <f>SUM(AC160:AC161)</f>
        <v>0</v>
      </c>
      <c r="AD162" s="170">
        <f>IF((SUM(Z162:AC162))=SUM(AD160:AD161),SUM(AD160:AD161),"HIBA!")</f>
        <v>0</v>
      </c>
      <c r="AE162" s="168">
        <f>SUM(AE160:AE161)</f>
        <v>0</v>
      </c>
      <c r="AF162" s="169">
        <f>SUM(AF160:AF161)</f>
        <v>0</v>
      </c>
      <c r="AG162" s="169">
        <f>SUM(AG160:AG161)</f>
        <v>0</v>
      </c>
      <c r="AH162" s="170">
        <f>IF((SUM(AD162:AG162))=SUM(AH160:AH161),SUM(AH160:AH161),"HIBA!")</f>
        <v>0</v>
      </c>
      <c r="AI162" s="168">
        <f>SUM(AI160:AI161)</f>
        <v>0</v>
      </c>
      <c r="AJ162" s="169">
        <f>SUM(AJ160:AJ161)</f>
        <v>0</v>
      </c>
      <c r="AK162" s="169">
        <f>SUM(AK160:AK161)</f>
        <v>0</v>
      </c>
      <c r="AL162" s="170">
        <f>IF((SUM(AH162:AK162))=SUM(AL160:AL161),SUM(AL160:AL161),"HIBA!")</f>
        <v>0</v>
      </c>
      <c r="AM162" s="168">
        <f>SUM(AM160:AM161)</f>
        <v>0</v>
      </c>
      <c r="AN162" s="169">
        <f>SUM(AN160:AN161)</f>
        <v>0</v>
      </c>
      <c r="AO162" s="169">
        <f>SUM(AO160:AO161)</f>
        <v>0</v>
      </c>
      <c r="AP162" s="170">
        <f>IF((SUM(AL162:AO162))=SUM(AP160:AP161),SUM(AP160:AP161),"HIBA!")</f>
        <v>0</v>
      </c>
      <c r="AQ162" s="168">
        <f>SUM(AQ160:AQ161)</f>
        <v>0</v>
      </c>
      <c r="AR162" s="169">
        <f>SUM(AR160:AR161)</f>
        <v>0</v>
      </c>
      <c r="AS162" s="169">
        <f>SUM(AS160:AS161)</f>
        <v>0</v>
      </c>
      <c r="AT162" s="170">
        <f>IF((SUM(AP162:AS162))=SUM(AT160:AT161),SUM(AT160:AT161),"HIBA!")</f>
        <v>0</v>
      </c>
      <c r="AU162" s="168">
        <f>SUM(AU160:AU161)</f>
        <v>0</v>
      </c>
      <c r="AV162" s="169">
        <f>SUM(AV160:AV161)</f>
        <v>0</v>
      </c>
      <c r="AW162" s="169">
        <f>SUM(AW160:AW161)</f>
        <v>0</v>
      </c>
      <c r="AX162" s="170">
        <f>IF((SUM(AT162:AW162))=SUM(AX160:AX161),SUM(AX160:AX161),"HIBA!")</f>
        <v>0</v>
      </c>
    </row>
    <row r="163" spans="1:50" s="142" customFormat="1" ht="24.9" hidden="1" customHeight="1" x14ac:dyDescent="0.3">
      <c r="A163" s="45" t="s">
        <v>160</v>
      </c>
      <c r="B163" s="21" t="s">
        <v>159</v>
      </c>
      <c r="C163" s="165"/>
      <c r="D163" s="166"/>
      <c r="E163" s="166"/>
      <c r="F163" s="171">
        <f t="shared" ref="F163:F170" si="108">SUM(C163:E163)</f>
        <v>0</v>
      </c>
      <c r="G163" s="165"/>
      <c r="H163" s="166"/>
      <c r="I163" s="166"/>
      <c r="J163" s="171">
        <f t="shared" ref="J163:J170" si="109">SUM(F163:I163)</f>
        <v>0</v>
      </c>
      <c r="K163" s="165"/>
      <c r="L163" s="166"/>
      <c r="M163" s="166"/>
      <c r="N163" s="171">
        <f t="shared" ref="N163:N170" si="110">SUM(J163:M163)</f>
        <v>0</v>
      </c>
      <c r="O163" s="165"/>
      <c r="P163" s="166"/>
      <c r="Q163" s="166"/>
      <c r="R163" s="171">
        <f t="shared" ref="R163:R170" si="111">SUM(N163:Q163)</f>
        <v>0</v>
      </c>
      <c r="S163" s="165"/>
      <c r="T163" s="166"/>
      <c r="U163" s="166"/>
      <c r="V163" s="171">
        <f t="shared" ref="V163:V170" si="112">SUM(R163:U163)</f>
        <v>0</v>
      </c>
      <c r="W163" s="165"/>
      <c r="X163" s="166"/>
      <c r="Y163" s="166"/>
      <c r="Z163" s="171">
        <f t="shared" ref="Z163:Z170" si="113">SUM(V163:Y163)</f>
        <v>0</v>
      </c>
      <c r="AA163" s="165"/>
      <c r="AB163" s="166"/>
      <c r="AC163" s="166"/>
      <c r="AD163" s="171">
        <f t="shared" ref="AD163:AD170" si="114">SUM(Z163:AC163)</f>
        <v>0</v>
      </c>
      <c r="AE163" s="165"/>
      <c r="AF163" s="166"/>
      <c r="AG163" s="166"/>
      <c r="AH163" s="171">
        <f t="shared" ref="AH163:AH170" si="115">SUM(AD163:AG163)</f>
        <v>0</v>
      </c>
      <c r="AI163" s="165"/>
      <c r="AJ163" s="166"/>
      <c r="AK163" s="166"/>
      <c r="AL163" s="171">
        <f t="shared" ref="AL163:AL170" si="116">SUM(AH163:AK163)</f>
        <v>0</v>
      </c>
      <c r="AM163" s="165"/>
      <c r="AN163" s="166"/>
      <c r="AO163" s="166"/>
      <c r="AP163" s="171">
        <f t="shared" ref="AP163:AP170" si="117">SUM(AL163:AO163)</f>
        <v>0</v>
      </c>
      <c r="AQ163" s="165"/>
      <c r="AR163" s="166"/>
      <c r="AS163" s="166"/>
      <c r="AT163" s="171">
        <f t="shared" ref="AT163:AT170" si="118">SUM(AP163:AS163)</f>
        <v>0</v>
      </c>
      <c r="AU163" s="165"/>
      <c r="AV163" s="166"/>
      <c r="AW163" s="166"/>
      <c r="AX163" s="171">
        <f t="shared" ref="AX163:AX170" si="119">SUM(AT163:AW163)</f>
        <v>0</v>
      </c>
    </row>
    <row r="164" spans="1:50" s="142" customFormat="1" ht="24.9" hidden="1" customHeight="1" x14ac:dyDescent="0.3">
      <c r="A164" s="45" t="s">
        <v>158</v>
      </c>
      <c r="B164" s="21" t="s">
        <v>157</v>
      </c>
      <c r="C164" s="165"/>
      <c r="D164" s="166"/>
      <c r="E164" s="166"/>
      <c r="F164" s="171">
        <f t="shared" si="108"/>
        <v>0</v>
      </c>
      <c r="G164" s="165"/>
      <c r="H164" s="166"/>
      <c r="I164" s="166"/>
      <c r="J164" s="171">
        <f t="shared" si="109"/>
        <v>0</v>
      </c>
      <c r="K164" s="165"/>
      <c r="L164" s="166"/>
      <c r="M164" s="166"/>
      <c r="N164" s="171">
        <f t="shared" si="110"/>
        <v>0</v>
      </c>
      <c r="O164" s="165"/>
      <c r="P164" s="166"/>
      <c r="Q164" s="166"/>
      <c r="R164" s="171">
        <f t="shared" si="111"/>
        <v>0</v>
      </c>
      <c r="S164" s="165"/>
      <c r="T164" s="166"/>
      <c r="U164" s="166"/>
      <c r="V164" s="171">
        <f t="shared" si="112"/>
        <v>0</v>
      </c>
      <c r="W164" s="165"/>
      <c r="X164" s="166"/>
      <c r="Y164" s="166"/>
      <c r="Z164" s="171">
        <f t="shared" si="113"/>
        <v>0</v>
      </c>
      <c r="AA164" s="165"/>
      <c r="AB164" s="166"/>
      <c r="AC164" s="166"/>
      <c r="AD164" s="171">
        <f t="shared" si="114"/>
        <v>0</v>
      </c>
      <c r="AE164" s="165"/>
      <c r="AF164" s="166"/>
      <c r="AG164" s="166"/>
      <c r="AH164" s="171">
        <f t="shared" si="115"/>
        <v>0</v>
      </c>
      <c r="AI164" s="165"/>
      <c r="AJ164" s="166"/>
      <c r="AK164" s="166"/>
      <c r="AL164" s="171">
        <f t="shared" si="116"/>
        <v>0</v>
      </c>
      <c r="AM164" s="165"/>
      <c r="AN164" s="166"/>
      <c r="AO164" s="166"/>
      <c r="AP164" s="171">
        <f t="shared" si="117"/>
        <v>0</v>
      </c>
      <c r="AQ164" s="165"/>
      <c r="AR164" s="166"/>
      <c r="AS164" s="166"/>
      <c r="AT164" s="171">
        <f t="shared" si="118"/>
        <v>0</v>
      </c>
      <c r="AU164" s="165"/>
      <c r="AV164" s="166"/>
      <c r="AW164" s="166"/>
      <c r="AX164" s="171">
        <f t="shared" si="119"/>
        <v>0</v>
      </c>
    </row>
    <row r="165" spans="1:50" s="142" customFormat="1" ht="24.9" hidden="1" customHeight="1" x14ac:dyDescent="0.3">
      <c r="A165" s="45" t="s">
        <v>156</v>
      </c>
      <c r="B165" s="21" t="s">
        <v>155</v>
      </c>
      <c r="C165" s="165"/>
      <c r="D165" s="166"/>
      <c r="E165" s="166"/>
      <c r="F165" s="171">
        <f t="shared" si="108"/>
        <v>0</v>
      </c>
      <c r="G165" s="165"/>
      <c r="H165" s="166"/>
      <c r="I165" s="166"/>
      <c r="J165" s="171">
        <f t="shared" si="109"/>
        <v>0</v>
      </c>
      <c r="K165" s="165"/>
      <c r="L165" s="166"/>
      <c r="M165" s="166"/>
      <c r="N165" s="171">
        <f t="shared" si="110"/>
        <v>0</v>
      </c>
      <c r="O165" s="165"/>
      <c r="P165" s="166"/>
      <c r="Q165" s="166"/>
      <c r="R165" s="171">
        <f t="shared" si="111"/>
        <v>0</v>
      </c>
      <c r="S165" s="165"/>
      <c r="T165" s="166"/>
      <c r="U165" s="166"/>
      <c r="V165" s="171">
        <f t="shared" si="112"/>
        <v>0</v>
      </c>
      <c r="W165" s="165"/>
      <c r="X165" s="166"/>
      <c r="Y165" s="166"/>
      <c r="Z165" s="171">
        <f t="shared" si="113"/>
        <v>0</v>
      </c>
      <c r="AA165" s="165"/>
      <c r="AB165" s="166"/>
      <c r="AC165" s="166"/>
      <c r="AD165" s="171">
        <f t="shared" si="114"/>
        <v>0</v>
      </c>
      <c r="AE165" s="165"/>
      <c r="AF165" s="166"/>
      <c r="AG165" s="166"/>
      <c r="AH165" s="171">
        <f t="shared" si="115"/>
        <v>0</v>
      </c>
      <c r="AI165" s="165"/>
      <c r="AJ165" s="166"/>
      <c r="AK165" s="166"/>
      <c r="AL165" s="171">
        <f t="shared" si="116"/>
        <v>0</v>
      </c>
      <c r="AM165" s="165"/>
      <c r="AN165" s="166"/>
      <c r="AO165" s="166"/>
      <c r="AP165" s="171">
        <f t="shared" si="117"/>
        <v>0</v>
      </c>
      <c r="AQ165" s="165"/>
      <c r="AR165" s="166"/>
      <c r="AS165" s="166"/>
      <c r="AT165" s="171">
        <f t="shared" si="118"/>
        <v>0</v>
      </c>
      <c r="AU165" s="165"/>
      <c r="AV165" s="166"/>
      <c r="AW165" s="166"/>
      <c r="AX165" s="171">
        <f t="shared" si="119"/>
        <v>0</v>
      </c>
    </row>
    <row r="166" spans="1:50" s="123" customFormat="1" ht="24.9" hidden="1" customHeight="1" x14ac:dyDescent="0.3">
      <c r="A166" s="34" t="s">
        <v>154</v>
      </c>
      <c r="B166" s="33" t="s">
        <v>153</v>
      </c>
      <c r="C166" s="165"/>
      <c r="D166" s="166"/>
      <c r="E166" s="166"/>
      <c r="F166" s="167">
        <f t="shared" si="108"/>
        <v>0</v>
      </c>
      <c r="G166" s="165"/>
      <c r="H166" s="166"/>
      <c r="I166" s="166"/>
      <c r="J166" s="167">
        <f t="shared" si="109"/>
        <v>0</v>
      </c>
      <c r="K166" s="165"/>
      <c r="L166" s="166"/>
      <c r="M166" s="166"/>
      <c r="N166" s="167">
        <f t="shared" si="110"/>
        <v>0</v>
      </c>
      <c r="O166" s="165"/>
      <c r="P166" s="166"/>
      <c r="Q166" s="166"/>
      <c r="R166" s="167">
        <f t="shared" si="111"/>
        <v>0</v>
      </c>
      <c r="S166" s="165"/>
      <c r="T166" s="166"/>
      <c r="U166" s="166"/>
      <c r="V166" s="167">
        <f t="shared" si="112"/>
        <v>0</v>
      </c>
      <c r="W166" s="165"/>
      <c r="X166" s="166"/>
      <c r="Y166" s="166"/>
      <c r="Z166" s="167">
        <f t="shared" si="113"/>
        <v>0</v>
      </c>
      <c r="AA166" s="165"/>
      <c r="AB166" s="166"/>
      <c r="AC166" s="166"/>
      <c r="AD166" s="167">
        <f t="shared" si="114"/>
        <v>0</v>
      </c>
      <c r="AE166" s="165"/>
      <c r="AF166" s="166"/>
      <c r="AG166" s="166"/>
      <c r="AH166" s="167">
        <f t="shared" si="115"/>
        <v>0</v>
      </c>
      <c r="AI166" s="165"/>
      <c r="AJ166" s="166"/>
      <c r="AK166" s="166"/>
      <c r="AL166" s="167">
        <f t="shared" si="116"/>
        <v>0</v>
      </c>
      <c r="AM166" s="165"/>
      <c r="AN166" s="166"/>
      <c r="AO166" s="166"/>
      <c r="AP166" s="167">
        <f t="shared" si="117"/>
        <v>0</v>
      </c>
      <c r="AQ166" s="165"/>
      <c r="AR166" s="166"/>
      <c r="AS166" s="166"/>
      <c r="AT166" s="167">
        <f t="shared" si="118"/>
        <v>0</v>
      </c>
      <c r="AU166" s="165"/>
      <c r="AV166" s="166"/>
      <c r="AW166" s="166"/>
      <c r="AX166" s="167">
        <f t="shared" si="119"/>
        <v>0</v>
      </c>
    </row>
    <row r="167" spans="1:50" s="123" customFormat="1" ht="24.9" hidden="1" customHeight="1" x14ac:dyDescent="0.3">
      <c r="A167" s="34" t="s">
        <v>152</v>
      </c>
      <c r="B167" s="33" t="s">
        <v>151</v>
      </c>
      <c r="C167" s="165"/>
      <c r="D167" s="166"/>
      <c r="E167" s="166"/>
      <c r="F167" s="167">
        <f t="shared" si="108"/>
        <v>0</v>
      </c>
      <c r="G167" s="165"/>
      <c r="H167" s="166"/>
      <c r="I167" s="166"/>
      <c r="J167" s="167">
        <f t="shared" si="109"/>
        <v>0</v>
      </c>
      <c r="K167" s="165"/>
      <c r="L167" s="166"/>
      <c r="M167" s="166"/>
      <c r="N167" s="167">
        <f t="shared" si="110"/>
        <v>0</v>
      </c>
      <c r="O167" s="165"/>
      <c r="P167" s="166"/>
      <c r="Q167" s="166"/>
      <c r="R167" s="167">
        <f t="shared" si="111"/>
        <v>0</v>
      </c>
      <c r="S167" s="165"/>
      <c r="T167" s="166"/>
      <c r="U167" s="166"/>
      <c r="V167" s="167">
        <f t="shared" si="112"/>
        <v>0</v>
      </c>
      <c r="W167" s="165"/>
      <c r="X167" s="166"/>
      <c r="Y167" s="166"/>
      <c r="Z167" s="167">
        <f t="shared" si="113"/>
        <v>0</v>
      </c>
      <c r="AA167" s="165"/>
      <c r="AB167" s="166"/>
      <c r="AC167" s="166"/>
      <c r="AD167" s="167">
        <f t="shared" si="114"/>
        <v>0</v>
      </c>
      <c r="AE167" s="165"/>
      <c r="AF167" s="166"/>
      <c r="AG167" s="166"/>
      <c r="AH167" s="167">
        <f t="shared" si="115"/>
        <v>0</v>
      </c>
      <c r="AI167" s="165"/>
      <c r="AJ167" s="166"/>
      <c r="AK167" s="166"/>
      <c r="AL167" s="167">
        <f t="shared" si="116"/>
        <v>0</v>
      </c>
      <c r="AM167" s="165"/>
      <c r="AN167" s="166"/>
      <c r="AO167" s="166"/>
      <c r="AP167" s="167">
        <f t="shared" si="117"/>
        <v>0</v>
      </c>
      <c r="AQ167" s="165"/>
      <c r="AR167" s="166"/>
      <c r="AS167" s="166"/>
      <c r="AT167" s="167">
        <f t="shared" si="118"/>
        <v>0</v>
      </c>
      <c r="AU167" s="165"/>
      <c r="AV167" s="166"/>
      <c r="AW167" s="166"/>
      <c r="AX167" s="167">
        <f t="shared" si="119"/>
        <v>0</v>
      </c>
    </row>
    <row r="168" spans="1:50" s="123" customFormat="1" ht="24.9" hidden="1" customHeight="1" x14ac:dyDescent="0.3">
      <c r="A168" s="34" t="s">
        <v>150</v>
      </c>
      <c r="B168" s="33" t="s">
        <v>149</v>
      </c>
      <c r="C168" s="165"/>
      <c r="D168" s="166"/>
      <c r="E168" s="166"/>
      <c r="F168" s="167">
        <f t="shared" si="108"/>
        <v>0</v>
      </c>
      <c r="G168" s="165"/>
      <c r="H168" s="166"/>
      <c r="I168" s="166"/>
      <c r="J168" s="167">
        <f t="shared" si="109"/>
        <v>0</v>
      </c>
      <c r="K168" s="165"/>
      <c r="L168" s="166"/>
      <c r="M168" s="166"/>
      <c r="N168" s="167">
        <f t="shared" si="110"/>
        <v>0</v>
      </c>
      <c r="O168" s="165"/>
      <c r="P168" s="166"/>
      <c r="Q168" s="166"/>
      <c r="R168" s="167">
        <f t="shared" si="111"/>
        <v>0</v>
      </c>
      <c r="S168" s="165"/>
      <c r="T168" s="166"/>
      <c r="U168" s="166"/>
      <c r="V168" s="167">
        <f t="shared" si="112"/>
        <v>0</v>
      </c>
      <c r="W168" s="165"/>
      <c r="X168" s="166"/>
      <c r="Y168" s="166"/>
      <c r="Z168" s="167">
        <f t="shared" si="113"/>
        <v>0</v>
      </c>
      <c r="AA168" s="165"/>
      <c r="AB168" s="166"/>
      <c r="AC168" s="166"/>
      <c r="AD168" s="167">
        <f t="shared" si="114"/>
        <v>0</v>
      </c>
      <c r="AE168" s="165"/>
      <c r="AF168" s="166"/>
      <c r="AG168" s="166"/>
      <c r="AH168" s="167">
        <f t="shared" si="115"/>
        <v>0</v>
      </c>
      <c r="AI168" s="165"/>
      <c r="AJ168" s="166"/>
      <c r="AK168" s="166"/>
      <c r="AL168" s="167">
        <f t="shared" si="116"/>
        <v>0</v>
      </c>
      <c r="AM168" s="165"/>
      <c r="AN168" s="166"/>
      <c r="AO168" s="166"/>
      <c r="AP168" s="167">
        <f t="shared" si="117"/>
        <v>0</v>
      </c>
      <c r="AQ168" s="165"/>
      <c r="AR168" s="166"/>
      <c r="AS168" s="166"/>
      <c r="AT168" s="167">
        <f t="shared" si="118"/>
        <v>0</v>
      </c>
      <c r="AU168" s="165"/>
      <c r="AV168" s="166"/>
      <c r="AW168" s="166"/>
      <c r="AX168" s="167">
        <f t="shared" si="119"/>
        <v>0</v>
      </c>
    </row>
    <row r="169" spans="1:50" s="123" customFormat="1" ht="24.9" hidden="1" customHeight="1" x14ac:dyDescent="0.3">
      <c r="A169" s="34" t="s">
        <v>148</v>
      </c>
      <c r="B169" s="33" t="s">
        <v>147</v>
      </c>
      <c r="C169" s="165"/>
      <c r="D169" s="166"/>
      <c r="E169" s="166"/>
      <c r="F169" s="167">
        <f t="shared" si="108"/>
        <v>0</v>
      </c>
      <c r="G169" s="165"/>
      <c r="H169" s="166"/>
      <c r="I169" s="166"/>
      <c r="J169" s="167">
        <f t="shared" si="109"/>
        <v>0</v>
      </c>
      <c r="K169" s="165"/>
      <c r="L169" s="166"/>
      <c r="M169" s="166"/>
      <c r="N169" s="167">
        <f t="shared" si="110"/>
        <v>0</v>
      </c>
      <c r="O169" s="165"/>
      <c r="P169" s="166"/>
      <c r="Q169" s="166"/>
      <c r="R169" s="167">
        <f t="shared" si="111"/>
        <v>0</v>
      </c>
      <c r="S169" s="165"/>
      <c r="T169" s="166"/>
      <c r="U169" s="166"/>
      <c r="V169" s="167">
        <f t="shared" si="112"/>
        <v>0</v>
      </c>
      <c r="W169" s="165"/>
      <c r="X169" s="166"/>
      <c r="Y169" s="166"/>
      <c r="Z169" s="167">
        <f t="shared" si="113"/>
        <v>0</v>
      </c>
      <c r="AA169" s="165"/>
      <c r="AB169" s="166"/>
      <c r="AC169" s="166"/>
      <c r="AD169" s="167">
        <f t="shared" si="114"/>
        <v>0</v>
      </c>
      <c r="AE169" s="165"/>
      <c r="AF169" s="166"/>
      <c r="AG169" s="166"/>
      <c r="AH169" s="167">
        <f t="shared" si="115"/>
        <v>0</v>
      </c>
      <c r="AI169" s="165"/>
      <c r="AJ169" s="166"/>
      <c r="AK169" s="166"/>
      <c r="AL169" s="167">
        <f t="shared" si="116"/>
        <v>0</v>
      </c>
      <c r="AM169" s="165"/>
      <c r="AN169" s="166"/>
      <c r="AO169" s="166"/>
      <c r="AP169" s="167">
        <f t="shared" si="117"/>
        <v>0</v>
      </c>
      <c r="AQ169" s="165"/>
      <c r="AR169" s="166"/>
      <c r="AS169" s="166"/>
      <c r="AT169" s="167">
        <f t="shared" si="118"/>
        <v>0</v>
      </c>
      <c r="AU169" s="165"/>
      <c r="AV169" s="166"/>
      <c r="AW169" s="166"/>
      <c r="AX169" s="167">
        <f t="shared" si="119"/>
        <v>0</v>
      </c>
    </row>
    <row r="170" spans="1:50" s="123" customFormat="1" ht="24.9" hidden="1" customHeight="1" x14ac:dyDescent="0.3">
      <c r="A170" s="34" t="s">
        <v>146</v>
      </c>
      <c r="B170" s="33" t="s">
        <v>145</v>
      </c>
      <c r="C170" s="165"/>
      <c r="D170" s="166"/>
      <c r="E170" s="166"/>
      <c r="F170" s="167">
        <f t="shared" si="108"/>
        <v>0</v>
      </c>
      <c r="G170" s="165"/>
      <c r="H170" s="166"/>
      <c r="I170" s="166"/>
      <c r="J170" s="167">
        <f t="shared" si="109"/>
        <v>0</v>
      </c>
      <c r="K170" s="165"/>
      <c r="L170" s="166"/>
      <c r="M170" s="166"/>
      <c r="N170" s="167">
        <f t="shared" si="110"/>
        <v>0</v>
      </c>
      <c r="O170" s="165"/>
      <c r="P170" s="166"/>
      <c r="Q170" s="166"/>
      <c r="R170" s="167">
        <f t="shared" si="111"/>
        <v>0</v>
      </c>
      <c r="S170" s="165"/>
      <c r="T170" s="166"/>
      <c r="U170" s="166"/>
      <c r="V170" s="167">
        <f t="shared" si="112"/>
        <v>0</v>
      </c>
      <c r="W170" s="165"/>
      <c r="X170" s="166"/>
      <c r="Y170" s="166"/>
      <c r="Z170" s="167">
        <f t="shared" si="113"/>
        <v>0</v>
      </c>
      <c r="AA170" s="165"/>
      <c r="AB170" s="166"/>
      <c r="AC170" s="166"/>
      <c r="AD170" s="167">
        <f t="shared" si="114"/>
        <v>0</v>
      </c>
      <c r="AE170" s="165"/>
      <c r="AF170" s="166"/>
      <c r="AG170" s="166"/>
      <c r="AH170" s="167">
        <f t="shared" si="115"/>
        <v>0</v>
      </c>
      <c r="AI170" s="165"/>
      <c r="AJ170" s="166"/>
      <c r="AK170" s="166"/>
      <c r="AL170" s="167">
        <f t="shared" si="116"/>
        <v>0</v>
      </c>
      <c r="AM170" s="165"/>
      <c r="AN170" s="166"/>
      <c r="AO170" s="166"/>
      <c r="AP170" s="167">
        <f t="shared" si="117"/>
        <v>0</v>
      </c>
      <c r="AQ170" s="165"/>
      <c r="AR170" s="166"/>
      <c r="AS170" s="166"/>
      <c r="AT170" s="167">
        <f t="shared" si="118"/>
        <v>0</v>
      </c>
      <c r="AU170" s="165"/>
      <c r="AV170" s="166"/>
      <c r="AW170" s="166"/>
      <c r="AX170" s="167">
        <f t="shared" si="119"/>
        <v>0</v>
      </c>
    </row>
    <row r="171" spans="1:50" s="128" customFormat="1" ht="24.9" hidden="1" customHeight="1" x14ac:dyDescent="0.3">
      <c r="A171" s="28" t="s">
        <v>144</v>
      </c>
      <c r="B171" s="27" t="s">
        <v>143</v>
      </c>
      <c r="C171" s="168">
        <f>SUM(C166:C170)</f>
        <v>0</v>
      </c>
      <c r="D171" s="169">
        <f>SUM(D166:D170)</f>
        <v>0</v>
      </c>
      <c r="E171" s="169">
        <f>SUM(E166:E170)</f>
        <v>0</v>
      </c>
      <c r="F171" s="170">
        <f>IF((SUM(C171:E171))=SUM(F166:F170),SUM(F166:F170),"HIBA!")</f>
        <v>0</v>
      </c>
      <c r="G171" s="168">
        <f>SUM(G166:G170)</f>
        <v>0</v>
      </c>
      <c r="H171" s="169">
        <f>SUM(H166:H170)</f>
        <v>0</v>
      </c>
      <c r="I171" s="169">
        <f>SUM(I166:I170)</f>
        <v>0</v>
      </c>
      <c r="J171" s="170">
        <f>IF((SUM(F171:I171))=SUM(J166:J170),SUM(J166:J170),"HIBA!")</f>
        <v>0</v>
      </c>
      <c r="K171" s="168">
        <f>SUM(K166:K170)</f>
        <v>0</v>
      </c>
      <c r="L171" s="169">
        <f>SUM(L166:L170)</f>
        <v>0</v>
      </c>
      <c r="M171" s="169">
        <f>SUM(M166:M170)</f>
        <v>0</v>
      </c>
      <c r="N171" s="170">
        <f>IF((SUM(J171:M171))=SUM(N166:N170),SUM(N166:N170),"HIBA!")</f>
        <v>0</v>
      </c>
      <c r="O171" s="168">
        <f>SUM(O166:O170)</f>
        <v>0</v>
      </c>
      <c r="P171" s="169">
        <f>SUM(P166:P170)</f>
        <v>0</v>
      </c>
      <c r="Q171" s="169">
        <f>SUM(Q166:Q170)</f>
        <v>0</v>
      </c>
      <c r="R171" s="170">
        <f>IF((SUM(N171:Q171))=SUM(R166:R170),SUM(R166:R170),"HIBA!")</f>
        <v>0</v>
      </c>
      <c r="S171" s="168">
        <f>SUM(S166:S170)</f>
        <v>0</v>
      </c>
      <c r="T171" s="169">
        <f>SUM(T166:T170)</f>
        <v>0</v>
      </c>
      <c r="U171" s="169">
        <f>SUM(U166:U170)</f>
        <v>0</v>
      </c>
      <c r="V171" s="170">
        <f>IF((SUM(R171:U171))=SUM(V166:V170),SUM(V166:V170),"HIBA!")</f>
        <v>0</v>
      </c>
      <c r="W171" s="168">
        <f>SUM(W166:W170)</f>
        <v>0</v>
      </c>
      <c r="X171" s="169">
        <f>SUM(X166:X170)</f>
        <v>0</v>
      </c>
      <c r="Y171" s="169">
        <f>SUM(Y166:Y170)</f>
        <v>0</v>
      </c>
      <c r="Z171" s="170">
        <f>IF((SUM(V171:Y171))=SUM(Z166:Z170),SUM(Z166:Z170),"HIBA!")</f>
        <v>0</v>
      </c>
      <c r="AA171" s="168">
        <f>SUM(AA166:AA170)</f>
        <v>0</v>
      </c>
      <c r="AB171" s="169">
        <f>SUM(AB166:AB170)</f>
        <v>0</v>
      </c>
      <c r="AC171" s="169">
        <f>SUM(AC166:AC170)</f>
        <v>0</v>
      </c>
      <c r="AD171" s="170">
        <f>IF((SUM(Z171:AC171))=SUM(AD166:AD170),SUM(AD166:AD170),"HIBA!")</f>
        <v>0</v>
      </c>
      <c r="AE171" s="168">
        <f>SUM(AE166:AE170)</f>
        <v>0</v>
      </c>
      <c r="AF171" s="169">
        <f>SUM(AF166:AF170)</f>
        <v>0</v>
      </c>
      <c r="AG171" s="169">
        <f>SUM(AG166:AG170)</f>
        <v>0</v>
      </c>
      <c r="AH171" s="170">
        <f>IF((SUM(AD171:AG171))=SUM(AH166:AH170),SUM(AH166:AH170),"HIBA!")</f>
        <v>0</v>
      </c>
      <c r="AI171" s="168">
        <f>SUM(AI166:AI170)</f>
        <v>0</v>
      </c>
      <c r="AJ171" s="169">
        <f>SUM(AJ166:AJ170)</f>
        <v>0</v>
      </c>
      <c r="AK171" s="169">
        <f>SUM(AK166:AK170)</f>
        <v>0</v>
      </c>
      <c r="AL171" s="170">
        <f>IF((SUM(AH171:AK171))=SUM(AL166:AL170),SUM(AL166:AL170),"HIBA!")</f>
        <v>0</v>
      </c>
      <c r="AM171" s="168">
        <f>SUM(AM166:AM170)</f>
        <v>0</v>
      </c>
      <c r="AN171" s="169">
        <f>SUM(AN166:AN170)</f>
        <v>0</v>
      </c>
      <c r="AO171" s="169">
        <f>SUM(AO166:AO170)</f>
        <v>0</v>
      </c>
      <c r="AP171" s="170">
        <f>IF((SUM(AL171:AO171))=SUM(AP166:AP170),SUM(AP166:AP170),"HIBA!")</f>
        <v>0</v>
      </c>
      <c r="AQ171" s="168">
        <f>SUM(AQ166:AQ170)</f>
        <v>0</v>
      </c>
      <c r="AR171" s="169">
        <f>SUM(AR166:AR170)</f>
        <v>0</v>
      </c>
      <c r="AS171" s="169">
        <f>SUM(AS166:AS170)</f>
        <v>0</v>
      </c>
      <c r="AT171" s="170">
        <f>IF((SUM(AP171:AS171))=SUM(AT166:AT170),SUM(AT166:AT170),"HIBA!")</f>
        <v>0</v>
      </c>
      <c r="AU171" s="168">
        <f>SUM(AU166:AU170)</f>
        <v>0</v>
      </c>
      <c r="AV171" s="169">
        <f>SUM(AV166:AV170)</f>
        <v>0</v>
      </c>
      <c r="AW171" s="169">
        <f>SUM(AW166:AW170)</f>
        <v>0</v>
      </c>
      <c r="AX171" s="170">
        <f>IF((SUM(AT171:AW171))=SUM(AX166:AX170),SUM(AX166:AX170),"HIBA!")</f>
        <v>0</v>
      </c>
    </row>
    <row r="172" spans="1:50" s="142" customFormat="1" ht="24.9" hidden="1" customHeight="1" x14ac:dyDescent="0.3">
      <c r="A172" s="45" t="s">
        <v>142</v>
      </c>
      <c r="B172" s="21" t="s">
        <v>141</v>
      </c>
      <c r="C172" s="165"/>
      <c r="D172" s="166"/>
      <c r="E172" s="166"/>
      <c r="F172" s="171">
        <f>SUM(C172:E172)</f>
        <v>0</v>
      </c>
      <c r="G172" s="165"/>
      <c r="H172" s="166"/>
      <c r="I172" s="166"/>
      <c r="J172" s="171">
        <f>SUM(F172:I172)</f>
        <v>0</v>
      </c>
      <c r="K172" s="165"/>
      <c r="L172" s="166"/>
      <c r="M172" s="166"/>
      <c r="N172" s="171">
        <f>SUM(J172:M172)</f>
        <v>0</v>
      </c>
      <c r="O172" s="165"/>
      <c r="P172" s="166"/>
      <c r="Q172" s="166"/>
      <c r="R172" s="171">
        <f>SUM(N172:Q172)</f>
        <v>0</v>
      </c>
      <c r="S172" s="165"/>
      <c r="T172" s="166"/>
      <c r="U172" s="166"/>
      <c r="V172" s="171">
        <f>SUM(R172:U172)</f>
        <v>0</v>
      </c>
      <c r="W172" s="165"/>
      <c r="X172" s="166"/>
      <c r="Y172" s="166"/>
      <c r="Z172" s="171">
        <f>SUM(V172:Y172)</f>
        <v>0</v>
      </c>
      <c r="AA172" s="165"/>
      <c r="AB172" s="166"/>
      <c r="AC172" s="166"/>
      <c r="AD172" s="171">
        <f>SUM(Z172:AC172)</f>
        <v>0</v>
      </c>
      <c r="AE172" s="165"/>
      <c r="AF172" s="166"/>
      <c r="AG172" s="166"/>
      <c r="AH172" s="171">
        <f>SUM(AD172:AG172)</f>
        <v>0</v>
      </c>
      <c r="AI172" s="165"/>
      <c r="AJ172" s="166"/>
      <c r="AK172" s="166"/>
      <c r="AL172" s="171">
        <f>SUM(AH172:AK172)</f>
        <v>0</v>
      </c>
      <c r="AM172" s="165"/>
      <c r="AN172" s="166"/>
      <c r="AO172" s="166"/>
      <c r="AP172" s="171">
        <f>SUM(AL172:AO172)</f>
        <v>0</v>
      </c>
      <c r="AQ172" s="165"/>
      <c r="AR172" s="166"/>
      <c r="AS172" s="166"/>
      <c r="AT172" s="171">
        <f>SUM(AP172:AS172)</f>
        <v>0</v>
      </c>
      <c r="AU172" s="165"/>
      <c r="AV172" s="166"/>
      <c r="AW172" s="166"/>
      <c r="AX172" s="171">
        <f>SUM(AT172:AW172)</f>
        <v>0</v>
      </c>
    </row>
    <row r="173" spans="1:50" s="133" customFormat="1" ht="30" customHeight="1" x14ac:dyDescent="0.3">
      <c r="A173" s="16" t="s">
        <v>140</v>
      </c>
      <c r="B173" s="15" t="s">
        <v>139</v>
      </c>
      <c r="C173" s="174">
        <f>SUM(C162:C165,C171:C172)</f>
        <v>0</v>
      </c>
      <c r="D173" s="175">
        <f>SUM(D162:D165,D171:D172)</f>
        <v>0</v>
      </c>
      <c r="E173" s="175">
        <f>SUM(E162:E165,E171:E172)</f>
        <v>0</v>
      </c>
      <c r="F173" s="176">
        <f>IF((SUM(C173:E173))=SUM(F162:F165,F171:F172),SUM(F162:F165,F171:F172),"HIBA!")</f>
        <v>0</v>
      </c>
      <c r="G173" s="174">
        <f>SUM(G162:G165,G171:G172)</f>
        <v>0</v>
      </c>
      <c r="H173" s="175">
        <f>SUM(H162:H165,H171:H172)</f>
        <v>0</v>
      </c>
      <c r="I173" s="175">
        <f>SUM(I162:I165,I171:I172)</f>
        <v>0</v>
      </c>
      <c r="J173" s="176">
        <f>IF((SUM(F173:I173))=SUM(J162:J165,J171:J172),SUM(J162:J165,J171:J172),"HIBA!")</f>
        <v>0</v>
      </c>
      <c r="K173" s="174">
        <f>SUM(K162:K165,K171:K172)</f>
        <v>0</v>
      </c>
      <c r="L173" s="175">
        <f>SUM(L162:L165,L171:L172)</f>
        <v>0</v>
      </c>
      <c r="M173" s="175">
        <f>SUM(M162:M165,M171:M172)</f>
        <v>0</v>
      </c>
      <c r="N173" s="176">
        <f>IF((SUM(J173:M173))=SUM(N162:N165,N171:N172),SUM(N162:N165,N171:N172),"HIBA!")</f>
        <v>0</v>
      </c>
      <c r="O173" s="174">
        <f>SUM(O162:O165,O171:O172)</f>
        <v>0</v>
      </c>
      <c r="P173" s="175">
        <f>SUM(P162:P165,P171:P172)</f>
        <v>0</v>
      </c>
      <c r="Q173" s="175">
        <f>SUM(Q162:Q165,Q171:Q172)</f>
        <v>0</v>
      </c>
      <c r="R173" s="176">
        <f>IF((SUM(N173:Q173))=SUM(R162:R165,R171:R172),SUM(R162:R165,R171:R172),"HIBA!")</f>
        <v>0</v>
      </c>
      <c r="S173" s="174">
        <f>SUM(S162:S165,S171:S172)</f>
        <v>0</v>
      </c>
      <c r="T173" s="175">
        <f>SUM(T162:T165,T171:T172)</f>
        <v>0</v>
      </c>
      <c r="U173" s="175">
        <f>SUM(U162:U165,U171:U172)</f>
        <v>0</v>
      </c>
      <c r="V173" s="176">
        <f>IF((SUM(R173:U173))=SUM(V162:V165,V171:V172),SUM(V162:V165,V171:V172),"HIBA!")</f>
        <v>0</v>
      </c>
      <c r="W173" s="174">
        <f>SUM(W162:W165,W171:W172)</f>
        <v>0</v>
      </c>
      <c r="X173" s="175">
        <f>SUM(X162:X165,X171:X172)</f>
        <v>0</v>
      </c>
      <c r="Y173" s="175">
        <f>SUM(Y162:Y165,Y171:Y172)</f>
        <v>0</v>
      </c>
      <c r="Z173" s="176">
        <f>IF((SUM(V173:Y173))=SUM(Z162:Z165,Z171:Z172),SUM(Z162:Z165,Z171:Z172),"HIBA!")</f>
        <v>0</v>
      </c>
      <c r="AA173" s="174">
        <f>SUM(AA162:AA165,AA171:AA172)</f>
        <v>0</v>
      </c>
      <c r="AB173" s="175">
        <f>SUM(AB162:AB165,AB171:AB172)</f>
        <v>0</v>
      </c>
      <c r="AC173" s="175">
        <f>SUM(AC162:AC165,AC171:AC172)</f>
        <v>0</v>
      </c>
      <c r="AD173" s="176">
        <f>IF((SUM(Z173:AC173))=SUM(AD162:AD165,AD171:AD172),SUM(AD162:AD165,AD171:AD172),"HIBA!")</f>
        <v>0</v>
      </c>
      <c r="AE173" s="174">
        <f>SUM(AE162:AE165,AE171:AE172)</f>
        <v>0</v>
      </c>
      <c r="AF173" s="175">
        <f>SUM(AF162:AF165,AF171:AF172)</f>
        <v>0</v>
      </c>
      <c r="AG173" s="175">
        <f>SUM(AG162:AG165,AG171:AG172)</f>
        <v>0</v>
      </c>
      <c r="AH173" s="176">
        <f>IF((SUM(AD173:AG173))=SUM(AH162:AH165,AH171:AH172),SUM(AH162:AH165,AH171:AH172),"HIBA!")</f>
        <v>0</v>
      </c>
      <c r="AI173" s="174">
        <f>SUM(AI162:AI165,AI171:AI172)</f>
        <v>0</v>
      </c>
      <c r="AJ173" s="175">
        <f>SUM(AJ162:AJ165,AJ171:AJ172)</f>
        <v>0</v>
      </c>
      <c r="AK173" s="175">
        <f>SUM(AK162:AK165,AK171:AK172)</f>
        <v>0</v>
      </c>
      <c r="AL173" s="176">
        <f>IF((SUM(AH173:AK173))=SUM(AL162:AL165,AL171:AL172),SUM(AL162:AL165,AL171:AL172),"HIBA!")</f>
        <v>0</v>
      </c>
      <c r="AM173" s="174">
        <f>SUM(AM162:AM165,AM171:AM172)</f>
        <v>0</v>
      </c>
      <c r="AN173" s="175">
        <f>SUM(AN162:AN165,AN171:AN172)</f>
        <v>0</v>
      </c>
      <c r="AO173" s="175">
        <f>SUM(AO162:AO165,AO171:AO172)</f>
        <v>0</v>
      </c>
      <c r="AP173" s="176">
        <f>IF((SUM(AL173:AO173))=SUM(AP162:AP165,AP171:AP172),SUM(AP162:AP165,AP171:AP172),"HIBA!")</f>
        <v>0</v>
      </c>
      <c r="AQ173" s="174">
        <f>SUM(AQ162:AQ165,AQ171:AQ172)</f>
        <v>0</v>
      </c>
      <c r="AR173" s="175">
        <f>SUM(AR162:AR165,AR171:AR172)</f>
        <v>0</v>
      </c>
      <c r="AS173" s="175">
        <f>SUM(AS162:AS165,AS171:AS172)</f>
        <v>0</v>
      </c>
      <c r="AT173" s="176">
        <f>IF((SUM(AP173:AS173))=SUM(AT162:AT165,AT171:AT172),SUM(AT162:AT165,AT171:AT172),"HIBA!")</f>
        <v>0</v>
      </c>
      <c r="AU173" s="174">
        <f>SUM(AU162:AU165,AU171:AU172)</f>
        <v>0</v>
      </c>
      <c r="AV173" s="175">
        <f>SUM(AV162:AV165,AV171:AV172)</f>
        <v>0</v>
      </c>
      <c r="AW173" s="175">
        <f>SUM(AW162:AW165,AW171:AW172)</f>
        <v>0</v>
      </c>
      <c r="AX173" s="176">
        <f>IF((SUM(AT173:AW173))=SUM(AX162:AX165,AX171:AX172),SUM(AX162:AX165,AX171:AX172),"HIBA!")</f>
        <v>0</v>
      </c>
    </row>
    <row r="174" spans="1:50" s="123" customFormat="1" ht="24.9" hidden="1" customHeight="1" x14ac:dyDescent="0.3">
      <c r="A174" s="34" t="s">
        <v>138</v>
      </c>
      <c r="B174" s="33" t="s">
        <v>137</v>
      </c>
      <c r="C174" s="165"/>
      <c r="D174" s="166"/>
      <c r="E174" s="166"/>
      <c r="F174" s="167">
        <f t="shared" ref="F174:F184" si="120">SUM(C174:E174)</f>
        <v>0</v>
      </c>
      <c r="G174" s="165"/>
      <c r="H174" s="166"/>
      <c r="I174" s="166"/>
      <c r="J174" s="167">
        <f t="shared" ref="J174:J184" si="121">SUM(F174:I174)</f>
        <v>0</v>
      </c>
      <c r="K174" s="165"/>
      <c r="L174" s="166"/>
      <c r="M174" s="166"/>
      <c r="N174" s="167">
        <f t="shared" ref="N174:N184" si="122">SUM(J174:M174)</f>
        <v>0</v>
      </c>
      <c r="O174" s="165"/>
      <c r="P174" s="166"/>
      <c r="Q174" s="166"/>
      <c r="R174" s="167">
        <f t="shared" ref="R174:R184" si="123">SUM(N174:Q174)</f>
        <v>0</v>
      </c>
      <c r="S174" s="165"/>
      <c r="T174" s="166"/>
      <c r="U174" s="166"/>
      <c r="V174" s="167">
        <f t="shared" ref="V174:V184" si="124">SUM(R174:U174)</f>
        <v>0</v>
      </c>
      <c r="W174" s="165"/>
      <c r="X174" s="166"/>
      <c r="Y174" s="166"/>
      <c r="Z174" s="167">
        <f t="shared" ref="Z174:Z184" si="125">SUM(V174:Y174)</f>
        <v>0</v>
      </c>
      <c r="AA174" s="165"/>
      <c r="AB174" s="166"/>
      <c r="AC174" s="166"/>
      <c r="AD174" s="167">
        <f t="shared" ref="AD174:AD184" si="126">SUM(Z174:AC174)</f>
        <v>0</v>
      </c>
      <c r="AE174" s="165"/>
      <c r="AF174" s="166"/>
      <c r="AG174" s="166"/>
      <c r="AH174" s="167">
        <f t="shared" ref="AH174:AH184" si="127">SUM(AD174:AG174)</f>
        <v>0</v>
      </c>
      <c r="AI174" s="165"/>
      <c r="AJ174" s="166"/>
      <c r="AK174" s="166"/>
      <c r="AL174" s="167">
        <f t="shared" ref="AL174:AL184" si="128">SUM(AH174:AK174)</f>
        <v>0</v>
      </c>
      <c r="AM174" s="165"/>
      <c r="AN174" s="166"/>
      <c r="AO174" s="166"/>
      <c r="AP174" s="167">
        <f t="shared" ref="AP174:AP184" si="129">SUM(AL174:AO174)</f>
        <v>0</v>
      </c>
      <c r="AQ174" s="165"/>
      <c r="AR174" s="166"/>
      <c r="AS174" s="166"/>
      <c r="AT174" s="167">
        <f t="shared" ref="AT174:AT184" si="130">SUM(AP174:AS174)</f>
        <v>0</v>
      </c>
      <c r="AU174" s="165"/>
      <c r="AV174" s="166"/>
      <c r="AW174" s="166"/>
      <c r="AX174" s="167">
        <f t="shared" ref="AX174:AX184" si="131">SUM(AT174:AW174)</f>
        <v>0</v>
      </c>
    </row>
    <row r="175" spans="1:50" s="123" customFormat="1" ht="24.9" customHeight="1" x14ac:dyDescent="0.3">
      <c r="A175" s="34" t="s">
        <v>136</v>
      </c>
      <c r="B175" s="33" t="s">
        <v>135</v>
      </c>
      <c r="C175" s="165">
        <v>0</v>
      </c>
      <c r="D175" s="166"/>
      <c r="E175" s="166"/>
      <c r="F175" s="167">
        <f t="shared" si="120"/>
        <v>0</v>
      </c>
      <c r="G175" s="165"/>
      <c r="H175" s="166"/>
      <c r="I175" s="166"/>
      <c r="J175" s="167">
        <f t="shared" si="121"/>
        <v>0</v>
      </c>
      <c r="K175" s="165"/>
      <c r="L175" s="166"/>
      <c r="M175" s="166"/>
      <c r="N175" s="167">
        <f t="shared" si="122"/>
        <v>0</v>
      </c>
      <c r="O175" s="165"/>
      <c r="P175" s="166"/>
      <c r="Q175" s="166"/>
      <c r="R175" s="167">
        <f t="shared" si="123"/>
        <v>0</v>
      </c>
      <c r="S175" s="165"/>
      <c r="T175" s="166"/>
      <c r="U175" s="166"/>
      <c r="V175" s="167">
        <f t="shared" si="124"/>
        <v>0</v>
      </c>
      <c r="W175" s="165"/>
      <c r="X175" s="166"/>
      <c r="Y175" s="166"/>
      <c r="Z175" s="167">
        <f t="shared" si="125"/>
        <v>0</v>
      </c>
      <c r="AA175" s="165"/>
      <c r="AB175" s="166"/>
      <c r="AC175" s="166"/>
      <c r="AD175" s="167">
        <f t="shared" si="126"/>
        <v>0</v>
      </c>
      <c r="AE175" s="165"/>
      <c r="AF175" s="166"/>
      <c r="AG175" s="166"/>
      <c r="AH175" s="167">
        <f t="shared" si="127"/>
        <v>0</v>
      </c>
      <c r="AI175" s="165"/>
      <c r="AJ175" s="166"/>
      <c r="AK175" s="166"/>
      <c r="AL175" s="167">
        <f t="shared" si="128"/>
        <v>0</v>
      </c>
      <c r="AM175" s="165"/>
      <c r="AN175" s="166"/>
      <c r="AO175" s="166"/>
      <c r="AP175" s="167">
        <f t="shared" si="129"/>
        <v>0</v>
      </c>
      <c r="AQ175" s="165"/>
      <c r="AR175" s="166"/>
      <c r="AS175" s="166"/>
      <c r="AT175" s="167">
        <f t="shared" si="130"/>
        <v>0</v>
      </c>
      <c r="AU175" s="165"/>
      <c r="AV175" s="166"/>
      <c r="AW175" s="166"/>
      <c r="AX175" s="167">
        <f t="shared" si="131"/>
        <v>0</v>
      </c>
    </row>
    <row r="176" spans="1:50" s="123" customFormat="1" ht="24.9" customHeight="1" x14ac:dyDescent="0.3">
      <c r="A176" s="34" t="s">
        <v>134</v>
      </c>
      <c r="B176" s="33" t="s">
        <v>133</v>
      </c>
      <c r="C176" s="165"/>
      <c r="D176" s="166"/>
      <c r="E176" s="166"/>
      <c r="F176" s="167">
        <f t="shared" si="120"/>
        <v>0</v>
      </c>
      <c r="G176" s="165"/>
      <c r="H176" s="166"/>
      <c r="I176" s="166"/>
      <c r="J176" s="167">
        <f t="shared" si="121"/>
        <v>0</v>
      </c>
      <c r="K176" s="165"/>
      <c r="L176" s="166"/>
      <c r="M176" s="166"/>
      <c r="N176" s="167">
        <f t="shared" si="122"/>
        <v>0</v>
      </c>
      <c r="O176" s="165"/>
      <c r="P176" s="166"/>
      <c r="Q176" s="166"/>
      <c r="R176" s="167">
        <f t="shared" si="123"/>
        <v>0</v>
      </c>
      <c r="S176" s="165"/>
      <c r="T176" s="166"/>
      <c r="U176" s="166"/>
      <c r="V176" s="167">
        <f t="shared" si="124"/>
        <v>0</v>
      </c>
      <c r="W176" s="165"/>
      <c r="X176" s="166"/>
      <c r="Y176" s="166"/>
      <c r="Z176" s="167">
        <f t="shared" si="125"/>
        <v>0</v>
      </c>
      <c r="AA176" s="165"/>
      <c r="AB176" s="166"/>
      <c r="AC176" s="166"/>
      <c r="AD176" s="167">
        <f t="shared" si="126"/>
        <v>0</v>
      </c>
      <c r="AE176" s="165"/>
      <c r="AF176" s="166"/>
      <c r="AG176" s="166"/>
      <c r="AH176" s="167">
        <f t="shared" si="127"/>
        <v>0</v>
      </c>
      <c r="AI176" s="165"/>
      <c r="AJ176" s="166"/>
      <c r="AK176" s="166"/>
      <c r="AL176" s="167">
        <f t="shared" si="128"/>
        <v>0</v>
      </c>
      <c r="AM176" s="165"/>
      <c r="AN176" s="166"/>
      <c r="AO176" s="166"/>
      <c r="AP176" s="167">
        <f t="shared" si="129"/>
        <v>0</v>
      </c>
      <c r="AQ176" s="165"/>
      <c r="AR176" s="166"/>
      <c r="AS176" s="166"/>
      <c r="AT176" s="167">
        <f t="shared" si="130"/>
        <v>0</v>
      </c>
      <c r="AU176" s="165"/>
      <c r="AV176" s="166"/>
      <c r="AW176" s="166"/>
      <c r="AX176" s="167">
        <f t="shared" si="131"/>
        <v>0</v>
      </c>
    </row>
    <row r="177" spans="1:50" s="123" customFormat="1" ht="24.9" hidden="1" customHeight="1" x14ac:dyDescent="0.3">
      <c r="A177" s="34" t="s">
        <v>132</v>
      </c>
      <c r="B177" s="33" t="s">
        <v>131</v>
      </c>
      <c r="C177" s="165"/>
      <c r="D177" s="166"/>
      <c r="E177" s="166"/>
      <c r="F177" s="167">
        <f t="shared" si="120"/>
        <v>0</v>
      </c>
      <c r="G177" s="165"/>
      <c r="H177" s="166"/>
      <c r="I177" s="166"/>
      <c r="J177" s="167">
        <f t="shared" si="121"/>
        <v>0</v>
      </c>
      <c r="K177" s="165"/>
      <c r="L177" s="166"/>
      <c r="M177" s="166"/>
      <c r="N177" s="167">
        <f t="shared" si="122"/>
        <v>0</v>
      </c>
      <c r="O177" s="165"/>
      <c r="P177" s="166"/>
      <c r="Q177" s="166"/>
      <c r="R177" s="167">
        <f t="shared" si="123"/>
        <v>0</v>
      </c>
      <c r="S177" s="165"/>
      <c r="T177" s="166"/>
      <c r="U177" s="166"/>
      <c r="V177" s="167">
        <f t="shared" si="124"/>
        <v>0</v>
      </c>
      <c r="W177" s="165"/>
      <c r="X177" s="166"/>
      <c r="Y177" s="166"/>
      <c r="Z177" s="167">
        <f t="shared" si="125"/>
        <v>0</v>
      </c>
      <c r="AA177" s="165"/>
      <c r="AB177" s="166"/>
      <c r="AC177" s="166"/>
      <c r="AD177" s="167">
        <f t="shared" si="126"/>
        <v>0</v>
      </c>
      <c r="AE177" s="165"/>
      <c r="AF177" s="166"/>
      <c r="AG177" s="166"/>
      <c r="AH177" s="167">
        <f t="shared" si="127"/>
        <v>0</v>
      </c>
      <c r="AI177" s="165"/>
      <c r="AJ177" s="166"/>
      <c r="AK177" s="166"/>
      <c r="AL177" s="167">
        <f t="shared" si="128"/>
        <v>0</v>
      </c>
      <c r="AM177" s="165"/>
      <c r="AN177" s="166"/>
      <c r="AO177" s="166"/>
      <c r="AP177" s="167">
        <f t="shared" si="129"/>
        <v>0</v>
      </c>
      <c r="AQ177" s="165"/>
      <c r="AR177" s="166"/>
      <c r="AS177" s="166"/>
      <c r="AT177" s="167">
        <f t="shared" si="130"/>
        <v>0</v>
      </c>
      <c r="AU177" s="165"/>
      <c r="AV177" s="166"/>
      <c r="AW177" s="166"/>
      <c r="AX177" s="167">
        <f t="shared" si="131"/>
        <v>0</v>
      </c>
    </row>
    <row r="178" spans="1:50" s="123" customFormat="1" ht="24.9" customHeight="1" x14ac:dyDescent="0.3">
      <c r="A178" s="34" t="s">
        <v>130</v>
      </c>
      <c r="B178" s="33" t="s">
        <v>129</v>
      </c>
      <c r="C178" s="165"/>
      <c r="D178" s="166"/>
      <c r="E178" s="166"/>
      <c r="F178" s="167">
        <f t="shared" si="120"/>
        <v>0</v>
      </c>
      <c r="G178" s="165"/>
      <c r="H178" s="166"/>
      <c r="I178" s="166"/>
      <c r="J178" s="167">
        <f t="shared" si="121"/>
        <v>0</v>
      </c>
      <c r="K178" s="165"/>
      <c r="L178" s="166"/>
      <c r="M178" s="166"/>
      <c r="N178" s="167">
        <f t="shared" si="122"/>
        <v>0</v>
      </c>
      <c r="O178" s="165"/>
      <c r="P178" s="166"/>
      <c r="Q178" s="166"/>
      <c r="R178" s="167">
        <f t="shared" si="123"/>
        <v>0</v>
      </c>
      <c r="S178" s="165"/>
      <c r="T178" s="166"/>
      <c r="U178" s="166"/>
      <c r="V178" s="167">
        <f t="shared" si="124"/>
        <v>0</v>
      </c>
      <c r="W178" s="165"/>
      <c r="X178" s="166"/>
      <c r="Y178" s="166"/>
      <c r="Z178" s="167">
        <f t="shared" si="125"/>
        <v>0</v>
      </c>
      <c r="AA178" s="165"/>
      <c r="AB178" s="166"/>
      <c r="AC178" s="166"/>
      <c r="AD178" s="167">
        <f t="shared" si="126"/>
        <v>0</v>
      </c>
      <c r="AE178" s="165"/>
      <c r="AF178" s="166"/>
      <c r="AG178" s="166"/>
      <c r="AH178" s="167">
        <f t="shared" si="127"/>
        <v>0</v>
      </c>
      <c r="AI178" s="165"/>
      <c r="AJ178" s="166"/>
      <c r="AK178" s="166"/>
      <c r="AL178" s="167">
        <f t="shared" si="128"/>
        <v>0</v>
      </c>
      <c r="AM178" s="165"/>
      <c r="AN178" s="166"/>
      <c r="AO178" s="166"/>
      <c r="AP178" s="167">
        <f t="shared" si="129"/>
        <v>0</v>
      </c>
      <c r="AQ178" s="165"/>
      <c r="AR178" s="166"/>
      <c r="AS178" s="166"/>
      <c r="AT178" s="167">
        <f t="shared" si="130"/>
        <v>0</v>
      </c>
      <c r="AU178" s="165"/>
      <c r="AV178" s="166"/>
      <c r="AW178" s="166"/>
      <c r="AX178" s="167">
        <f t="shared" si="131"/>
        <v>0</v>
      </c>
    </row>
    <row r="179" spans="1:50" s="123" customFormat="1" ht="24.9" customHeight="1" x14ac:dyDescent="0.3">
      <c r="A179" s="34" t="s">
        <v>128</v>
      </c>
      <c r="B179" s="33" t="s">
        <v>127</v>
      </c>
      <c r="C179" s="165"/>
      <c r="D179" s="166"/>
      <c r="E179" s="166"/>
      <c r="F179" s="167">
        <f t="shared" si="120"/>
        <v>0</v>
      </c>
      <c r="G179" s="165"/>
      <c r="H179" s="166"/>
      <c r="I179" s="166"/>
      <c r="J179" s="167">
        <f t="shared" si="121"/>
        <v>0</v>
      </c>
      <c r="K179" s="165"/>
      <c r="L179" s="166"/>
      <c r="M179" s="166"/>
      <c r="N179" s="167">
        <f t="shared" si="122"/>
        <v>0</v>
      </c>
      <c r="O179" s="165"/>
      <c r="P179" s="166"/>
      <c r="Q179" s="166"/>
      <c r="R179" s="167">
        <f t="shared" si="123"/>
        <v>0</v>
      </c>
      <c r="S179" s="165"/>
      <c r="T179" s="166"/>
      <c r="U179" s="166"/>
      <c r="V179" s="167">
        <f t="shared" si="124"/>
        <v>0</v>
      </c>
      <c r="W179" s="165"/>
      <c r="X179" s="166"/>
      <c r="Y179" s="166"/>
      <c r="Z179" s="167">
        <f t="shared" si="125"/>
        <v>0</v>
      </c>
      <c r="AA179" s="165"/>
      <c r="AB179" s="166"/>
      <c r="AC179" s="166"/>
      <c r="AD179" s="167">
        <f t="shared" si="126"/>
        <v>0</v>
      </c>
      <c r="AE179" s="165"/>
      <c r="AF179" s="166"/>
      <c r="AG179" s="166"/>
      <c r="AH179" s="167">
        <f t="shared" si="127"/>
        <v>0</v>
      </c>
      <c r="AI179" s="165"/>
      <c r="AJ179" s="166"/>
      <c r="AK179" s="166"/>
      <c r="AL179" s="167">
        <f t="shared" si="128"/>
        <v>0</v>
      </c>
      <c r="AM179" s="165"/>
      <c r="AN179" s="166"/>
      <c r="AO179" s="166"/>
      <c r="AP179" s="167">
        <f t="shared" si="129"/>
        <v>0</v>
      </c>
      <c r="AQ179" s="165"/>
      <c r="AR179" s="166"/>
      <c r="AS179" s="166"/>
      <c r="AT179" s="167">
        <f t="shared" si="130"/>
        <v>0</v>
      </c>
      <c r="AU179" s="165"/>
      <c r="AV179" s="166"/>
      <c r="AW179" s="166"/>
      <c r="AX179" s="167">
        <f t="shared" si="131"/>
        <v>0</v>
      </c>
    </row>
    <row r="180" spans="1:50" s="123" customFormat="1" ht="24.9" hidden="1" customHeight="1" x14ac:dyDescent="0.3">
      <c r="A180" s="34" t="s">
        <v>126</v>
      </c>
      <c r="B180" s="33" t="s">
        <v>125</v>
      </c>
      <c r="C180" s="165"/>
      <c r="D180" s="166"/>
      <c r="E180" s="166"/>
      <c r="F180" s="167">
        <f t="shared" si="120"/>
        <v>0</v>
      </c>
      <c r="G180" s="165"/>
      <c r="H180" s="166"/>
      <c r="I180" s="166"/>
      <c r="J180" s="167">
        <f t="shared" si="121"/>
        <v>0</v>
      </c>
      <c r="K180" s="165"/>
      <c r="L180" s="166"/>
      <c r="M180" s="166"/>
      <c r="N180" s="167">
        <f t="shared" si="122"/>
        <v>0</v>
      </c>
      <c r="O180" s="165"/>
      <c r="P180" s="166"/>
      <c r="Q180" s="166"/>
      <c r="R180" s="167">
        <f t="shared" si="123"/>
        <v>0</v>
      </c>
      <c r="S180" s="165"/>
      <c r="T180" s="166"/>
      <c r="U180" s="166"/>
      <c r="V180" s="167">
        <f t="shared" si="124"/>
        <v>0</v>
      </c>
      <c r="W180" s="165"/>
      <c r="X180" s="166"/>
      <c r="Y180" s="166"/>
      <c r="Z180" s="167">
        <f t="shared" si="125"/>
        <v>0</v>
      </c>
      <c r="AA180" s="165"/>
      <c r="AB180" s="166"/>
      <c r="AC180" s="166"/>
      <c r="AD180" s="167">
        <f t="shared" si="126"/>
        <v>0</v>
      </c>
      <c r="AE180" s="165"/>
      <c r="AF180" s="166"/>
      <c r="AG180" s="166"/>
      <c r="AH180" s="167">
        <f t="shared" si="127"/>
        <v>0</v>
      </c>
      <c r="AI180" s="165"/>
      <c r="AJ180" s="166"/>
      <c r="AK180" s="166"/>
      <c r="AL180" s="167">
        <f t="shared" si="128"/>
        <v>0</v>
      </c>
      <c r="AM180" s="165"/>
      <c r="AN180" s="166"/>
      <c r="AO180" s="166"/>
      <c r="AP180" s="167">
        <f t="shared" si="129"/>
        <v>0</v>
      </c>
      <c r="AQ180" s="165"/>
      <c r="AR180" s="166"/>
      <c r="AS180" s="166"/>
      <c r="AT180" s="167">
        <f t="shared" si="130"/>
        <v>0</v>
      </c>
      <c r="AU180" s="165"/>
      <c r="AV180" s="166"/>
      <c r="AW180" s="166"/>
      <c r="AX180" s="167">
        <f t="shared" si="131"/>
        <v>0</v>
      </c>
    </row>
    <row r="181" spans="1:50" s="123" customFormat="1" ht="24.9" hidden="1" customHeight="1" x14ac:dyDescent="0.3">
      <c r="A181" s="34" t="s">
        <v>124</v>
      </c>
      <c r="B181" s="33" t="s">
        <v>123</v>
      </c>
      <c r="C181" s="165"/>
      <c r="D181" s="166"/>
      <c r="E181" s="166"/>
      <c r="F181" s="167">
        <f t="shared" si="120"/>
        <v>0</v>
      </c>
      <c r="G181" s="165"/>
      <c r="H181" s="166"/>
      <c r="I181" s="166"/>
      <c r="J181" s="167">
        <f t="shared" si="121"/>
        <v>0</v>
      </c>
      <c r="K181" s="165"/>
      <c r="L181" s="166"/>
      <c r="M181" s="166"/>
      <c r="N181" s="167">
        <f t="shared" si="122"/>
        <v>0</v>
      </c>
      <c r="O181" s="165"/>
      <c r="P181" s="166"/>
      <c r="Q181" s="166"/>
      <c r="R181" s="167">
        <f t="shared" si="123"/>
        <v>0</v>
      </c>
      <c r="S181" s="165"/>
      <c r="T181" s="166"/>
      <c r="U181" s="166"/>
      <c r="V181" s="167">
        <f t="shared" si="124"/>
        <v>0</v>
      </c>
      <c r="W181" s="165"/>
      <c r="X181" s="166"/>
      <c r="Y181" s="166"/>
      <c r="Z181" s="167">
        <f t="shared" si="125"/>
        <v>0</v>
      </c>
      <c r="AA181" s="165"/>
      <c r="AB181" s="166"/>
      <c r="AC181" s="166"/>
      <c r="AD181" s="167">
        <f t="shared" si="126"/>
        <v>0</v>
      </c>
      <c r="AE181" s="165"/>
      <c r="AF181" s="166"/>
      <c r="AG181" s="166"/>
      <c r="AH181" s="167">
        <f t="shared" si="127"/>
        <v>0</v>
      </c>
      <c r="AI181" s="165"/>
      <c r="AJ181" s="166"/>
      <c r="AK181" s="166"/>
      <c r="AL181" s="167">
        <f t="shared" si="128"/>
        <v>0</v>
      </c>
      <c r="AM181" s="165"/>
      <c r="AN181" s="166"/>
      <c r="AO181" s="166"/>
      <c r="AP181" s="167">
        <f t="shared" si="129"/>
        <v>0</v>
      </c>
      <c r="AQ181" s="165"/>
      <c r="AR181" s="166"/>
      <c r="AS181" s="166"/>
      <c r="AT181" s="167">
        <f t="shared" si="130"/>
        <v>0</v>
      </c>
      <c r="AU181" s="165"/>
      <c r="AV181" s="166"/>
      <c r="AW181" s="166"/>
      <c r="AX181" s="167">
        <f t="shared" si="131"/>
        <v>0</v>
      </c>
    </row>
    <row r="182" spans="1:50" s="123" customFormat="1" ht="24.9" hidden="1" customHeight="1" x14ac:dyDescent="0.3">
      <c r="A182" s="34" t="s">
        <v>122</v>
      </c>
      <c r="B182" s="33" t="s">
        <v>121</v>
      </c>
      <c r="C182" s="165"/>
      <c r="D182" s="166"/>
      <c r="E182" s="166"/>
      <c r="F182" s="167">
        <f t="shared" si="120"/>
        <v>0</v>
      </c>
      <c r="G182" s="165"/>
      <c r="H182" s="166"/>
      <c r="I182" s="166"/>
      <c r="J182" s="167">
        <f t="shared" si="121"/>
        <v>0</v>
      </c>
      <c r="K182" s="165"/>
      <c r="L182" s="166"/>
      <c r="M182" s="166"/>
      <c r="N182" s="167">
        <f t="shared" si="122"/>
        <v>0</v>
      </c>
      <c r="O182" s="165"/>
      <c r="P182" s="166"/>
      <c r="Q182" s="166"/>
      <c r="R182" s="167">
        <f t="shared" si="123"/>
        <v>0</v>
      </c>
      <c r="S182" s="165"/>
      <c r="T182" s="166"/>
      <c r="U182" s="166"/>
      <c r="V182" s="167">
        <f t="shared" si="124"/>
        <v>0</v>
      </c>
      <c r="W182" s="165"/>
      <c r="X182" s="166"/>
      <c r="Y182" s="166"/>
      <c r="Z182" s="167">
        <f t="shared" si="125"/>
        <v>0</v>
      </c>
      <c r="AA182" s="165"/>
      <c r="AB182" s="166"/>
      <c r="AC182" s="166"/>
      <c r="AD182" s="167">
        <f t="shared" si="126"/>
        <v>0</v>
      </c>
      <c r="AE182" s="165"/>
      <c r="AF182" s="166"/>
      <c r="AG182" s="166"/>
      <c r="AH182" s="167">
        <f t="shared" si="127"/>
        <v>0</v>
      </c>
      <c r="AI182" s="165"/>
      <c r="AJ182" s="166"/>
      <c r="AK182" s="166"/>
      <c r="AL182" s="167">
        <f t="shared" si="128"/>
        <v>0</v>
      </c>
      <c r="AM182" s="165"/>
      <c r="AN182" s="166"/>
      <c r="AO182" s="166"/>
      <c r="AP182" s="167">
        <f t="shared" si="129"/>
        <v>0</v>
      </c>
      <c r="AQ182" s="165"/>
      <c r="AR182" s="166"/>
      <c r="AS182" s="166"/>
      <c r="AT182" s="167">
        <f t="shared" si="130"/>
        <v>0</v>
      </c>
      <c r="AU182" s="165"/>
      <c r="AV182" s="166"/>
      <c r="AW182" s="166"/>
      <c r="AX182" s="167">
        <f t="shared" si="131"/>
        <v>0</v>
      </c>
    </row>
    <row r="183" spans="1:50" s="123" customFormat="1" ht="24.9" hidden="1" customHeight="1" x14ac:dyDescent="0.3">
      <c r="A183" s="34" t="s">
        <v>120</v>
      </c>
      <c r="B183" s="33" t="s">
        <v>119</v>
      </c>
      <c r="C183" s="165"/>
      <c r="D183" s="166"/>
      <c r="E183" s="166"/>
      <c r="F183" s="167">
        <f t="shared" si="120"/>
        <v>0</v>
      </c>
      <c r="G183" s="165"/>
      <c r="H183" s="166"/>
      <c r="I183" s="166"/>
      <c r="J183" s="167">
        <f t="shared" si="121"/>
        <v>0</v>
      </c>
      <c r="K183" s="165"/>
      <c r="L183" s="166"/>
      <c r="M183" s="166"/>
      <c r="N183" s="167">
        <f t="shared" si="122"/>
        <v>0</v>
      </c>
      <c r="O183" s="165"/>
      <c r="P183" s="166"/>
      <c r="Q183" s="166"/>
      <c r="R183" s="167">
        <f t="shared" si="123"/>
        <v>0</v>
      </c>
      <c r="S183" s="165"/>
      <c r="T183" s="166"/>
      <c r="U183" s="166"/>
      <c r="V183" s="167">
        <f t="shared" si="124"/>
        <v>0</v>
      </c>
      <c r="W183" s="165"/>
      <c r="X183" s="166"/>
      <c r="Y183" s="166"/>
      <c r="Z183" s="167">
        <f t="shared" si="125"/>
        <v>0</v>
      </c>
      <c r="AA183" s="165"/>
      <c r="AB183" s="166"/>
      <c r="AC183" s="166"/>
      <c r="AD183" s="167">
        <f t="shared" si="126"/>
        <v>0</v>
      </c>
      <c r="AE183" s="165"/>
      <c r="AF183" s="166"/>
      <c r="AG183" s="166"/>
      <c r="AH183" s="167">
        <f t="shared" si="127"/>
        <v>0</v>
      </c>
      <c r="AI183" s="165"/>
      <c r="AJ183" s="166"/>
      <c r="AK183" s="166"/>
      <c r="AL183" s="167">
        <f t="shared" si="128"/>
        <v>0</v>
      </c>
      <c r="AM183" s="165"/>
      <c r="AN183" s="166"/>
      <c r="AO183" s="166"/>
      <c r="AP183" s="167">
        <f t="shared" si="129"/>
        <v>0</v>
      </c>
      <c r="AQ183" s="165"/>
      <c r="AR183" s="166"/>
      <c r="AS183" s="166"/>
      <c r="AT183" s="167">
        <f t="shared" si="130"/>
        <v>0</v>
      </c>
      <c r="AU183" s="165"/>
      <c r="AV183" s="166"/>
      <c r="AW183" s="166"/>
      <c r="AX183" s="167">
        <f t="shared" si="131"/>
        <v>0</v>
      </c>
    </row>
    <row r="184" spans="1:50" s="123" customFormat="1" ht="24.9" hidden="1" customHeight="1" x14ac:dyDescent="0.3">
      <c r="A184" s="34" t="s">
        <v>118</v>
      </c>
      <c r="B184" s="33" t="s">
        <v>117</v>
      </c>
      <c r="C184" s="165"/>
      <c r="D184" s="166"/>
      <c r="E184" s="166"/>
      <c r="F184" s="167">
        <f t="shared" si="120"/>
        <v>0</v>
      </c>
      <c r="G184" s="165"/>
      <c r="H184" s="166"/>
      <c r="I184" s="166"/>
      <c r="J184" s="167">
        <f t="shared" si="121"/>
        <v>0</v>
      </c>
      <c r="K184" s="165"/>
      <c r="L184" s="166"/>
      <c r="M184" s="166"/>
      <c r="N184" s="167">
        <f t="shared" si="122"/>
        <v>0</v>
      </c>
      <c r="O184" s="165"/>
      <c r="P184" s="166"/>
      <c r="Q184" s="166"/>
      <c r="R184" s="167">
        <f t="shared" si="123"/>
        <v>0</v>
      </c>
      <c r="S184" s="165"/>
      <c r="T184" s="166"/>
      <c r="U184" s="166"/>
      <c r="V184" s="167">
        <f t="shared" si="124"/>
        <v>0</v>
      </c>
      <c r="W184" s="165"/>
      <c r="X184" s="166"/>
      <c r="Y184" s="166"/>
      <c r="Z184" s="167">
        <f t="shared" si="125"/>
        <v>0</v>
      </c>
      <c r="AA184" s="165"/>
      <c r="AB184" s="166"/>
      <c r="AC184" s="166"/>
      <c r="AD184" s="167">
        <f t="shared" si="126"/>
        <v>0</v>
      </c>
      <c r="AE184" s="165"/>
      <c r="AF184" s="166"/>
      <c r="AG184" s="166"/>
      <c r="AH184" s="167">
        <f t="shared" si="127"/>
        <v>0</v>
      </c>
      <c r="AI184" s="165"/>
      <c r="AJ184" s="166"/>
      <c r="AK184" s="166"/>
      <c r="AL184" s="167">
        <f t="shared" si="128"/>
        <v>0</v>
      </c>
      <c r="AM184" s="165"/>
      <c r="AN184" s="166"/>
      <c r="AO184" s="166"/>
      <c r="AP184" s="167">
        <f t="shared" si="129"/>
        <v>0</v>
      </c>
      <c r="AQ184" s="165"/>
      <c r="AR184" s="166"/>
      <c r="AS184" s="166"/>
      <c r="AT184" s="167">
        <f t="shared" si="130"/>
        <v>0</v>
      </c>
      <c r="AU184" s="165"/>
      <c r="AV184" s="166"/>
      <c r="AW184" s="166"/>
      <c r="AX184" s="167">
        <f t="shared" si="131"/>
        <v>0</v>
      </c>
    </row>
    <row r="185" spans="1:50" s="133" customFormat="1" ht="30" customHeight="1" x14ac:dyDescent="0.3">
      <c r="A185" s="16" t="s">
        <v>116</v>
      </c>
      <c r="B185" s="15" t="s">
        <v>115</v>
      </c>
      <c r="C185" s="174">
        <f>SUM(C174:C184)</f>
        <v>0</v>
      </c>
      <c r="D185" s="175">
        <f>SUM(D174:D184)</f>
        <v>0</v>
      </c>
      <c r="E185" s="175">
        <f>SUM(E174:E184)</f>
        <v>0</v>
      </c>
      <c r="F185" s="176">
        <f>IF((SUM(C185:E185))=SUM(F174:F184),SUM(F174:F184),"HIBA!")</f>
        <v>0</v>
      </c>
      <c r="G185" s="174">
        <f>SUM(G174:G184)</f>
        <v>0</v>
      </c>
      <c r="H185" s="175">
        <f>SUM(H174:H184)</f>
        <v>0</v>
      </c>
      <c r="I185" s="175">
        <f>SUM(I174:I184)</f>
        <v>0</v>
      </c>
      <c r="J185" s="176">
        <f>IF((SUM(F185:I185))=SUM(J174:J184),SUM(J174:J184),"HIBA!")</f>
        <v>0</v>
      </c>
      <c r="K185" s="174">
        <f>SUM(K174:K184)</f>
        <v>0</v>
      </c>
      <c r="L185" s="175">
        <f>SUM(L174:L184)</f>
        <v>0</v>
      </c>
      <c r="M185" s="175">
        <f>SUM(M174:M184)</f>
        <v>0</v>
      </c>
      <c r="N185" s="176">
        <f>IF((SUM(J185:M185))=SUM(N174:N184),SUM(N174:N184),"HIBA!")</f>
        <v>0</v>
      </c>
      <c r="O185" s="174">
        <f>SUM(O174:O184)</f>
        <v>0</v>
      </c>
      <c r="P185" s="175">
        <f>SUM(P174:P184)</f>
        <v>0</v>
      </c>
      <c r="Q185" s="175">
        <f>SUM(Q174:Q184)</f>
        <v>0</v>
      </c>
      <c r="R185" s="176">
        <f>IF((SUM(N185:Q185))=SUM(R174:R184),SUM(R174:R184),"HIBA!")</f>
        <v>0</v>
      </c>
      <c r="S185" s="174">
        <f>SUM(S174:S184)</f>
        <v>0</v>
      </c>
      <c r="T185" s="175">
        <f>SUM(T174:T184)</f>
        <v>0</v>
      </c>
      <c r="U185" s="175">
        <f>SUM(U174:U184)</f>
        <v>0</v>
      </c>
      <c r="V185" s="176">
        <f>IF((SUM(R185:U185))=SUM(V174:V184),SUM(V174:V184),"HIBA!")</f>
        <v>0</v>
      </c>
      <c r="W185" s="174">
        <f>SUM(W174:W184)</f>
        <v>0</v>
      </c>
      <c r="X185" s="175">
        <f>SUM(X174:X184)</f>
        <v>0</v>
      </c>
      <c r="Y185" s="175">
        <f>SUM(Y174:Y184)</f>
        <v>0</v>
      </c>
      <c r="Z185" s="176">
        <f>IF((SUM(V185:Y185))=SUM(Z174:Z184),SUM(Z174:Z184),"HIBA!")</f>
        <v>0</v>
      </c>
      <c r="AA185" s="174">
        <f>SUM(AA174:AA184)</f>
        <v>0</v>
      </c>
      <c r="AB185" s="175">
        <f>SUM(AB174:AB184)</f>
        <v>0</v>
      </c>
      <c r="AC185" s="175">
        <f>SUM(AC174:AC184)</f>
        <v>0</v>
      </c>
      <c r="AD185" s="176">
        <f>IF((SUM(Z185:AC185))=SUM(AD174:AD184),SUM(AD174:AD184),"HIBA!")</f>
        <v>0</v>
      </c>
      <c r="AE185" s="174">
        <f>SUM(AE174:AE184)</f>
        <v>0</v>
      </c>
      <c r="AF185" s="175">
        <f>SUM(AF174:AF184)</f>
        <v>0</v>
      </c>
      <c r="AG185" s="175">
        <f>SUM(AG174:AG184)</f>
        <v>0</v>
      </c>
      <c r="AH185" s="176">
        <f>IF((SUM(AD185:AG185))=SUM(AH174:AH184),SUM(AH174:AH184),"HIBA!")</f>
        <v>0</v>
      </c>
      <c r="AI185" s="174">
        <f>SUM(AI174:AI184)</f>
        <v>0</v>
      </c>
      <c r="AJ185" s="175">
        <f>SUM(AJ174:AJ184)</f>
        <v>0</v>
      </c>
      <c r="AK185" s="175">
        <f>SUM(AK174:AK184)</f>
        <v>0</v>
      </c>
      <c r="AL185" s="176">
        <f>IF((SUM(AH185:AK185))=SUM(AL174:AL184),SUM(AL174:AL184),"HIBA!")</f>
        <v>0</v>
      </c>
      <c r="AM185" s="174">
        <f>SUM(AM174:AM184)</f>
        <v>0</v>
      </c>
      <c r="AN185" s="175">
        <f>SUM(AN174:AN184)</f>
        <v>0</v>
      </c>
      <c r="AO185" s="175">
        <f>SUM(AO174:AO184)</f>
        <v>0</v>
      </c>
      <c r="AP185" s="176">
        <f>IF((SUM(AL185:AO185))=SUM(AP174:AP184),SUM(AP174:AP184),"HIBA!")</f>
        <v>0</v>
      </c>
      <c r="AQ185" s="174">
        <f>SUM(AQ174:AQ184)</f>
        <v>0</v>
      </c>
      <c r="AR185" s="175">
        <f>SUM(AR174:AR184)</f>
        <v>0</v>
      </c>
      <c r="AS185" s="175">
        <f>SUM(AS174:AS184)</f>
        <v>0</v>
      </c>
      <c r="AT185" s="176">
        <f>IF((SUM(AP185:AS185))=SUM(AT174:AT184),SUM(AT174:AT184),"HIBA!")</f>
        <v>0</v>
      </c>
      <c r="AU185" s="174">
        <f>SUM(AU174:AU184)</f>
        <v>0</v>
      </c>
      <c r="AV185" s="175">
        <f>SUM(AV174:AV184)</f>
        <v>0</v>
      </c>
      <c r="AW185" s="175">
        <f>SUM(AW174:AW184)</f>
        <v>0</v>
      </c>
      <c r="AX185" s="176">
        <f>IF((SUM(AT185:AW185))=SUM(AX174:AX184),SUM(AX174:AX184),"HIBA!")</f>
        <v>0</v>
      </c>
    </row>
    <row r="186" spans="1:50" s="142" customFormat="1" ht="24.9" hidden="1" customHeight="1" x14ac:dyDescent="0.3">
      <c r="A186" s="45" t="s">
        <v>114</v>
      </c>
      <c r="B186" s="21" t="s">
        <v>113</v>
      </c>
      <c r="C186" s="172"/>
      <c r="D186" s="173"/>
      <c r="E186" s="173"/>
      <c r="F186" s="171">
        <f>SUM(C186:E186)</f>
        <v>0</v>
      </c>
      <c r="G186" s="172"/>
      <c r="H186" s="173"/>
      <c r="I186" s="173"/>
      <c r="J186" s="171">
        <f>SUM(F186:I186)</f>
        <v>0</v>
      </c>
      <c r="K186" s="172"/>
      <c r="L186" s="173"/>
      <c r="M186" s="173"/>
      <c r="N186" s="171">
        <f>SUM(J186:M186)</f>
        <v>0</v>
      </c>
      <c r="O186" s="172"/>
      <c r="P186" s="173"/>
      <c r="Q186" s="173"/>
      <c r="R186" s="171">
        <f>SUM(N186:Q186)</f>
        <v>0</v>
      </c>
      <c r="S186" s="172"/>
      <c r="T186" s="173"/>
      <c r="U186" s="173"/>
      <c r="V186" s="171">
        <f>SUM(R186:U186)</f>
        <v>0</v>
      </c>
      <c r="W186" s="172"/>
      <c r="X186" s="173"/>
      <c r="Y186" s="173"/>
      <c r="Z186" s="171">
        <f>SUM(V186:Y186)</f>
        <v>0</v>
      </c>
      <c r="AA186" s="172"/>
      <c r="AB186" s="173"/>
      <c r="AC186" s="173"/>
      <c r="AD186" s="171">
        <f>SUM(Z186:AC186)</f>
        <v>0</v>
      </c>
      <c r="AE186" s="172"/>
      <c r="AF186" s="173"/>
      <c r="AG186" s="173"/>
      <c r="AH186" s="171">
        <f>SUM(AD186:AG186)</f>
        <v>0</v>
      </c>
      <c r="AI186" s="172"/>
      <c r="AJ186" s="173"/>
      <c r="AK186" s="173"/>
      <c r="AL186" s="171">
        <f>SUM(AH186:AK186)</f>
        <v>0</v>
      </c>
      <c r="AM186" s="172"/>
      <c r="AN186" s="173"/>
      <c r="AO186" s="173"/>
      <c r="AP186" s="171">
        <f>SUM(AL186:AO186)</f>
        <v>0</v>
      </c>
      <c r="AQ186" s="172"/>
      <c r="AR186" s="173"/>
      <c r="AS186" s="173"/>
      <c r="AT186" s="171">
        <f>SUM(AP186:AS186)</f>
        <v>0</v>
      </c>
      <c r="AU186" s="172"/>
      <c r="AV186" s="173"/>
      <c r="AW186" s="173"/>
      <c r="AX186" s="171">
        <f>SUM(AT186:AW186)</f>
        <v>0</v>
      </c>
    </row>
    <row r="187" spans="1:50" s="142" customFormat="1" ht="24.9" hidden="1" customHeight="1" x14ac:dyDescent="0.3">
      <c r="A187" s="45" t="s">
        <v>112</v>
      </c>
      <c r="B187" s="21" t="s">
        <v>111</v>
      </c>
      <c r="C187" s="172"/>
      <c r="D187" s="173"/>
      <c r="E187" s="173"/>
      <c r="F187" s="171">
        <f>SUM(C187:E187)</f>
        <v>0</v>
      </c>
      <c r="G187" s="172"/>
      <c r="H187" s="173"/>
      <c r="I187" s="173"/>
      <c r="J187" s="171">
        <f>SUM(F187:I187)</f>
        <v>0</v>
      </c>
      <c r="K187" s="172"/>
      <c r="L187" s="173"/>
      <c r="M187" s="173"/>
      <c r="N187" s="171">
        <f>SUM(J187:M187)</f>
        <v>0</v>
      </c>
      <c r="O187" s="172"/>
      <c r="P187" s="173"/>
      <c r="Q187" s="173"/>
      <c r="R187" s="171">
        <f>SUM(N187:Q187)</f>
        <v>0</v>
      </c>
      <c r="S187" s="172"/>
      <c r="T187" s="173"/>
      <c r="U187" s="173"/>
      <c r="V187" s="171">
        <f>SUM(R187:U187)</f>
        <v>0</v>
      </c>
      <c r="W187" s="172"/>
      <c r="X187" s="173"/>
      <c r="Y187" s="173"/>
      <c r="Z187" s="171">
        <f>SUM(V187:Y187)</f>
        <v>0</v>
      </c>
      <c r="AA187" s="172"/>
      <c r="AB187" s="173"/>
      <c r="AC187" s="173"/>
      <c r="AD187" s="171">
        <f>SUM(Z187:AC187)</f>
        <v>0</v>
      </c>
      <c r="AE187" s="172"/>
      <c r="AF187" s="173"/>
      <c r="AG187" s="173"/>
      <c r="AH187" s="171">
        <f>SUM(AD187:AG187)</f>
        <v>0</v>
      </c>
      <c r="AI187" s="172"/>
      <c r="AJ187" s="173"/>
      <c r="AK187" s="173"/>
      <c r="AL187" s="171">
        <f>SUM(AH187:AK187)</f>
        <v>0</v>
      </c>
      <c r="AM187" s="172"/>
      <c r="AN187" s="173"/>
      <c r="AO187" s="173"/>
      <c r="AP187" s="171">
        <f>SUM(AL187:AO187)</f>
        <v>0</v>
      </c>
      <c r="AQ187" s="172"/>
      <c r="AR187" s="173"/>
      <c r="AS187" s="173"/>
      <c r="AT187" s="171">
        <f>SUM(AP187:AS187)</f>
        <v>0</v>
      </c>
      <c r="AU187" s="172"/>
      <c r="AV187" s="173"/>
      <c r="AW187" s="173"/>
      <c r="AX187" s="171">
        <f>SUM(AT187:AW187)</f>
        <v>0</v>
      </c>
    </row>
    <row r="188" spans="1:50" s="142" customFormat="1" ht="24.9" hidden="1" customHeight="1" x14ac:dyDescent="0.3">
      <c r="A188" s="45" t="s">
        <v>110</v>
      </c>
      <c r="B188" s="21" t="s">
        <v>109</v>
      </c>
      <c r="C188" s="172"/>
      <c r="D188" s="173"/>
      <c r="E188" s="173"/>
      <c r="F188" s="171">
        <f>SUM(C188:E188)</f>
        <v>0</v>
      </c>
      <c r="G188" s="172"/>
      <c r="H188" s="173"/>
      <c r="I188" s="173"/>
      <c r="J188" s="171">
        <f>SUM(F188:I188)</f>
        <v>0</v>
      </c>
      <c r="K188" s="172"/>
      <c r="L188" s="173"/>
      <c r="M188" s="173"/>
      <c r="N188" s="171">
        <f>SUM(J188:M188)</f>
        <v>0</v>
      </c>
      <c r="O188" s="172"/>
      <c r="P188" s="173"/>
      <c r="Q188" s="173"/>
      <c r="R188" s="171">
        <f>SUM(N188:Q188)</f>
        <v>0</v>
      </c>
      <c r="S188" s="172"/>
      <c r="T188" s="173"/>
      <c r="U188" s="173"/>
      <c r="V188" s="171">
        <f>SUM(R188:U188)</f>
        <v>0</v>
      </c>
      <c r="W188" s="172"/>
      <c r="X188" s="173"/>
      <c r="Y188" s="173"/>
      <c r="Z188" s="171">
        <f>SUM(V188:Y188)</f>
        <v>0</v>
      </c>
      <c r="AA188" s="172"/>
      <c r="AB188" s="173"/>
      <c r="AC188" s="173"/>
      <c r="AD188" s="171">
        <f>SUM(Z188:AC188)</f>
        <v>0</v>
      </c>
      <c r="AE188" s="172"/>
      <c r="AF188" s="173"/>
      <c r="AG188" s="173"/>
      <c r="AH188" s="171">
        <f>SUM(AD188:AG188)</f>
        <v>0</v>
      </c>
      <c r="AI188" s="172"/>
      <c r="AJ188" s="173"/>
      <c r="AK188" s="173"/>
      <c r="AL188" s="171">
        <f>SUM(AH188:AK188)</f>
        <v>0</v>
      </c>
      <c r="AM188" s="172"/>
      <c r="AN188" s="173"/>
      <c r="AO188" s="173"/>
      <c r="AP188" s="171">
        <f>SUM(AL188:AO188)</f>
        <v>0</v>
      </c>
      <c r="AQ188" s="172"/>
      <c r="AR188" s="173"/>
      <c r="AS188" s="173"/>
      <c r="AT188" s="171">
        <f>SUM(AP188:AS188)</f>
        <v>0</v>
      </c>
      <c r="AU188" s="172"/>
      <c r="AV188" s="173"/>
      <c r="AW188" s="173"/>
      <c r="AX188" s="171">
        <f>SUM(AT188:AW188)</f>
        <v>0</v>
      </c>
    </row>
    <row r="189" spans="1:50" s="142" customFormat="1" ht="24.9" hidden="1" customHeight="1" x14ac:dyDescent="0.3">
      <c r="A189" s="45" t="s">
        <v>108</v>
      </c>
      <c r="B189" s="21" t="s">
        <v>107</v>
      </c>
      <c r="C189" s="172"/>
      <c r="D189" s="173"/>
      <c r="E189" s="173"/>
      <c r="F189" s="171">
        <f>SUM(C189:E189)</f>
        <v>0</v>
      </c>
      <c r="G189" s="172"/>
      <c r="H189" s="173"/>
      <c r="I189" s="173"/>
      <c r="J189" s="171">
        <f>SUM(F189:I189)</f>
        <v>0</v>
      </c>
      <c r="K189" s="172"/>
      <c r="L189" s="173"/>
      <c r="M189" s="173"/>
      <c r="N189" s="171">
        <f>SUM(J189:M189)</f>
        <v>0</v>
      </c>
      <c r="O189" s="172"/>
      <c r="P189" s="173"/>
      <c r="Q189" s="173"/>
      <c r="R189" s="171">
        <f>SUM(N189:Q189)</f>
        <v>0</v>
      </c>
      <c r="S189" s="172"/>
      <c r="T189" s="173"/>
      <c r="U189" s="173"/>
      <c r="V189" s="171">
        <f>SUM(R189:U189)</f>
        <v>0</v>
      </c>
      <c r="W189" s="172"/>
      <c r="X189" s="173"/>
      <c r="Y189" s="173"/>
      <c r="Z189" s="171">
        <f>SUM(V189:Y189)</f>
        <v>0</v>
      </c>
      <c r="AA189" s="172"/>
      <c r="AB189" s="173"/>
      <c r="AC189" s="173"/>
      <c r="AD189" s="171">
        <f>SUM(Z189:AC189)</f>
        <v>0</v>
      </c>
      <c r="AE189" s="172"/>
      <c r="AF189" s="173"/>
      <c r="AG189" s="173"/>
      <c r="AH189" s="171">
        <f>SUM(AD189:AG189)</f>
        <v>0</v>
      </c>
      <c r="AI189" s="172"/>
      <c r="AJ189" s="173"/>
      <c r="AK189" s="173"/>
      <c r="AL189" s="171">
        <f>SUM(AH189:AK189)</f>
        <v>0</v>
      </c>
      <c r="AM189" s="172"/>
      <c r="AN189" s="173"/>
      <c r="AO189" s="173"/>
      <c r="AP189" s="171">
        <f>SUM(AL189:AO189)</f>
        <v>0</v>
      </c>
      <c r="AQ189" s="172"/>
      <c r="AR189" s="173"/>
      <c r="AS189" s="173"/>
      <c r="AT189" s="171">
        <f>SUM(AP189:AS189)</f>
        <v>0</v>
      </c>
      <c r="AU189" s="172"/>
      <c r="AV189" s="173"/>
      <c r="AW189" s="173"/>
      <c r="AX189" s="171">
        <f>SUM(AT189:AW189)</f>
        <v>0</v>
      </c>
    </row>
    <row r="190" spans="1:50" s="142" customFormat="1" ht="24.9" hidden="1" customHeight="1" x14ac:dyDescent="0.3">
      <c r="A190" s="45" t="s">
        <v>106</v>
      </c>
      <c r="B190" s="21" t="s">
        <v>105</v>
      </c>
      <c r="C190" s="172"/>
      <c r="D190" s="173"/>
      <c r="E190" s="173"/>
      <c r="F190" s="171">
        <f>SUM(C190:E190)</f>
        <v>0</v>
      </c>
      <c r="G190" s="172"/>
      <c r="H190" s="173"/>
      <c r="I190" s="173"/>
      <c r="J190" s="171">
        <f>SUM(F190:I190)</f>
        <v>0</v>
      </c>
      <c r="K190" s="172"/>
      <c r="L190" s="173"/>
      <c r="M190" s="173"/>
      <c r="N190" s="171">
        <f>SUM(J190:M190)</f>
        <v>0</v>
      </c>
      <c r="O190" s="172"/>
      <c r="P190" s="173"/>
      <c r="Q190" s="173"/>
      <c r="R190" s="171">
        <f>SUM(N190:Q190)</f>
        <v>0</v>
      </c>
      <c r="S190" s="172"/>
      <c r="T190" s="173"/>
      <c r="U190" s="173"/>
      <c r="V190" s="171">
        <f>SUM(R190:U190)</f>
        <v>0</v>
      </c>
      <c r="W190" s="172"/>
      <c r="X190" s="173"/>
      <c r="Y190" s="173"/>
      <c r="Z190" s="171">
        <f>SUM(V190:Y190)</f>
        <v>0</v>
      </c>
      <c r="AA190" s="172"/>
      <c r="AB190" s="173"/>
      <c r="AC190" s="173"/>
      <c r="AD190" s="171">
        <f>SUM(Z190:AC190)</f>
        <v>0</v>
      </c>
      <c r="AE190" s="172"/>
      <c r="AF190" s="173"/>
      <c r="AG190" s="173"/>
      <c r="AH190" s="171">
        <f>SUM(AD190:AG190)</f>
        <v>0</v>
      </c>
      <c r="AI190" s="172"/>
      <c r="AJ190" s="173"/>
      <c r="AK190" s="173"/>
      <c r="AL190" s="171">
        <f>SUM(AH190:AK190)</f>
        <v>0</v>
      </c>
      <c r="AM190" s="172"/>
      <c r="AN190" s="173"/>
      <c r="AO190" s="173"/>
      <c r="AP190" s="171">
        <f>SUM(AL190:AO190)</f>
        <v>0</v>
      </c>
      <c r="AQ190" s="172"/>
      <c r="AR190" s="173"/>
      <c r="AS190" s="173"/>
      <c r="AT190" s="171">
        <f>SUM(AP190:AS190)</f>
        <v>0</v>
      </c>
      <c r="AU190" s="172"/>
      <c r="AV190" s="173"/>
      <c r="AW190" s="173"/>
      <c r="AX190" s="171">
        <f>SUM(AT190:AW190)</f>
        <v>0</v>
      </c>
    </row>
    <row r="191" spans="1:50" s="133" customFormat="1" ht="30" hidden="1" customHeight="1" x14ac:dyDescent="0.3">
      <c r="A191" s="16" t="s">
        <v>104</v>
      </c>
      <c r="B191" s="15" t="s">
        <v>103</v>
      </c>
      <c r="C191" s="174">
        <f>SUM(C186:C190)</f>
        <v>0</v>
      </c>
      <c r="D191" s="175">
        <f>SUM(D186:D190)</f>
        <v>0</v>
      </c>
      <c r="E191" s="175">
        <f>SUM(E186:E190)</f>
        <v>0</v>
      </c>
      <c r="F191" s="176">
        <f>IF((SUM(C191:E191))=SUM(F186:F190),SUM(F186:F190),"HIBA!")</f>
        <v>0</v>
      </c>
      <c r="G191" s="174">
        <f>SUM(G186:G190)</f>
        <v>0</v>
      </c>
      <c r="H191" s="175">
        <f>SUM(H186:H190)</f>
        <v>0</v>
      </c>
      <c r="I191" s="175">
        <f>SUM(I186:I190)</f>
        <v>0</v>
      </c>
      <c r="J191" s="176">
        <f>IF((SUM(F191:I191))=SUM(J186:J190),SUM(J186:J190),"HIBA!")</f>
        <v>0</v>
      </c>
      <c r="K191" s="174">
        <f>SUM(K186:K190)</f>
        <v>0</v>
      </c>
      <c r="L191" s="175">
        <f>SUM(L186:L190)</f>
        <v>0</v>
      </c>
      <c r="M191" s="175">
        <f>SUM(M186:M190)</f>
        <v>0</v>
      </c>
      <c r="N191" s="176">
        <f>IF((SUM(J191:M191))=SUM(N186:N190),SUM(N186:N190),"HIBA!")</f>
        <v>0</v>
      </c>
      <c r="O191" s="174">
        <f>SUM(O186:O190)</f>
        <v>0</v>
      </c>
      <c r="P191" s="175">
        <f>SUM(P186:P190)</f>
        <v>0</v>
      </c>
      <c r="Q191" s="175">
        <f>SUM(Q186:Q190)</f>
        <v>0</v>
      </c>
      <c r="R191" s="176">
        <f>IF((SUM(N191:Q191))=SUM(R186:R190),SUM(R186:R190),"HIBA!")</f>
        <v>0</v>
      </c>
      <c r="S191" s="174">
        <f>SUM(S186:S190)</f>
        <v>0</v>
      </c>
      <c r="T191" s="175">
        <f>SUM(T186:T190)</f>
        <v>0</v>
      </c>
      <c r="U191" s="175">
        <f>SUM(U186:U190)</f>
        <v>0</v>
      </c>
      <c r="V191" s="176">
        <f>IF((SUM(R191:U191))=SUM(V186:V190),SUM(V186:V190),"HIBA!")</f>
        <v>0</v>
      </c>
      <c r="W191" s="174">
        <f>SUM(W186:W190)</f>
        <v>0</v>
      </c>
      <c r="X191" s="175">
        <f>SUM(X186:X190)</f>
        <v>0</v>
      </c>
      <c r="Y191" s="175">
        <f>SUM(Y186:Y190)</f>
        <v>0</v>
      </c>
      <c r="Z191" s="176">
        <f>IF((SUM(V191:Y191))=SUM(Z186:Z190),SUM(Z186:Z190),"HIBA!")</f>
        <v>0</v>
      </c>
      <c r="AA191" s="174">
        <f>SUM(AA186:AA190)</f>
        <v>0</v>
      </c>
      <c r="AB191" s="175">
        <f>SUM(AB186:AB190)</f>
        <v>0</v>
      </c>
      <c r="AC191" s="175">
        <f>SUM(AC186:AC190)</f>
        <v>0</v>
      </c>
      <c r="AD191" s="176">
        <f>IF((SUM(Z191:AC191))=SUM(AD186:AD190),SUM(AD186:AD190),"HIBA!")</f>
        <v>0</v>
      </c>
      <c r="AE191" s="174">
        <f>SUM(AE186:AE190)</f>
        <v>0</v>
      </c>
      <c r="AF191" s="175">
        <f>SUM(AF186:AF190)</f>
        <v>0</v>
      </c>
      <c r="AG191" s="175">
        <f>SUM(AG186:AG190)</f>
        <v>0</v>
      </c>
      <c r="AH191" s="176">
        <f>IF((SUM(AD191:AG191))=SUM(AH186:AH190),SUM(AH186:AH190),"HIBA!")</f>
        <v>0</v>
      </c>
      <c r="AI191" s="174">
        <f>SUM(AI186:AI190)</f>
        <v>0</v>
      </c>
      <c r="AJ191" s="175">
        <f>SUM(AJ186:AJ190)</f>
        <v>0</v>
      </c>
      <c r="AK191" s="175">
        <f>SUM(AK186:AK190)</f>
        <v>0</v>
      </c>
      <c r="AL191" s="176">
        <f>IF((SUM(AH191:AK191))=SUM(AL186:AL190),SUM(AL186:AL190),"HIBA!")</f>
        <v>0</v>
      </c>
      <c r="AM191" s="174">
        <f>SUM(AM186:AM190)</f>
        <v>0</v>
      </c>
      <c r="AN191" s="175">
        <f>SUM(AN186:AN190)</f>
        <v>0</v>
      </c>
      <c r="AO191" s="175">
        <f>SUM(AO186:AO190)</f>
        <v>0</v>
      </c>
      <c r="AP191" s="176">
        <f>IF((SUM(AL191:AO191))=SUM(AP186:AP190),SUM(AP186:AP190),"HIBA!")</f>
        <v>0</v>
      </c>
      <c r="AQ191" s="174">
        <f>SUM(AQ186:AQ190)</f>
        <v>0</v>
      </c>
      <c r="AR191" s="175">
        <f>SUM(AR186:AR190)</f>
        <v>0</v>
      </c>
      <c r="AS191" s="175">
        <f>SUM(AS186:AS190)</f>
        <v>0</v>
      </c>
      <c r="AT191" s="176">
        <f>IF((SUM(AP191:AS191))=SUM(AT186:AT190),SUM(AT186:AT190),"HIBA!")</f>
        <v>0</v>
      </c>
      <c r="AU191" s="174">
        <f>SUM(AU186:AU190)</f>
        <v>0</v>
      </c>
      <c r="AV191" s="175">
        <f>SUM(AV186:AV190)</f>
        <v>0</v>
      </c>
      <c r="AW191" s="175">
        <f>SUM(AW186:AW190)</f>
        <v>0</v>
      </c>
      <c r="AX191" s="176">
        <f>IF((SUM(AT191:AW191))=SUM(AX186:AX190),SUM(AX186:AX190),"HIBA!")</f>
        <v>0</v>
      </c>
    </row>
    <row r="192" spans="1:50" s="148" customFormat="1" ht="30" customHeight="1" x14ac:dyDescent="0.3">
      <c r="A192" s="144" t="s">
        <v>102</v>
      </c>
      <c r="B192" s="43"/>
      <c r="C192" s="177">
        <f>SUM(C185,C173,C159,C191)</f>
        <v>0</v>
      </c>
      <c r="D192" s="178">
        <f>SUM(D185,D173,D159,D191)</f>
        <v>0</v>
      </c>
      <c r="E192" s="178">
        <f>SUM(E185,E173,E159,E191)</f>
        <v>0</v>
      </c>
      <c r="F192" s="179">
        <f>IF((SUM(C192:E192))=(F159+F173+F185+F191),SUM(F159+F173+F185+F191),"HIBA!")</f>
        <v>0</v>
      </c>
      <c r="G192" s="177">
        <f>SUM(G185,G173,G159,G191)</f>
        <v>0</v>
      </c>
      <c r="H192" s="178">
        <f>SUM(H185,H173,H159,H191)</f>
        <v>0</v>
      </c>
      <c r="I192" s="178">
        <f>SUM(I185,I173,I159,I191)</f>
        <v>0</v>
      </c>
      <c r="J192" s="179">
        <f>IF((SUM(F192:I192))=(J159+J173+J185+J191),SUM(J159+J173+J185+J191),"HIBA!")</f>
        <v>0</v>
      </c>
      <c r="K192" s="177">
        <f>SUM(K185,K173,K159,K191)</f>
        <v>0</v>
      </c>
      <c r="L192" s="178">
        <f>SUM(L185,L173,L159,L191)</f>
        <v>0</v>
      </c>
      <c r="M192" s="178">
        <f>SUM(M185,M173,M159,M191)</f>
        <v>0</v>
      </c>
      <c r="N192" s="179">
        <f>IF((SUM(J192:M192))=(N159+N173+N185+N191),SUM(N159+N173+N185+N191),"HIBA!")</f>
        <v>0</v>
      </c>
      <c r="O192" s="177">
        <f>SUM(O185,O173,O159,O191)</f>
        <v>0</v>
      </c>
      <c r="P192" s="178">
        <f>SUM(P185,P173,P159,P191)</f>
        <v>0</v>
      </c>
      <c r="Q192" s="178">
        <f>SUM(Q185,Q173,Q159,Q191)</f>
        <v>0</v>
      </c>
      <c r="R192" s="179">
        <f>IF((SUM(N192:Q192))=(R159+R173+R185+R191),SUM(R159+R173+R185+R191),"HIBA!")</f>
        <v>0</v>
      </c>
      <c r="S192" s="177">
        <f>SUM(S185,S173,S159,S191)</f>
        <v>0</v>
      </c>
      <c r="T192" s="178">
        <f>SUM(T185,T173,T159,T191)</f>
        <v>0</v>
      </c>
      <c r="U192" s="178">
        <f>SUM(U185,U173,U159,U191)</f>
        <v>0</v>
      </c>
      <c r="V192" s="179">
        <f>IF((SUM(R192:U192))=(V159+V173+V185+V191),SUM(V159+V173+V185+V191),"HIBA!")</f>
        <v>0</v>
      </c>
      <c r="W192" s="177">
        <f>SUM(W185,W173,W159,W191)</f>
        <v>0</v>
      </c>
      <c r="X192" s="178">
        <f>SUM(X185,X173,X159,X191)</f>
        <v>0</v>
      </c>
      <c r="Y192" s="178">
        <f>SUM(Y185,Y173,Y159,Y191)</f>
        <v>0</v>
      </c>
      <c r="Z192" s="179">
        <f>IF((SUM(V192:Y192))=(Z159+Z173+Z185+Z191),SUM(Z159+Z173+Z185+Z191),"HIBA!")</f>
        <v>0</v>
      </c>
      <c r="AA192" s="177">
        <f>SUM(AA185,AA173,AA159,AA191)</f>
        <v>0</v>
      </c>
      <c r="AB192" s="178">
        <f>SUM(AB185,AB173,AB159,AB191)</f>
        <v>0</v>
      </c>
      <c r="AC192" s="178">
        <f>SUM(AC185,AC173,AC159,AC191)</f>
        <v>0</v>
      </c>
      <c r="AD192" s="179">
        <f>IF((SUM(Z192:AC192))=(AD159+AD173+AD185+AD191),SUM(AD159+AD173+AD185+AD191),"HIBA!")</f>
        <v>0</v>
      </c>
      <c r="AE192" s="177">
        <f>SUM(AE185,AE173,AE159,AE191)</f>
        <v>0</v>
      </c>
      <c r="AF192" s="178">
        <f>SUM(AF185,AF173,AF159,AF191)</f>
        <v>0</v>
      </c>
      <c r="AG192" s="178">
        <f>SUM(AG185,AG173,AG159,AG191)</f>
        <v>0</v>
      </c>
      <c r="AH192" s="179">
        <f>IF((SUM(AD192:AG192))=(AH159+AH173+AH185+AH191),SUM(AH159+AH173+AH185+AH191),"HIBA!")</f>
        <v>0</v>
      </c>
      <c r="AI192" s="177">
        <f>SUM(AI185,AI173,AI159,AI191)</f>
        <v>0</v>
      </c>
      <c r="AJ192" s="178">
        <f>SUM(AJ185,AJ173,AJ159,AJ191)</f>
        <v>0</v>
      </c>
      <c r="AK192" s="178">
        <f>SUM(AK185,AK173,AK159,AK191)</f>
        <v>0</v>
      </c>
      <c r="AL192" s="179">
        <f>IF((SUM(AH192:AK192))=(AL159+AL173+AL185+AL191),SUM(AL159+AL173+AL185+AL191),"HIBA!")</f>
        <v>0</v>
      </c>
      <c r="AM192" s="177">
        <f>SUM(AM185,AM173,AM159,AM191)</f>
        <v>0</v>
      </c>
      <c r="AN192" s="178">
        <f>SUM(AN185,AN173,AN159,AN191)</f>
        <v>0</v>
      </c>
      <c r="AO192" s="178">
        <f>SUM(AO185,AO173,AO159,AO191)</f>
        <v>0</v>
      </c>
      <c r="AP192" s="179">
        <f>IF((SUM(AL192:AO192))=(AP159+AP173+AP185+AP191),SUM(AP159+AP173+AP185+AP191),"HIBA!")</f>
        <v>0</v>
      </c>
      <c r="AQ192" s="177">
        <f>SUM(AQ185,AQ173,AQ159,AQ191)</f>
        <v>0</v>
      </c>
      <c r="AR192" s="178">
        <f>SUM(AR185,AR173,AR159,AR191)</f>
        <v>0</v>
      </c>
      <c r="AS192" s="178">
        <f>SUM(AS185,AS173,AS159,AS191)</f>
        <v>0</v>
      </c>
      <c r="AT192" s="179">
        <f>IF((SUM(AP192:AS192))=(AT159+AT173+AT185+AT191),SUM(AT159+AT173+AT185+AT191),"HIBA!")</f>
        <v>0</v>
      </c>
      <c r="AU192" s="177">
        <f>SUM(AU185,AU173,AU159,AU191)</f>
        <v>0</v>
      </c>
      <c r="AV192" s="178">
        <f>SUM(AV185,AV173,AV159,AV191)</f>
        <v>0</v>
      </c>
      <c r="AW192" s="178">
        <f>SUM(AW185,AW173,AW159,AW191)</f>
        <v>0</v>
      </c>
      <c r="AX192" s="179">
        <f>IF((SUM(AT192:AW192))=(AX159+AX173+AX185+AX191),SUM(AX159+AX173+AX185+AX191),"HIBA!")</f>
        <v>0</v>
      </c>
    </row>
    <row r="193" spans="1:50" s="142" customFormat="1" ht="24.9" hidden="1" customHeight="1" x14ac:dyDescent="0.3">
      <c r="A193" s="45" t="s">
        <v>101</v>
      </c>
      <c r="B193" s="21" t="s">
        <v>100</v>
      </c>
      <c r="C193" s="172"/>
      <c r="D193" s="173"/>
      <c r="E193" s="173"/>
      <c r="F193" s="171">
        <f>SUM(C193:E193)</f>
        <v>0</v>
      </c>
      <c r="G193" s="172"/>
      <c r="H193" s="173"/>
      <c r="I193" s="173"/>
      <c r="J193" s="171">
        <f>SUM(F193:I193)</f>
        <v>0</v>
      </c>
      <c r="K193" s="172"/>
      <c r="L193" s="173"/>
      <c r="M193" s="173"/>
      <c r="N193" s="171">
        <f>SUM(J193:M193)</f>
        <v>0</v>
      </c>
      <c r="O193" s="172"/>
      <c r="P193" s="173"/>
      <c r="Q193" s="173"/>
      <c r="R193" s="171">
        <f>SUM(N193:Q193)</f>
        <v>0</v>
      </c>
      <c r="S193" s="172"/>
      <c r="T193" s="173"/>
      <c r="U193" s="173"/>
      <c r="V193" s="171">
        <f>SUM(R193:U193)</f>
        <v>0</v>
      </c>
      <c r="W193" s="172"/>
      <c r="X193" s="173"/>
      <c r="Y193" s="173"/>
      <c r="Z193" s="171">
        <f>SUM(V193:Y193)</f>
        <v>0</v>
      </c>
      <c r="AA193" s="172"/>
      <c r="AB193" s="173"/>
      <c r="AC193" s="173"/>
      <c r="AD193" s="171">
        <f>SUM(Z193:AC193)</f>
        <v>0</v>
      </c>
      <c r="AE193" s="172"/>
      <c r="AF193" s="173"/>
      <c r="AG193" s="173"/>
      <c r="AH193" s="171">
        <f>SUM(AD193:AG193)</f>
        <v>0</v>
      </c>
      <c r="AI193" s="172"/>
      <c r="AJ193" s="173"/>
      <c r="AK193" s="173"/>
      <c r="AL193" s="171">
        <f>SUM(AH193:AK193)</f>
        <v>0</v>
      </c>
      <c r="AM193" s="172"/>
      <c r="AN193" s="173"/>
      <c r="AO193" s="173"/>
      <c r="AP193" s="171">
        <f>SUM(AL193:AO193)</f>
        <v>0</v>
      </c>
      <c r="AQ193" s="172"/>
      <c r="AR193" s="173"/>
      <c r="AS193" s="173"/>
      <c r="AT193" s="171">
        <f>SUM(AP193:AS193)</f>
        <v>0</v>
      </c>
      <c r="AU193" s="172"/>
      <c r="AV193" s="173"/>
      <c r="AW193" s="173"/>
      <c r="AX193" s="171">
        <f>SUM(AT193:AW193)</f>
        <v>0</v>
      </c>
    </row>
    <row r="194" spans="1:50" s="142" customFormat="1" ht="24.9" hidden="1" customHeight="1" x14ac:dyDescent="0.3">
      <c r="A194" s="45" t="s">
        <v>99</v>
      </c>
      <c r="B194" s="21" t="s">
        <v>98</v>
      </c>
      <c r="C194" s="172"/>
      <c r="D194" s="173"/>
      <c r="E194" s="173"/>
      <c r="F194" s="171">
        <f>SUM(C194:E194)</f>
        <v>0</v>
      </c>
      <c r="G194" s="172"/>
      <c r="H194" s="173"/>
      <c r="I194" s="173"/>
      <c r="J194" s="171">
        <f>SUM(F194:I194)</f>
        <v>0</v>
      </c>
      <c r="K194" s="172"/>
      <c r="L194" s="173"/>
      <c r="M194" s="173"/>
      <c r="N194" s="171">
        <f>SUM(J194:M194)</f>
        <v>0</v>
      </c>
      <c r="O194" s="172"/>
      <c r="P194" s="173"/>
      <c r="Q194" s="173"/>
      <c r="R194" s="171">
        <f>SUM(N194:Q194)</f>
        <v>0</v>
      </c>
      <c r="S194" s="172"/>
      <c r="T194" s="173"/>
      <c r="U194" s="173"/>
      <c r="V194" s="171">
        <f>SUM(R194:U194)</f>
        <v>0</v>
      </c>
      <c r="W194" s="172"/>
      <c r="X194" s="173"/>
      <c r="Y194" s="173"/>
      <c r="Z194" s="171">
        <f>SUM(V194:Y194)</f>
        <v>0</v>
      </c>
      <c r="AA194" s="172"/>
      <c r="AB194" s="173"/>
      <c r="AC194" s="173"/>
      <c r="AD194" s="171">
        <f>SUM(Z194:AC194)</f>
        <v>0</v>
      </c>
      <c r="AE194" s="172"/>
      <c r="AF194" s="173"/>
      <c r="AG194" s="173"/>
      <c r="AH194" s="171">
        <f>SUM(AD194:AG194)</f>
        <v>0</v>
      </c>
      <c r="AI194" s="172"/>
      <c r="AJ194" s="173"/>
      <c r="AK194" s="173"/>
      <c r="AL194" s="171">
        <f>SUM(AH194:AK194)</f>
        <v>0</v>
      </c>
      <c r="AM194" s="172"/>
      <c r="AN194" s="173"/>
      <c r="AO194" s="173"/>
      <c r="AP194" s="171">
        <f>SUM(AL194:AO194)</f>
        <v>0</v>
      </c>
      <c r="AQ194" s="172"/>
      <c r="AR194" s="173"/>
      <c r="AS194" s="173"/>
      <c r="AT194" s="171">
        <f>SUM(AP194:AS194)</f>
        <v>0</v>
      </c>
      <c r="AU194" s="172"/>
      <c r="AV194" s="173"/>
      <c r="AW194" s="173"/>
      <c r="AX194" s="171">
        <f>SUM(AT194:AW194)</f>
        <v>0</v>
      </c>
    </row>
    <row r="195" spans="1:50" s="142" customFormat="1" ht="24.9" hidden="1" customHeight="1" x14ac:dyDescent="0.3">
      <c r="A195" s="45" t="s">
        <v>97</v>
      </c>
      <c r="B195" s="21" t="s">
        <v>96</v>
      </c>
      <c r="C195" s="172"/>
      <c r="D195" s="173"/>
      <c r="E195" s="173"/>
      <c r="F195" s="171">
        <f>SUM(C195:E195)</f>
        <v>0</v>
      </c>
      <c r="G195" s="172"/>
      <c r="H195" s="173"/>
      <c r="I195" s="173"/>
      <c r="J195" s="171">
        <f>SUM(F195:I195)</f>
        <v>0</v>
      </c>
      <c r="K195" s="172"/>
      <c r="L195" s="173"/>
      <c r="M195" s="173"/>
      <c r="N195" s="171">
        <f>SUM(J195:M195)</f>
        <v>0</v>
      </c>
      <c r="O195" s="172"/>
      <c r="P195" s="173"/>
      <c r="Q195" s="173"/>
      <c r="R195" s="171">
        <f>SUM(N195:Q195)</f>
        <v>0</v>
      </c>
      <c r="S195" s="172"/>
      <c r="T195" s="173"/>
      <c r="U195" s="173"/>
      <c r="V195" s="171">
        <f>SUM(R195:U195)</f>
        <v>0</v>
      </c>
      <c r="W195" s="172"/>
      <c r="X195" s="173"/>
      <c r="Y195" s="173"/>
      <c r="Z195" s="171">
        <f>SUM(V195:Y195)</f>
        <v>0</v>
      </c>
      <c r="AA195" s="172"/>
      <c r="AB195" s="173"/>
      <c r="AC195" s="173"/>
      <c r="AD195" s="171">
        <f>SUM(Z195:AC195)</f>
        <v>0</v>
      </c>
      <c r="AE195" s="172"/>
      <c r="AF195" s="173"/>
      <c r="AG195" s="173"/>
      <c r="AH195" s="171">
        <f>SUM(AD195:AG195)</f>
        <v>0</v>
      </c>
      <c r="AI195" s="172"/>
      <c r="AJ195" s="173"/>
      <c r="AK195" s="173"/>
      <c r="AL195" s="171">
        <f>SUM(AH195:AK195)</f>
        <v>0</v>
      </c>
      <c r="AM195" s="172"/>
      <c r="AN195" s="173"/>
      <c r="AO195" s="173"/>
      <c r="AP195" s="171">
        <f>SUM(AL195:AO195)</f>
        <v>0</v>
      </c>
      <c r="AQ195" s="172"/>
      <c r="AR195" s="173"/>
      <c r="AS195" s="173"/>
      <c r="AT195" s="171">
        <f>SUM(AP195:AS195)</f>
        <v>0</v>
      </c>
      <c r="AU195" s="172"/>
      <c r="AV195" s="173"/>
      <c r="AW195" s="173"/>
      <c r="AX195" s="171">
        <f>SUM(AT195:AW195)</f>
        <v>0</v>
      </c>
    </row>
    <row r="196" spans="1:50" s="142" customFormat="1" ht="24.9" hidden="1" customHeight="1" x14ac:dyDescent="0.3">
      <c r="A196" s="45" t="s">
        <v>95</v>
      </c>
      <c r="B196" s="21" t="s">
        <v>94</v>
      </c>
      <c r="C196" s="172"/>
      <c r="D196" s="173"/>
      <c r="E196" s="173"/>
      <c r="F196" s="171">
        <f>SUM(C196:E196)</f>
        <v>0</v>
      </c>
      <c r="G196" s="172"/>
      <c r="H196" s="173"/>
      <c r="I196" s="173"/>
      <c r="J196" s="171">
        <f>SUM(F196:I196)</f>
        <v>0</v>
      </c>
      <c r="K196" s="172"/>
      <c r="L196" s="173"/>
      <c r="M196" s="173"/>
      <c r="N196" s="171">
        <f>SUM(J196:M196)</f>
        <v>0</v>
      </c>
      <c r="O196" s="172"/>
      <c r="P196" s="173"/>
      <c r="Q196" s="173"/>
      <c r="R196" s="171">
        <f>SUM(N196:Q196)</f>
        <v>0</v>
      </c>
      <c r="S196" s="172"/>
      <c r="T196" s="173"/>
      <c r="U196" s="173"/>
      <c r="V196" s="171">
        <f>SUM(R196:U196)</f>
        <v>0</v>
      </c>
      <c r="W196" s="172"/>
      <c r="X196" s="173"/>
      <c r="Y196" s="173"/>
      <c r="Z196" s="171">
        <f>SUM(V196:Y196)</f>
        <v>0</v>
      </c>
      <c r="AA196" s="172"/>
      <c r="AB196" s="173"/>
      <c r="AC196" s="173"/>
      <c r="AD196" s="171">
        <f>SUM(Z196:AC196)</f>
        <v>0</v>
      </c>
      <c r="AE196" s="172"/>
      <c r="AF196" s="173"/>
      <c r="AG196" s="173"/>
      <c r="AH196" s="171">
        <f>SUM(AD196:AG196)</f>
        <v>0</v>
      </c>
      <c r="AI196" s="172"/>
      <c r="AJ196" s="173"/>
      <c r="AK196" s="173"/>
      <c r="AL196" s="171">
        <f>SUM(AH196:AK196)</f>
        <v>0</v>
      </c>
      <c r="AM196" s="172"/>
      <c r="AN196" s="173"/>
      <c r="AO196" s="173"/>
      <c r="AP196" s="171">
        <f>SUM(AL196:AO196)</f>
        <v>0</v>
      </c>
      <c r="AQ196" s="172"/>
      <c r="AR196" s="173"/>
      <c r="AS196" s="173"/>
      <c r="AT196" s="171">
        <f>SUM(AP196:AS196)</f>
        <v>0</v>
      </c>
      <c r="AU196" s="172"/>
      <c r="AV196" s="173"/>
      <c r="AW196" s="173"/>
      <c r="AX196" s="171">
        <f>SUM(AT196:AW196)</f>
        <v>0</v>
      </c>
    </row>
    <row r="197" spans="1:50" s="142" customFormat="1" ht="24.9" hidden="1" customHeight="1" x14ac:dyDescent="0.3">
      <c r="A197" s="45" t="s">
        <v>93</v>
      </c>
      <c r="B197" s="21" t="s">
        <v>92</v>
      </c>
      <c r="C197" s="172"/>
      <c r="D197" s="173"/>
      <c r="E197" s="173"/>
      <c r="F197" s="171">
        <f>SUM(C197:E197)</f>
        <v>0</v>
      </c>
      <c r="G197" s="172"/>
      <c r="H197" s="173"/>
      <c r="I197" s="173"/>
      <c r="J197" s="171">
        <f>SUM(F197:I197)</f>
        <v>0</v>
      </c>
      <c r="K197" s="172"/>
      <c r="L197" s="173"/>
      <c r="M197" s="173"/>
      <c r="N197" s="171">
        <f>SUM(J197:M197)</f>
        <v>0</v>
      </c>
      <c r="O197" s="172"/>
      <c r="P197" s="173"/>
      <c r="Q197" s="173"/>
      <c r="R197" s="171">
        <f>SUM(N197:Q197)</f>
        <v>0</v>
      </c>
      <c r="S197" s="172"/>
      <c r="T197" s="173"/>
      <c r="U197" s="173"/>
      <c r="V197" s="171">
        <f>SUM(R197:U197)</f>
        <v>0</v>
      </c>
      <c r="W197" s="172"/>
      <c r="X197" s="173"/>
      <c r="Y197" s="173"/>
      <c r="Z197" s="171">
        <f>SUM(V197:Y197)</f>
        <v>0</v>
      </c>
      <c r="AA197" s="172"/>
      <c r="AB197" s="173"/>
      <c r="AC197" s="173"/>
      <c r="AD197" s="171">
        <f>SUM(Z197:AC197)</f>
        <v>0</v>
      </c>
      <c r="AE197" s="172"/>
      <c r="AF197" s="173"/>
      <c r="AG197" s="173"/>
      <c r="AH197" s="171">
        <f>SUM(AD197:AG197)</f>
        <v>0</v>
      </c>
      <c r="AI197" s="172"/>
      <c r="AJ197" s="173"/>
      <c r="AK197" s="173"/>
      <c r="AL197" s="171">
        <f>SUM(AH197:AK197)</f>
        <v>0</v>
      </c>
      <c r="AM197" s="172"/>
      <c r="AN197" s="173"/>
      <c r="AO197" s="173"/>
      <c r="AP197" s="171">
        <f>SUM(AL197:AO197)</f>
        <v>0</v>
      </c>
      <c r="AQ197" s="172"/>
      <c r="AR197" s="173"/>
      <c r="AS197" s="173"/>
      <c r="AT197" s="171">
        <f>SUM(AP197:AS197)</f>
        <v>0</v>
      </c>
      <c r="AU197" s="172"/>
      <c r="AV197" s="173"/>
      <c r="AW197" s="173"/>
      <c r="AX197" s="171">
        <f>SUM(AT197:AW197)</f>
        <v>0</v>
      </c>
    </row>
    <row r="198" spans="1:50" s="133" customFormat="1" ht="30" hidden="1" customHeight="1" x14ac:dyDescent="0.3">
      <c r="A198" s="16" t="s">
        <v>91</v>
      </c>
      <c r="B198" s="15" t="s">
        <v>90</v>
      </c>
      <c r="C198" s="174">
        <f>SUM(C193:C197)</f>
        <v>0</v>
      </c>
      <c r="D198" s="175">
        <f>SUM(D193:D197)</f>
        <v>0</v>
      </c>
      <c r="E198" s="175">
        <f>SUM(E193:E197)</f>
        <v>0</v>
      </c>
      <c r="F198" s="176">
        <f>IF((SUM(C198:E198))=SUM(F193:F197),SUM(F193:F197),"HIBA!")</f>
        <v>0</v>
      </c>
      <c r="G198" s="174">
        <f>SUM(G193:G197)</f>
        <v>0</v>
      </c>
      <c r="H198" s="175">
        <f>SUM(H193:H197)</f>
        <v>0</v>
      </c>
      <c r="I198" s="175">
        <f>SUM(I193:I197)</f>
        <v>0</v>
      </c>
      <c r="J198" s="176">
        <f>IF((SUM(F198:I198))=SUM(J193:J197),SUM(J193:J197),"HIBA!")</f>
        <v>0</v>
      </c>
      <c r="K198" s="174">
        <f>SUM(K193:K197)</f>
        <v>0</v>
      </c>
      <c r="L198" s="175">
        <f>SUM(L193:L197)</f>
        <v>0</v>
      </c>
      <c r="M198" s="175">
        <f>SUM(M193:M197)</f>
        <v>0</v>
      </c>
      <c r="N198" s="176">
        <f>IF((SUM(J198:M198))=SUM(N193:N197),SUM(N193:N197),"HIBA!")</f>
        <v>0</v>
      </c>
      <c r="O198" s="174">
        <f>SUM(O193:O197)</f>
        <v>0</v>
      </c>
      <c r="P198" s="175">
        <f>SUM(P193:P197)</f>
        <v>0</v>
      </c>
      <c r="Q198" s="175">
        <f>SUM(Q193:Q197)</f>
        <v>0</v>
      </c>
      <c r="R198" s="176">
        <f>IF((SUM(N198:Q198))=SUM(R193:R197),SUM(R193:R197),"HIBA!")</f>
        <v>0</v>
      </c>
      <c r="S198" s="174">
        <f>SUM(S193:S197)</f>
        <v>0</v>
      </c>
      <c r="T198" s="175">
        <f>SUM(T193:T197)</f>
        <v>0</v>
      </c>
      <c r="U198" s="175">
        <f>SUM(U193:U197)</f>
        <v>0</v>
      </c>
      <c r="V198" s="176">
        <f>IF((SUM(R198:U198))=SUM(V193:V197),SUM(V193:V197),"HIBA!")</f>
        <v>0</v>
      </c>
      <c r="W198" s="174">
        <f>SUM(W193:W197)</f>
        <v>0</v>
      </c>
      <c r="X198" s="175">
        <f>SUM(X193:X197)</f>
        <v>0</v>
      </c>
      <c r="Y198" s="175">
        <f>SUM(Y193:Y197)</f>
        <v>0</v>
      </c>
      <c r="Z198" s="176">
        <f>IF((SUM(V198:Y198))=SUM(Z193:Z197),SUM(Z193:Z197),"HIBA!")</f>
        <v>0</v>
      </c>
      <c r="AA198" s="174">
        <f>SUM(AA193:AA197)</f>
        <v>0</v>
      </c>
      <c r="AB198" s="175">
        <f>SUM(AB193:AB197)</f>
        <v>0</v>
      </c>
      <c r="AC198" s="175">
        <f>SUM(AC193:AC197)</f>
        <v>0</v>
      </c>
      <c r="AD198" s="176">
        <f>IF((SUM(Z198:AC198))=SUM(AD193:AD197),SUM(AD193:AD197),"HIBA!")</f>
        <v>0</v>
      </c>
      <c r="AE198" s="174">
        <f>SUM(AE193:AE197)</f>
        <v>0</v>
      </c>
      <c r="AF198" s="175">
        <f>SUM(AF193:AF197)</f>
        <v>0</v>
      </c>
      <c r="AG198" s="175">
        <f>SUM(AG193:AG197)</f>
        <v>0</v>
      </c>
      <c r="AH198" s="176">
        <f>IF((SUM(AD198:AG198))=SUM(AH193:AH197),SUM(AH193:AH197),"HIBA!")</f>
        <v>0</v>
      </c>
      <c r="AI198" s="174">
        <f>SUM(AI193:AI197)</f>
        <v>0</v>
      </c>
      <c r="AJ198" s="175">
        <f>SUM(AJ193:AJ197)</f>
        <v>0</v>
      </c>
      <c r="AK198" s="175">
        <f>SUM(AK193:AK197)</f>
        <v>0</v>
      </c>
      <c r="AL198" s="176">
        <f>IF((SUM(AH198:AK198))=SUM(AL193:AL197),SUM(AL193:AL197),"HIBA!")</f>
        <v>0</v>
      </c>
      <c r="AM198" s="174">
        <f>SUM(AM193:AM197)</f>
        <v>0</v>
      </c>
      <c r="AN198" s="175">
        <f>SUM(AN193:AN197)</f>
        <v>0</v>
      </c>
      <c r="AO198" s="175">
        <f>SUM(AO193:AO197)</f>
        <v>0</v>
      </c>
      <c r="AP198" s="176">
        <f>IF((SUM(AL198:AO198))=SUM(AP193:AP197),SUM(AP193:AP197),"HIBA!")</f>
        <v>0</v>
      </c>
      <c r="AQ198" s="174">
        <f>SUM(AQ193:AQ197)</f>
        <v>0</v>
      </c>
      <c r="AR198" s="175">
        <f>SUM(AR193:AR197)</f>
        <v>0</v>
      </c>
      <c r="AS198" s="175">
        <f>SUM(AS193:AS197)</f>
        <v>0</v>
      </c>
      <c r="AT198" s="176">
        <f>IF((SUM(AP198:AS198))=SUM(AT193:AT197),SUM(AT193:AT197),"HIBA!")</f>
        <v>0</v>
      </c>
      <c r="AU198" s="174">
        <f>SUM(AU193:AU197)</f>
        <v>0</v>
      </c>
      <c r="AV198" s="175">
        <f>SUM(AV193:AV197)</f>
        <v>0</v>
      </c>
      <c r="AW198" s="175">
        <f>SUM(AW193:AW197)</f>
        <v>0</v>
      </c>
      <c r="AX198" s="176">
        <f>IF((SUM(AT198:AW198))=SUM(AX193:AX197),SUM(AX193:AX197),"HIBA!")</f>
        <v>0</v>
      </c>
    </row>
    <row r="199" spans="1:50" s="142" customFormat="1" ht="24.9" hidden="1" customHeight="1" x14ac:dyDescent="0.3">
      <c r="A199" s="45" t="s">
        <v>89</v>
      </c>
      <c r="B199" s="21" t="s">
        <v>88</v>
      </c>
      <c r="C199" s="172"/>
      <c r="D199" s="173"/>
      <c r="E199" s="173"/>
      <c r="F199" s="171">
        <f>SUM(C199:E199)</f>
        <v>0</v>
      </c>
      <c r="G199" s="172"/>
      <c r="H199" s="173"/>
      <c r="I199" s="173"/>
      <c r="J199" s="171">
        <f>SUM(F199:I199)</f>
        <v>0</v>
      </c>
      <c r="K199" s="172"/>
      <c r="L199" s="173"/>
      <c r="M199" s="173"/>
      <c r="N199" s="171">
        <f>SUM(J199:M199)</f>
        <v>0</v>
      </c>
      <c r="O199" s="172"/>
      <c r="P199" s="173"/>
      <c r="Q199" s="173"/>
      <c r="R199" s="171">
        <f>SUM(N199:Q199)</f>
        <v>0</v>
      </c>
      <c r="S199" s="172"/>
      <c r="T199" s="173"/>
      <c r="U199" s="173"/>
      <c r="V199" s="171">
        <f>SUM(R199:U199)</f>
        <v>0</v>
      </c>
      <c r="W199" s="172"/>
      <c r="X199" s="173"/>
      <c r="Y199" s="173"/>
      <c r="Z199" s="171">
        <f>SUM(V199:Y199)</f>
        <v>0</v>
      </c>
      <c r="AA199" s="172"/>
      <c r="AB199" s="173"/>
      <c r="AC199" s="173"/>
      <c r="AD199" s="171">
        <f>SUM(Z199:AC199)</f>
        <v>0</v>
      </c>
      <c r="AE199" s="172"/>
      <c r="AF199" s="173"/>
      <c r="AG199" s="173"/>
      <c r="AH199" s="171">
        <f>SUM(AD199:AG199)</f>
        <v>0</v>
      </c>
      <c r="AI199" s="172"/>
      <c r="AJ199" s="173"/>
      <c r="AK199" s="173"/>
      <c r="AL199" s="171">
        <f>SUM(AH199:AK199)</f>
        <v>0</v>
      </c>
      <c r="AM199" s="172"/>
      <c r="AN199" s="173"/>
      <c r="AO199" s="173"/>
      <c r="AP199" s="171">
        <f>SUM(AL199:AO199)</f>
        <v>0</v>
      </c>
      <c r="AQ199" s="172"/>
      <c r="AR199" s="173"/>
      <c r="AS199" s="173"/>
      <c r="AT199" s="171">
        <f>SUM(AP199:AS199)</f>
        <v>0</v>
      </c>
      <c r="AU199" s="172"/>
      <c r="AV199" s="173"/>
      <c r="AW199" s="173"/>
      <c r="AX199" s="171">
        <f>SUM(AT199:AW199)</f>
        <v>0</v>
      </c>
    </row>
    <row r="200" spans="1:50" s="142" customFormat="1" ht="24.9" hidden="1" customHeight="1" x14ac:dyDescent="0.3">
      <c r="A200" s="45" t="s">
        <v>87</v>
      </c>
      <c r="B200" s="21" t="s">
        <v>86</v>
      </c>
      <c r="C200" s="172"/>
      <c r="D200" s="173"/>
      <c r="E200" s="173"/>
      <c r="F200" s="171">
        <f>SUM(C200:E200)</f>
        <v>0</v>
      </c>
      <c r="G200" s="172"/>
      <c r="H200" s="173"/>
      <c r="I200" s="173"/>
      <c r="J200" s="171">
        <f>SUM(F200:I200)</f>
        <v>0</v>
      </c>
      <c r="K200" s="172"/>
      <c r="L200" s="173"/>
      <c r="M200" s="173"/>
      <c r="N200" s="171">
        <f>SUM(J200:M200)</f>
        <v>0</v>
      </c>
      <c r="O200" s="172"/>
      <c r="P200" s="173"/>
      <c r="Q200" s="173"/>
      <c r="R200" s="171">
        <f>SUM(N200:Q200)</f>
        <v>0</v>
      </c>
      <c r="S200" s="172"/>
      <c r="T200" s="173"/>
      <c r="U200" s="173"/>
      <c r="V200" s="171">
        <f>SUM(R200:U200)</f>
        <v>0</v>
      </c>
      <c r="W200" s="172"/>
      <c r="X200" s="173"/>
      <c r="Y200" s="173"/>
      <c r="Z200" s="171">
        <f>SUM(V200:Y200)</f>
        <v>0</v>
      </c>
      <c r="AA200" s="172"/>
      <c r="AB200" s="173"/>
      <c r="AC200" s="173"/>
      <c r="AD200" s="171">
        <f>SUM(Z200:AC200)</f>
        <v>0</v>
      </c>
      <c r="AE200" s="172"/>
      <c r="AF200" s="173"/>
      <c r="AG200" s="173"/>
      <c r="AH200" s="171">
        <f>SUM(AD200:AG200)</f>
        <v>0</v>
      </c>
      <c r="AI200" s="172"/>
      <c r="AJ200" s="173"/>
      <c r="AK200" s="173"/>
      <c r="AL200" s="171">
        <f>SUM(AH200:AK200)</f>
        <v>0</v>
      </c>
      <c r="AM200" s="172"/>
      <c r="AN200" s="173"/>
      <c r="AO200" s="173"/>
      <c r="AP200" s="171">
        <f>SUM(AL200:AO200)</f>
        <v>0</v>
      </c>
      <c r="AQ200" s="172"/>
      <c r="AR200" s="173"/>
      <c r="AS200" s="173"/>
      <c r="AT200" s="171">
        <f>SUM(AP200:AS200)</f>
        <v>0</v>
      </c>
      <c r="AU200" s="172"/>
      <c r="AV200" s="173"/>
      <c r="AW200" s="173"/>
      <c r="AX200" s="171">
        <f>SUM(AT200:AW200)</f>
        <v>0</v>
      </c>
    </row>
    <row r="201" spans="1:50" s="142" customFormat="1" ht="24.9" hidden="1" customHeight="1" x14ac:dyDescent="0.3">
      <c r="A201" s="45" t="s">
        <v>85</v>
      </c>
      <c r="B201" s="21" t="s">
        <v>84</v>
      </c>
      <c r="C201" s="172"/>
      <c r="D201" s="173"/>
      <c r="E201" s="173"/>
      <c r="F201" s="171">
        <f>SUM(C201:E201)</f>
        <v>0</v>
      </c>
      <c r="G201" s="172"/>
      <c r="H201" s="173"/>
      <c r="I201" s="173"/>
      <c r="J201" s="171">
        <f>SUM(F201:I201)</f>
        <v>0</v>
      </c>
      <c r="K201" s="172"/>
      <c r="L201" s="173"/>
      <c r="M201" s="173"/>
      <c r="N201" s="171">
        <f>SUM(J201:M201)</f>
        <v>0</v>
      </c>
      <c r="O201" s="172"/>
      <c r="P201" s="173"/>
      <c r="Q201" s="173"/>
      <c r="R201" s="171">
        <f>SUM(N201:Q201)</f>
        <v>0</v>
      </c>
      <c r="S201" s="172"/>
      <c r="T201" s="173"/>
      <c r="U201" s="173"/>
      <c r="V201" s="171">
        <f>SUM(R201:U201)</f>
        <v>0</v>
      </c>
      <c r="W201" s="172"/>
      <c r="X201" s="173"/>
      <c r="Y201" s="173"/>
      <c r="Z201" s="171">
        <f>SUM(V201:Y201)</f>
        <v>0</v>
      </c>
      <c r="AA201" s="172"/>
      <c r="AB201" s="173"/>
      <c r="AC201" s="173"/>
      <c r="AD201" s="171">
        <f>SUM(Z201:AC201)</f>
        <v>0</v>
      </c>
      <c r="AE201" s="172"/>
      <c r="AF201" s="173"/>
      <c r="AG201" s="173"/>
      <c r="AH201" s="171">
        <f>SUM(AD201:AG201)</f>
        <v>0</v>
      </c>
      <c r="AI201" s="172"/>
      <c r="AJ201" s="173"/>
      <c r="AK201" s="173"/>
      <c r="AL201" s="171">
        <f>SUM(AH201:AK201)</f>
        <v>0</v>
      </c>
      <c r="AM201" s="172"/>
      <c r="AN201" s="173"/>
      <c r="AO201" s="173"/>
      <c r="AP201" s="171">
        <f>SUM(AL201:AO201)</f>
        <v>0</v>
      </c>
      <c r="AQ201" s="172"/>
      <c r="AR201" s="173"/>
      <c r="AS201" s="173"/>
      <c r="AT201" s="171">
        <f>SUM(AP201:AS201)</f>
        <v>0</v>
      </c>
      <c r="AU201" s="172"/>
      <c r="AV201" s="173"/>
      <c r="AW201" s="173"/>
      <c r="AX201" s="171">
        <f>SUM(AT201:AW201)</f>
        <v>0</v>
      </c>
    </row>
    <row r="202" spans="1:50" s="142" customFormat="1" ht="24.9" hidden="1" customHeight="1" x14ac:dyDescent="0.3">
      <c r="A202" s="45" t="s">
        <v>83</v>
      </c>
      <c r="B202" s="21" t="s">
        <v>82</v>
      </c>
      <c r="C202" s="172"/>
      <c r="D202" s="173"/>
      <c r="E202" s="173"/>
      <c r="F202" s="171">
        <f>SUM(C202:E202)</f>
        <v>0</v>
      </c>
      <c r="G202" s="172"/>
      <c r="H202" s="173"/>
      <c r="I202" s="173"/>
      <c r="J202" s="171">
        <f>SUM(F202:I202)</f>
        <v>0</v>
      </c>
      <c r="K202" s="172"/>
      <c r="L202" s="173"/>
      <c r="M202" s="173"/>
      <c r="N202" s="171">
        <f>SUM(J202:M202)</f>
        <v>0</v>
      </c>
      <c r="O202" s="172"/>
      <c r="P202" s="173"/>
      <c r="Q202" s="173"/>
      <c r="R202" s="171">
        <f>SUM(N202:Q202)</f>
        <v>0</v>
      </c>
      <c r="S202" s="172"/>
      <c r="T202" s="173"/>
      <c r="U202" s="173"/>
      <c r="V202" s="171">
        <f>SUM(R202:U202)</f>
        <v>0</v>
      </c>
      <c r="W202" s="172"/>
      <c r="X202" s="173"/>
      <c r="Y202" s="173"/>
      <c r="Z202" s="171">
        <f>SUM(V202:Y202)</f>
        <v>0</v>
      </c>
      <c r="AA202" s="172"/>
      <c r="AB202" s="173"/>
      <c r="AC202" s="173"/>
      <c r="AD202" s="171">
        <f>SUM(Z202:AC202)</f>
        <v>0</v>
      </c>
      <c r="AE202" s="172"/>
      <c r="AF202" s="173"/>
      <c r="AG202" s="173"/>
      <c r="AH202" s="171">
        <f>SUM(AD202:AG202)</f>
        <v>0</v>
      </c>
      <c r="AI202" s="172"/>
      <c r="AJ202" s="173"/>
      <c r="AK202" s="173"/>
      <c r="AL202" s="171">
        <f>SUM(AH202:AK202)</f>
        <v>0</v>
      </c>
      <c r="AM202" s="172"/>
      <c r="AN202" s="173"/>
      <c r="AO202" s="173"/>
      <c r="AP202" s="171">
        <f>SUM(AL202:AO202)</f>
        <v>0</v>
      </c>
      <c r="AQ202" s="172"/>
      <c r="AR202" s="173"/>
      <c r="AS202" s="173"/>
      <c r="AT202" s="171">
        <f>SUM(AP202:AS202)</f>
        <v>0</v>
      </c>
      <c r="AU202" s="172"/>
      <c r="AV202" s="173"/>
      <c r="AW202" s="173"/>
      <c r="AX202" s="171">
        <f>SUM(AT202:AW202)</f>
        <v>0</v>
      </c>
    </row>
    <row r="203" spans="1:50" s="142" customFormat="1" ht="24.9" hidden="1" customHeight="1" x14ac:dyDescent="0.3">
      <c r="A203" s="45" t="s">
        <v>81</v>
      </c>
      <c r="B203" s="21" t="s">
        <v>80</v>
      </c>
      <c r="C203" s="172"/>
      <c r="D203" s="173"/>
      <c r="E203" s="173"/>
      <c r="F203" s="171">
        <f>SUM(C203:E203)</f>
        <v>0</v>
      </c>
      <c r="G203" s="172"/>
      <c r="H203" s="173"/>
      <c r="I203" s="173"/>
      <c r="J203" s="171">
        <f>SUM(F203:I203)</f>
        <v>0</v>
      </c>
      <c r="K203" s="172"/>
      <c r="L203" s="173"/>
      <c r="M203" s="173"/>
      <c r="N203" s="171">
        <f>SUM(J203:M203)</f>
        <v>0</v>
      </c>
      <c r="O203" s="172"/>
      <c r="P203" s="173"/>
      <c r="Q203" s="173"/>
      <c r="R203" s="171">
        <f>SUM(N203:Q203)</f>
        <v>0</v>
      </c>
      <c r="S203" s="172"/>
      <c r="T203" s="173"/>
      <c r="U203" s="173"/>
      <c r="V203" s="171">
        <f>SUM(R203:U203)</f>
        <v>0</v>
      </c>
      <c r="W203" s="172"/>
      <c r="X203" s="173"/>
      <c r="Y203" s="173"/>
      <c r="Z203" s="171">
        <f>SUM(V203:Y203)</f>
        <v>0</v>
      </c>
      <c r="AA203" s="172"/>
      <c r="AB203" s="173"/>
      <c r="AC203" s="173"/>
      <c r="AD203" s="171">
        <f>SUM(Z203:AC203)</f>
        <v>0</v>
      </c>
      <c r="AE203" s="172"/>
      <c r="AF203" s="173"/>
      <c r="AG203" s="173"/>
      <c r="AH203" s="171">
        <f>SUM(AD203:AG203)</f>
        <v>0</v>
      </c>
      <c r="AI203" s="172"/>
      <c r="AJ203" s="173"/>
      <c r="AK203" s="173"/>
      <c r="AL203" s="171">
        <f>SUM(AH203:AK203)</f>
        <v>0</v>
      </c>
      <c r="AM203" s="172"/>
      <c r="AN203" s="173"/>
      <c r="AO203" s="173"/>
      <c r="AP203" s="171">
        <f>SUM(AL203:AO203)</f>
        <v>0</v>
      </c>
      <c r="AQ203" s="172"/>
      <c r="AR203" s="173"/>
      <c r="AS203" s="173"/>
      <c r="AT203" s="171">
        <f>SUM(AP203:AS203)</f>
        <v>0</v>
      </c>
      <c r="AU203" s="172"/>
      <c r="AV203" s="173"/>
      <c r="AW203" s="173"/>
      <c r="AX203" s="171">
        <f>SUM(AT203:AW203)</f>
        <v>0</v>
      </c>
    </row>
    <row r="204" spans="1:50" s="133" customFormat="1" ht="30" hidden="1" customHeight="1" x14ac:dyDescent="0.3">
      <c r="A204" s="16" t="s">
        <v>79</v>
      </c>
      <c r="B204" s="15" t="s">
        <v>78</v>
      </c>
      <c r="C204" s="174">
        <f>SUM(C199:C203)</f>
        <v>0</v>
      </c>
      <c r="D204" s="175">
        <f>SUM(D199:D203)</f>
        <v>0</v>
      </c>
      <c r="E204" s="175">
        <f>SUM(E199:E203)</f>
        <v>0</v>
      </c>
      <c r="F204" s="176">
        <f>IF((SUM(C204:E204))=SUM(F199:F203),SUM(F199:F203),"HIBA!")</f>
        <v>0</v>
      </c>
      <c r="G204" s="174">
        <f>SUM(G199:G203)</f>
        <v>0</v>
      </c>
      <c r="H204" s="175">
        <f>SUM(H199:H203)</f>
        <v>0</v>
      </c>
      <c r="I204" s="175">
        <f>SUM(I199:I203)</f>
        <v>0</v>
      </c>
      <c r="J204" s="176">
        <f>IF((SUM(F204:I204))=SUM(J199:J203),SUM(J199:J203),"HIBA!")</f>
        <v>0</v>
      </c>
      <c r="K204" s="174">
        <f>SUM(K199:K203)</f>
        <v>0</v>
      </c>
      <c r="L204" s="175">
        <f>SUM(L199:L203)</f>
        <v>0</v>
      </c>
      <c r="M204" s="175">
        <f>SUM(M199:M203)</f>
        <v>0</v>
      </c>
      <c r="N204" s="176">
        <f>IF((SUM(J204:M204))=SUM(N199:N203),SUM(N199:N203),"HIBA!")</f>
        <v>0</v>
      </c>
      <c r="O204" s="174">
        <f>SUM(O199:O203)</f>
        <v>0</v>
      </c>
      <c r="P204" s="175">
        <f>SUM(P199:P203)</f>
        <v>0</v>
      </c>
      <c r="Q204" s="175">
        <f>SUM(Q199:Q203)</f>
        <v>0</v>
      </c>
      <c r="R204" s="176">
        <f>IF((SUM(N204:Q204))=SUM(R199:R203),SUM(R199:R203),"HIBA!")</f>
        <v>0</v>
      </c>
      <c r="S204" s="174">
        <f>SUM(S199:S203)</f>
        <v>0</v>
      </c>
      <c r="T204" s="175">
        <f>SUM(T199:T203)</f>
        <v>0</v>
      </c>
      <c r="U204" s="175">
        <f>SUM(U199:U203)</f>
        <v>0</v>
      </c>
      <c r="V204" s="176">
        <f>IF((SUM(R204:U204))=SUM(V199:V203),SUM(V199:V203),"HIBA!")</f>
        <v>0</v>
      </c>
      <c r="W204" s="174">
        <f>SUM(W199:W203)</f>
        <v>0</v>
      </c>
      <c r="X204" s="175">
        <f>SUM(X199:X203)</f>
        <v>0</v>
      </c>
      <c r="Y204" s="175">
        <f>SUM(Y199:Y203)</f>
        <v>0</v>
      </c>
      <c r="Z204" s="176">
        <f>IF((SUM(V204:Y204))=SUM(Z199:Z203),SUM(Z199:Z203),"HIBA!")</f>
        <v>0</v>
      </c>
      <c r="AA204" s="174">
        <f>SUM(AA199:AA203)</f>
        <v>0</v>
      </c>
      <c r="AB204" s="175">
        <f>SUM(AB199:AB203)</f>
        <v>0</v>
      </c>
      <c r="AC204" s="175">
        <f>SUM(AC199:AC203)</f>
        <v>0</v>
      </c>
      <c r="AD204" s="176">
        <f>IF((SUM(Z204:AC204))=SUM(AD199:AD203),SUM(AD199:AD203),"HIBA!")</f>
        <v>0</v>
      </c>
      <c r="AE204" s="174">
        <f>SUM(AE199:AE203)</f>
        <v>0</v>
      </c>
      <c r="AF204" s="175">
        <f>SUM(AF199:AF203)</f>
        <v>0</v>
      </c>
      <c r="AG204" s="175">
        <f>SUM(AG199:AG203)</f>
        <v>0</v>
      </c>
      <c r="AH204" s="176">
        <f>IF((SUM(AD204:AG204))=SUM(AH199:AH203),SUM(AH199:AH203),"HIBA!")</f>
        <v>0</v>
      </c>
      <c r="AI204" s="174">
        <f>SUM(AI199:AI203)</f>
        <v>0</v>
      </c>
      <c r="AJ204" s="175">
        <f>SUM(AJ199:AJ203)</f>
        <v>0</v>
      </c>
      <c r="AK204" s="175">
        <f>SUM(AK199:AK203)</f>
        <v>0</v>
      </c>
      <c r="AL204" s="176">
        <f>IF((SUM(AH204:AK204))=SUM(AL199:AL203),SUM(AL199:AL203),"HIBA!")</f>
        <v>0</v>
      </c>
      <c r="AM204" s="174">
        <f>SUM(AM199:AM203)</f>
        <v>0</v>
      </c>
      <c r="AN204" s="175">
        <f>SUM(AN199:AN203)</f>
        <v>0</v>
      </c>
      <c r="AO204" s="175">
        <f>SUM(AO199:AO203)</f>
        <v>0</v>
      </c>
      <c r="AP204" s="176">
        <f>IF((SUM(AL204:AO204))=SUM(AP199:AP203),SUM(AP199:AP203),"HIBA!")</f>
        <v>0</v>
      </c>
      <c r="AQ204" s="174">
        <f>SUM(AQ199:AQ203)</f>
        <v>0</v>
      </c>
      <c r="AR204" s="175">
        <f>SUM(AR199:AR203)</f>
        <v>0</v>
      </c>
      <c r="AS204" s="175">
        <f>SUM(AS199:AS203)</f>
        <v>0</v>
      </c>
      <c r="AT204" s="176">
        <f>IF((SUM(AP204:AS204))=SUM(AT199:AT203),SUM(AT199:AT203),"HIBA!")</f>
        <v>0</v>
      </c>
      <c r="AU204" s="174">
        <f>SUM(AU199:AU203)</f>
        <v>0</v>
      </c>
      <c r="AV204" s="175">
        <f>SUM(AV199:AV203)</f>
        <v>0</v>
      </c>
      <c r="AW204" s="175">
        <f>SUM(AW199:AW203)</f>
        <v>0</v>
      </c>
      <c r="AX204" s="176">
        <f>IF((SUM(AT204:AW204))=SUM(AX199:AX203),SUM(AX199:AX203),"HIBA!")</f>
        <v>0</v>
      </c>
    </row>
    <row r="205" spans="1:50" s="142" customFormat="1" ht="24.9" hidden="1" customHeight="1" x14ac:dyDescent="0.3">
      <c r="A205" s="45" t="s">
        <v>77</v>
      </c>
      <c r="B205" s="21" t="s">
        <v>76</v>
      </c>
      <c r="C205" s="172"/>
      <c r="D205" s="173"/>
      <c r="E205" s="173"/>
      <c r="F205" s="171">
        <f>SUM(C205:E205)</f>
        <v>0</v>
      </c>
      <c r="G205" s="172"/>
      <c r="H205" s="173"/>
      <c r="I205" s="173"/>
      <c r="J205" s="171">
        <f>SUM(F205:I205)</f>
        <v>0</v>
      </c>
      <c r="K205" s="172"/>
      <c r="L205" s="173"/>
      <c r="M205" s="173"/>
      <c r="N205" s="171">
        <f>SUM(J205:M205)</f>
        <v>0</v>
      </c>
      <c r="O205" s="172"/>
      <c r="P205" s="173"/>
      <c r="Q205" s="173"/>
      <c r="R205" s="171">
        <f>SUM(N205:Q205)</f>
        <v>0</v>
      </c>
      <c r="S205" s="172"/>
      <c r="T205" s="173"/>
      <c r="U205" s="173"/>
      <c r="V205" s="171">
        <f>SUM(R205:U205)</f>
        <v>0</v>
      </c>
      <c r="W205" s="172"/>
      <c r="X205" s="173"/>
      <c r="Y205" s="173"/>
      <c r="Z205" s="171">
        <f>SUM(V205:Y205)</f>
        <v>0</v>
      </c>
      <c r="AA205" s="172"/>
      <c r="AB205" s="173"/>
      <c r="AC205" s="173"/>
      <c r="AD205" s="171">
        <f>SUM(Z205:AC205)</f>
        <v>0</v>
      </c>
      <c r="AE205" s="172"/>
      <c r="AF205" s="173"/>
      <c r="AG205" s="173"/>
      <c r="AH205" s="171">
        <f>SUM(AD205:AG205)</f>
        <v>0</v>
      </c>
      <c r="AI205" s="172"/>
      <c r="AJ205" s="173"/>
      <c r="AK205" s="173"/>
      <c r="AL205" s="171">
        <f>SUM(AH205:AK205)</f>
        <v>0</v>
      </c>
      <c r="AM205" s="172"/>
      <c r="AN205" s="173"/>
      <c r="AO205" s="173"/>
      <c r="AP205" s="171">
        <f>SUM(AL205:AO205)</f>
        <v>0</v>
      </c>
      <c r="AQ205" s="172"/>
      <c r="AR205" s="173"/>
      <c r="AS205" s="173"/>
      <c r="AT205" s="171">
        <f>SUM(AP205:AS205)</f>
        <v>0</v>
      </c>
      <c r="AU205" s="172"/>
      <c r="AV205" s="173"/>
      <c r="AW205" s="173"/>
      <c r="AX205" s="171">
        <f>SUM(AT205:AW205)</f>
        <v>0</v>
      </c>
    </row>
    <row r="206" spans="1:50" s="142" customFormat="1" ht="24.9" hidden="1" customHeight="1" x14ac:dyDescent="0.3">
      <c r="A206" s="45" t="s">
        <v>75</v>
      </c>
      <c r="B206" s="21" t="s">
        <v>74</v>
      </c>
      <c r="C206" s="172"/>
      <c r="D206" s="173"/>
      <c r="E206" s="173"/>
      <c r="F206" s="171">
        <f>SUM(C206:E206)</f>
        <v>0</v>
      </c>
      <c r="G206" s="172"/>
      <c r="H206" s="173"/>
      <c r="I206" s="173"/>
      <c r="J206" s="171">
        <f>SUM(F206:I206)</f>
        <v>0</v>
      </c>
      <c r="K206" s="172"/>
      <c r="L206" s="173"/>
      <c r="M206" s="173"/>
      <c r="N206" s="171">
        <f>SUM(J206:M206)</f>
        <v>0</v>
      </c>
      <c r="O206" s="172"/>
      <c r="P206" s="173"/>
      <c r="Q206" s="173"/>
      <c r="R206" s="171">
        <f>SUM(N206:Q206)</f>
        <v>0</v>
      </c>
      <c r="S206" s="172"/>
      <c r="T206" s="173"/>
      <c r="U206" s="173"/>
      <c r="V206" s="171">
        <f>SUM(R206:U206)</f>
        <v>0</v>
      </c>
      <c r="W206" s="172"/>
      <c r="X206" s="173"/>
      <c r="Y206" s="173"/>
      <c r="Z206" s="171">
        <f>SUM(V206:Y206)</f>
        <v>0</v>
      </c>
      <c r="AA206" s="172"/>
      <c r="AB206" s="173"/>
      <c r="AC206" s="173"/>
      <c r="AD206" s="171">
        <f>SUM(Z206:AC206)</f>
        <v>0</v>
      </c>
      <c r="AE206" s="172"/>
      <c r="AF206" s="173"/>
      <c r="AG206" s="173"/>
      <c r="AH206" s="171">
        <f>SUM(AD206:AG206)</f>
        <v>0</v>
      </c>
      <c r="AI206" s="172"/>
      <c r="AJ206" s="173"/>
      <c r="AK206" s="173"/>
      <c r="AL206" s="171">
        <f>SUM(AH206:AK206)</f>
        <v>0</v>
      </c>
      <c r="AM206" s="172"/>
      <c r="AN206" s="173"/>
      <c r="AO206" s="173"/>
      <c r="AP206" s="171">
        <f>SUM(AL206:AO206)</f>
        <v>0</v>
      </c>
      <c r="AQ206" s="172"/>
      <c r="AR206" s="173"/>
      <c r="AS206" s="173"/>
      <c r="AT206" s="171">
        <f>SUM(AP206:AS206)</f>
        <v>0</v>
      </c>
      <c r="AU206" s="172"/>
      <c r="AV206" s="173"/>
      <c r="AW206" s="173"/>
      <c r="AX206" s="171">
        <f>SUM(AT206:AW206)</f>
        <v>0</v>
      </c>
    </row>
    <row r="207" spans="1:50" s="142" customFormat="1" ht="24.9" hidden="1" customHeight="1" x14ac:dyDescent="0.3">
      <c r="A207" s="45" t="s">
        <v>73</v>
      </c>
      <c r="B207" s="21" t="s">
        <v>72</v>
      </c>
      <c r="C207" s="172"/>
      <c r="D207" s="173"/>
      <c r="E207" s="173"/>
      <c r="F207" s="171">
        <f>SUM(C207:E207)</f>
        <v>0</v>
      </c>
      <c r="G207" s="172"/>
      <c r="H207" s="173"/>
      <c r="I207" s="173"/>
      <c r="J207" s="171">
        <f>SUM(F207:I207)</f>
        <v>0</v>
      </c>
      <c r="K207" s="172"/>
      <c r="L207" s="173"/>
      <c r="M207" s="173"/>
      <c r="N207" s="171">
        <f>SUM(J207:M207)</f>
        <v>0</v>
      </c>
      <c r="O207" s="172"/>
      <c r="P207" s="173"/>
      <c r="Q207" s="173"/>
      <c r="R207" s="171">
        <f>SUM(N207:Q207)</f>
        <v>0</v>
      </c>
      <c r="S207" s="172"/>
      <c r="T207" s="173"/>
      <c r="U207" s="173"/>
      <c r="V207" s="171">
        <f>SUM(R207:U207)</f>
        <v>0</v>
      </c>
      <c r="W207" s="172"/>
      <c r="X207" s="173"/>
      <c r="Y207" s="173"/>
      <c r="Z207" s="171">
        <f>SUM(V207:Y207)</f>
        <v>0</v>
      </c>
      <c r="AA207" s="172"/>
      <c r="AB207" s="173"/>
      <c r="AC207" s="173"/>
      <c r="AD207" s="171">
        <f>SUM(Z207:AC207)</f>
        <v>0</v>
      </c>
      <c r="AE207" s="172"/>
      <c r="AF207" s="173"/>
      <c r="AG207" s="173"/>
      <c r="AH207" s="171">
        <f>SUM(AD207:AG207)</f>
        <v>0</v>
      </c>
      <c r="AI207" s="172"/>
      <c r="AJ207" s="173"/>
      <c r="AK207" s="173"/>
      <c r="AL207" s="171">
        <f>SUM(AH207:AK207)</f>
        <v>0</v>
      </c>
      <c r="AM207" s="172"/>
      <c r="AN207" s="173"/>
      <c r="AO207" s="173"/>
      <c r="AP207" s="171">
        <f>SUM(AL207:AO207)</f>
        <v>0</v>
      </c>
      <c r="AQ207" s="172"/>
      <c r="AR207" s="173"/>
      <c r="AS207" s="173"/>
      <c r="AT207" s="171">
        <f>SUM(AP207:AS207)</f>
        <v>0</v>
      </c>
      <c r="AU207" s="172"/>
      <c r="AV207" s="173"/>
      <c r="AW207" s="173"/>
      <c r="AX207" s="171">
        <f>SUM(AT207:AW207)</f>
        <v>0</v>
      </c>
    </row>
    <row r="208" spans="1:50" s="142" customFormat="1" ht="24.9" hidden="1" customHeight="1" x14ac:dyDescent="0.3">
      <c r="A208" s="45" t="s">
        <v>71</v>
      </c>
      <c r="B208" s="21" t="s">
        <v>70</v>
      </c>
      <c r="C208" s="172"/>
      <c r="D208" s="173"/>
      <c r="E208" s="173"/>
      <c r="F208" s="171">
        <f>SUM(C208:E208)</f>
        <v>0</v>
      </c>
      <c r="G208" s="172"/>
      <c r="H208" s="173"/>
      <c r="I208" s="173"/>
      <c r="J208" s="171">
        <f>SUM(F208:I208)</f>
        <v>0</v>
      </c>
      <c r="K208" s="172"/>
      <c r="L208" s="173"/>
      <c r="M208" s="173"/>
      <c r="N208" s="171">
        <f>SUM(J208:M208)</f>
        <v>0</v>
      </c>
      <c r="O208" s="172"/>
      <c r="P208" s="173"/>
      <c r="Q208" s="173"/>
      <c r="R208" s="171">
        <f>SUM(N208:Q208)</f>
        <v>0</v>
      </c>
      <c r="S208" s="172"/>
      <c r="T208" s="173"/>
      <c r="U208" s="173"/>
      <c r="V208" s="171">
        <f>SUM(R208:U208)</f>
        <v>0</v>
      </c>
      <c r="W208" s="172"/>
      <c r="X208" s="173"/>
      <c r="Y208" s="173"/>
      <c r="Z208" s="171">
        <f>SUM(V208:Y208)</f>
        <v>0</v>
      </c>
      <c r="AA208" s="172"/>
      <c r="AB208" s="173"/>
      <c r="AC208" s="173"/>
      <c r="AD208" s="171">
        <f>SUM(Z208:AC208)</f>
        <v>0</v>
      </c>
      <c r="AE208" s="172"/>
      <c r="AF208" s="173"/>
      <c r="AG208" s="173"/>
      <c r="AH208" s="171">
        <f>SUM(AD208:AG208)</f>
        <v>0</v>
      </c>
      <c r="AI208" s="172"/>
      <c r="AJ208" s="173"/>
      <c r="AK208" s="173"/>
      <c r="AL208" s="171">
        <f>SUM(AH208:AK208)</f>
        <v>0</v>
      </c>
      <c r="AM208" s="172"/>
      <c r="AN208" s="173"/>
      <c r="AO208" s="173"/>
      <c r="AP208" s="171">
        <f>SUM(AL208:AO208)</f>
        <v>0</v>
      </c>
      <c r="AQ208" s="172"/>
      <c r="AR208" s="173"/>
      <c r="AS208" s="173"/>
      <c r="AT208" s="171">
        <f>SUM(AP208:AS208)</f>
        <v>0</v>
      </c>
      <c r="AU208" s="172"/>
      <c r="AV208" s="173"/>
      <c r="AW208" s="173"/>
      <c r="AX208" s="171">
        <f>SUM(AT208:AW208)</f>
        <v>0</v>
      </c>
    </row>
    <row r="209" spans="1:50" s="142" customFormat="1" ht="24.9" hidden="1" customHeight="1" x14ac:dyDescent="0.3">
      <c r="A209" s="45" t="s">
        <v>69</v>
      </c>
      <c r="B209" s="21" t="s">
        <v>68</v>
      </c>
      <c r="C209" s="172"/>
      <c r="D209" s="173"/>
      <c r="E209" s="173"/>
      <c r="F209" s="171">
        <f>SUM(C209:E209)</f>
        <v>0</v>
      </c>
      <c r="G209" s="172"/>
      <c r="H209" s="173"/>
      <c r="I209" s="173"/>
      <c r="J209" s="171">
        <f>SUM(F209:I209)</f>
        <v>0</v>
      </c>
      <c r="K209" s="172"/>
      <c r="L209" s="173"/>
      <c r="M209" s="173"/>
      <c r="N209" s="171">
        <f>SUM(J209:M209)</f>
        <v>0</v>
      </c>
      <c r="O209" s="172"/>
      <c r="P209" s="173"/>
      <c r="Q209" s="173"/>
      <c r="R209" s="171">
        <f>SUM(N209:Q209)</f>
        <v>0</v>
      </c>
      <c r="S209" s="172"/>
      <c r="T209" s="173"/>
      <c r="U209" s="173"/>
      <c r="V209" s="171">
        <f>SUM(R209:U209)</f>
        <v>0</v>
      </c>
      <c r="W209" s="172"/>
      <c r="X209" s="173"/>
      <c r="Y209" s="173"/>
      <c r="Z209" s="171">
        <f>SUM(V209:Y209)</f>
        <v>0</v>
      </c>
      <c r="AA209" s="172"/>
      <c r="AB209" s="173"/>
      <c r="AC209" s="173"/>
      <c r="AD209" s="171">
        <f>SUM(Z209:AC209)</f>
        <v>0</v>
      </c>
      <c r="AE209" s="172"/>
      <c r="AF209" s="173"/>
      <c r="AG209" s="173"/>
      <c r="AH209" s="171">
        <f>SUM(AD209:AG209)</f>
        <v>0</v>
      </c>
      <c r="AI209" s="172"/>
      <c r="AJ209" s="173"/>
      <c r="AK209" s="173"/>
      <c r="AL209" s="171">
        <f>SUM(AH209:AK209)</f>
        <v>0</v>
      </c>
      <c r="AM209" s="172"/>
      <c r="AN209" s="173"/>
      <c r="AO209" s="173"/>
      <c r="AP209" s="171">
        <f>SUM(AL209:AO209)</f>
        <v>0</v>
      </c>
      <c r="AQ209" s="172"/>
      <c r="AR209" s="173"/>
      <c r="AS209" s="173"/>
      <c r="AT209" s="171">
        <f>SUM(AP209:AS209)</f>
        <v>0</v>
      </c>
      <c r="AU209" s="172"/>
      <c r="AV209" s="173"/>
      <c r="AW209" s="173"/>
      <c r="AX209" s="171">
        <f>SUM(AT209:AW209)</f>
        <v>0</v>
      </c>
    </row>
    <row r="210" spans="1:50" s="133" customFormat="1" ht="30" hidden="1" customHeight="1" x14ac:dyDescent="0.3">
      <c r="A210" s="16" t="s">
        <v>67</v>
      </c>
      <c r="B210" s="15" t="s">
        <v>66</v>
      </c>
      <c r="C210" s="174">
        <f>SUM(C205:C209)</f>
        <v>0</v>
      </c>
      <c r="D210" s="175">
        <f>SUM(D205:D209)</f>
        <v>0</v>
      </c>
      <c r="E210" s="175">
        <f>SUM(E205:E209)</f>
        <v>0</v>
      </c>
      <c r="F210" s="176">
        <f>IF((SUM(C210:E210))=SUM(F205:F209),SUM(F205:F209),"HIBA!")</f>
        <v>0</v>
      </c>
      <c r="G210" s="174">
        <f>SUM(G205:G209)</f>
        <v>0</v>
      </c>
      <c r="H210" s="175">
        <f>SUM(H205:H209)</f>
        <v>0</v>
      </c>
      <c r="I210" s="175">
        <f>SUM(I205:I209)</f>
        <v>0</v>
      </c>
      <c r="J210" s="176">
        <f>IF((SUM(F210:I210))=SUM(J205:J209),SUM(J205:J209),"HIBA!")</f>
        <v>0</v>
      </c>
      <c r="K210" s="174">
        <f>SUM(K205:K209)</f>
        <v>0</v>
      </c>
      <c r="L210" s="175">
        <f>SUM(L205:L209)</f>
        <v>0</v>
      </c>
      <c r="M210" s="175">
        <f>SUM(M205:M209)</f>
        <v>0</v>
      </c>
      <c r="N210" s="176">
        <f>IF((SUM(J210:M210))=SUM(N205:N209),SUM(N205:N209),"HIBA!")</f>
        <v>0</v>
      </c>
      <c r="O210" s="174">
        <f>SUM(O205:O209)</f>
        <v>0</v>
      </c>
      <c r="P210" s="175">
        <f>SUM(P205:P209)</f>
        <v>0</v>
      </c>
      <c r="Q210" s="175">
        <f>SUM(Q205:Q209)</f>
        <v>0</v>
      </c>
      <c r="R210" s="176">
        <f>IF((SUM(N210:Q210))=SUM(R205:R209),SUM(R205:R209),"HIBA!")</f>
        <v>0</v>
      </c>
      <c r="S210" s="174">
        <f>SUM(S205:S209)</f>
        <v>0</v>
      </c>
      <c r="T210" s="175">
        <f>SUM(T205:T209)</f>
        <v>0</v>
      </c>
      <c r="U210" s="175">
        <f>SUM(U205:U209)</f>
        <v>0</v>
      </c>
      <c r="V210" s="176">
        <f>IF((SUM(R210:U210))=SUM(V205:V209),SUM(V205:V209),"HIBA!")</f>
        <v>0</v>
      </c>
      <c r="W210" s="174">
        <f>SUM(W205:W209)</f>
        <v>0</v>
      </c>
      <c r="X210" s="175">
        <f>SUM(X205:X209)</f>
        <v>0</v>
      </c>
      <c r="Y210" s="175">
        <f>SUM(Y205:Y209)</f>
        <v>0</v>
      </c>
      <c r="Z210" s="176">
        <f>IF((SUM(V210:Y210))=SUM(Z205:Z209),SUM(Z205:Z209),"HIBA!")</f>
        <v>0</v>
      </c>
      <c r="AA210" s="174">
        <f>SUM(AA205:AA209)</f>
        <v>0</v>
      </c>
      <c r="AB210" s="175">
        <f>SUM(AB205:AB209)</f>
        <v>0</v>
      </c>
      <c r="AC210" s="175">
        <f>SUM(AC205:AC209)</f>
        <v>0</v>
      </c>
      <c r="AD210" s="176">
        <f>IF((SUM(Z210:AC210))=SUM(AD205:AD209),SUM(AD205:AD209),"HIBA!")</f>
        <v>0</v>
      </c>
      <c r="AE210" s="174">
        <f>SUM(AE205:AE209)</f>
        <v>0</v>
      </c>
      <c r="AF210" s="175">
        <f>SUM(AF205:AF209)</f>
        <v>0</v>
      </c>
      <c r="AG210" s="175">
        <f>SUM(AG205:AG209)</f>
        <v>0</v>
      </c>
      <c r="AH210" s="176">
        <f>IF((SUM(AD210:AG210))=SUM(AH205:AH209),SUM(AH205:AH209),"HIBA!")</f>
        <v>0</v>
      </c>
      <c r="AI210" s="174">
        <f>SUM(AI205:AI209)</f>
        <v>0</v>
      </c>
      <c r="AJ210" s="175">
        <f>SUM(AJ205:AJ209)</f>
        <v>0</v>
      </c>
      <c r="AK210" s="175">
        <f>SUM(AK205:AK209)</f>
        <v>0</v>
      </c>
      <c r="AL210" s="176">
        <f>IF((SUM(AH210:AK210))=SUM(AL205:AL209),SUM(AL205:AL209),"HIBA!")</f>
        <v>0</v>
      </c>
      <c r="AM210" s="174">
        <f>SUM(AM205:AM209)</f>
        <v>0</v>
      </c>
      <c r="AN210" s="175">
        <f>SUM(AN205:AN209)</f>
        <v>0</v>
      </c>
      <c r="AO210" s="175">
        <f>SUM(AO205:AO209)</f>
        <v>0</v>
      </c>
      <c r="AP210" s="176">
        <f>IF((SUM(AL210:AO210))=SUM(AP205:AP209),SUM(AP205:AP209),"HIBA!")</f>
        <v>0</v>
      </c>
      <c r="AQ210" s="174">
        <f>SUM(AQ205:AQ209)</f>
        <v>0</v>
      </c>
      <c r="AR210" s="175">
        <f>SUM(AR205:AR209)</f>
        <v>0</v>
      </c>
      <c r="AS210" s="175">
        <f>SUM(AS205:AS209)</f>
        <v>0</v>
      </c>
      <c r="AT210" s="176">
        <f>IF((SUM(AP210:AS210))=SUM(AT205:AT209),SUM(AT205:AT209),"HIBA!")</f>
        <v>0</v>
      </c>
      <c r="AU210" s="174">
        <f>SUM(AU205:AU209)</f>
        <v>0</v>
      </c>
      <c r="AV210" s="175">
        <f>SUM(AV205:AV209)</f>
        <v>0</v>
      </c>
      <c r="AW210" s="175">
        <f>SUM(AW205:AW209)</f>
        <v>0</v>
      </c>
      <c r="AX210" s="176">
        <f>IF((SUM(AT210:AW210))=SUM(AX205:AX209),SUM(AX205:AX209),"HIBA!")</f>
        <v>0</v>
      </c>
    </row>
    <row r="211" spans="1:50" s="148" customFormat="1" ht="30" hidden="1" customHeight="1" x14ac:dyDescent="0.3">
      <c r="A211" s="144" t="s">
        <v>65</v>
      </c>
      <c r="B211" s="43"/>
      <c r="C211" s="177">
        <f>SUM(C198+C204+C210)</f>
        <v>0</v>
      </c>
      <c r="D211" s="178">
        <f>SUM(D198+D204+D210)</f>
        <v>0</v>
      </c>
      <c r="E211" s="178">
        <f>SUM(E198+E204+E210)</f>
        <v>0</v>
      </c>
      <c r="F211" s="179">
        <f>IF((SUM(C211:E211))=(F210+F204+F198),SUM(F210+F204+F198),"HIBA!")</f>
        <v>0</v>
      </c>
      <c r="G211" s="177">
        <f>SUM(G198+G204+G210)</f>
        <v>0</v>
      </c>
      <c r="H211" s="178">
        <f>SUM(H198+H204+H210)</f>
        <v>0</v>
      </c>
      <c r="I211" s="178">
        <f>SUM(I198+I204+I210)</f>
        <v>0</v>
      </c>
      <c r="J211" s="179">
        <f>IF((SUM(F211:I211))=(J210+J204+J198),SUM(J210+J204+J198),"HIBA!")</f>
        <v>0</v>
      </c>
      <c r="K211" s="177">
        <f>SUM(K198+K204+K210)</f>
        <v>0</v>
      </c>
      <c r="L211" s="178">
        <f>SUM(L198+L204+L210)</f>
        <v>0</v>
      </c>
      <c r="M211" s="178">
        <f>SUM(M198+M204+M210)</f>
        <v>0</v>
      </c>
      <c r="N211" s="179">
        <f>IF((SUM(J211:M211))=(N210+N204+N198),SUM(N210+N204+N198),"HIBA!")</f>
        <v>0</v>
      </c>
      <c r="O211" s="177">
        <f>SUM(O198+O204+O210)</f>
        <v>0</v>
      </c>
      <c r="P211" s="178">
        <f>SUM(P198+P204+P210)</f>
        <v>0</v>
      </c>
      <c r="Q211" s="178">
        <f>SUM(Q198+Q204+Q210)</f>
        <v>0</v>
      </c>
      <c r="R211" s="179">
        <f>IF((SUM(N211:Q211))=(R210+R204+R198),SUM(R210+R204+R198),"HIBA!")</f>
        <v>0</v>
      </c>
      <c r="S211" s="177">
        <f>SUM(S198+S204+S210)</f>
        <v>0</v>
      </c>
      <c r="T211" s="178">
        <f>SUM(T198+T204+T210)</f>
        <v>0</v>
      </c>
      <c r="U211" s="178">
        <f>SUM(U198+U204+U210)</f>
        <v>0</v>
      </c>
      <c r="V211" s="179">
        <f>IF((SUM(R211:U211))=(V210+V204+V198),SUM(V210+V204+V198),"HIBA!")</f>
        <v>0</v>
      </c>
      <c r="W211" s="177">
        <f>SUM(W198+W204+W210)</f>
        <v>0</v>
      </c>
      <c r="X211" s="178">
        <f>SUM(X198+X204+X210)</f>
        <v>0</v>
      </c>
      <c r="Y211" s="178">
        <f>SUM(Y198+Y204+Y210)</f>
        <v>0</v>
      </c>
      <c r="Z211" s="179">
        <f>IF((SUM(V211:Y211))=(Z210+Z204+Z198),SUM(Z210+Z204+Z198),"HIBA!")</f>
        <v>0</v>
      </c>
      <c r="AA211" s="177">
        <f>SUM(AA198+AA204+AA210)</f>
        <v>0</v>
      </c>
      <c r="AB211" s="178">
        <f>SUM(AB198+AB204+AB210)</f>
        <v>0</v>
      </c>
      <c r="AC211" s="178">
        <f>SUM(AC198+AC204+AC210)</f>
        <v>0</v>
      </c>
      <c r="AD211" s="179">
        <f>IF((SUM(Z211:AC211))=(AD210+AD204+AD198),SUM(AD210+AD204+AD198),"HIBA!")</f>
        <v>0</v>
      </c>
      <c r="AE211" s="177">
        <f>SUM(AE198+AE204+AE210)</f>
        <v>0</v>
      </c>
      <c r="AF211" s="178">
        <f>SUM(AF198+AF204+AF210)</f>
        <v>0</v>
      </c>
      <c r="AG211" s="178">
        <f>SUM(AG198+AG204+AG210)</f>
        <v>0</v>
      </c>
      <c r="AH211" s="179">
        <f>IF((SUM(AD211:AG211))=(AH210+AH204+AH198),SUM(AH210+AH204+AH198),"HIBA!")</f>
        <v>0</v>
      </c>
      <c r="AI211" s="177">
        <f>SUM(AI198+AI204+AI210)</f>
        <v>0</v>
      </c>
      <c r="AJ211" s="178">
        <f>SUM(AJ198+AJ204+AJ210)</f>
        <v>0</v>
      </c>
      <c r="AK211" s="178">
        <f>SUM(AK198+AK204+AK210)</f>
        <v>0</v>
      </c>
      <c r="AL211" s="179">
        <f>IF((SUM(AH211:AK211))=(AL210+AL204+AL198),SUM(AL210+AL204+AL198),"HIBA!")</f>
        <v>0</v>
      </c>
      <c r="AM211" s="177">
        <f>SUM(AM198+AM204+AM210)</f>
        <v>0</v>
      </c>
      <c r="AN211" s="178">
        <f>SUM(AN198+AN204+AN210)</f>
        <v>0</v>
      </c>
      <c r="AO211" s="178">
        <f>SUM(AO198+AO204+AO210)</f>
        <v>0</v>
      </c>
      <c r="AP211" s="179">
        <f>IF((SUM(AL211:AO211))=(AP210+AP204+AP198),SUM(AP210+AP204+AP198),"HIBA!")</f>
        <v>0</v>
      </c>
      <c r="AQ211" s="177">
        <f>SUM(AQ198+AQ204+AQ210)</f>
        <v>0</v>
      </c>
      <c r="AR211" s="178">
        <f>SUM(AR198+AR204+AR210)</f>
        <v>0</v>
      </c>
      <c r="AS211" s="178">
        <f>SUM(AS198+AS204+AS210)</f>
        <v>0</v>
      </c>
      <c r="AT211" s="179">
        <f>IF((SUM(AP211:AS211))=(AT210+AT204+AT198),SUM(AT210+AT204+AT198),"HIBA!")</f>
        <v>0</v>
      </c>
      <c r="AU211" s="177">
        <f>SUM(AU198+AU204+AU210)</f>
        <v>0</v>
      </c>
      <c r="AV211" s="178">
        <f>SUM(AV198+AV204+AV210)</f>
        <v>0</v>
      </c>
      <c r="AW211" s="178">
        <f>SUM(AW198+AW204+AW210)</f>
        <v>0</v>
      </c>
      <c r="AX211" s="179">
        <f>IF((SUM(AT211:AW211))=(AX210+AX204+AX198),SUM(AX210+AX204+AX198),"HIBA!")</f>
        <v>0</v>
      </c>
    </row>
    <row r="212" spans="1:50" s="148" customFormat="1" ht="30" customHeight="1" x14ac:dyDescent="0.3">
      <c r="A212" s="39" t="s">
        <v>64</v>
      </c>
      <c r="B212" s="38" t="s">
        <v>63</v>
      </c>
      <c r="C212" s="180">
        <f>SUM(C210,C204,C198,C191,C185,C173,C159)</f>
        <v>0</v>
      </c>
      <c r="D212" s="181">
        <f>SUM(D210,D204,D198,D191,D185,D173,D159)</f>
        <v>0</v>
      </c>
      <c r="E212" s="181">
        <f>SUM(E210,E204,E198,E191,E185,E173,E159)</f>
        <v>0</v>
      </c>
      <c r="F212" s="182">
        <f>IF((SUM(C212:E212))=(F210+F204+F198+F191+F185+F173+F159),SUM(F210+F204+F198+F191+F185+F173+F159),"HIBA!")</f>
        <v>0</v>
      </c>
      <c r="G212" s="180">
        <f>SUM(G210,G204,G198,G191,G185,G173,G159)</f>
        <v>0</v>
      </c>
      <c r="H212" s="181">
        <f>SUM(H210,H204,H198,H191,H185,H173,H159)</f>
        <v>0</v>
      </c>
      <c r="I212" s="181">
        <f>SUM(I210,I204,I198,I191,I185,I173,I159)</f>
        <v>0</v>
      </c>
      <c r="J212" s="182">
        <f>IF((SUM(F212:I212))=(J210+J204+J198+J191+J185+J173+J159),SUM(J210+J204+J198+J191+J185+J173+J159),"HIBA!")</f>
        <v>0</v>
      </c>
      <c r="K212" s="180">
        <f>SUM(K210,K204,K198,K191,K185,K173,K159)</f>
        <v>0</v>
      </c>
      <c r="L212" s="181">
        <f>SUM(L210,L204,L198,L191,L185,L173,L159)</f>
        <v>0</v>
      </c>
      <c r="M212" s="181">
        <f>SUM(M210,M204,M198,M191,M185,M173,M159)</f>
        <v>0</v>
      </c>
      <c r="N212" s="182">
        <f>IF((SUM(J212:M212))=(N210+N204+N198+N191+N185+N173+N159),SUM(N210+N204+N198+N191+N185+N173+N159),"HIBA!")</f>
        <v>0</v>
      </c>
      <c r="O212" s="180">
        <f>SUM(O210,O204,O198,O191,O185,O173,O159)</f>
        <v>0</v>
      </c>
      <c r="P212" s="181">
        <f>SUM(P210,P204,P198,P191,P185,P173,P159)</f>
        <v>0</v>
      </c>
      <c r="Q212" s="181">
        <f>SUM(Q210,Q204,Q198,Q191,Q185,Q173,Q159)</f>
        <v>0</v>
      </c>
      <c r="R212" s="182">
        <f>IF((SUM(N212:Q212))=(R210+R204+R198+R191+R185+R173+R159),SUM(R210+R204+R198+R191+R185+R173+R159),"HIBA!")</f>
        <v>0</v>
      </c>
      <c r="S212" s="180">
        <f>SUM(S210,S204,S198,S191,S185,S173,S159)</f>
        <v>0</v>
      </c>
      <c r="T212" s="181">
        <f>SUM(T210,T204,T198,T191,T185,T173,T159)</f>
        <v>0</v>
      </c>
      <c r="U212" s="181">
        <f>SUM(U210,U204,U198,U191,U185,U173,U159)</f>
        <v>0</v>
      </c>
      <c r="V212" s="182">
        <f>IF((SUM(R212:U212))=(V210+V204+V198+V191+V185+V173+V159),SUM(V210+V204+V198+V191+V185+V173+V159),"HIBA!")</f>
        <v>0</v>
      </c>
      <c r="W212" s="180">
        <f>SUM(W210,W204,W198,W191,W185,W173,W159)</f>
        <v>0</v>
      </c>
      <c r="X212" s="181">
        <f>SUM(X210,X204,X198,X191,X185,X173,X159)</f>
        <v>0</v>
      </c>
      <c r="Y212" s="181">
        <f>SUM(Y210,Y204,Y198,Y191,Y185,Y173,Y159)</f>
        <v>0</v>
      </c>
      <c r="Z212" s="182">
        <f>IF((SUM(V212:Y212))=(Z210+Z204+Z198+Z191+Z185+Z173+Z159),SUM(Z210+Z204+Z198+Z191+Z185+Z173+Z159),"HIBA!")</f>
        <v>0</v>
      </c>
      <c r="AA212" s="180">
        <f>SUM(AA210,AA204,AA198,AA191,AA185,AA173,AA159)</f>
        <v>0</v>
      </c>
      <c r="AB212" s="181">
        <f>SUM(AB210,AB204,AB198,AB191,AB185,AB173,AB159)</f>
        <v>0</v>
      </c>
      <c r="AC212" s="181">
        <f>SUM(AC210,AC204,AC198,AC191,AC185,AC173,AC159)</f>
        <v>0</v>
      </c>
      <c r="AD212" s="182">
        <f>IF((SUM(Z212:AC212))=(AD210+AD204+AD198+AD191+AD185+AD173+AD159),SUM(AD210+AD204+AD198+AD191+AD185+AD173+AD159),"HIBA!")</f>
        <v>0</v>
      </c>
      <c r="AE212" s="180">
        <f>SUM(AE210,AE204,AE198,AE191,AE185,AE173,AE159)</f>
        <v>0</v>
      </c>
      <c r="AF212" s="181">
        <f>SUM(AF210,AF204,AF198,AF191,AF185,AF173,AF159)</f>
        <v>0</v>
      </c>
      <c r="AG212" s="181">
        <f>SUM(AG210,AG204,AG198,AG191,AG185,AG173,AG159)</f>
        <v>0</v>
      </c>
      <c r="AH212" s="182">
        <f>IF((SUM(AD212:AG212))=(AH210+AH204+AH198+AH191+AH185+AH173+AH159),SUM(AH210+AH204+AH198+AH191+AH185+AH173+AH159),"HIBA!")</f>
        <v>0</v>
      </c>
      <c r="AI212" s="180">
        <f>SUM(AI210,AI204,AI198,AI191,AI185,AI173,AI159)</f>
        <v>0</v>
      </c>
      <c r="AJ212" s="181">
        <f>SUM(AJ210,AJ204,AJ198,AJ191,AJ185,AJ173,AJ159)</f>
        <v>0</v>
      </c>
      <c r="AK212" s="181">
        <f>SUM(AK210,AK204,AK198,AK191,AK185,AK173,AK159)</f>
        <v>0</v>
      </c>
      <c r="AL212" s="182">
        <f>IF((SUM(AH212:AK212))=(AL210+AL204+AL198+AL191+AL185+AL173+AL159),SUM(AL210+AL204+AL198+AL191+AL185+AL173+AL159),"HIBA!")</f>
        <v>0</v>
      </c>
      <c r="AM212" s="180">
        <f>SUM(AM210,AM204,AM198,AM191,AM185,AM173,AM159)</f>
        <v>0</v>
      </c>
      <c r="AN212" s="181">
        <f>SUM(AN210,AN204,AN198,AN191,AN185,AN173,AN159)</f>
        <v>0</v>
      </c>
      <c r="AO212" s="181">
        <f>SUM(AO210,AO204,AO198,AO191,AO185,AO173,AO159)</f>
        <v>0</v>
      </c>
      <c r="AP212" s="182">
        <f>IF((SUM(AL212:AO212))=(AP210+AP204+AP198+AP191+AP185+AP173+AP159),SUM(AP210+AP204+AP198+AP191+AP185+AP173+AP159),"HIBA!")</f>
        <v>0</v>
      </c>
      <c r="AQ212" s="180">
        <f>SUM(AQ210,AQ204,AQ198,AQ191,AQ185,AQ173,AQ159)</f>
        <v>0</v>
      </c>
      <c r="AR212" s="181">
        <f>SUM(AR210,AR204,AR198,AR191,AR185,AR173,AR159)</f>
        <v>0</v>
      </c>
      <c r="AS212" s="181">
        <f>SUM(AS210,AS204,AS198,AS191,AS185,AS173,AS159)</f>
        <v>0</v>
      </c>
      <c r="AT212" s="182">
        <f>IF((SUM(AP212:AS212))=(AT210+AT204+AT198+AT191+AT185+AT173+AT159),SUM(AT210+AT204+AT198+AT191+AT185+AT173+AT159),"HIBA!")</f>
        <v>0</v>
      </c>
      <c r="AU212" s="180">
        <f>SUM(AU210,AU204,AU198,AU191,AU185,AU173,AU159)</f>
        <v>0</v>
      </c>
      <c r="AV212" s="181">
        <f>SUM(AV210,AV204,AV198,AV191,AV185,AV173,AV159)</f>
        <v>0</v>
      </c>
      <c r="AW212" s="181">
        <f>SUM(AW210,AW204,AW198,AW191,AW185,AW173,AW159)</f>
        <v>0</v>
      </c>
      <c r="AX212" s="182">
        <f>IF((SUM(AT212:AW212))=(AX210+AX204+AX198+AX191+AX185+AX173+AX159),SUM(AX210+AX204+AX198+AX191+AX185+AX173+AX159),"HIBA!")</f>
        <v>0</v>
      </c>
    </row>
    <row r="213" spans="1:50" s="123" customFormat="1" ht="24.9" hidden="1" customHeight="1" x14ac:dyDescent="0.3">
      <c r="A213" s="34" t="s">
        <v>62</v>
      </c>
      <c r="B213" s="33" t="s">
        <v>61</v>
      </c>
      <c r="C213" s="165"/>
      <c r="D213" s="166"/>
      <c r="E213" s="166"/>
      <c r="F213" s="167">
        <f>SUM(C213:E213)</f>
        <v>0</v>
      </c>
      <c r="G213" s="165"/>
      <c r="H213" s="166"/>
      <c r="I213" s="166"/>
      <c r="J213" s="167">
        <f>SUM(F213:I213)</f>
        <v>0</v>
      </c>
      <c r="K213" s="165"/>
      <c r="L213" s="166"/>
      <c r="M213" s="166"/>
      <c r="N213" s="167">
        <f>SUM(J213:M213)</f>
        <v>0</v>
      </c>
      <c r="O213" s="165"/>
      <c r="P213" s="166"/>
      <c r="Q213" s="166"/>
      <c r="R213" s="167">
        <f>SUM(N213:Q213)</f>
        <v>0</v>
      </c>
      <c r="S213" s="165"/>
      <c r="T213" s="166"/>
      <c r="U213" s="166"/>
      <c r="V213" s="167">
        <f>SUM(R213:U213)</f>
        <v>0</v>
      </c>
      <c r="W213" s="165"/>
      <c r="X213" s="166"/>
      <c r="Y213" s="166"/>
      <c r="Z213" s="167">
        <f>SUM(V213:Y213)</f>
        <v>0</v>
      </c>
      <c r="AA213" s="165"/>
      <c r="AB213" s="166"/>
      <c r="AC213" s="166"/>
      <c r="AD213" s="167">
        <f>SUM(Z213:AC213)</f>
        <v>0</v>
      </c>
      <c r="AE213" s="165"/>
      <c r="AF213" s="166"/>
      <c r="AG213" s="166"/>
      <c r="AH213" s="167">
        <f>SUM(AD213:AG213)</f>
        <v>0</v>
      </c>
      <c r="AI213" s="165"/>
      <c r="AJ213" s="166"/>
      <c r="AK213" s="166"/>
      <c r="AL213" s="167">
        <f>SUM(AH213:AK213)</f>
        <v>0</v>
      </c>
      <c r="AM213" s="165"/>
      <c r="AN213" s="166"/>
      <c r="AO213" s="166"/>
      <c r="AP213" s="167">
        <f>SUM(AL213:AO213)</f>
        <v>0</v>
      </c>
      <c r="AQ213" s="165"/>
      <c r="AR213" s="166"/>
      <c r="AS213" s="166"/>
      <c r="AT213" s="167">
        <f>SUM(AP213:AS213)</f>
        <v>0</v>
      </c>
      <c r="AU213" s="165"/>
      <c r="AV213" s="166"/>
      <c r="AW213" s="166"/>
      <c r="AX213" s="167">
        <f>SUM(AT213:AW213)</f>
        <v>0</v>
      </c>
    </row>
    <row r="214" spans="1:50" s="123" customFormat="1" ht="24.9" hidden="1" customHeight="1" x14ac:dyDescent="0.3">
      <c r="A214" s="34" t="s">
        <v>60</v>
      </c>
      <c r="B214" s="33" t="s">
        <v>59</v>
      </c>
      <c r="C214" s="165"/>
      <c r="D214" s="166"/>
      <c r="E214" s="166"/>
      <c r="F214" s="167">
        <f>SUM(C214:E214)</f>
        <v>0</v>
      </c>
      <c r="G214" s="165"/>
      <c r="H214" s="166"/>
      <c r="I214" s="166"/>
      <c r="J214" s="167">
        <f>SUM(F214:I214)</f>
        <v>0</v>
      </c>
      <c r="K214" s="165"/>
      <c r="L214" s="166"/>
      <c r="M214" s="166"/>
      <c r="N214" s="167">
        <f>SUM(J214:M214)</f>
        <v>0</v>
      </c>
      <c r="O214" s="165"/>
      <c r="P214" s="166"/>
      <c r="Q214" s="166"/>
      <c r="R214" s="167">
        <f>SUM(N214:Q214)</f>
        <v>0</v>
      </c>
      <c r="S214" s="165"/>
      <c r="T214" s="166"/>
      <c r="U214" s="166"/>
      <c r="V214" s="167">
        <f>SUM(R214:U214)</f>
        <v>0</v>
      </c>
      <c r="W214" s="165"/>
      <c r="X214" s="166"/>
      <c r="Y214" s="166"/>
      <c r="Z214" s="167">
        <f>SUM(V214:Y214)</f>
        <v>0</v>
      </c>
      <c r="AA214" s="165"/>
      <c r="AB214" s="166"/>
      <c r="AC214" s="166"/>
      <c r="AD214" s="167">
        <f>SUM(Z214:AC214)</f>
        <v>0</v>
      </c>
      <c r="AE214" s="165"/>
      <c r="AF214" s="166"/>
      <c r="AG214" s="166"/>
      <c r="AH214" s="167">
        <f>SUM(AD214:AG214)</f>
        <v>0</v>
      </c>
      <c r="AI214" s="165"/>
      <c r="AJ214" s="166"/>
      <c r="AK214" s="166"/>
      <c r="AL214" s="167">
        <f>SUM(AH214:AK214)</f>
        <v>0</v>
      </c>
      <c r="AM214" s="165"/>
      <c r="AN214" s="166"/>
      <c r="AO214" s="166"/>
      <c r="AP214" s="167">
        <f>SUM(AL214:AO214)</f>
        <v>0</v>
      </c>
      <c r="AQ214" s="165"/>
      <c r="AR214" s="166"/>
      <c r="AS214" s="166"/>
      <c r="AT214" s="167">
        <f>SUM(AP214:AS214)</f>
        <v>0</v>
      </c>
      <c r="AU214" s="165"/>
      <c r="AV214" s="166"/>
      <c r="AW214" s="166"/>
      <c r="AX214" s="167">
        <f>SUM(AT214:AW214)</f>
        <v>0</v>
      </c>
    </row>
    <row r="215" spans="1:50" s="123" customFormat="1" ht="24.9" hidden="1" customHeight="1" x14ac:dyDescent="0.3">
      <c r="A215" s="34" t="s">
        <v>58</v>
      </c>
      <c r="B215" s="33" t="s">
        <v>57</v>
      </c>
      <c r="C215" s="165"/>
      <c r="D215" s="166"/>
      <c r="E215" s="166"/>
      <c r="F215" s="167">
        <f>SUM(C215:E215)</f>
        <v>0</v>
      </c>
      <c r="G215" s="165"/>
      <c r="H215" s="166"/>
      <c r="I215" s="166"/>
      <c r="J215" s="167">
        <f>SUM(F215:I215)</f>
        <v>0</v>
      </c>
      <c r="K215" s="165"/>
      <c r="L215" s="166"/>
      <c r="M215" s="166"/>
      <c r="N215" s="167">
        <f>SUM(J215:M215)</f>
        <v>0</v>
      </c>
      <c r="O215" s="165"/>
      <c r="P215" s="166"/>
      <c r="Q215" s="166"/>
      <c r="R215" s="167">
        <f>SUM(N215:Q215)</f>
        <v>0</v>
      </c>
      <c r="S215" s="165"/>
      <c r="T215" s="166"/>
      <c r="U215" s="166"/>
      <c r="V215" s="167">
        <f>SUM(R215:U215)</f>
        <v>0</v>
      </c>
      <c r="W215" s="165"/>
      <c r="X215" s="166"/>
      <c r="Y215" s="166"/>
      <c r="Z215" s="167">
        <f>SUM(V215:Y215)</f>
        <v>0</v>
      </c>
      <c r="AA215" s="165"/>
      <c r="AB215" s="166"/>
      <c r="AC215" s="166"/>
      <c r="AD215" s="167">
        <f>SUM(Z215:AC215)</f>
        <v>0</v>
      </c>
      <c r="AE215" s="165"/>
      <c r="AF215" s="166"/>
      <c r="AG215" s="166"/>
      <c r="AH215" s="167">
        <f>SUM(AD215:AG215)</f>
        <v>0</v>
      </c>
      <c r="AI215" s="165"/>
      <c r="AJ215" s="166"/>
      <c r="AK215" s="166"/>
      <c r="AL215" s="167">
        <f>SUM(AH215:AK215)</f>
        <v>0</v>
      </c>
      <c r="AM215" s="165"/>
      <c r="AN215" s="166"/>
      <c r="AO215" s="166"/>
      <c r="AP215" s="167">
        <f>SUM(AL215:AO215)</f>
        <v>0</v>
      </c>
      <c r="AQ215" s="165"/>
      <c r="AR215" s="166"/>
      <c r="AS215" s="166"/>
      <c r="AT215" s="167">
        <f>SUM(AP215:AS215)</f>
        <v>0</v>
      </c>
      <c r="AU215" s="165"/>
      <c r="AV215" s="166"/>
      <c r="AW215" s="166"/>
      <c r="AX215" s="167">
        <f>SUM(AT215:AW215)</f>
        <v>0</v>
      </c>
    </row>
    <row r="216" spans="1:50" s="128" customFormat="1" ht="24.9" hidden="1" customHeight="1" x14ac:dyDescent="0.3">
      <c r="A216" s="28" t="s">
        <v>56</v>
      </c>
      <c r="B216" s="27" t="s">
        <v>55</v>
      </c>
      <c r="C216" s="168">
        <f>SUM(C213:C215)</f>
        <v>0</v>
      </c>
      <c r="D216" s="169">
        <f>SUM(D213:D215)</f>
        <v>0</v>
      </c>
      <c r="E216" s="169">
        <f>SUM(E213:E215)</f>
        <v>0</v>
      </c>
      <c r="F216" s="170">
        <f>IF((SUM(C216:E216))=SUM(F213:F215),SUM(F213:F215),"HIBA!")</f>
        <v>0</v>
      </c>
      <c r="G216" s="168">
        <f>SUM(G213:G215)</f>
        <v>0</v>
      </c>
      <c r="H216" s="169">
        <f>SUM(H213:H215)</f>
        <v>0</v>
      </c>
      <c r="I216" s="169">
        <f>SUM(I213:I215)</f>
        <v>0</v>
      </c>
      <c r="J216" s="170">
        <f>IF((SUM(F216:I216))=SUM(J213:J215),SUM(J213:J215),"HIBA!")</f>
        <v>0</v>
      </c>
      <c r="K216" s="168">
        <f>SUM(K213:K215)</f>
        <v>0</v>
      </c>
      <c r="L216" s="169">
        <f>SUM(L213:L215)</f>
        <v>0</v>
      </c>
      <c r="M216" s="169">
        <f>SUM(M213:M215)</f>
        <v>0</v>
      </c>
      <c r="N216" s="170">
        <f>IF((SUM(J216:M216))=SUM(N213:N215),SUM(N213:N215),"HIBA!")</f>
        <v>0</v>
      </c>
      <c r="O216" s="168">
        <f>SUM(O213:O215)</f>
        <v>0</v>
      </c>
      <c r="P216" s="169">
        <f>SUM(P213:P215)</f>
        <v>0</v>
      </c>
      <c r="Q216" s="169">
        <f>SUM(Q213:Q215)</f>
        <v>0</v>
      </c>
      <c r="R216" s="170">
        <f>IF((SUM(N216:Q216))=SUM(R213:R215),SUM(R213:R215),"HIBA!")</f>
        <v>0</v>
      </c>
      <c r="S216" s="168">
        <f>SUM(S213:S215)</f>
        <v>0</v>
      </c>
      <c r="T216" s="169">
        <f>SUM(T213:T215)</f>
        <v>0</v>
      </c>
      <c r="U216" s="169">
        <f>SUM(U213:U215)</f>
        <v>0</v>
      </c>
      <c r="V216" s="170">
        <f>IF((SUM(R216:U216))=SUM(V213:V215),SUM(V213:V215),"HIBA!")</f>
        <v>0</v>
      </c>
      <c r="W216" s="168">
        <f>SUM(W213:W215)</f>
        <v>0</v>
      </c>
      <c r="X216" s="169">
        <f>SUM(X213:X215)</f>
        <v>0</v>
      </c>
      <c r="Y216" s="169">
        <f>SUM(Y213:Y215)</f>
        <v>0</v>
      </c>
      <c r="Z216" s="170">
        <f>IF((SUM(V216:Y216))=SUM(Z213:Z215),SUM(Z213:Z215),"HIBA!")</f>
        <v>0</v>
      </c>
      <c r="AA216" s="168">
        <f>SUM(AA213:AA215)</f>
        <v>0</v>
      </c>
      <c r="AB216" s="169">
        <f>SUM(AB213:AB215)</f>
        <v>0</v>
      </c>
      <c r="AC216" s="169">
        <f>SUM(AC213:AC215)</f>
        <v>0</v>
      </c>
      <c r="AD216" s="170">
        <f>IF((SUM(Z216:AC216))=SUM(AD213:AD215),SUM(AD213:AD215),"HIBA!")</f>
        <v>0</v>
      </c>
      <c r="AE216" s="168">
        <f>SUM(AE213:AE215)</f>
        <v>0</v>
      </c>
      <c r="AF216" s="169">
        <f>SUM(AF213:AF215)</f>
        <v>0</v>
      </c>
      <c r="AG216" s="169">
        <f>SUM(AG213:AG215)</f>
        <v>0</v>
      </c>
      <c r="AH216" s="170">
        <f>IF((SUM(AD216:AG216))=SUM(AH213:AH215),SUM(AH213:AH215),"HIBA!")</f>
        <v>0</v>
      </c>
      <c r="AI216" s="168">
        <f>SUM(AI213:AI215)</f>
        <v>0</v>
      </c>
      <c r="AJ216" s="169">
        <f>SUM(AJ213:AJ215)</f>
        <v>0</v>
      </c>
      <c r="AK216" s="169">
        <f>SUM(AK213:AK215)</f>
        <v>0</v>
      </c>
      <c r="AL216" s="170">
        <f>IF((SUM(AH216:AK216))=SUM(AL213:AL215),SUM(AL213:AL215),"HIBA!")</f>
        <v>0</v>
      </c>
      <c r="AM216" s="168">
        <f>SUM(AM213:AM215)</f>
        <v>0</v>
      </c>
      <c r="AN216" s="169">
        <f>SUM(AN213:AN215)</f>
        <v>0</v>
      </c>
      <c r="AO216" s="169">
        <f>SUM(AO213:AO215)</f>
        <v>0</v>
      </c>
      <c r="AP216" s="170">
        <f>IF((SUM(AL216:AO216))=SUM(AP213:AP215),SUM(AP213:AP215),"HIBA!")</f>
        <v>0</v>
      </c>
      <c r="AQ216" s="168">
        <f>SUM(AQ213:AQ215)</f>
        <v>0</v>
      </c>
      <c r="AR216" s="169">
        <f>SUM(AR213:AR215)</f>
        <v>0</v>
      </c>
      <c r="AS216" s="169">
        <f>SUM(AS213:AS215)</f>
        <v>0</v>
      </c>
      <c r="AT216" s="170">
        <f>IF((SUM(AP216:AS216))=SUM(AT213:AT215),SUM(AT213:AT215),"HIBA!")</f>
        <v>0</v>
      </c>
      <c r="AU216" s="168">
        <f>SUM(AU213:AU215)</f>
        <v>0</v>
      </c>
      <c r="AV216" s="169">
        <f>SUM(AV213:AV215)</f>
        <v>0</v>
      </c>
      <c r="AW216" s="169">
        <f>SUM(AW213:AW215)</f>
        <v>0</v>
      </c>
      <c r="AX216" s="170">
        <f>IF((SUM(AT216:AW216))=SUM(AX213:AX215),SUM(AX213:AX215),"HIBA!")</f>
        <v>0</v>
      </c>
    </row>
    <row r="217" spans="1:50" s="123" customFormat="1" ht="24.9" hidden="1" customHeight="1" x14ac:dyDescent="0.3">
      <c r="A217" s="34" t="s">
        <v>54</v>
      </c>
      <c r="B217" s="33" t="s">
        <v>53</v>
      </c>
      <c r="C217" s="165"/>
      <c r="D217" s="166"/>
      <c r="E217" s="166"/>
      <c r="F217" s="167">
        <f>SUM(C217:E217)</f>
        <v>0</v>
      </c>
      <c r="G217" s="165"/>
      <c r="H217" s="166"/>
      <c r="I217" s="166"/>
      <c r="J217" s="167">
        <f>SUM(F217:I217)</f>
        <v>0</v>
      </c>
      <c r="K217" s="165"/>
      <c r="L217" s="166"/>
      <c r="M217" s="166"/>
      <c r="N217" s="167">
        <f>SUM(J217:M217)</f>
        <v>0</v>
      </c>
      <c r="O217" s="165"/>
      <c r="P217" s="166"/>
      <c r="Q217" s="166"/>
      <c r="R217" s="167">
        <f>SUM(N217:Q217)</f>
        <v>0</v>
      </c>
      <c r="S217" s="165"/>
      <c r="T217" s="166"/>
      <c r="U217" s="166"/>
      <c r="V217" s="167">
        <f>SUM(R217:U217)</f>
        <v>0</v>
      </c>
      <c r="W217" s="165"/>
      <c r="X217" s="166"/>
      <c r="Y217" s="166"/>
      <c r="Z217" s="167">
        <f>SUM(V217:Y217)</f>
        <v>0</v>
      </c>
      <c r="AA217" s="165"/>
      <c r="AB217" s="166"/>
      <c r="AC217" s="166"/>
      <c r="AD217" s="167">
        <f>SUM(Z217:AC217)</f>
        <v>0</v>
      </c>
      <c r="AE217" s="165"/>
      <c r="AF217" s="166"/>
      <c r="AG217" s="166"/>
      <c r="AH217" s="167">
        <f>SUM(AD217:AG217)</f>
        <v>0</v>
      </c>
      <c r="AI217" s="165"/>
      <c r="AJ217" s="166"/>
      <c r="AK217" s="166"/>
      <c r="AL217" s="167">
        <f>SUM(AH217:AK217)</f>
        <v>0</v>
      </c>
      <c r="AM217" s="165"/>
      <c r="AN217" s="166"/>
      <c r="AO217" s="166"/>
      <c r="AP217" s="167">
        <f>SUM(AL217:AO217)</f>
        <v>0</v>
      </c>
      <c r="AQ217" s="165"/>
      <c r="AR217" s="166"/>
      <c r="AS217" s="166"/>
      <c r="AT217" s="167">
        <f>SUM(AP217:AS217)</f>
        <v>0</v>
      </c>
      <c r="AU217" s="165"/>
      <c r="AV217" s="166"/>
      <c r="AW217" s="166"/>
      <c r="AX217" s="167">
        <f>SUM(AT217:AW217)</f>
        <v>0</v>
      </c>
    </row>
    <row r="218" spans="1:50" s="123" customFormat="1" ht="24.9" hidden="1" customHeight="1" x14ac:dyDescent="0.3">
      <c r="A218" s="34" t="s">
        <v>52</v>
      </c>
      <c r="B218" s="33" t="s">
        <v>51</v>
      </c>
      <c r="C218" s="165"/>
      <c r="D218" s="166"/>
      <c r="E218" s="166"/>
      <c r="F218" s="167">
        <f>SUM(C218:E218)</f>
        <v>0</v>
      </c>
      <c r="G218" s="165"/>
      <c r="H218" s="166"/>
      <c r="I218" s="166"/>
      <c r="J218" s="167">
        <f>SUM(F218:I218)</f>
        <v>0</v>
      </c>
      <c r="K218" s="165"/>
      <c r="L218" s="166"/>
      <c r="M218" s="166"/>
      <c r="N218" s="167">
        <f>SUM(J218:M218)</f>
        <v>0</v>
      </c>
      <c r="O218" s="165"/>
      <c r="P218" s="166"/>
      <c r="Q218" s="166"/>
      <c r="R218" s="167">
        <f>SUM(N218:Q218)</f>
        <v>0</v>
      </c>
      <c r="S218" s="165"/>
      <c r="T218" s="166"/>
      <c r="U218" s="166"/>
      <c r="V218" s="167">
        <f>SUM(R218:U218)</f>
        <v>0</v>
      </c>
      <c r="W218" s="165"/>
      <c r="X218" s="166"/>
      <c r="Y218" s="166"/>
      <c r="Z218" s="167">
        <f>SUM(V218:Y218)</f>
        <v>0</v>
      </c>
      <c r="AA218" s="165"/>
      <c r="AB218" s="166"/>
      <c r="AC218" s="166"/>
      <c r="AD218" s="167">
        <f>SUM(Z218:AC218)</f>
        <v>0</v>
      </c>
      <c r="AE218" s="165"/>
      <c r="AF218" s="166"/>
      <c r="AG218" s="166"/>
      <c r="AH218" s="167">
        <f>SUM(AD218:AG218)</f>
        <v>0</v>
      </c>
      <c r="AI218" s="165"/>
      <c r="AJ218" s="166"/>
      <c r="AK218" s="166"/>
      <c r="AL218" s="167">
        <f>SUM(AH218:AK218)</f>
        <v>0</v>
      </c>
      <c r="AM218" s="165"/>
      <c r="AN218" s="166"/>
      <c r="AO218" s="166"/>
      <c r="AP218" s="167">
        <f>SUM(AL218:AO218)</f>
        <v>0</v>
      </c>
      <c r="AQ218" s="165"/>
      <c r="AR218" s="166"/>
      <c r="AS218" s="166"/>
      <c r="AT218" s="167">
        <f>SUM(AP218:AS218)</f>
        <v>0</v>
      </c>
      <c r="AU218" s="165"/>
      <c r="AV218" s="166"/>
      <c r="AW218" s="166"/>
      <c r="AX218" s="167">
        <f>SUM(AT218:AW218)</f>
        <v>0</v>
      </c>
    </row>
    <row r="219" spans="1:50" s="123" customFormat="1" ht="24.9" hidden="1" customHeight="1" x14ac:dyDescent="0.3">
      <c r="A219" s="34" t="s">
        <v>50</v>
      </c>
      <c r="B219" s="33" t="s">
        <v>49</v>
      </c>
      <c r="C219" s="165"/>
      <c r="D219" s="166"/>
      <c r="E219" s="166"/>
      <c r="F219" s="167">
        <f>SUM(C219:E219)</f>
        <v>0</v>
      </c>
      <c r="G219" s="165"/>
      <c r="H219" s="166"/>
      <c r="I219" s="166"/>
      <c r="J219" s="167">
        <f>SUM(F219:I219)</f>
        <v>0</v>
      </c>
      <c r="K219" s="165"/>
      <c r="L219" s="166"/>
      <c r="M219" s="166"/>
      <c r="N219" s="167">
        <f>SUM(J219:M219)</f>
        <v>0</v>
      </c>
      <c r="O219" s="165"/>
      <c r="P219" s="166"/>
      <c r="Q219" s="166"/>
      <c r="R219" s="167">
        <f>SUM(N219:Q219)</f>
        <v>0</v>
      </c>
      <c r="S219" s="165"/>
      <c r="T219" s="166"/>
      <c r="U219" s="166"/>
      <c r="V219" s="167">
        <f>SUM(R219:U219)</f>
        <v>0</v>
      </c>
      <c r="W219" s="165"/>
      <c r="X219" s="166"/>
      <c r="Y219" s="166"/>
      <c r="Z219" s="167">
        <f>SUM(V219:Y219)</f>
        <v>0</v>
      </c>
      <c r="AA219" s="165"/>
      <c r="AB219" s="166"/>
      <c r="AC219" s="166"/>
      <c r="AD219" s="167">
        <f>SUM(Z219:AC219)</f>
        <v>0</v>
      </c>
      <c r="AE219" s="165"/>
      <c r="AF219" s="166"/>
      <c r="AG219" s="166"/>
      <c r="AH219" s="167">
        <f>SUM(AD219:AG219)</f>
        <v>0</v>
      </c>
      <c r="AI219" s="165"/>
      <c r="AJ219" s="166"/>
      <c r="AK219" s="166"/>
      <c r="AL219" s="167">
        <f>SUM(AH219:AK219)</f>
        <v>0</v>
      </c>
      <c r="AM219" s="165"/>
      <c r="AN219" s="166"/>
      <c r="AO219" s="166"/>
      <c r="AP219" s="167">
        <f>SUM(AL219:AO219)</f>
        <v>0</v>
      </c>
      <c r="AQ219" s="165"/>
      <c r="AR219" s="166"/>
      <c r="AS219" s="166"/>
      <c r="AT219" s="167">
        <f>SUM(AP219:AS219)</f>
        <v>0</v>
      </c>
      <c r="AU219" s="165"/>
      <c r="AV219" s="166"/>
      <c r="AW219" s="166"/>
      <c r="AX219" s="167">
        <f>SUM(AT219:AW219)</f>
        <v>0</v>
      </c>
    </row>
    <row r="220" spans="1:50" s="123" customFormat="1" ht="24.9" hidden="1" customHeight="1" x14ac:dyDescent="0.3">
      <c r="A220" s="34" t="s">
        <v>48</v>
      </c>
      <c r="B220" s="33" t="s">
        <v>47</v>
      </c>
      <c r="C220" s="165"/>
      <c r="D220" s="166"/>
      <c r="E220" s="166"/>
      <c r="F220" s="167">
        <f>SUM(C220:E220)</f>
        <v>0</v>
      </c>
      <c r="G220" s="165"/>
      <c r="H220" s="166"/>
      <c r="I220" s="166"/>
      <c r="J220" s="167">
        <f>SUM(F220:I220)</f>
        <v>0</v>
      </c>
      <c r="K220" s="165"/>
      <c r="L220" s="166"/>
      <c r="M220" s="166"/>
      <c r="N220" s="167">
        <f>SUM(J220:M220)</f>
        <v>0</v>
      </c>
      <c r="O220" s="165"/>
      <c r="P220" s="166"/>
      <c r="Q220" s="166"/>
      <c r="R220" s="167">
        <f>SUM(N220:Q220)</f>
        <v>0</v>
      </c>
      <c r="S220" s="165"/>
      <c r="T220" s="166"/>
      <c r="U220" s="166"/>
      <c r="V220" s="167">
        <f>SUM(R220:U220)</f>
        <v>0</v>
      </c>
      <c r="W220" s="165"/>
      <c r="X220" s="166"/>
      <c r="Y220" s="166"/>
      <c r="Z220" s="167">
        <f>SUM(V220:Y220)</f>
        <v>0</v>
      </c>
      <c r="AA220" s="165"/>
      <c r="AB220" s="166"/>
      <c r="AC220" s="166"/>
      <c r="AD220" s="167">
        <f>SUM(Z220:AC220)</f>
        <v>0</v>
      </c>
      <c r="AE220" s="165"/>
      <c r="AF220" s="166"/>
      <c r="AG220" s="166"/>
      <c r="AH220" s="167">
        <f>SUM(AD220:AG220)</f>
        <v>0</v>
      </c>
      <c r="AI220" s="165"/>
      <c r="AJ220" s="166"/>
      <c r="AK220" s="166"/>
      <c r="AL220" s="167">
        <f>SUM(AH220:AK220)</f>
        <v>0</v>
      </c>
      <c r="AM220" s="165"/>
      <c r="AN220" s="166"/>
      <c r="AO220" s="166"/>
      <c r="AP220" s="167">
        <f>SUM(AL220:AO220)</f>
        <v>0</v>
      </c>
      <c r="AQ220" s="165"/>
      <c r="AR220" s="166"/>
      <c r="AS220" s="166"/>
      <c r="AT220" s="167">
        <f>SUM(AP220:AS220)</f>
        <v>0</v>
      </c>
      <c r="AU220" s="165"/>
      <c r="AV220" s="166"/>
      <c r="AW220" s="166"/>
      <c r="AX220" s="167">
        <f>SUM(AT220:AW220)</f>
        <v>0</v>
      </c>
    </row>
    <row r="221" spans="1:50" s="128" customFormat="1" ht="24.9" hidden="1" customHeight="1" x14ac:dyDescent="0.3">
      <c r="A221" s="28" t="s">
        <v>46</v>
      </c>
      <c r="B221" s="27" t="s">
        <v>45</v>
      </c>
      <c r="C221" s="168">
        <f>SUM(C217:C220)</f>
        <v>0</v>
      </c>
      <c r="D221" s="169">
        <f>SUM(D217:D220)</f>
        <v>0</v>
      </c>
      <c r="E221" s="169">
        <f>SUM(E217:E220)</f>
        <v>0</v>
      </c>
      <c r="F221" s="170">
        <f>IF((SUM(C221:E221))=SUM(F217:F220),SUM(F217:F220),"HIBA!")</f>
        <v>0</v>
      </c>
      <c r="G221" s="168">
        <f>SUM(G217:G220)</f>
        <v>0</v>
      </c>
      <c r="H221" s="169">
        <f>SUM(H217:H220)</f>
        <v>0</v>
      </c>
      <c r="I221" s="169">
        <f>SUM(I217:I220)</f>
        <v>0</v>
      </c>
      <c r="J221" s="170">
        <f>IF((SUM(F221:I221))=SUM(J217:J220),SUM(J217:J220),"HIBA!")</f>
        <v>0</v>
      </c>
      <c r="K221" s="168">
        <f>SUM(K217:K220)</f>
        <v>0</v>
      </c>
      <c r="L221" s="169">
        <f>SUM(L217:L220)</f>
        <v>0</v>
      </c>
      <c r="M221" s="169">
        <f>SUM(M217:M220)</f>
        <v>0</v>
      </c>
      <c r="N221" s="170">
        <f>IF((SUM(J221:M221))=SUM(N217:N220),SUM(N217:N220),"HIBA!")</f>
        <v>0</v>
      </c>
      <c r="O221" s="168">
        <f>SUM(O217:O220)</f>
        <v>0</v>
      </c>
      <c r="P221" s="169">
        <f>SUM(P217:P220)</f>
        <v>0</v>
      </c>
      <c r="Q221" s="169">
        <f>SUM(Q217:Q220)</f>
        <v>0</v>
      </c>
      <c r="R221" s="170">
        <f>IF((SUM(N221:Q221))=SUM(R217:R220),SUM(R217:R220),"HIBA!")</f>
        <v>0</v>
      </c>
      <c r="S221" s="168">
        <f>SUM(S217:S220)</f>
        <v>0</v>
      </c>
      <c r="T221" s="169">
        <f>SUM(T217:T220)</f>
        <v>0</v>
      </c>
      <c r="U221" s="169">
        <f>SUM(U217:U220)</f>
        <v>0</v>
      </c>
      <c r="V221" s="170">
        <f>IF((SUM(R221:U221))=SUM(V217:V220),SUM(V217:V220),"HIBA!")</f>
        <v>0</v>
      </c>
      <c r="W221" s="168">
        <f>SUM(W217:W220)</f>
        <v>0</v>
      </c>
      <c r="X221" s="169">
        <f>SUM(X217:X220)</f>
        <v>0</v>
      </c>
      <c r="Y221" s="169">
        <f>SUM(Y217:Y220)</f>
        <v>0</v>
      </c>
      <c r="Z221" s="170">
        <f>IF((SUM(V221:Y221))=SUM(Z217:Z220),SUM(Z217:Z220),"HIBA!")</f>
        <v>0</v>
      </c>
      <c r="AA221" s="168">
        <f>SUM(AA217:AA220)</f>
        <v>0</v>
      </c>
      <c r="AB221" s="169">
        <f>SUM(AB217:AB220)</f>
        <v>0</v>
      </c>
      <c r="AC221" s="169">
        <f>SUM(AC217:AC220)</f>
        <v>0</v>
      </c>
      <c r="AD221" s="170">
        <f>IF((SUM(Z221:AC221))=SUM(AD217:AD220),SUM(AD217:AD220),"HIBA!")</f>
        <v>0</v>
      </c>
      <c r="AE221" s="168">
        <f>SUM(AE217:AE220)</f>
        <v>0</v>
      </c>
      <c r="AF221" s="169">
        <f>SUM(AF217:AF220)</f>
        <v>0</v>
      </c>
      <c r="AG221" s="169">
        <f>SUM(AG217:AG220)</f>
        <v>0</v>
      </c>
      <c r="AH221" s="170">
        <f>IF((SUM(AD221:AG221))=SUM(AH217:AH220),SUM(AH217:AH220),"HIBA!")</f>
        <v>0</v>
      </c>
      <c r="AI221" s="168">
        <f>SUM(AI217:AI220)</f>
        <v>0</v>
      </c>
      <c r="AJ221" s="169">
        <f>SUM(AJ217:AJ220)</f>
        <v>0</v>
      </c>
      <c r="AK221" s="169">
        <f>SUM(AK217:AK220)</f>
        <v>0</v>
      </c>
      <c r="AL221" s="170">
        <f>IF((SUM(AH221:AK221))=SUM(AL217:AL220),SUM(AL217:AL220),"HIBA!")</f>
        <v>0</v>
      </c>
      <c r="AM221" s="168">
        <f>SUM(AM217:AM220)</f>
        <v>0</v>
      </c>
      <c r="AN221" s="169">
        <f>SUM(AN217:AN220)</f>
        <v>0</v>
      </c>
      <c r="AO221" s="169">
        <f>SUM(AO217:AO220)</f>
        <v>0</v>
      </c>
      <c r="AP221" s="170">
        <f>IF((SUM(AL221:AO221))=SUM(AP217:AP220),SUM(AP217:AP220),"HIBA!")</f>
        <v>0</v>
      </c>
      <c r="AQ221" s="168">
        <f>SUM(AQ217:AQ220)</f>
        <v>0</v>
      </c>
      <c r="AR221" s="169">
        <f>SUM(AR217:AR220)</f>
        <v>0</v>
      </c>
      <c r="AS221" s="169">
        <f>SUM(AS217:AS220)</f>
        <v>0</v>
      </c>
      <c r="AT221" s="170">
        <f>IF((SUM(AP221:AS221))=SUM(AT217:AT220),SUM(AT217:AT220),"HIBA!")</f>
        <v>0</v>
      </c>
      <c r="AU221" s="168">
        <f>SUM(AU217:AU220)</f>
        <v>0</v>
      </c>
      <c r="AV221" s="169">
        <f>SUM(AV217:AV220)</f>
        <v>0</v>
      </c>
      <c r="AW221" s="169">
        <f>SUM(AW217:AW220)</f>
        <v>0</v>
      </c>
      <c r="AX221" s="170">
        <f>IF((SUM(AT221:AW221))=SUM(AX217:AX220),SUM(AX217:AX220),"HIBA!")</f>
        <v>0</v>
      </c>
    </row>
    <row r="222" spans="1:50" s="123" customFormat="1" ht="24.9" customHeight="1" x14ac:dyDescent="0.3">
      <c r="A222" s="34" t="s">
        <v>44</v>
      </c>
      <c r="B222" s="33" t="s">
        <v>42</v>
      </c>
      <c r="C222" s="165"/>
      <c r="D222" s="166"/>
      <c r="E222" s="166"/>
      <c r="F222" s="167">
        <f>SUM(C222:E222)</f>
        <v>0</v>
      </c>
      <c r="G222" s="165"/>
      <c r="H222" s="166"/>
      <c r="I222" s="166"/>
      <c r="J222" s="167">
        <f>SUM(F222:I222)</f>
        <v>0</v>
      </c>
      <c r="K222" s="165"/>
      <c r="L222" s="166"/>
      <c r="M222" s="166"/>
      <c r="N222" s="167">
        <f>SUM(J222:M222)</f>
        <v>0</v>
      </c>
      <c r="O222" s="165"/>
      <c r="P222" s="166"/>
      <c r="Q222" s="166"/>
      <c r="R222" s="167">
        <f>SUM(N222:Q222)</f>
        <v>0</v>
      </c>
      <c r="S222" s="165"/>
      <c r="T222" s="166"/>
      <c r="U222" s="166"/>
      <c r="V222" s="167">
        <f>SUM(R222:U222)</f>
        <v>0</v>
      </c>
      <c r="W222" s="165"/>
      <c r="X222" s="166"/>
      <c r="Y222" s="166"/>
      <c r="Z222" s="167">
        <f>SUM(V222:Y222)</f>
        <v>0</v>
      </c>
      <c r="AA222" s="165"/>
      <c r="AB222" s="166"/>
      <c r="AC222" s="166"/>
      <c r="AD222" s="167">
        <f>SUM(Z222:AC222)</f>
        <v>0</v>
      </c>
      <c r="AE222" s="165"/>
      <c r="AF222" s="166"/>
      <c r="AG222" s="166"/>
      <c r="AH222" s="167">
        <f>SUM(AD222:AG222)</f>
        <v>0</v>
      </c>
      <c r="AI222" s="165"/>
      <c r="AJ222" s="166"/>
      <c r="AK222" s="166"/>
      <c r="AL222" s="167">
        <f>SUM(AH222:AK222)</f>
        <v>0</v>
      </c>
      <c r="AM222" s="165"/>
      <c r="AN222" s="166"/>
      <c r="AO222" s="166"/>
      <c r="AP222" s="167">
        <f>SUM(AL222:AO222)</f>
        <v>0</v>
      </c>
      <c r="AQ222" s="165"/>
      <c r="AR222" s="166"/>
      <c r="AS222" s="166"/>
      <c r="AT222" s="167">
        <f>SUM(AP222:AS222)</f>
        <v>0</v>
      </c>
      <c r="AU222" s="165"/>
      <c r="AV222" s="166"/>
      <c r="AW222" s="166"/>
      <c r="AX222" s="167">
        <f>SUM(AT222:AW222)</f>
        <v>0</v>
      </c>
    </row>
    <row r="223" spans="1:50" s="123" customFormat="1" ht="24.9" hidden="1" customHeight="1" x14ac:dyDescent="0.3">
      <c r="A223" s="34" t="s">
        <v>43</v>
      </c>
      <c r="B223" s="33" t="s">
        <v>42</v>
      </c>
      <c r="C223" s="165"/>
      <c r="D223" s="166"/>
      <c r="E223" s="166"/>
      <c r="F223" s="167">
        <f>SUM(C223:E223)</f>
        <v>0</v>
      </c>
      <c r="G223" s="165"/>
      <c r="H223" s="166"/>
      <c r="I223" s="166"/>
      <c r="J223" s="167">
        <f>SUM(F223:I223)</f>
        <v>0</v>
      </c>
      <c r="K223" s="165"/>
      <c r="L223" s="166"/>
      <c r="M223" s="166"/>
      <c r="N223" s="167">
        <f>SUM(J223:M223)</f>
        <v>0</v>
      </c>
      <c r="O223" s="165"/>
      <c r="P223" s="166"/>
      <c r="Q223" s="166"/>
      <c r="R223" s="167">
        <f>SUM(N223:Q223)</f>
        <v>0</v>
      </c>
      <c r="S223" s="165"/>
      <c r="T223" s="166"/>
      <c r="U223" s="166"/>
      <c r="V223" s="167">
        <f>SUM(R223:U223)</f>
        <v>0</v>
      </c>
      <c r="W223" s="165"/>
      <c r="X223" s="166"/>
      <c r="Y223" s="166"/>
      <c r="Z223" s="167">
        <f>SUM(V223:Y223)</f>
        <v>0</v>
      </c>
      <c r="AA223" s="165"/>
      <c r="AB223" s="166"/>
      <c r="AC223" s="166"/>
      <c r="AD223" s="167">
        <f>SUM(Z223:AC223)</f>
        <v>0</v>
      </c>
      <c r="AE223" s="165"/>
      <c r="AF223" s="166"/>
      <c r="AG223" s="166"/>
      <c r="AH223" s="167">
        <f>SUM(AD223:AG223)</f>
        <v>0</v>
      </c>
      <c r="AI223" s="165"/>
      <c r="AJ223" s="166"/>
      <c r="AK223" s="166"/>
      <c r="AL223" s="167">
        <f>SUM(AH223:AK223)</f>
        <v>0</v>
      </c>
      <c r="AM223" s="165"/>
      <c r="AN223" s="166"/>
      <c r="AO223" s="166"/>
      <c r="AP223" s="167">
        <f>SUM(AL223:AO223)</f>
        <v>0</v>
      </c>
      <c r="AQ223" s="165"/>
      <c r="AR223" s="166"/>
      <c r="AS223" s="166"/>
      <c r="AT223" s="167">
        <f>SUM(AP223:AS223)</f>
        <v>0</v>
      </c>
      <c r="AU223" s="165"/>
      <c r="AV223" s="166"/>
      <c r="AW223" s="166"/>
      <c r="AX223" s="167">
        <f>SUM(AT223:AW223)</f>
        <v>0</v>
      </c>
    </row>
    <row r="224" spans="1:50" s="123" customFormat="1" ht="24.9" hidden="1" customHeight="1" x14ac:dyDescent="0.3">
      <c r="A224" s="34" t="s">
        <v>41</v>
      </c>
      <c r="B224" s="33" t="s">
        <v>39</v>
      </c>
      <c r="C224" s="165"/>
      <c r="D224" s="166"/>
      <c r="E224" s="166"/>
      <c r="F224" s="167">
        <f>SUM(C224:E224)</f>
        <v>0</v>
      </c>
      <c r="G224" s="165"/>
      <c r="H224" s="166"/>
      <c r="I224" s="166"/>
      <c r="J224" s="167">
        <f>SUM(F224:I224)</f>
        <v>0</v>
      </c>
      <c r="K224" s="165"/>
      <c r="L224" s="166"/>
      <c r="M224" s="166"/>
      <c r="N224" s="167">
        <f>SUM(J224:M224)</f>
        <v>0</v>
      </c>
      <c r="O224" s="165"/>
      <c r="P224" s="166"/>
      <c r="Q224" s="166"/>
      <c r="R224" s="167">
        <f>SUM(N224:Q224)</f>
        <v>0</v>
      </c>
      <c r="S224" s="165"/>
      <c r="T224" s="166"/>
      <c r="U224" s="166"/>
      <c r="V224" s="167">
        <f>SUM(R224:U224)</f>
        <v>0</v>
      </c>
      <c r="W224" s="165"/>
      <c r="X224" s="166"/>
      <c r="Y224" s="166"/>
      <c r="Z224" s="167">
        <f>SUM(V224:Y224)</f>
        <v>0</v>
      </c>
      <c r="AA224" s="165"/>
      <c r="AB224" s="166"/>
      <c r="AC224" s="166"/>
      <c r="AD224" s="167">
        <f>SUM(Z224:AC224)</f>
        <v>0</v>
      </c>
      <c r="AE224" s="165"/>
      <c r="AF224" s="166"/>
      <c r="AG224" s="166"/>
      <c r="AH224" s="167">
        <f>SUM(AD224:AG224)</f>
        <v>0</v>
      </c>
      <c r="AI224" s="165"/>
      <c r="AJ224" s="166"/>
      <c r="AK224" s="166"/>
      <c r="AL224" s="167">
        <f>SUM(AH224:AK224)</f>
        <v>0</v>
      </c>
      <c r="AM224" s="165"/>
      <c r="AN224" s="166"/>
      <c r="AO224" s="166"/>
      <c r="AP224" s="167">
        <f>SUM(AL224:AO224)</f>
        <v>0</v>
      </c>
      <c r="AQ224" s="165"/>
      <c r="AR224" s="166"/>
      <c r="AS224" s="166"/>
      <c r="AT224" s="167">
        <f>SUM(AP224:AS224)</f>
        <v>0</v>
      </c>
      <c r="AU224" s="165"/>
      <c r="AV224" s="166"/>
      <c r="AW224" s="166"/>
      <c r="AX224" s="167">
        <f>SUM(AT224:AW224)</f>
        <v>0</v>
      </c>
    </row>
    <row r="225" spans="1:50" s="123" customFormat="1" ht="24.9" hidden="1" customHeight="1" x14ac:dyDescent="0.3">
      <c r="A225" s="34" t="s">
        <v>40</v>
      </c>
      <c r="B225" s="33" t="s">
        <v>39</v>
      </c>
      <c r="C225" s="165"/>
      <c r="D225" s="166"/>
      <c r="E225" s="166"/>
      <c r="F225" s="167">
        <f>SUM(C225:E225)</f>
        <v>0</v>
      </c>
      <c r="G225" s="165"/>
      <c r="H225" s="166"/>
      <c r="I225" s="166"/>
      <c r="J225" s="167">
        <f>SUM(F225:I225)</f>
        <v>0</v>
      </c>
      <c r="K225" s="165"/>
      <c r="L225" s="166"/>
      <c r="M225" s="166"/>
      <c r="N225" s="167">
        <f>SUM(J225:M225)</f>
        <v>0</v>
      </c>
      <c r="O225" s="165"/>
      <c r="P225" s="166"/>
      <c r="Q225" s="166"/>
      <c r="R225" s="167">
        <f>SUM(N225:Q225)</f>
        <v>0</v>
      </c>
      <c r="S225" s="165"/>
      <c r="T225" s="166"/>
      <c r="U225" s="166"/>
      <c r="V225" s="167">
        <f>SUM(R225:U225)</f>
        <v>0</v>
      </c>
      <c r="W225" s="165"/>
      <c r="X225" s="166"/>
      <c r="Y225" s="166"/>
      <c r="Z225" s="167">
        <f>SUM(V225:Y225)</f>
        <v>0</v>
      </c>
      <c r="AA225" s="165"/>
      <c r="AB225" s="166"/>
      <c r="AC225" s="166"/>
      <c r="AD225" s="167">
        <f>SUM(Z225:AC225)</f>
        <v>0</v>
      </c>
      <c r="AE225" s="165"/>
      <c r="AF225" s="166"/>
      <c r="AG225" s="166"/>
      <c r="AH225" s="167">
        <f>SUM(AD225:AG225)</f>
        <v>0</v>
      </c>
      <c r="AI225" s="165"/>
      <c r="AJ225" s="166"/>
      <c r="AK225" s="166"/>
      <c r="AL225" s="167">
        <f>SUM(AH225:AK225)</f>
        <v>0</v>
      </c>
      <c r="AM225" s="165"/>
      <c r="AN225" s="166"/>
      <c r="AO225" s="166"/>
      <c r="AP225" s="167">
        <f>SUM(AL225:AO225)</f>
        <v>0</v>
      </c>
      <c r="AQ225" s="165"/>
      <c r="AR225" s="166"/>
      <c r="AS225" s="166"/>
      <c r="AT225" s="167">
        <f>SUM(AP225:AS225)</f>
        <v>0</v>
      </c>
      <c r="AU225" s="165"/>
      <c r="AV225" s="166"/>
      <c r="AW225" s="166"/>
      <c r="AX225" s="167">
        <f>SUM(AT225:AW225)</f>
        <v>0</v>
      </c>
    </row>
    <row r="226" spans="1:50" s="128" customFormat="1" ht="24.9" customHeight="1" x14ac:dyDescent="0.3">
      <c r="A226" s="28" t="s">
        <v>38</v>
      </c>
      <c r="B226" s="27" t="s">
        <v>37</v>
      </c>
      <c r="C226" s="168">
        <f>SUM(C222:C225)</f>
        <v>0</v>
      </c>
      <c r="D226" s="169">
        <f>SUM(D222:D225)</f>
        <v>0</v>
      </c>
      <c r="E226" s="169">
        <f>SUM(E222:E225)</f>
        <v>0</v>
      </c>
      <c r="F226" s="170">
        <f>IF((SUM(C226:E226))=SUM(F222:F225),SUM(F222:F225),"HIBA!")</f>
        <v>0</v>
      </c>
      <c r="G226" s="168">
        <f>SUM(G222:G225)</f>
        <v>0</v>
      </c>
      <c r="H226" s="169">
        <f>SUM(H222:H225)</f>
        <v>0</v>
      </c>
      <c r="I226" s="169">
        <f>SUM(I222:I225)</f>
        <v>0</v>
      </c>
      <c r="J226" s="170">
        <f>IF((SUM(F226:I226))=SUM(J222:J225),SUM(J222:J225),"HIBA!")</f>
        <v>0</v>
      </c>
      <c r="K226" s="168">
        <f>SUM(K222:K225)</f>
        <v>0</v>
      </c>
      <c r="L226" s="169">
        <f>SUM(L222:L225)</f>
        <v>0</v>
      </c>
      <c r="M226" s="169">
        <f>SUM(M222:M225)</f>
        <v>0</v>
      </c>
      <c r="N226" s="170">
        <f>IF((SUM(J226:M226))=SUM(N222:N225),SUM(N222:N225),"HIBA!")</f>
        <v>0</v>
      </c>
      <c r="O226" s="168">
        <f>SUM(O222:O225)</f>
        <v>0</v>
      </c>
      <c r="P226" s="169">
        <f>SUM(P222:P225)</f>
        <v>0</v>
      </c>
      <c r="Q226" s="169">
        <f>SUM(Q222:Q225)</f>
        <v>0</v>
      </c>
      <c r="R226" s="170">
        <f>IF((SUM(N226:Q226))=SUM(R222:R225),SUM(R222:R225),"HIBA!")</f>
        <v>0</v>
      </c>
      <c r="S226" s="168">
        <f>SUM(S222:S225)</f>
        <v>0</v>
      </c>
      <c r="T226" s="169">
        <f>SUM(T222:T225)</f>
        <v>0</v>
      </c>
      <c r="U226" s="169">
        <f>SUM(U222:U225)</f>
        <v>0</v>
      </c>
      <c r="V226" s="170">
        <f>IF((SUM(R226:U226))=SUM(V222:V225),SUM(V222:V225),"HIBA!")</f>
        <v>0</v>
      </c>
      <c r="W226" s="168">
        <f>SUM(W222:W225)</f>
        <v>0</v>
      </c>
      <c r="X226" s="169">
        <f>SUM(X222:X225)</f>
        <v>0</v>
      </c>
      <c r="Y226" s="169">
        <f>SUM(Y222:Y225)</f>
        <v>0</v>
      </c>
      <c r="Z226" s="170">
        <f>IF((SUM(V226:Y226))=SUM(Z222:Z225),SUM(Z222:Z225),"HIBA!")</f>
        <v>0</v>
      </c>
      <c r="AA226" s="168">
        <f>SUM(AA222:AA225)</f>
        <v>0</v>
      </c>
      <c r="AB226" s="169">
        <f>SUM(AB222:AB225)</f>
        <v>0</v>
      </c>
      <c r="AC226" s="169">
        <f>SUM(AC222:AC225)</f>
        <v>0</v>
      </c>
      <c r="AD226" s="170">
        <f>IF((SUM(Z226:AC226))=SUM(AD222:AD225),SUM(AD222:AD225),"HIBA!")</f>
        <v>0</v>
      </c>
      <c r="AE226" s="168">
        <f>SUM(AE222:AE225)</f>
        <v>0</v>
      </c>
      <c r="AF226" s="169">
        <f>SUM(AF222:AF225)</f>
        <v>0</v>
      </c>
      <c r="AG226" s="169">
        <f>SUM(AG222:AG225)</f>
        <v>0</v>
      </c>
      <c r="AH226" s="170">
        <f>IF((SUM(AD226:AG226))=SUM(AH222:AH225),SUM(AH222:AH225),"HIBA!")</f>
        <v>0</v>
      </c>
      <c r="AI226" s="168">
        <f>SUM(AI222:AI225)</f>
        <v>0</v>
      </c>
      <c r="AJ226" s="169">
        <f>SUM(AJ222:AJ225)</f>
        <v>0</v>
      </c>
      <c r="AK226" s="169">
        <f>SUM(AK222:AK225)</f>
        <v>0</v>
      </c>
      <c r="AL226" s="170">
        <f>IF((SUM(AH226:AK226))=SUM(AL222:AL225),SUM(AL222:AL225),"HIBA!")</f>
        <v>0</v>
      </c>
      <c r="AM226" s="168">
        <f>SUM(AM222:AM225)</f>
        <v>0</v>
      </c>
      <c r="AN226" s="169">
        <f>SUM(AN222:AN225)</f>
        <v>0</v>
      </c>
      <c r="AO226" s="169">
        <f>SUM(AO222:AO225)</f>
        <v>0</v>
      </c>
      <c r="AP226" s="170">
        <f>IF((SUM(AL226:AO226))=SUM(AP222:AP225),SUM(AP222:AP225),"HIBA!")</f>
        <v>0</v>
      </c>
      <c r="AQ226" s="168">
        <f>SUM(AQ222:AQ225)</f>
        <v>0</v>
      </c>
      <c r="AR226" s="169">
        <f>SUM(AR222:AR225)</f>
        <v>0</v>
      </c>
      <c r="AS226" s="169">
        <f>SUM(AS222:AS225)</f>
        <v>0</v>
      </c>
      <c r="AT226" s="170">
        <f>IF((SUM(AP226:AS226))=SUM(AT222:AT225),SUM(AT222:AT225),"HIBA!")</f>
        <v>0</v>
      </c>
      <c r="AU226" s="168">
        <f>SUM(AU222:AU225)</f>
        <v>0</v>
      </c>
      <c r="AV226" s="169">
        <f>SUM(AV222:AV225)</f>
        <v>0</v>
      </c>
      <c r="AW226" s="169">
        <f>SUM(AW222:AW225)</f>
        <v>0</v>
      </c>
      <c r="AX226" s="170">
        <f>IF((SUM(AT226:AW226))=SUM(AX222:AX225),SUM(AX222:AX225),"HIBA!")</f>
        <v>0</v>
      </c>
    </row>
    <row r="227" spans="1:50" s="123" customFormat="1" ht="24.9" hidden="1" customHeight="1" x14ac:dyDescent="0.3">
      <c r="A227" s="34" t="s">
        <v>36</v>
      </c>
      <c r="B227" s="33" t="s">
        <v>35</v>
      </c>
      <c r="C227" s="165"/>
      <c r="D227" s="166"/>
      <c r="E227" s="166"/>
      <c r="F227" s="167">
        <f t="shared" ref="F227:F233" si="132">SUM(C227:E227)</f>
        <v>0</v>
      </c>
      <c r="G227" s="165"/>
      <c r="H227" s="166"/>
      <c r="I227" s="166"/>
      <c r="J227" s="167">
        <f t="shared" ref="J227:J233" si="133">SUM(F227:I227)</f>
        <v>0</v>
      </c>
      <c r="K227" s="165"/>
      <c r="L227" s="166"/>
      <c r="M227" s="166"/>
      <c r="N227" s="167">
        <f t="shared" ref="N227:N233" si="134">SUM(J227:M227)</f>
        <v>0</v>
      </c>
      <c r="O227" s="165"/>
      <c r="P227" s="166"/>
      <c r="Q227" s="166"/>
      <c r="R227" s="167">
        <f t="shared" ref="R227:R233" si="135">SUM(N227:Q227)</f>
        <v>0</v>
      </c>
      <c r="S227" s="165"/>
      <c r="T227" s="166"/>
      <c r="U227" s="166"/>
      <c r="V227" s="167">
        <f t="shared" ref="V227:V233" si="136">SUM(R227:U227)</f>
        <v>0</v>
      </c>
      <c r="W227" s="165"/>
      <c r="X227" s="166"/>
      <c r="Y227" s="166"/>
      <c r="Z227" s="167">
        <f t="shared" ref="Z227:Z233" si="137">SUM(V227:Y227)</f>
        <v>0</v>
      </c>
      <c r="AA227" s="165"/>
      <c r="AB227" s="166"/>
      <c r="AC227" s="166"/>
      <c r="AD227" s="167">
        <f t="shared" ref="AD227:AD233" si="138">SUM(Z227:AC227)</f>
        <v>0</v>
      </c>
      <c r="AE227" s="165"/>
      <c r="AF227" s="166"/>
      <c r="AG227" s="166"/>
      <c r="AH227" s="167">
        <f t="shared" ref="AH227:AH233" si="139">SUM(AD227:AG227)</f>
        <v>0</v>
      </c>
      <c r="AI227" s="165"/>
      <c r="AJ227" s="166"/>
      <c r="AK227" s="166"/>
      <c r="AL227" s="167">
        <f t="shared" ref="AL227:AL233" si="140">SUM(AH227:AK227)</f>
        <v>0</v>
      </c>
      <c r="AM227" s="165"/>
      <c r="AN227" s="166"/>
      <c r="AO227" s="166"/>
      <c r="AP227" s="167">
        <f t="shared" ref="AP227:AP233" si="141">SUM(AL227:AO227)</f>
        <v>0</v>
      </c>
      <c r="AQ227" s="165"/>
      <c r="AR227" s="166"/>
      <c r="AS227" s="166"/>
      <c r="AT227" s="167">
        <f t="shared" ref="AT227:AT233" si="142">SUM(AP227:AS227)</f>
        <v>0</v>
      </c>
      <c r="AU227" s="165"/>
      <c r="AV227" s="166"/>
      <c r="AW227" s="166"/>
      <c r="AX227" s="167">
        <f t="shared" ref="AX227:AX233" si="143">SUM(AT227:AW227)</f>
        <v>0</v>
      </c>
    </row>
    <row r="228" spans="1:50" s="123" customFormat="1" ht="24.9" hidden="1" customHeight="1" x14ac:dyDescent="0.3">
      <c r="A228" s="34" t="s">
        <v>34</v>
      </c>
      <c r="B228" s="33" t="s">
        <v>33</v>
      </c>
      <c r="C228" s="165"/>
      <c r="D228" s="166"/>
      <c r="E228" s="166"/>
      <c r="F228" s="167">
        <f t="shared" si="132"/>
        <v>0</v>
      </c>
      <c r="G228" s="165"/>
      <c r="H228" s="166"/>
      <c r="I228" s="166"/>
      <c r="J228" s="167">
        <f t="shared" si="133"/>
        <v>0</v>
      </c>
      <c r="K228" s="165"/>
      <c r="L228" s="166"/>
      <c r="M228" s="166"/>
      <c r="N228" s="167">
        <f t="shared" si="134"/>
        <v>0</v>
      </c>
      <c r="O228" s="165"/>
      <c r="P228" s="166"/>
      <c r="Q228" s="166"/>
      <c r="R228" s="167">
        <f t="shared" si="135"/>
        <v>0</v>
      </c>
      <c r="S228" s="165"/>
      <c r="T228" s="166"/>
      <c r="U228" s="166"/>
      <c r="V228" s="167">
        <f t="shared" si="136"/>
        <v>0</v>
      </c>
      <c r="W228" s="165"/>
      <c r="X228" s="166"/>
      <c r="Y228" s="166"/>
      <c r="Z228" s="167">
        <f t="shared" si="137"/>
        <v>0</v>
      </c>
      <c r="AA228" s="165"/>
      <c r="AB228" s="166"/>
      <c r="AC228" s="166"/>
      <c r="AD228" s="167">
        <f t="shared" si="138"/>
        <v>0</v>
      </c>
      <c r="AE228" s="165"/>
      <c r="AF228" s="166"/>
      <c r="AG228" s="166"/>
      <c r="AH228" s="167">
        <f t="shared" si="139"/>
        <v>0</v>
      </c>
      <c r="AI228" s="165"/>
      <c r="AJ228" s="166"/>
      <c r="AK228" s="166"/>
      <c r="AL228" s="167">
        <f t="shared" si="140"/>
        <v>0</v>
      </c>
      <c r="AM228" s="165"/>
      <c r="AN228" s="166"/>
      <c r="AO228" s="166"/>
      <c r="AP228" s="167">
        <f t="shared" si="141"/>
        <v>0</v>
      </c>
      <c r="AQ228" s="165"/>
      <c r="AR228" s="166"/>
      <c r="AS228" s="166"/>
      <c r="AT228" s="167">
        <f t="shared" si="142"/>
        <v>0</v>
      </c>
      <c r="AU228" s="165"/>
      <c r="AV228" s="166"/>
      <c r="AW228" s="166"/>
      <c r="AX228" s="167">
        <f t="shared" si="143"/>
        <v>0</v>
      </c>
    </row>
    <row r="229" spans="1:50" s="123" customFormat="1" ht="24.9" customHeight="1" x14ac:dyDescent="0.3">
      <c r="A229" s="385" t="s">
        <v>32</v>
      </c>
      <c r="B229" s="386" t="s">
        <v>31</v>
      </c>
      <c r="C229" s="390"/>
      <c r="D229" s="391"/>
      <c r="E229" s="391"/>
      <c r="F229" s="392">
        <f t="shared" si="132"/>
        <v>0</v>
      </c>
      <c r="G229" s="390"/>
      <c r="H229" s="391"/>
      <c r="I229" s="391"/>
      <c r="J229" s="392">
        <f t="shared" si="133"/>
        <v>0</v>
      </c>
      <c r="K229" s="390"/>
      <c r="L229" s="391"/>
      <c r="M229" s="391"/>
      <c r="N229" s="392">
        <f t="shared" si="134"/>
        <v>0</v>
      </c>
      <c r="O229" s="165"/>
      <c r="P229" s="166"/>
      <c r="Q229" s="166"/>
      <c r="R229" s="167">
        <f t="shared" si="135"/>
        <v>0</v>
      </c>
      <c r="S229" s="165"/>
      <c r="T229" s="166"/>
      <c r="U229" s="166"/>
      <c r="V229" s="167">
        <f t="shared" si="136"/>
        <v>0</v>
      </c>
      <c r="W229" s="165"/>
      <c r="X229" s="166"/>
      <c r="Y229" s="166"/>
      <c r="Z229" s="167">
        <f t="shared" si="137"/>
        <v>0</v>
      </c>
      <c r="AA229" s="165"/>
      <c r="AB229" s="166"/>
      <c r="AC229" s="166"/>
      <c r="AD229" s="167">
        <f t="shared" si="138"/>
        <v>0</v>
      </c>
      <c r="AE229" s="165"/>
      <c r="AF229" s="166"/>
      <c r="AG229" s="166"/>
      <c r="AH229" s="167">
        <f t="shared" si="139"/>
        <v>0</v>
      </c>
      <c r="AI229" s="165"/>
      <c r="AJ229" s="166"/>
      <c r="AK229" s="166"/>
      <c r="AL229" s="167">
        <f t="shared" si="140"/>
        <v>0</v>
      </c>
      <c r="AM229" s="165"/>
      <c r="AN229" s="166"/>
      <c r="AO229" s="166"/>
      <c r="AP229" s="167">
        <f t="shared" si="141"/>
        <v>0</v>
      </c>
      <c r="AQ229" s="165"/>
      <c r="AR229" s="166"/>
      <c r="AS229" s="166"/>
      <c r="AT229" s="167">
        <f t="shared" si="142"/>
        <v>0</v>
      </c>
      <c r="AU229" s="165"/>
      <c r="AV229" s="166"/>
      <c r="AW229" s="166"/>
      <c r="AX229" s="167">
        <f t="shared" si="143"/>
        <v>0</v>
      </c>
    </row>
    <row r="230" spans="1:50" s="123" customFormat="1" ht="24.9" hidden="1" customHeight="1" x14ac:dyDescent="0.3">
      <c r="A230" s="34" t="s">
        <v>30</v>
      </c>
      <c r="B230" s="33" t="s">
        <v>29</v>
      </c>
      <c r="C230" s="165"/>
      <c r="D230" s="166"/>
      <c r="E230" s="166"/>
      <c r="F230" s="167">
        <f t="shared" si="132"/>
        <v>0</v>
      </c>
      <c r="G230" s="165"/>
      <c r="H230" s="166"/>
      <c r="I230" s="166"/>
      <c r="J230" s="167">
        <f t="shared" si="133"/>
        <v>0</v>
      </c>
      <c r="K230" s="165"/>
      <c r="L230" s="166"/>
      <c r="M230" s="166"/>
      <c r="N230" s="167">
        <f t="shared" si="134"/>
        <v>0</v>
      </c>
      <c r="O230" s="165"/>
      <c r="P230" s="166"/>
      <c r="Q230" s="166"/>
      <c r="R230" s="167">
        <f t="shared" si="135"/>
        <v>0</v>
      </c>
      <c r="S230" s="165"/>
      <c r="T230" s="166"/>
      <c r="U230" s="166"/>
      <c r="V230" s="167">
        <f t="shared" si="136"/>
        <v>0</v>
      </c>
      <c r="W230" s="165"/>
      <c r="X230" s="166"/>
      <c r="Y230" s="166"/>
      <c r="Z230" s="167">
        <f t="shared" si="137"/>
        <v>0</v>
      </c>
      <c r="AA230" s="165"/>
      <c r="AB230" s="166"/>
      <c r="AC230" s="166"/>
      <c r="AD230" s="167">
        <f t="shared" si="138"/>
        <v>0</v>
      </c>
      <c r="AE230" s="165"/>
      <c r="AF230" s="166"/>
      <c r="AG230" s="166"/>
      <c r="AH230" s="167">
        <f t="shared" si="139"/>
        <v>0</v>
      </c>
      <c r="AI230" s="165"/>
      <c r="AJ230" s="166"/>
      <c r="AK230" s="166"/>
      <c r="AL230" s="167">
        <f t="shared" si="140"/>
        <v>0</v>
      </c>
      <c r="AM230" s="165"/>
      <c r="AN230" s="166"/>
      <c r="AO230" s="166"/>
      <c r="AP230" s="167">
        <f t="shared" si="141"/>
        <v>0</v>
      </c>
      <c r="AQ230" s="165"/>
      <c r="AR230" s="166"/>
      <c r="AS230" s="166"/>
      <c r="AT230" s="167">
        <f t="shared" si="142"/>
        <v>0</v>
      </c>
      <c r="AU230" s="165"/>
      <c r="AV230" s="166"/>
      <c r="AW230" s="166"/>
      <c r="AX230" s="167">
        <f t="shared" si="143"/>
        <v>0</v>
      </c>
    </row>
    <row r="231" spans="1:50" s="123" customFormat="1" ht="24.9" hidden="1" customHeight="1" x14ac:dyDescent="0.3">
      <c r="A231" s="34" t="s">
        <v>28</v>
      </c>
      <c r="B231" s="33" t="s">
        <v>27</v>
      </c>
      <c r="C231" s="165"/>
      <c r="D231" s="166"/>
      <c r="E231" s="166"/>
      <c r="F231" s="167">
        <f t="shared" si="132"/>
        <v>0</v>
      </c>
      <c r="G231" s="165"/>
      <c r="H231" s="166"/>
      <c r="I231" s="166"/>
      <c r="J231" s="167">
        <f t="shared" si="133"/>
        <v>0</v>
      </c>
      <c r="K231" s="165"/>
      <c r="L231" s="166"/>
      <c r="M231" s="166"/>
      <c r="N231" s="167">
        <f t="shared" si="134"/>
        <v>0</v>
      </c>
      <c r="O231" s="165"/>
      <c r="P231" s="166"/>
      <c r="Q231" s="166"/>
      <c r="R231" s="167">
        <f t="shared" si="135"/>
        <v>0</v>
      </c>
      <c r="S231" s="165"/>
      <c r="T231" s="166"/>
      <c r="U231" s="166"/>
      <c r="V231" s="167">
        <f t="shared" si="136"/>
        <v>0</v>
      </c>
      <c r="W231" s="165"/>
      <c r="X231" s="166"/>
      <c r="Y231" s="166"/>
      <c r="Z231" s="167">
        <f t="shared" si="137"/>
        <v>0</v>
      </c>
      <c r="AA231" s="165"/>
      <c r="AB231" s="166"/>
      <c r="AC231" s="166"/>
      <c r="AD231" s="167">
        <f t="shared" si="138"/>
        <v>0</v>
      </c>
      <c r="AE231" s="165"/>
      <c r="AF231" s="166"/>
      <c r="AG231" s="166"/>
      <c r="AH231" s="167">
        <f t="shared" si="139"/>
        <v>0</v>
      </c>
      <c r="AI231" s="165"/>
      <c r="AJ231" s="166"/>
      <c r="AK231" s="166"/>
      <c r="AL231" s="167">
        <f t="shared" si="140"/>
        <v>0</v>
      </c>
      <c r="AM231" s="165"/>
      <c r="AN231" s="166"/>
      <c r="AO231" s="166"/>
      <c r="AP231" s="167">
        <f t="shared" si="141"/>
        <v>0</v>
      </c>
      <c r="AQ231" s="165"/>
      <c r="AR231" s="166"/>
      <c r="AS231" s="166"/>
      <c r="AT231" s="167">
        <f t="shared" si="142"/>
        <v>0</v>
      </c>
      <c r="AU231" s="165"/>
      <c r="AV231" s="166"/>
      <c r="AW231" s="166"/>
      <c r="AX231" s="167">
        <f t="shared" si="143"/>
        <v>0</v>
      </c>
    </row>
    <row r="232" spans="1:50" s="123" customFormat="1" ht="24.9" hidden="1" customHeight="1" x14ac:dyDescent="0.3">
      <c r="A232" s="34" t="s">
        <v>26</v>
      </c>
      <c r="B232" s="33" t="s">
        <v>25</v>
      </c>
      <c r="C232" s="165"/>
      <c r="D232" s="166"/>
      <c r="E232" s="166"/>
      <c r="F232" s="167">
        <f t="shared" si="132"/>
        <v>0</v>
      </c>
      <c r="G232" s="165"/>
      <c r="H232" s="166"/>
      <c r="I232" s="166"/>
      <c r="J232" s="167">
        <f t="shared" si="133"/>
        <v>0</v>
      </c>
      <c r="K232" s="165"/>
      <c r="L232" s="166"/>
      <c r="M232" s="166"/>
      <c r="N232" s="167">
        <f t="shared" si="134"/>
        <v>0</v>
      </c>
      <c r="O232" s="165"/>
      <c r="P232" s="166"/>
      <c r="Q232" s="166"/>
      <c r="R232" s="167">
        <f t="shared" si="135"/>
        <v>0</v>
      </c>
      <c r="S232" s="165"/>
      <c r="T232" s="166"/>
      <c r="U232" s="166"/>
      <c r="V232" s="167">
        <f t="shared" si="136"/>
        <v>0</v>
      </c>
      <c r="W232" s="165"/>
      <c r="X232" s="166"/>
      <c r="Y232" s="166"/>
      <c r="Z232" s="167">
        <f t="shared" si="137"/>
        <v>0</v>
      </c>
      <c r="AA232" s="165"/>
      <c r="AB232" s="166"/>
      <c r="AC232" s="166"/>
      <c r="AD232" s="167">
        <f t="shared" si="138"/>
        <v>0</v>
      </c>
      <c r="AE232" s="165"/>
      <c r="AF232" s="166"/>
      <c r="AG232" s="166"/>
      <c r="AH232" s="167">
        <f t="shared" si="139"/>
        <v>0</v>
      </c>
      <c r="AI232" s="165"/>
      <c r="AJ232" s="166"/>
      <c r="AK232" s="166"/>
      <c r="AL232" s="167">
        <f t="shared" si="140"/>
        <v>0</v>
      </c>
      <c r="AM232" s="165"/>
      <c r="AN232" s="166"/>
      <c r="AO232" s="166"/>
      <c r="AP232" s="167">
        <f t="shared" si="141"/>
        <v>0</v>
      </c>
      <c r="AQ232" s="165"/>
      <c r="AR232" s="166"/>
      <c r="AS232" s="166"/>
      <c r="AT232" s="167">
        <f t="shared" si="142"/>
        <v>0</v>
      </c>
      <c r="AU232" s="165"/>
      <c r="AV232" s="166"/>
      <c r="AW232" s="166"/>
      <c r="AX232" s="167">
        <f t="shared" si="143"/>
        <v>0</v>
      </c>
    </row>
    <row r="233" spans="1:50" s="123" customFormat="1" ht="24.9" hidden="1" customHeight="1" x14ac:dyDescent="0.3">
      <c r="A233" s="34" t="s">
        <v>24</v>
      </c>
      <c r="B233" s="33" t="s">
        <v>23</v>
      </c>
      <c r="C233" s="165"/>
      <c r="D233" s="166"/>
      <c r="E233" s="166"/>
      <c r="F233" s="167">
        <f t="shared" si="132"/>
        <v>0</v>
      </c>
      <c r="G233" s="165"/>
      <c r="H233" s="166"/>
      <c r="I233" s="166"/>
      <c r="J233" s="167">
        <f t="shared" si="133"/>
        <v>0</v>
      </c>
      <c r="K233" s="165"/>
      <c r="L233" s="166"/>
      <c r="M233" s="166"/>
      <c r="N233" s="167">
        <f t="shared" si="134"/>
        <v>0</v>
      </c>
      <c r="O233" s="165"/>
      <c r="P233" s="166"/>
      <c r="Q233" s="166"/>
      <c r="R233" s="167">
        <f t="shared" si="135"/>
        <v>0</v>
      </c>
      <c r="S233" s="165"/>
      <c r="T233" s="166"/>
      <c r="U233" s="166"/>
      <c r="V233" s="167">
        <f t="shared" si="136"/>
        <v>0</v>
      </c>
      <c r="W233" s="165"/>
      <c r="X233" s="166"/>
      <c r="Y233" s="166"/>
      <c r="Z233" s="167">
        <f t="shared" si="137"/>
        <v>0</v>
      </c>
      <c r="AA233" s="165"/>
      <c r="AB233" s="166"/>
      <c r="AC233" s="166"/>
      <c r="AD233" s="167">
        <f t="shared" si="138"/>
        <v>0</v>
      </c>
      <c r="AE233" s="165"/>
      <c r="AF233" s="166"/>
      <c r="AG233" s="166"/>
      <c r="AH233" s="167">
        <f t="shared" si="139"/>
        <v>0</v>
      </c>
      <c r="AI233" s="165"/>
      <c r="AJ233" s="166"/>
      <c r="AK233" s="166"/>
      <c r="AL233" s="167">
        <f t="shared" si="140"/>
        <v>0</v>
      </c>
      <c r="AM233" s="165"/>
      <c r="AN233" s="166"/>
      <c r="AO233" s="166"/>
      <c r="AP233" s="167">
        <f t="shared" si="141"/>
        <v>0</v>
      </c>
      <c r="AQ233" s="165"/>
      <c r="AR233" s="166"/>
      <c r="AS233" s="166"/>
      <c r="AT233" s="167">
        <f t="shared" si="142"/>
        <v>0</v>
      </c>
      <c r="AU233" s="165"/>
      <c r="AV233" s="166"/>
      <c r="AW233" s="166"/>
      <c r="AX233" s="167">
        <f t="shared" si="143"/>
        <v>0</v>
      </c>
    </row>
    <row r="234" spans="1:50" s="128" customFormat="1" ht="24.9" hidden="1" customHeight="1" x14ac:dyDescent="0.3">
      <c r="A234" s="28" t="s">
        <v>22</v>
      </c>
      <c r="B234" s="27" t="s">
        <v>21</v>
      </c>
      <c r="C234" s="168">
        <f>SUM(C232:C233)</f>
        <v>0</v>
      </c>
      <c r="D234" s="169">
        <f>SUM(D232:D233)</f>
        <v>0</v>
      </c>
      <c r="E234" s="169">
        <f>SUM(E232:E233)</f>
        <v>0</v>
      </c>
      <c r="F234" s="170">
        <f>IF((SUM(C234:E234))=SUM(F232:F233),SUM(F232:F233),"HIBA!")</f>
        <v>0</v>
      </c>
      <c r="G234" s="168">
        <f>SUM(G232:G233)</f>
        <v>0</v>
      </c>
      <c r="H234" s="169">
        <f>SUM(H232:H233)</f>
        <v>0</v>
      </c>
      <c r="I234" s="169">
        <f>SUM(I232:I233)</f>
        <v>0</v>
      </c>
      <c r="J234" s="170">
        <f>IF((SUM(F234:I234))=SUM(J232:J233),SUM(J232:J233),"HIBA!")</f>
        <v>0</v>
      </c>
      <c r="K234" s="168">
        <f>SUM(K232:K233)</f>
        <v>0</v>
      </c>
      <c r="L234" s="169">
        <f>SUM(L232:L233)</f>
        <v>0</v>
      </c>
      <c r="M234" s="169">
        <f>SUM(M232:M233)</f>
        <v>0</v>
      </c>
      <c r="N234" s="170">
        <f>IF((SUM(J234:M234))=SUM(N232:N233),SUM(N232:N233),"HIBA!")</f>
        <v>0</v>
      </c>
      <c r="O234" s="168">
        <f>SUM(O232:O233)</f>
        <v>0</v>
      </c>
      <c r="P234" s="169">
        <f>SUM(P232:P233)</f>
        <v>0</v>
      </c>
      <c r="Q234" s="169">
        <f>SUM(Q232:Q233)</f>
        <v>0</v>
      </c>
      <c r="R234" s="170">
        <f>IF((SUM(N234:Q234))=SUM(R232:R233),SUM(R232:R233),"HIBA!")</f>
        <v>0</v>
      </c>
      <c r="S234" s="168">
        <f>SUM(S232:S233)</f>
        <v>0</v>
      </c>
      <c r="T234" s="169">
        <f>SUM(T232:T233)</f>
        <v>0</v>
      </c>
      <c r="U234" s="169">
        <f>SUM(U232:U233)</f>
        <v>0</v>
      </c>
      <c r="V234" s="170">
        <f>IF((SUM(R234:U234))=SUM(V232:V233),SUM(V232:V233),"HIBA!")</f>
        <v>0</v>
      </c>
      <c r="W234" s="168">
        <f>SUM(W232:W233)</f>
        <v>0</v>
      </c>
      <c r="X234" s="169">
        <f>SUM(X232:X233)</f>
        <v>0</v>
      </c>
      <c r="Y234" s="169">
        <f>SUM(Y232:Y233)</f>
        <v>0</v>
      </c>
      <c r="Z234" s="170">
        <f>IF((SUM(V234:Y234))=SUM(Z232:Z233),SUM(Z232:Z233),"HIBA!")</f>
        <v>0</v>
      </c>
      <c r="AA234" s="168">
        <f>SUM(AA232:AA233)</f>
        <v>0</v>
      </c>
      <c r="AB234" s="169">
        <f>SUM(AB232:AB233)</f>
        <v>0</v>
      </c>
      <c r="AC234" s="169">
        <f>SUM(AC232:AC233)</f>
        <v>0</v>
      </c>
      <c r="AD234" s="170">
        <f>IF((SUM(Z234:AC234))=SUM(AD232:AD233),SUM(AD232:AD233),"HIBA!")</f>
        <v>0</v>
      </c>
      <c r="AE234" s="168">
        <f>SUM(AE232:AE233)</f>
        <v>0</v>
      </c>
      <c r="AF234" s="169">
        <f>SUM(AF232:AF233)</f>
        <v>0</v>
      </c>
      <c r="AG234" s="169">
        <f>SUM(AG232:AG233)</f>
        <v>0</v>
      </c>
      <c r="AH234" s="170">
        <f>IF((SUM(AD234:AG234))=SUM(AH232:AH233),SUM(AH232:AH233),"HIBA!")</f>
        <v>0</v>
      </c>
      <c r="AI234" s="168">
        <f>SUM(AI232:AI233)</f>
        <v>0</v>
      </c>
      <c r="AJ234" s="169">
        <f>SUM(AJ232:AJ233)</f>
        <v>0</v>
      </c>
      <c r="AK234" s="169">
        <f>SUM(AK232:AK233)</f>
        <v>0</v>
      </c>
      <c r="AL234" s="170">
        <f>IF((SUM(AH234:AK234))=SUM(AL232:AL233),SUM(AL232:AL233),"HIBA!")</f>
        <v>0</v>
      </c>
      <c r="AM234" s="168">
        <f>SUM(AM232:AM233)</f>
        <v>0</v>
      </c>
      <c r="AN234" s="169">
        <f>SUM(AN232:AN233)</f>
        <v>0</v>
      </c>
      <c r="AO234" s="169">
        <f>SUM(AO232:AO233)</f>
        <v>0</v>
      </c>
      <c r="AP234" s="170">
        <f>IF((SUM(AL234:AO234))=SUM(AP232:AP233),SUM(AP232:AP233),"HIBA!")</f>
        <v>0</v>
      </c>
      <c r="AQ234" s="168">
        <f>SUM(AQ232:AQ233)</f>
        <v>0</v>
      </c>
      <c r="AR234" s="169">
        <f>SUM(AR232:AR233)</f>
        <v>0</v>
      </c>
      <c r="AS234" s="169">
        <f>SUM(AS232:AS233)</f>
        <v>0</v>
      </c>
      <c r="AT234" s="170">
        <f>IF((SUM(AP234:AS234))=SUM(AT232:AT233),SUM(AT232:AT233),"HIBA!")</f>
        <v>0</v>
      </c>
      <c r="AU234" s="168">
        <f>SUM(AU232:AU233)</f>
        <v>0</v>
      </c>
      <c r="AV234" s="169">
        <f>SUM(AV232:AV233)</f>
        <v>0</v>
      </c>
      <c r="AW234" s="169">
        <f>SUM(AW232:AW233)</f>
        <v>0</v>
      </c>
      <c r="AX234" s="170">
        <f>IF((SUM(AT234:AW234))=SUM(AX232:AX233),SUM(AX232:AX233),"HIBA!")</f>
        <v>0</v>
      </c>
    </row>
    <row r="235" spans="1:50" s="128" customFormat="1" ht="24.9" customHeight="1" x14ac:dyDescent="0.3">
      <c r="A235" s="28" t="s">
        <v>20</v>
      </c>
      <c r="B235" s="27" t="s">
        <v>19</v>
      </c>
      <c r="C235" s="168">
        <f>SUM(C226:C231,C221,C216,C234)</f>
        <v>0</v>
      </c>
      <c r="D235" s="169">
        <f>SUM(D226:D231,D221,D216,D234)</f>
        <v>0</v>
      </c>
      <c r="E235" s="169">
        <f>SUM(E226:E231,E221,E216,E234)</f>
        <v>0</v>
      </c>
      <c r="F235" s="170">
        <f>IF((SUM(C235:E235))=SUM(F226:F231,F221,F216,F234),SUM(F226:F231,F221,F216,F234),"HIBA!")</f>
        <v>0</v>
      </c>
      <c r="G235" s="168">
        <f>SUM(G226:G231,G221,G216,G234)</f>
        <v>0</v>
      </c>
      <c r="H235" s="169">
        <f>SUM(H226:H231,H221,H216,H234)</f>
        <v>0</v>
      </c>
      <c r="I235" s="169">
        <f>SUM(I226:I231,I221,I216,I234)</f>
        <v>0</v>
      </c>
      <c r="J235" s="170">
        <f>IF((SUM(F235:I235))=SUM(J226:J231,J221,J216,J234),SUM(J226:J231,J221,J216,J234),"HIBA!")</f>
        <v>0</v>
      </c>
      <c r="K235" s="168">
        <f>SUM(K226:K231,K221,K216,K234)</f>
        <v>0</v>
      </c>
      <c r="L235" s="169">
        <f>SUM(L226:L231,L221,L216,L234)</f>
        <v>0</v>
      </c>
      <c r="M235" s="169">
        <f>SUM(M226:M231,M221,M216,M234)</f>
        <v>0</v>
      </c>
      <c r="N235" s="170">
        <f>IF((SUM(J235:M235))=SUM(N226:N231,N221,N216,N234),SUM(N226:N231,N221,N216,N234),"HIBA!")</f>
        <v>0</v>
      </c>
      <c r="O235" s="168">
        <f>SUM(O226:O231,O221,O216,O234)</f>
        <v>0</v>
      </c>
      <c r="P235" s="169">
        <f>SUM(P226:P231,P221,P216,P234)</f>
        <v>0</v>
      </c>
      <c r="Q235" s="169">
        <f>SUM(Q226:Q231,Q221,Q216,Q234)</f>
        <v>0</v>
      </c>
      <c r="R235" s="170">
        <f>IF((SUM(N235:Q235))=SUM(R226:R231,R221,R216,R234),SUM(R226:R231,R221,R216,R234),"HIBA!")</f>
        <v>0</v>
      </c>
      <c r="S235" s="168">
        <f>SUM(S226:S231,S221,S216,S234)</f>
        <v>0</v>
      </c>
      <c r="T235" s="169">
        <f>SUM(T226:T231,T221,T216,T234)</f>
        <v>0</v>
      </c>
      <c r="U235" s="169">
        <f>SUM(U226:U231,U221,U216,U234)</f>
        <v>0</v>
      </c>
      <c r="V235" s="170">
        <f>IF((SUM(R235:U235))=SUM(V226:V231,V221,V216,V234),SUM(V226:V231,V221,V216,V234),"HIBA!")</f>
        <v>0</v>
      </c>
      <c r="W235" s="168">
        <f>SUM(W226:W231,W221,W216,W234)</f>
        <v>0</v>
      </c>
      <c r="X235" s="169">
        <f>SUM(X226:X231,X221,X216,X234)</f>
        <v>0</v>
      </c>
      <c r="Y235" s="169">
        <f>SUM(Y226:Y231,Y221,Y216,Y234)</f>
        <v>0</v>
      </c>
      <c r="Z235" s="170">
        <f>IF((SUM(V235:Y235))=SUM(Z226:Z231,Z221,Z216,Z234),SUM(Z226:Z231,Z221,Z216,Z234),"HIBA!")</f>
        <v>0</v>
      </c>
      <c r="AA235" s="168">
        <f>SUM(AA226:AA231,AA221,AA216,AA234)</f>
        <v>0</v>
      </c>
      <c r="AB235" s="169">
        <f>SUM(AB226:AB231,AB221,AB216,AB234)</f>
        <v>0</v>
      </c>
      <c r="AC235" s="169">
        <f>SUM(AC226:AC231,AC221,AC216,AC234)</f>
        <v>0</v>
      </c>
      <c r="AD235" s="170">
        <f>IF((SUM(Z235:AC235))=SUM(AD226:AD231,AD221,AD216,AD234),SUM(AD226:AD231,AD221,AD216,AD234),"HIBA!")</f>
        <v>0</v>
      </c>
      <c r="AE235" s="168">
        <f>SUM(AE226:AE231,AE221,AE216,AE234)</f>
        <v>0</v>
      </c>
      <c r="AF235" s="169">
        <f>SUM(AF226:AF231,AF221,AF216,AF234)</f>
        <v>0</v>
      </c>
      <c r="AG235" s="169">
        <f>SUM(AG226:AG231,AG221,AG216,AG234)</f>
        <v>0</v>
      </c>
      <c r="AH235" s="170">
        <f>IF((SUM(AD235:AG235))=SUM(AH226:AH231,AH221,AH216,AH234),SUM(AH226:AH231,AH221,AH216,AH234),"HIBA!")</f>
        <v>0</v>
      </c>
      <c r="AI235" s="168">
        <f>SUM(AI226:AI231,AI221,AI216,AI234)</f>
        <v>0</v>
      </c>
      <c r="AJ235" s="169">
        <f>SUM(AJ226:AJ231,AJ221,AJ216,AJ234)</f>
        <v>0</v>
      </c>
      <c r="AK235" s="169">
        <f>SUM(AK226:AK231,AK221,AK216,AK234)</f>
        <v>0</v>
      </c>
      <c r="AL235" s="170">
        <f>IF((SUM(AH235:AK235))=SUM(AL226:AL231,AL221,AL216,AL234),SUM(AL226:AL231,AL221,AL216,AL234),"HIBA!")</f>
        <v>0</v>
      </c>
      <c r="AM235" s="168">
        <f>SUM(AM226:AM231,AM221,AM216,AM234)</f>
        <v>0</v>
      </c>
      <c r="AN235" s="169">
        <f>SUM(AN226:AN231,AN221,AN216,AN234)</f>
        <v>0</v>
      </c>
      <c r="AO235" s="169">
        <f>SUM(AO226:AO231,AO221,AO216,AO234)</f>
        <v>0</v>
      </c>
      <c r="AP235" s="170">
        <f>IF((SUM(AL235:AO235))=SUM(AP226:AP231,AP221,AP216,AP234),SUM(AP226:AP231,AP221,AP216,AP234),"HIBA!")</f>
        <v>0</v>
      </c>
      <c r="AQ235" s="168">
        <f>SUM(AQ226:AQ231,AQ221,AQ216,AQ234)</f>
        <v>0</v>
      </c>
      <c r="AR235" s="169">
        <f>SUM(AR226:AR231,AR221,AR216,AR234)</f>
        <v>0</v>
      </c>
      <c r="AS235" s="169">
        <f>SUM(AS226:AS231,AS221,AS216,AS234)</f>
        <v>0</v>
      </c>
      <c r="AT235" s="170">
        <f>IF((SUM(AP235:AS235))=SUM(AT226:AT231,AT221,AT216,AT234),SUM(AT226:AT231,AT221,AT216,AT234),"HIBA!")</f>
        <v>0</v>
      </c>
      <c r="AU235" s="168">
        <f>SUM(AU226:AU231,AU221,AU216,AU234)</f>
        <v>0</v>
      </c>
      <c r="AV235" s="169">
        <f>SUM(AV226:AV231,AV221,AV216,AV234)</f>
        <v>0</v>
      </c>
      <c r="AW235" s="169">
        <f>SUM(AW226:AW231,AW221,AW216,AW234)</f>
        <v>0</v>
      </c>
      <c r="AX235" s="170">
        <f>IF((SUM(AT235:AW235))=SUM(AX226:AX231,AX221,AX216,AX234),SUM(AX226:AX231,AX221,AX216,AX234),"HIBA!")</f>
        <v>0</v>
      </c>
    </row>
    <row r="236" spans="1:50" s="123" customFormat="1" ht="24.9" hidden="1" customHeight="1" x14ac:dyDescent="0.3">
      <c r="A236" s="34" t="s">
        <v>18</v>
      </c>
      <c r="B236" s="33" t="s">
        <v>17</v>
      </c>
      <c r="C236" s="165"/>
      <c r="D236" s="166"/>
      <c r="E236" s="166"/>
      <c r="F236" s="167">
        <f>SUM(C236:E236)</f>
        <v>0</v>
      </c>
      <c r="G236" s="165"/>
      <c r="H236" s="166"/>
      <c r="I236" s="166"/>
      <c r="J236" s="167">
        <f>SUM(F236:I236)</f>
        <v>0</v>
      </c>
      <c r="K236" s="165"/>
      <c r="L236" s="166"/>
      <c r="M236" s="166"/>
      <c r="N236" s="167">
        <f>SUM(J236:M236)</f>
        <v>0</v>
      </c>
      <c r="O236" s="165"/>
      <c r="P236" s="166"/>
      <c r="Q236" s="166"/>
      <c r="R236" s="167">
        <f>SUM(N236:Q236)</f>
        <v>0</v>
      </c>
      <c r="S236" s="165"/>
      <c r="T236" s="166"/>
      <c r="U236" s="166"/>
      <c r="V236" s="167">
        <f>SUM(R236:U236)</f>
        <v>0</v>
      </c>
      <c r="W236" s="165"/>
      <c r="X236" s="166"/>
      <c r="Y236" s="166"/>
      <c r="Z236" s="167">
        <f>SUM(V236:Y236)</f>
        <v>0</v>
      </c>
      <c r="AA236" s="165"/>
      <c r="AB236" s="166"/>
      <c r="AC236" s="166"/>
      <c r="AD236" s="167">
        <f>SUM(Z236:AC236)</f>
        <v>0</v>
      </c>
      <c r="AE236" s="165"/>
      <c r="AF236" s="166"/>
      <c r="AG236" s="166"/>
      <c r="AH236" s="167">
        <f>SUM(AD236:AG236)</f>
        <v>0</v>
      </c>
      <c r="AI236" s="165"/>
      <c r="AJ236" s="166"/>
      <c r="AK236" s="166"/>
      <c r="AL236" s="167">
        <f>SUM(AH236:AK236)</f>
        <v>0</v>
      </c>
      <c r="AM236" s="165"/>
      <c r="AN236" s="166"/>
      <c r="AO236" s="166"/>
      <c r="AP236" s="167">
        <f>SUM(AL236:AO236)</f>
        <v>0</v>
      </c>
      <c r="AQ236" s="165"/>
      <c r="AR236" s="166"/>
      <c r="AS236" s="166"/>
      <c r="AT236" s="167">
        <f>SUM(AP236:AS236)</f>
        <v>0</v>
      </c>
      <c r="AU236" s="165"/>
      <c r="AV236" s="166"/>
      <c r="AW236" s="166"/>
      <c r="AX236" s="167">
        <f>SUM(AT236:AW236)</f>
        <v>0</v>
      </c>
    </row>
    <row r="237" spans="1:50" s="123" customFormat="1" ht="24.9" hidden="1" customHeight="1" x14ac:dyDescent="0.3">
      <c r="A237" s="34" t="s">
        <v>16</v>
      </c>
      <c r="B237" s="33" t="s">
        <v>15</v>
      </c>
      <c r="C237" s="165"/>
      <c r="D237" s="166"/>
      <c r="E237" s="166"/>
      <c r="F237" s="167">
        <f>SUM(C237:E237)</f>
        <v>0</v>
      </c>
      <c r="G237" s="165"/>
      <c r="H237" s="166"/>
      <c r="I237" s="166"/>
      <c r="J237" s="167">
        <f>SUM(F237:I237)</f>
        <v>0</v>
      </c>
      <c r="K237" s="165"/>
      <c r="L237" s="166"/>
      <c r="M237" s="166"/>
      <c r="N237" s="167">
        <f>SUM(J237:M237)</f>
        <v>0</v>
      </c>
      <c r="O237" s="165"/>
      <c r="P237" s="166"/>
      <c r="Q237" s="166"/>
      <c r="R237" s="167">
        <f>SUM(N237:Q237)</f>
        <v>0</v>
      </c>
      <c r="S237" s="165"/>
      <c r="T237" s="166"/>
      <c r="U237" s="166"/>
      <c r="V237" s="167">
        <f>SUM(R237:U237)</f>
        <v>0</v>
      </c>
      <c r="W237" s="165"/>
      <c r="X237" s="166"/>
      <c r="Y237" s="166"/>
      <c r="Z237" s="167">
        <f>SUM(V237:Y237)</f>
        <v>0</v>
      </c>
      <c r="AA237" s="165"/>
      <c r="AB237" s="166"/>
      <c r="AC237" s="166"/>
      <c r="AD237" s="167">
        <f>SUM(Z237:AC237)</f>
        <v>0</v>
      </c>
      <c r="AE237" s="165"/>
      <c r="AF237" s="166"/>
      <c r="AG237" s="166"/>
      <c r="AH237" s="167">
        <f>SUM(AD237:AG237)</f>
        <v>0</v>
      </c>
      <c r="AI237" s="165"/>
      <c r="AJ237" s="166"/>
      <c r="AK237" s="166"/>
      <c r="AL237" s="167">
        <f>SUM(AH237:AK237)</f>
        <v>0</v>
      </c>
      <c r="AM237" s="165"/>
      <c r="AN237" s="166"/>
      <c r="AO237" s="166"/>
      <c r="AP237" s="167">
        <f>SUM(AL237:AO237)</f>
        <v>0</v>
      </c>
      <c r="AQ237" s="165"/>
      <c r="AR237" s="166"/>
      <c r="AS237" s="166"/>
      <c r="AT237" s="167">
        <f>SUM(AP237:AS237)</f>
        <v>0</v>
      </c>
      <c r="AU237" s="165"/>
      <c r="AV237" s="166"/>
      <c r="AW237" s="166"/>
      <c r="AX237" s="167">
        <f>SUM(AT237:AW237)</f>
        <v>0</v>
      </c>
    </row>
    <row r="238" spans="1:50" s="123" customFormat="1" ht="24.9" hidden="1" customHeight="1" x14ac:dyDescent="0.3">
      <c r="A238" s="34" t="s">
        <v>14</v>
      </c>
      <c r="B238" s="33" t="s">
        <v>13</v>
      </c>
      <c r="C238" s="165"/>
      <c r="D238" s="166"/>
      <c r="E238" s="166"/>
      <c r="F238" s="167">
        <f>SUM(C238:E238)</f>
        <v>0</v>
      </c>
      <c r="G238" s="165"/>
      <c r="H238" s="166"/>
      <c r="I238" s="166"/>
      <c r="J238" s="167">
        <f>SUM(F238:I238)</f>
        <v>0</v>
      </c>
      <c r="K238" s="165"/>
      <c r="L238" s="166"/>
      <c r="M238" s="166"/>
      <c r="N238" s="167">
        <f>SUM(J238:M238)</f>
        <v>0</v>
      </c>
      <c r="O238" s="165"/>
      <c r="P238" s="166"/>
      <c r="Q238" s="166"/>
      <c r="R238" s="167">
        <f>SUM(N238:Q238)</f>
        <v>0</v>
      </c>
      <c r="S238" s="165"/>
      <c r="T238" s="166"/>
      <c r="U238" s="166"/>
      <c r="V238" s="167">
        <f>SUM(R238:U238)</f>
        <v>0</v>
      </c>
      <c r="W238" s="165"/>
      <c r="X238" s="166"/>
      <c r="Y238" s="166"/>
      <c r="Z238" s="167">
        <f>SUM(V238:Y238)</f>
        <v>0</v>
      </c>
      <c r="AA238" s="165"/>
      <c r="AB238" s="166"/>
      <c r="AC238" s="166"/>
      <c r="AD238" s="167">
        <f>SUM(Z238:AC238)</f>
        <v>0</v>
      </c>
      <c r="AE238" s="165"/>
      <c r="AF238" s="166"/>
      <c r="AG238" s="166"/>
      <c r="AH238" s="167">
        <f>SUM(AD238:AG238)</f>
        <v>0</v>
      </c>
      <c r="AI238" s="165"/>
      <c r="AJ238" s="166"/>
      <c r="AK238" s="166"/>
      <c r="AL238" s="167">
        <f>SUM(AH238:AK238)</f>
        <v>0</v>
      </c>
      <c r="AM238" s="165"/>
      <c r="AN238" s="166"/>
      <c r="AO238" s="166"/>
      <c r="AP238" s="167">
        <f>SUM(AL238:AO238)</f>
        <v>0</v>
      </c>
      <c r="AQ238" s="165"/>
      <c r="AR238" s="166"/>
      <c r="AS238" s="166"/>
      <c r="AT238" s="167">
        <f>SUM(AP238:AS238)</f>
        <v>0</v>
      </c>
      <c r="AU238" s="165"/>
      <c r="AV238" s="166"/>
      <c r="AW238" s="166"/>
      <c r="AX238" s="167">
        <f>SUM(AT238:AW238)</f>
        <v>0</v>
      </c>
    </row>
    <row r="239" spans="1:50" s="123" customFormat="1" ht="24.9" hidden="1" customHeight="1" x14ac:dyDescent="0.3">
      <c r="A239" s="34" t="s">
        <v>12</v>
      </c>
      <c r="B239" s="33" t="s">
        <v>11</v>
      </c>
      <c r="C239" s="165"/>
      <c r="D239" s="166"/>
      <c r="E239" s="166"/>
      <c r="F239" s="167">
        <f>SUM(C239:E239)</f>
        <v>0</v>
      </c>
      <c r="G239" s="165"/>
      <c r="H239" s="166"/>
      <c r="I239" s="166"/>
      <c r="J239" s="167">
        <f>SUM(F239:I239)</f>
        <v>0</v>
      </c>
      <c r="K239" s="165"/>
      <c r="L239" s="166"/>
      <c r="M239" s="166"/>
      <c r="N239" s="167">
        <f>SUM(J239:M239)</f>
        <v>0</v>
      </c>
      <c r="O239" s="165"/>
      <c r="P239" s="166"/>
      <c r="Q239" s="166"/>
      <c r="R239" s="167">
        <f>SUM(N239:Q239)</f>
        <v>0</v>
      </c>
      <c r="S239" s="165"/>
      <c r="T239" s="166"/>
      <c r="U239" s="166"/>
      <c r="V239" s="167">
        <f>SUM(R239:U239)</f>
        <v>0</v>
      </c>
      <c r="W239" s="165"/>
      <c r="X239" s="166"/>
      <c r="Y239" s="166"/>
      <c r="Z239" s="167">
        <f>SUM(V239:Y239)</f>
        <v>0</v>
      </c>
      <c r="AA239" s="165"/>
      <c r="AB239" s="166"/>
      <c r="AC239" s="166"/>
      <c r="AD239" s="167">
        <f>SUM(Z239:AC239)</f>
        <v>0</v>
      </c>
      <c r="AE239" s="165"/>
      <c r="AF239" s="166"/>
      <c r="AG239" s="166"/>
      <c r="AH239" s="167">
        <f>SUM(AD239:AG239)</f>
        <v>0</v>
      </c>
      <c r="AI239" s="165"/>
      <c r="AJ239" s="166"/>
      <c r="AK239" s="166"/>
      <c r="AL239" s="167">
        <f>SUM(AH239:AK239)</f>
        <v>0</v>
      </c>
      <c r="AM239" s="165"/>
      <c r="AN239" s="166"/>
      <c r="AO239" s="166"/>
      <c r="AP239" s="167">
        <f>SUM(AL239:AO239)</f>
        <v>0</v>
      </c>
      <c r="AQ239" s="165"/>
      <c r="AR239" s="166"/>
      <c r="AS239" s="166"/>
      <c r="AT239" s="167">
        <f>SUM(AP239:AS239)</f>
        <v>0</v>
      </c>
      <c r="AU239" s="165"/>
      <c r="AV239" s="166"/>
      <c r="AW239" s="166"/>
      <c r="AX239" s="167">
        <f>SUM(AT239:AW239)</f>
        <v>0</v>
      </c>
    </row>
    <row r="240" spans="1:50" s="123" customFormat="1" ht="24.9" hidden="1" customHeight="1" x14ac:dyDescent="0.3">
      <c r="A240" s="34" t="s">
        <v>10</v>
      </c>
      <c r="B240" s="33" t="s">
        <v>9</v>
      </c>
      <c r="C240" s="165"/>
      <c r="D240" s="166"/>
      <c r="E240" s="166"/>
      <c r="F240" s="167">
        <f>SUM(C240:E240)</f>
        <v>0</v>
      </c>
      <c r="G240" s="165"/>
      <c r="H240" s="166"/>
      <c r="I240" s="166"/>
      <c r="J240" s="167">
        <f>SUM(F240:I240)</f>
        <v>0</v>
      </c>
      <c r="K240" s="165"/>
      <c r="L240" s="166"/>
      <c r="M240" s="166"/>
      <c r="N240" s="167">
        <f>SUM(J240:M240)</f>
        <v>0</v>
      </c>
      <c r="O240" s="165"/>
      <c r="P240" s="166"/>
      <c r="Q240" s="166"/>
      <c r="R240" s="167">
        <f>SUM(N240:Q240)</f>
        <v>0</v>
      </c>
      <c r="S240" s="165"/>
      <c r="T240" s="166"/>
      <c r="U240" s="166"/>
      <c r="V240" s="167">
        <f>SUM(R240:U240)</f>
        <v>0</v>
      </c>
      <c r="W240" s="165"/>
      <c r="X240" s="166"/>
      <c r="Y240" s="166"/>
      <c r="Z240" s="167">
        <f>SUM(V240:Y240)</f>
        <v>0</v>
      </c>
      <c r="AA240" s="165"/>
      <c r="AB240" s="166"/>
      <c r="AC240" s="166"/>
      <c r="AD240" s="167">
        <f>SUM(Z240:AC240)</f>
        <v>0</v>
      </c>
      <c r="AE240" s="165"/>
      <c r="AF240" s="166"/>
      <c r="AG240" s="166"/>
      <c r="AH240" s="167">
        <f>SUM(AD240:AG240)</f>
        <v>0</v>
      </c>
      <c r="AI240" s="165"/>
      <c r="AJ240" s="166"/>
      <c r="AK240" s="166"/>
      <c r="AL240" s="167">
        <f>SUM(AH240:AK240)</f>
        <v>0</v>
      </c>
      <c r="AM240" s="165"/>
      <c r="AN240" s="166"/>
      <c r="AO240" s="166"/>
      <c r="AP240" s="167">
        <f>SUM(AL240:AO240)</f>
        <v>0</v>
      </c>
      <c r="AQ240" s="165"/>
      <c r="AR240" s="166"/>
      <c r="AS240" s="166"/>
      <c r="AT240" s="167">
        <f>SUM(AP240:AS240)</f>
        <v>0</v>
      </c>
      <c r="AU240" s="165"/>
      <c r="AV240" s="166"/>
      <c r="AW240" s="166"/>
      <c r="AX240" s="167">
        <f>SUM(AT240:AW240)</f>
        <v>0</v>
      </c>
    </row>
    <row r="241" spans="1:50" s="128" customFormat="1" ht="24.9" hidden="1" customHeight="1" x14ac:dyDescent="0.3">
      <c r="A241" s="28" t="s">
        <v>8</v>
      </c>
      <c r="B241" s="27" t="s">
        <v>7</v>
      </c>
      <c r="C241" s="168">
        <f>SUM(C236:C240)</f>
        <v>0</v>
      </c>
      <c r="D241" s="169">
        <f>SUM(D236:D240)</f>
        <v>0</v>
      </c>
      <c r="E241" s="169">
        <f>SUM(E236:E240)</f>
        <v>0</v>
      </c>
      <c r="F241" s="170">
        <f>IF((SUM(C241:E241))=SUM(F236:F240),SUM(F236:F240),"HIBA!")</f>
        <v>0</v>
      </c>
      <c r="G241" s="168">
        <f>SUM(G236:G240)</f>
        <v>0</v>
      </c>
      <c r="H241" s="169">
        <f>SUM(H236:H240)</f>
        <v>0</v>
      </c>
      <c r="I241" s="169">
        <f>SUM(I236:I240)</f>
        <v>0</v>
      </c>
      <c r="J241" s="170">
        <f>IF((SUM(F241:I241))=SUM(J236:J240),SUM(J236:J240),"HIBA!")</f>
        <v>0</v>
      </c>
      <c r="K241" s="168">
        <f>SUM(K236:K240)</f>
        <v>0</v>
      </c>
      <c r="L241" s="169">
        <f>SUM(L236:L240)</f>
        <v>0</v>
      </c>
      <c r="M241" s="169">
        <f>SUM(M236:M240)</f>
        <v>0</v>
      </c>
      <c r="N241" s="170">
        <f>IF((SUM(J241:M241))=SUM(N236:N240),SUM(N236:N240),"HIBA!")</f>
        <v>0</v>
      </c>
      <c r="O241" s="168">
        <f>SUM(O236:O240)</f>
        <v>0</v>
      </c>
      <c r="P241" s="169">
        <f>SUM(P236:P240)</f>
        <v>0</v>
      </c>
      <c r="Q241" s="169">
        <f>SUM(Q236:Q240)</f>
        <v>0</v>
      </c>
      <c r="R241" s="170">
        <f>IF((SUM(N241:Q241))=SUM(R236:R240),SUM(R236:R240),"HIBA!")</f>
        <v>0</v>
      </c>
      <c r="S241" s="168">
        <f>SUM(S236:S240)</f>
        <v>0</v>
      </c>
      <c r="T241" s="169">
        <f>SUM(T236:T240)</f>
        <v>0</v>
      </c>
      <c r="U241" s="169">
        <f>SUM(U236:U240)</f>
        <v>0</v>
      </c>
      <c r="V241" s="170">
        <f>IF((SUM(R241:U241))=SUM(V236:V240),SUM(V236:V240),"HIBA!")</f>
        <v>0</v>
      </c>
      <c r="W241" s="168">
        <f>SUM(W236:W240)</f>
        <v>0</v>
      </c>
      <c r="X241" s="169">
        <f>SUM(X236:X240)</f>
        <v>0</v>
      </c>
      <c r="Y241" s="169">
        <f>SUM(Y236:Y240)</f>
        <v>0</v>
      </c>
      <c r="Z241" s="170">
        <f>IF((SUM(V241:Y241))=SUM(Z236:Z240),SUM(Z236:Z240),"HIBA!")</f>
        <v>0</v>
      </c>
      <c r="AA241" s="168">
        <f>SUM(AA236:AA240)</f>
        <v>0</v>
      </c>
      <c r="AB241" s="169">
        <f>SUM(AB236:AB240)</f>
        <v>0</v>
      </c>
      <c r="AC241" s="169">
        <f>SUM(AC236:AC240)</f>
        <v>0</v>
      </c>
      <c r="AD241" s="170">
        <f>IF((SUM(Z241:AC241))=SUM(AD236:AD240),SUM(AD236:AD240),"HIBA!")</f>
        <v>0</v>
      </c>
      <c r="AE241" s="168">
        <f>SUM(AE236:AE240)</f>
        <v>0</v>
      </c>
      <c r="AF241" s="169">
        <f>SUM(AF236:AF240)</f>
        <v>0</v>
      </c>
      <c r="AG241" s="169">
        <f>SUM(AG236:AG240)</f>
        <v>0</v>
      </c>
      <c r="AH241" s="170">
        <f>IF((SUM(AD241:AG241))=SUM(AH236:AH240),SUM(AH236:AH240),"HIBA!")</f>
        <v>0</v>
      </c>
      <c r="AI241" s="168">
        <f>SUM(AI236:AI240)</f>
        <v>0</v>
      </c>
      <c r="AJ241" s="169">
        <f>SUM(AJ236:AJ240)</f>
        <v>0</v>
      </c>
      <c r="AK241" s="169">
        <f>SUM(AK236:AK240)</f>
        <v>0</v>
      </c>
      <c r="AL241" s="170">
        <f>IF((SUM(AH241:AK241))=SUM(AL236:AL240),SUM(AL236:AL240),"HIBA!")</f>
        <v>0</v>
      </c>
      <c r="AM241" s="168">
        <f>SUM(AM236:AM240)</f>
        <v>0</v>
      </c>
      <c r="AN241" s="169">
        <f>SUM(AN236:AN240)</f>
        <v>0</v>
      </c>
      <c r="AO241" s="169">
        <f>SUM(AO236:AO240)</f>
        <v>0</v>
      </c>
      <c r="AP241" s="170">
        <f>IF((SUM(AL241:AO241))=SUM(AP236:AP240),SUM(AP236:AP240),"HIBA!")</f>
        <v>0</v>
      </c>
      <c r="AQ241" s="168">
        <f>SUM(AQ236:AQ240)</f>
        <v>0</v>
      </c>
      <c r="AR241" s="169">
        <f>SUM(AR236:AR240)</f>
        <v>0</v>
      </c>
      <c r="AS241" s="169">
        <f>SUM(AS236:AS240)</f>
        <v>0</v>
      </c>
      <c r="AT241" s="170">
        <f>IF((SUM(AP241:AS241))=SUM(AT236:AT240),SUM(AT236:AT240),"HIBA!")</f>
        <v>0</v>
      </c>
      <c r="AU241" s="168">
        <f>SUM(AU236:AU240)</f>
        <v>0</v>
      </c>
      <c r="AV241" s="169">
        <f>SUM(AV236:AV240)</f>
        <v>0</v>
      </c>
      <c r="AW241" s="169">
        <f>SUM(AW236:AW240)</f>
        <v>0</v>
      </c>
      <c r="AX241" s="170">
        <f>IF((SUM(AT241:AW241))=SUM(AX236:AX240),SUM(AX236:AX240),"HIBA!")</f>
        <v>0</v>
      </c>
    </row>
    <row r="242" spans="1:50" s="142" customFormat="1" ht="24.9" hidden="1" customHeight="1" x14ac:dyDescent="0.3">
      <c r="A242" s="22" t="s">
        <v>6</v>
      </c>
      <c r="B242" s="21" t="s">
        <v>5</v>
      </c>
      <c r="C242" s="172"/>
      <c r="D242" s="173"/>
      <c r="E242" s="173"/>
      <c r="F242" s="171">
        <f>SUM(C242:E242)</f>
        <v>0</v>
      </c>
      <c r="G242" s="172"/>
      <c r="H242" s="173"/>
      <c r="I242" s="173"/>
      <c r="J242" s="171">
        <f>SUM(F242:I242)</f>
        <v>0</v>
      </c>
      <c r="K242" s="172"/>
      <c r="L242" s="173"/>
      <c r="M242" s="173"/>
      <c r="N242" s="171">
        <f>SUM(J242:M242)</f>
        <v>0</v>
      </c>
      <c r="O242" s="172"/>
      <c r="P242" s="173"/>
      <c r="Q242" s="173"/>
      <c r="R242" s="171">
        <f>SUM(N242:Q242)</f>
        <v>0</v>
      </c>
      <c r="S242" s="172"/>
      <c r="T242" s="173"/>
      <c r="U242" s="173"/>
      <c r="V242" s="171">
        <f>SUM(R242:U242)</f>
        <v>0</v>
      </c>
      <c r="W242" s="172"/>
      <c r="X242" s="173"/>
      <c r="Y242" s="173"/>
      <c r="Z242" s="171">
        <f>SUM(V242:Y242)</f>
        <v>0</v>
      </c>
      <c r="AA242" s="172"/>
      <c r="AB242" s="173"/>
      <c r="AC242" s="173"/>
      <c r="AD242" s="171">
        <f>SUM(Z242:AC242)</f>
        <v>0</v>
      </c>
      <c r="AE242" s="172"/>
      <c r="AF242" s="173"/>
      <c r="AG242" s="173"/>
      <c r="AH242" s="171">
        <f>SUM(AD242:AG242)</f>
        <v>0</v>
      </c>
      <c r="AI242" s="172"/>
      <c r="AJ242" s="173"/>
      <c r="AK242" s="173"/>
      <c r="AL242" s="171">
        <f>SUM(AH242:AK242)</f>
        <v>0</v>
      </c>
      <c r="AM242" s="172"/>
      <c r="AN242" s="173"/>
      <c r="AO242" s="173"/>
      <c r="AP242" s="171">
        <f>SUM(AL242:AO242)</f>
        <v>0</v>
      </c>
      <c r="AQ242" s="172"/>
      <c r="AR242" s="173"/>
      <c r="AS242" s="173"/>
      <c r="AT242" s="171">
        <f>SUM(AP242:AS242)</f>
        <v>0</v>
      </c>
      <c r="AU242" s="172"/>
      <c r="AV242" s="173"/>
      <c r="AW242" s="173"/>
      <c r="AX242" s="171">
        <f>SUM(AT242:AW242)</f>
        <v>0</v>
      </c>
    </row>
    <row r="243" spans="1:50" s="142" customFormat="1" ht="24.9" hidden="1" customHeight="1" x14ac:dyDescent="0.3">
      <c r="A243" s="22" t="s">
        <v>4</v>
      </c>
      <c r="B243" s="21" t="s">
        <v>3</v>
      </c>
      <c r="C243" s="172"/>
      <c r="D243" s="173"/>
      <c r="E243" s="173"/>
      <c r="F243" s="171">
        <f>SUM(C243:E243)</f>
        <v>0</v>
      </c>
      <c r="G243" s="172"/>
      <c r="H243" s="173"/>
      <c r="I243" s="173"/>
      <c r="J243" s="171">
        <f>SUM(F243:I243)</f>
        <v>0</v>
      </c>
      <c r="K243" s="172"/>
      <c r="L243" s="173"/>
      <c r="M243" s="173"/>
      <c r="N243" s="171">
        <f>SUM(J243:M243)</f>
        <v>0</v>
      </c>
      <c r="O243" s="172"/>
      <c r="P243" s="173"/>
      <c r="Q243" s="173"/>
      <c r="R243" s="171">
        <f>SUM(N243:Q243)</f>
        <v>0</v>
      </c>
      <c r="S243" s="172"/>
      <c r="T243" s="173"/>
      <c r="U243" s="173"/>
      <c r="V243" s="171">
        <f>SUM(R243:U243)</f>
        <v>0</v>
      </c>
      <c r="W243" s="172"/>
      <c r="X243" s="173"/>
      <c r="Y243" s="173"/>
      <c r="Z243" s="171">
        <f>SUM(V243:Y243)</f>
        <v>0</v>
      </c>
      <c r="AA243" s="172"/>
      <c r="AB243" s="173"/>
      <c r="AC243" s="173"/>
      <c r="AD243" s="171">
        <f>SUM(Z243:AC243)</f>
        <v>0</v>
      </c>
      <c r="AE243" s="172"/>
      <c r="AF243" s="173"/>
      <c r="AG243" s="173"/>
      <c r="AH243" s="171">
        <f>SUM(AD243:AG243)</f>
        <v>0</v>
      </c>
      <c r="AI243" s="172"/>
      <c r="AJ243" s="173"/>
      <c r="AK243" s="173"/>
      <c r="AL243" s="171">
        <f>SUM(AH243:AK243)</f>
        <v>0</v>
      </c>
      <c r="AM243" s="172"/>
      <c r="AN243" s="173"/>
      <c r="AO243" s="173"/>
      <c r="AP243" s="171">
        <f>SUM(AL243:AO243)</f>
        <v>0</v>
      </c>
      <c r="AQ243" s="172"/>
      <c r="AR243" s="173"/>
      <c r="AS243" s="173"/>
      <c r="AT243" s="171">
        <f>SUM(AP243:AS243)</f>
        <v>0</v>
      </c>
      <c r="AU243" s="172"/>
      <c r="AV243" s="173"/>
      <c r="AW243" s="173"/>
      <c r="AX243" s="171">
        <f>SUM(AT243:AW243)</f>
        <v>0</v>
      </c>
    </row>
    <row r="244" spans="1:50" s="133" customFormat="1" ht="30" customHeight="1" x14ac:dyDescent="0.3">
      <c r="A244" s="16" t="s">
        <v>2</v>
      </c>
      <c r="B244" s="15" t="s">
        <v>1</v>
      </c>
      <c r="C244" s="174">
        <f>SUM(C241:C243,C235)</f>
        <v>0</v>
      </c>
      <c r="D244" s="175">
        <f>SUM(D241:D243,D235)</f>
        <v>0</v>
      </c>
      <c r="E244" s="175">
        <f>SUM(E241:E243,E235)</f>
        <v>0</v>
      </c>
      <c r="F244" s="176">
        <f>IF((SUM(C244:E244))=SUM(F241:F243,F235),SUM(F241:F243,F235),"HIBA!")</f>
        <v>0</v>
      </c>
      <c r="G244" s="174">
        <f>SUM(G241:G243,G235)</f>
        <v>0</v>
      </c>
      <c r="H244" s="175">
        <f>SUM(H241:H243,H235)</f>
        <v>0</v>
      </c>
      <c r="I244" s="175">
        <f>SUM(I241:I243,I235)</f>
        <v>0</v>
      </c>
      <c r="J244" s="176">
        <f>IF((SUM(F244:I244))=SUM(J241:J243,J235),SUM(J241:J243,J235),"HIBA!")</f>
        <v>0</v>
      </c>
      <c r="K244" s="174">
        <f>SUM(K241:K243,K235)</f>
        <v>0</v>
      </c>
      <c r="L244" s="175">
        <f>SUM(L241:L243,L235)</f>
        <v>0</v>
      </c>
      <c r="M244" s="175">
        <f>SUM(M241:M243,M235)</f>
        <v>0</v>
      </c>
      <c r="N244" s="176">
        <f>IF((SUM(J244:M244))=SUM(N241:N243,N235),SUM(N241:N243,N235),"HIBA!")</f>
        <v>0</v>
      </c>
      <c r="O244" s="174">
        <f>SUM(O241:O243,O235)</f>
        <v>0</v>
      </c>
      <c r="P244" s="175">
        <f>SUM(P241:P243,P235)</f>
        <v>0</v>
      </c>
      <c r="Q244" s="175">
        <f>SUM(Q241:Q243,Q235)</f>
        <v>0</v>
      </c>
      <c r="R244" s="176">
        <f>IF((SUM(N244:Q244))=SUM(R241:R243,R235),SUM(R241:R243,R235),"HIBA!")</f>
        <v>0</v>
      </c>
      <c r="S244" s="174">
        <f>SUM(S241:S243,S235)</f>
        <v>0</v>
      </c>
      <c r="T244" s="175">
        <f>SUM(T241:T243,T235)</f>
        <v>0</v>
      </c>
      <c r="U244" s="175">
        <f>SUM(U241:U243,U235)</f>
        <v>0</v>
      </c>
      <c r="V244" s="176">
        <f>IF((SUM(R244:U244))=SUM(V241:V243,V235),SUM(V241:V243,V235),"HIBA!")</f>
        <v>0</v>
      </c>
      <c r="W244" s="174">
        <f>SUM(W241:W243,W235)</f>
        <v>0</v>
      </c>
      <c r="X244" s="175">
        <f>SUM(X241:X243,X235)</f>
        <v>0</v>
      </c>
      <c r="Y244" s="175">
        <f>SUM(Y241:Y243,Y235)</f>
        <v>0</v>
      </c>
      <c r="Z244" s="176">
        <f>IF((SUM(V244:Y244))=SUM(Z241:Z243,Z235),SUM(Z241:Z243,Z235),"HIBA!")</f>
        <v>0</v>
      </c>
      <c r="AA244" s="174">
        <f>SUM(AA241:AA243,AA235)</f>
        <v>0</v>
      </c>
      <c r="AB244" s="175">
        <f>SUM(AB241:AB243,AB235)</f>
        <v>0</v>
      </c>
      <c r="AC244" s="175">
        <f>SUM(AC241:AC243,AC235)</f>
        <v>0</v>
      </c>
      <c r="AD244" s="176">
        <f>IF((SUM(Z244:AC244))=SUM(AD241:AD243,AD235),SUM(AD241:AD243,AD235),"HIBA!")</f>
        <v>0</v>
      </c>
      <c r="AE244" s="174">
        <f>SUM(AE241:AE243,AE235)</f>
        <v>0</v>
      </c>
      <c r="AF244" s="175">
        <f>SUM(AF241:AF243,AF235)</f>
        <v>0</v>
      </c>
      <c r="AG244" s="175">
        <f>SUM(AG241:AG243,AG235)</f>
        <v>0</v>
      </c>
      <c r="AH244" s="176">
        <f>IF((SUM(AD244:AG244))=SUM(AH241:AH243,AH235),SUM(AH241:AH243,AH235),"HIBA!")</f>
        <v>0</v>
      </c>
      <c r="AI244" s="174">
        <f>SUM(AI241:AI243,AI235)</f>
        <v>0</v>
      </c>
      <c r="AJ244" s="175">
        <f>SUM(AJ241:AJ243,AJ235)</f>
        <v>0</v>
      </c>
      <c r="AK244" s="175">
        <f>SUM(AK241:AK243,AK235)</f>
        <v>0</v>
      </c>
      <c r="AL244" s="176">
        <f>IF((SUM(AH244:AK244))=SUM(AL241:AL243,AL235),SUM(AL241:AL243,AL235),"HIBA!")</f>
        <v>0</v>
      </c>
      <c r="AM244" s="174">
        <f>SUM(AM241:AM243,AM235)</f>
        <v>0</v>
      </c>
      <c r="AN244" s="175">
        <f>SUM(AN241:AN243,AN235)</f>
        <v>0</v>
      </c>
      <c r="AO244" s="175">
        <f>SUM(AO241:AO243,AO235)</f>
        <v>0</v>
      </c>
      <c r="AP244" s="176">
        <f>IF((SUM(AL244:AO244))=SUM(AP241:AP243,AP235),SUM(AP241:AP243,AP235),"HIBA!")</f>
        <v>0</v>
      </c>
      <c r="AQ244" s="174">
        <f>SUM(AQ241:AQ243,AQ235)</f>
        <v>0</v>
      </c>
      <c r="AR244" s="175">
        <f>SUM(AR241:AR243,AR235)</f>
        <v>0</v>
      </c>
      <c r="AS244" s="175">
        <f>SUM(AS241:AS243,AS235)</f>
        <v>0</v>
      </c>
      <c r="AT244" s="176">
        <f>IF((SUM(AP244:AS244))=SUM(AT241:AT243,AT235),SUM(AT241:AT243,AT235),"HIBA!")</f>
        <v>0</v>
      </c>
      <c r="AU244" s="174">
        <f>SUM(AU241:AU243,AU235)</f>
        <v>0</v>
      </c>
      <c r="AV244" s="175">
        <f>SUM(AV241:AV243,AV235)</f>
        <v>0</v>
      </c>
      <c r="AW244" s="175">
        <f>SUM(AW241:AW243,AW235)</f>
        <v>0</v>
      </c>
      <c r="AX244" s="176">
        <f>IF((SUM(AT244:AW244))=SUM(AX241:AX243,AX235),SUM(AX241:AX243,AX235),"HIBA!")</f>
        <v>0</v>
      </c>
    </row>
    <row r="245" spans="1:50" s="148" customFormat="1" ht="30" customHeight="1" thickBot="1" x14ac:dyDescent="0.35">
      <c r="A245" s="155" t="s">
        <v>0</v>
      </c>
      <c r="B245" s="9"/>
      <c r="C245" s="183">
        <f>SUM(C244,C212)</f>
        <v>0</v>
      </c>
      <c r="D245" s="184">
        <f>SUM(D244,D212)</f>
        <v>0</v>
      </c>
      <c r="E245" s="184">
        <f>SUM(E244,E212)</f>
        <v>0</v>
      </c>
      <c r="F245" s="185">
        <f>IF((SUM(C245:E245))=SUM(F244,F212),SUM(F244,F212),"HIBA!")</f>
        <v>0</v>
      </c>
      <c r="G245" s="183">
        <f>SUM(G244,G212)</f>
        <v>0</v>
      </c>
      <c r="H245" s="184">
        <f>SUM(H244,H212)</f>
        <v>0</v>
      </c>
      <c r="I245" s="184">
        <f>SUM(I244,I212)</f>
        <v>0</v>
      </c>
      <c r="J245" s="185">
        <f>IF((SUM(F245:I245))=SUM(J244,J212),SUM(J244,J212),"HIBA!")</f>
        <v>0</v>
      </c>
      <c r="K245" s="183">
        <f>SUM(K244,K212)</f>
        <v>0</v>
      </c>
      <c r="L245" s="184">
        <f>SUM(L244,L212)</f>
        <v>0</v>
      </c>
      <c r="M245" s="184">
        <f>SUM(M244,M212)</f>
        <v>0</v>
      </c>
      <c r="N245" s="185">
        <f>IF((SUM(J245:M245))=SUM(N244,N212),SUM(N244,N212),"HIBA!")</f>
        <v>0</v>
      </c>
      <c r="O245" s="183">
        <f>SUM(O244,O212)</f>
        <v>0</v>
      </c>
      <c r="P245" s="184">
        <f>SUM(P244,P212)</f>
        <v>0</v>
      </c>
      <c r="Q245" s="184">
        <f>SUM(Q244,Q212)</f>
        <v>0</v>
      </c>
      <c r="R245" s="185">
        <f>IF((SUM(N245:Q245))=SUM(R244,R212),SUM(R244,R212),"HIBA!")</f>
        <v>0</v>
      </c>
      <c r="S245" s="183">
        <f>SUM(S244,S212)</f>
        <v>0</v>
      </c>
      <c r="T245" s="184">
        <f>SUM(T244,T212)</f>
        <v>0</v>
      </c>
      <c r="U245" s="184">
        <f>SUM(U244,U212)</f>
        <v>0</v>
      </c>
      <c r="V245" s="185">
        <f>IF((SUM(R245:U245))=SUM(V244,V212),SUM(V244,V212),"HIBA!")</f>
        <v>0</v>
      </c>
      <c r="W245" s="183">
        <f>SUM(W244,W212)</f>
        <v>0</v>
      </c>
      <c r="X245" s="184">
        <f>SUM(X244,X212)</f>
        <v>0</v>
      </c>
      <c r="Y245" s="184">
        <f>SUM(Y244,Y212)</f>
        <v>0</v>
      </c>
      <c r="Z245" s="185">
        <f>IF((SUM(V245:Y245))=SUM(Z244,Z212),SUM(Z244,Z212),"HIBA!")</f>
        <v>0</v>
      </c>
      <c r="AA245" s="183">
        <f>SUM(AA244,AA212)</f>
        <v>0</v>
      </c>
      <c r="AB245" s="184">
        <f>SUM(AB244,AB212)</f>
        <v>0</v>
      </c>
      <c r="AC245" s="184">
        <f>SUM(AC244,AC212)</f>
        <v>0</v>
      </c>
      <c r="AD245" s="185">
        <f>IF((SUM(Z245:AC245))=SUM(AD244,AD212),SUM(AD244,AD212),"HIBA!")</f>
        <v>0</v>
      </c>
      <c r="AE245" s="183">
        <f>SUM(AE244,AE212)</f>
        <v>0</v>
      </c>
      <c r="AF245" s="184">
        <f>SUM(AF244,AF212)</f>
        <v>0</v>
      </c>
      <c r="AG245" s="184">
        <f>SUM(AG244,AG212)</f>
        <v>0</v>
      </c>
      <c r="AH245" s="185">
        <f>IF((SUM(AD245:AG245))=SUM(AH244,AH212),SUM(AH244,AH212),"HIBA!")</f>
        <v>0</v>
      </c>
      <c r="AI245" s="183">
        <f>SUM(AI244,AI212)</f>
        <v>0</v>
      </c>
      <c r="AJ245" s="184">
        <f>SUM(AJ244,AJ212)</f>
        <v>0</v>
      </c>
      <c r="AK245" s="184">
        <f>SUM(AK244,AK212)</f>
        <v>0</v>
      </c>
      <c r="AL245" s="185">
        <f>IF((SUM(AH245:AK245))=SUM(AL244,AL212),SUM(AL244,AL212),"HIBA!")</f>
        <v>0</v>
      </c>
      <c r="AM245" s="183">
        <f>SUM(AM244,AM212)</f>
        <v>0</v>
      </c>
      <c r="AN245" s="184">
        <f>SUM(AN244,AN212)</f>
        <v>0</v>
      </c>
      <c r="AO245" s="184">
        <f>SUM(AO244,AO212)</f>
        <v>0</v>
      </c>
      <c r="AP245" s="185">
        <f>IF((SUM(AL245:AO245))=SUM(AP244,AP212),SUM(AP244,AP212),"HIBA!")</f>
        <v>0</v>
      </c>
      <c r="AQ245" s="183">
        <f>SUM(AQ244,AQ212)</f>
        <v>0</v>
      </c>
      <c r="AR245" s="184">
        <f>SUM(AR244,AR212)</f>
        <v>0</v>
      </c>
      <c r="AS245" s="184">
        <f>SUM(AS244,AS212)</f>
        <v>0</v>
      </c>
      <c r="AT245" s="185">
        <f>IF((SUM(AP245:AS245))=SUM(AT244,AT212),SUM(AT244,AT212),"HIBA!")</f>
        <v>0</v>
      </c>
      <c r="AU245" s="183">
        <f>SUM(AU244,AU212)</f>
        <v>0</v>
      </c>
      <c r="AV245" s="184">
        <f>SUM(AV244,AV212)</f>
        <v>0</v>
      </c>
      <c r="AW245" s="184">
        <f>SUM(AW244,AW212)</f>
        <v>0</v>
      </c>
      <c r="AX245" s="185">
        <f>IF((SUM(AT245:AW245))=SUM(AX244,AX212),SUM(AX244,AX212),"HIBA!")</f>
        <v>0</v>
      </c>
    </row>
    <row r="246" spans="1:50" x14ac:dyDescent="0.3">
      <c r="C246" s="186">
        <f>C245-C137</f>
        <v>0</v>
      </c>
      <c r="D246" s="186">
        <f t="shared" ref="D246:J246" si="144">D245-D137</f>
        <v>0</v>
      </c>
      <c r="E246" s="186">
        <f t="shared" si="144"/>
        <v>0</v>
      </c>
      <c r="F246" s="186">
        <f t="shared" si="144"/>
        <v>0</v>
      </c>
      <c r="G246" s="186">
        <f t="shared" si="144"/>
        <v>0</v>
      </c>
      <c r="H246" s="186">
        <f t="shared" si="144"/>
        <v>0</v>
      </c>
      <c r="I246" s="186">
        <f t="shared" si="144"/>
        <v>0</v>
      </c>
      <c r="J246" s="186">
        <f t="shared" si="144"/>
        <v>0</v>
      </c>
      <c r="N246" s="107" t="str">
        <f>IF(N137=N245,"",N137-N245)</f>
        <v/>
      </c>
      <c r="R246" s="107" t="str">
        <f>IF(R137=R245,"",R137-R245)</f>
        <v/>
      </c>
      <c r="V246" s="107" t="str">
        <f>IF(V137=V245,"",V137-V245)</f>
        <v/>
      </c>
      <c r="Z246" s="107" t="str">
        <f>IF(Z137=Z245,"",Z137-Z245)</f>
        <v/>
      </c>
      <c r="AD246" s="107" t="str">
        <f>IF(AD137=AD245,"",AD137-AD245)</f>
        <v/>
      </c>
      <c r="AH246" s="107" t="str">
        <f>IF(AH137=AH245,"",AH137-AH245)</f>
        <v/>
      </c>
      <c r="AL246" s="107" t="str">
        <f>IF(AL137=AL245,"",AL137-AL245)</f>
        <v/>
      </c>
      <c r="AP246" s="107" t="str">
        <f>IF(AP137=AP245,"",AP137-AP245)</f>
        <v/>
      </c>
      <c r="AT246" s="107" t="str">
        <f>IF(AT137=AT245,"",AT137-AT245)</f>
        <v/>
      </c>
      <c r="AX246" s="107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07" customWidth="1"/>
    <col min="2" max="2" width="10.109375" style="4" customWidth="1"/>
    <col min="3" max="4" width="8.44140625" style="106" bestFit="1" customWidth="1"/>
    <col min="5" max="5" width="7.109375" style="106" customWidth="1"/>
    <col min="6" max="6" width="11.109375" style="107" bestFit="1" customWidth="1"/>
    <col min="7" max="8" width="8.44140625" style="106" customWidth="1"/>
    <col min="9" max="9" width="6.109375" style="106" customWidth="1"/>
    <col min="10" max="10" width="11.109375" style="107" customWidth="1"/>
    <col min="11" max="13" width="10.6640625" style="106" customWidth="1"/>
    <col min="14" max="14" width="16.6640625" style="107" customWidth="1"/>
    <col min="15" max="17" width="10.6640625" style="106" customWidth="1"/>
    <col min="18" max="18" width="16.6640625" style="107" customWidth="1"/>
    <col min="19" max="21" width="10.6640625" style="106" hidden="1" customWidth="1"/>
    <col min="22" max="22" width="16.6640625" style="107" hidden="1" customWidth="1"/>
    <col min="23" max="25" width="10.6640625" style="106" hidden="1" customWidth="1"/>
    <col min="26" max="26" width="16.6640625" style="107" hidden="1" customWidth="1"/>
    <col min="27" max="29" width="10.6640625" style="106" hidden="1" customWidth="1"/>
    <col min="30" max="30" width="16.6640625" style="107" hidden="1" customWidth="1"/>
    <col min="31" max="33" width="10.6640625" style="106" hidden="1" customWidth="1"/>
    <col min="34" max="34" width="16.6640625" style="107" hidden="1" customWidth="1"/>
    <col min="35" max="37" width="10.6640625" style="106" hidden="1" customWidth="1"/>
    <col min="38" max="38" width="16.6640625" style="107" hidden="1" customWidth="1"/>
    <col min="39" max="41" width="10.6640625" style="106" hidden="1" customWidth="1"/>
    <col min="42" max="42" width="16.6640625" style="107" hidden="1" customWidth="1"/>
    <col min="43" max="45" width="10.6640625" style="106" hidden="1" customWidth="1"/>
    <col min="46" max="46" width="16.6640625" style="107" hidden="1" customWidth="1"/>
    <col min="47" max="49" width="10.6640625" style="106" hidden="1" customWidth="1"/>
    <col min="50" max="50" width="16.6640625" style="107" hidden="1" customWidth="1"/>
    <col min="51" max="51" width="9.109375" style="105"/>
    <col min="52" max="254" width="9.109375" style="104"/>
    <col min="255" max="255" width="39.44140625" style="104" customWidth="1"/>
    <col min="256" max="256" width="8.88671875" style="104" bestFit="1" customWidth="1"/>
    <col min="257" max="257" width="9.88671875" style="104" bestFit="1" customWidth="1"/>
    <col min="258" max="265" width="8.6640625" style="104" customWidth="1"/>
    <col min="266" max="510" width="9.109375" style="104"/>
    <col min="511" max="511" width="39.44140625" style="104" customWidth="1"/>
    <col min="512" max="512" width="8.88671875" style="104" bestFit="1" customWidth="1"/>
    <col min="513" max="513" width="9.88671875" style="104" bestFit="1" customWidth="1"/>
    <col min="514" max="521" width="8.6640625" style="104" customWidth="1"/>
    <col min="522" max="766" width="9.109375" style="104"/>
    <col min="767" max="767" width="39.44140625" style="104" customWidth="1"/>
    <col min="768" max="768" width="8.88671875" style="104" bestFit="1" customWidth="1"/>
    <col min="769" max="769" width="9.88671875" style="104" bestFit="1" customWidth="1"/>
    <col min="770" max="777" width="8.6640625" style="104" customWidth="1"/>
    <col min="778" max="1022" width="9.109375" style="104"/>
    <col min="1023" max="1023" width="39.44140625" style="104" customWidth="1"/>
    <col min="1024" max="1024" width="8.88671875" style="104" bestFit="1" customWidth="1"/>
    <col min="1025" max="1025" width="9.88671875" style="104" bestFit="1" customWidth="1"/>
    <col min="1026" max="1033" width="8.6640625" style="104" customWidth="1"/>
    <col min="1034" max="1278" width="9.109375" style="104"/>
    <col min="1279" max="1279" width="39.44140625" style="104" customWidth="1"/>
    <col min="1280" max="1280" width="8.88671875" style="104" bestFit="1" customWidth="1"/>
    <col min="1281" max="1281" width="9.88671875" style="104" bestFit="1" customWidth="1"/>
    <col min="1282" max="1289" width="8.6640625" style="104" customWidth="1"/>
    <col min="1290" max="1534" width="9.109375" style="104"/>
    <col min="1535" max="1535" width="39.44140625" style="104" customWidth="1"/>
    <col min="1536" max="1536" width="8.88671875" style="104" bestFit="1" customWidth="1"/>
    <col min="1537" max="1537" width="9.88671875" style="104" bestFit="1" customWidth="1"/>
    <col min="1538" max="1545" width="8.6640625" style="104" customWidth="1"/>
    <col min="1546" max="1790" width="9.109375" style="104"/>
    <col min="1791" max="1791" width="39.44140625" style="104" customWidth="1"/>
    <col min="1792" max="1792" width="8.88671875" style="104" bestFit="1" customWidth="1"/>
    <col min="1793" max="1793" width="9.88671875" style="104" bestFit="1" customWidth="1"/>
    <col min="1794" max="1801" width="8.6640625" style="104" customWidth="1"/>
    <col min="1802" max="2046" width="9.109375" style="104"/>
    <col min="2047" max="2047" width="39.44140625" style="104" customWidth="1"/>
    <col min="2048" max="2048" width="8.88671875" style="104" bestFit="1" customWidth="1"/>
    <col min="2049" max="2049" width="9.88671875" style="104" bestFit="1" customWidth="1"/>
    <col min="2050" max="2057" width="8.6640625" style="104" customWidth="1"/>
    <col min="2058" max="2302" width="9.109375" style="104"/>
    <col min="2303" max="2303" width="39.44140625" style="104" customWidth="1"/>
    <col min="2304" max="2304" width="8.88671875" style="104" bestFit="1" customWidth="1"/>
    <col min="2305" max="2305" width="9.88671875" style="104" bestFit="1" customWidth="1"/>
    <col min="2306" max="2313" width="8.6640625" style="104" customWidth="1"/>
    <col min="2314" max="2558" width="9.109375" style="104"/>
    <col min="2559" max="2559" width="39.44140625" style="104" customWidth="1"/>
    <col min="2560" max="2560" width="8.88671875" style="104" bestFit="1" customWidth="1"/>
    <col min="2561" max="2561" width="9.88671875" style="104" bestFit="1" customWidth="1"/>
    <col min="2562" max="2569" width="8.6640625" style="104" customWidth="1"/>
    <col min="2570" max="2814" width="9.109375" style="104"/>
    <col min="2815" max="2815" width="39.44140625" style="104" customWidth="1"/>
    <col min="2816" max="2816" width="8.88671875" style="104" bestFit="1" customWidth="1"/>
    <col min="2817" max="2817" width="9.88671875" style="104" bestFit="1" customWidth="1"/>
    <col min="2818" max="2825" width="8.6640625" style="104" customWidth="1"/>
    <col min="2826" max="3070" width="9.109375" style="104"/>
    <col min="3071" max="3071" width="39.44140625" style="104" customWidth="1"/>
    <col min="3072" max="3072" width="8.88671875" style="104" bestFit="1" customWidth="1"/>
    <col min="3073" max="3073" width="9.88671875" style="104" bestFit="1" customWidth="1"/>
    <col min="3074" max="3081" width="8.6640625" style="104" customWidth="1"/>
    <col min="3082" max="3326" width="9.109375" style="104"/>
    <col min="3327" max="3327" width="39.44140625" style="104" customWidth="1"/>
    <col min="3328" max="3328" width="8.88671875" style="104" bestFit="1" customWidth="1"/>
    <col min="3329" max="3329" width="9.88671875" style="104" bestFit="1" customWidth="1"/>
    <col min="3330" max="3337" width="8.6640625" style="104" customWidth="1"/>
    <col min="3338" max="3582" width="9.109375" style="104"/>
    <col min="3583" max="3583" width="39.44140625" style="104" customWidth="1"/>
    <col min="3584" max="3584" width="8.88671875" style="104" bestFit="1" customWidth="1"/>
    <col min="3585" max="3585" width="9.88671875" style="104" bestFit="1" customWidth="1"/>
    <col min="3586" max="3593" width="8.6640625" style="104" customWidth="1"/>
    <col min="3594" max="3838" width="9.109375" style="104"/>
    <col min="3839" max="3839" width="39.44140625" style="104" customWidth="1"/>
    <col min="3840" max="3840" width="8.88671875" style="104" bestFit="1" customWidth="1"/>
    <col min="3841" max="3841" width="9.88671875" style="104" bestFit="1" customWidth="1"/>
    <col min="3842" max="3849" width="8.6640625" style="104" customWidth="1"/>
    <col min="3850" max="4094" width="9.109375" style="104"/>
    <col min="4095" max="4095" width="39.44140625" style="104" customWidth="1"/>
    <col min="4096" max="4096" width="8.88671875" style="104" bestFit="1" customWidth="1"/>
    <col min="4097" max="4097" width="9.88671875" style="104" bestFit="1" customWidth="1"/>
    <col min="4098" max="4105" width="8.6640625" style="104" customWidth="1"/>
    <col min="4106" max="4350" width="9.109375" style="104"/>
    <col min="4351" max="4351" width="39.44140625" style="104" customWidth="1"/>
    <col min="4352" max="4352" width="8.88671875" style="104" bestFit="1" customWidth="1"/>
    <col min="4353" max="4353" width="9.88671875" style="104" bestFit="1" customWidth="1"/>
    <col min="4354" max="4361" width="8.6640625" style="104" customWidth="1"/>
    <col min="4362" max="4606" width="9.109375" style="104"/>
    <col min="4607" max="4607" width="39.44140625" style="104" customWidth="1"/>
    <col min="4608" max="4608" width="8.88671875" style="104" bestFit="1" customWidth="1"/>
    <col min="4609" max="4609" width="9.88671875" style="104" bestFit="1" customWidth="1"/>
    <col min="4610" max="4617" width="8.6640625" style="104" customWidth="1"/>
    <col min="4618" max="4862" width="9.109375" style="104"/>
    <col min="4863" max="4863" width="39.44140625" style="104" customWidth="1"/>
    <col min="4864" max="4864" width="8.88671875" style="104" bestFit="1" customWidth="1"/>
    <col min="4865" max="4865" width="9.88671875" style="104" bestFit="1" customWidth="1"/>
    <col min="4866" max="4873" width="8.6640625" style="104" customWidth="1"/>
    <col min="4874" max="5118" width="9.109375" style="104"/>
    <col min="5119" max="5119" width="39.44140625" style="104" customWidth="1"/>
    <col min="5120" max="5120" width="8.88671875" style="104" bestFit="1" customWidth="1"/>
    <col min="5121" max="5121" width="9.88671875" style="104" bestFit="1" customWidth="1"/>
    <col min="5122" max="5129" width="8.6640625" style="104" customWidth="1"/>
    <col min="5130" max="5374" width="9.109375" style="104"/>
    <col min="5375" max="5375" width="39.44140625" style="104" customWidth="1"/>
    <col min="5376" max="5376" width="8.88671875" style="104" bestFit="1" customWidth="1"/>
    <col min="5377" max="5377" width="9.88671875" style="104" bestFit="1" customWidth="1"/>
    <col min="5378" max="5385" width="8.6640625" style="104" customWidth="1"/>
    <col min="5386" max="5630" width="9.109375" style="104"/>
    <col min="5631" max="5631" width="39.44140625" style="104" customWidth="1"/>
    <col min="5632" max="5632" width="8.88671875" style="104" bestFit="1" customWidth="1"/>
    <col min="5633" max="5633" width="9.88671875" style="104" bestFit="1" customWidth="1"/>
    <col min="5634" max="5641" width="8.6640625" style="104" customWidth="1"/>
    <col min="5642" max="5886" width="9.109375" style="104"/>
    <col min="5887" max="5887" width="39.44140625" style="104" customWidth="1"/>
    <col min="5888" max="5888" width="8.88671875" style="104" bestFit="1" customWidth="1"/>
    <col min="5889" max="5889" width="9.88671875" style="104" bestFit="1" customWidth="1"/>
    <col min="5890" max="5897" width="8.6640625" style="104" customWidth="1"/>
    <col min="5898" max="6142" width="9.109375" style="104"/>
    <col min="6143" max="6143" width="39.44140625" style="104" customWidth="1"/>
    <col min="6144" max="6144" width="8.88671875" style="104" bestFit="1" customWidth="1"/>
    <col min="6145" max="6145" width="9.88671875" style="104" bestFit="1" customWidth="1"/>
    <col min="6146" max="6153" width="8.6640625" style="104" customWidth="1"/>
    <col min="6154" max="6398" width="9.109375" style="104"/>
    <col min="6399" max="6399" width="39.44140625" style="104" customWidth="1"/>
    <col min="6400" max="6400" width="8.88671875" style="104" bestFit="1" customWidth="1"/>
    <col min="6401" max="6401" width="9.88671875" style="104" bestFit="1" customWidth="1"/>
    <col min="6402" max="6409" width="8.6640625" style="104" customWidth="1"/>
    <col min="6410" max="6654" width="9.109375" style="104"/>
    <col min="6655" max="6655" width="39.44140625" style="104" customWidth="1"/>
    <col min="6656" max="6656" width="8.88671875" style="104" bestFit="1" customWidth="1"/>
    <col min="6657" max="6657" width="9.88671875" style="104" bestFit="1" customWidth="1"/>
    <col min="6658" max="6665" width="8.6640625" style="104" customWidth="1"/>
    <col min="6666" max="6910" width="9.109375" style="104"/>
    <col min="6911" max="6911" width="39.44140625" style="104" customWidth="1"/>
    <col min="6912" max="6912" width="8.88671875" style="104" bestFit="1" customWidth="1"/>
    <col min="6913" max="6913" width="9.88671875" style="104" bestFit="1" customWidth="1"/>
    <col min="6914" max="6921" width="8.6640625" style="104" customWidth="1"/>
    <col min="6922" max="7166" width="9.109375" style="104"/>
    <col min="7167" max="7167" width="39.44140625" style="104" customWidth="1"/>
    <col min="7168" max="7168" width="8.88671875" style="104" bestFit="1" customWidth="1"/>
    <col min="7169" max="7169" width="9.88671875" style="104" bestFit="1" customWidth="1"/>
    <col min="7170" max="7177" width="8.6640625" style="104" customWidth="1"/>
    <col min="7178" max="7422" width="9.109375" style="104"/>
    <col min="7423" max="7423" width="39.44140625" style="104" customWidth="1"/>
    <col min="7424" max="7424" width="8.88671875" style="104" bestFit="1" customWidth="1"/>
    <col min="7425" max="7425" width="9.88671875" style="104" bestFit="1" customWidth="1"/>
    <col min="7426" max="7433" width="8.6640625" style="104" customWidth="1"/>
    <col min="7434" max="7678" width="9.109375" style="104"/>
    <col min="7679" max="7679" width="39.44140625" style="104" customWidth="1"/>
    <col min="7680" max="7680" width="8.88671875" style="104" bestFit="1" customWidth="1"/>
    <col min="7681" max="7681" width="9.88671875" style="104" bestFit="1" customWidth="1"/>
    <col min="7682" max="7689" width="8.6640625" style="104" customWidth="1"/>
    <col min="7690" max="7934" width="9.109375" style="104"/>
    <col min="7935" max="7935" width="39.44140625" style="104" customWidth="1"/>
    <col min="7936" max="7936" width="8.88671875" style="104" bestFit="1" customWidth="1"/>
    <col min="7937" max="7937" width="9.88671875" style="104" bestFit="1" customWidth="1"/>
    <col min="7938" max="7945" width="8.6640625" style="104" customWidth="1"/>
    <col min="7946" max="8190" width="9.109375" style="104"/>
    <col min="8191" max="8191" width="39.44140625" style="104" customWidth="1"/>
    <col min="8192" max="8192" width="8.88671875" style="104" bestFit="1" customWidth="1"/>
    <col min="8193" max="8193" width="9.88671875" style="104" bestFit="1" customWidth="1"/>
    <col min="8194" max="8201" width="8.6640625" style="104" customWidth="1"/>
    <col min="8202" max="8446" width="9.109375" style="104"/>
    <col min="8447" max="8447" width="39.44140625" style="104" customWidth="1"/>
    <col min="8448" max="8448" width="8.88671875" style="104" bestFit="1" customWidth="1"/>
    <col min="8449" max="8449" width="9.88671875" style="104" bestFit="1" customWidth="1"/>
    <col min="8450" max="8457" width="8.6640625" style="104" customWidth="1"/>
    <col min="8458" max="8702" width="9.109375" style="104"/>
    <col min="8703" max="8703" width="39.44140625" style="104" customWidth="1"/>
    <col min="8704" max="8704" width="8.88671875" style="104" bestFit="1" customWidth="1"/>
    <col min="8705" max="8705" width="9.88671875" style="104" bestFit="1" customWidth="1"/>
    <col min="8706" max="8713" width="8.6640625" style="104" customWidth="1"/>
    <col min="8714" max="8958" width="9.109375" style="104"/>
    <col min="8959" max="8959" width="39.44140625" style="104" customWidth="1"/>
    <col min="8960" max="8960" width="8.88671875" style="104" bestFit="1" customWidth="1"/>
    <col min="8961" max="8961" width="9.88671875" style="104" bestFit="1" customWidth="1"/>
    <col min="8962" max="8969" width="8.6640625" style="104" customWidth="1"/>
    <col min="8970" max="9214" width="9.109375" style="104"/>
    <col min="9215" max="9215" width="39.44140625" style="104" customWidth="1"/>
    <col min="9216" max="9216" width="8.88671875" style="104" bestFit="1" customWidth="1"/>
    <col min="9217" max="9217" width="9.88671875" style="104" bestFit="1" customWidth="1"/>
    <col min="9218" max="9225" width="8.6640625" style="104" customWidth="1"/>
    <col min="9226" max="9470" width="9.109375" style="104"/>
    <col min="9471" max="9471" width="39.44140625" style="104" customWidth="1"/>
    <col min="9472" max="9472" width="8.88671875" style="104" bestFit="1" customWidth="1"/>
    <col min="9473" max="9473" width="9.88671875" style="104" bestFit="1" customWidth="1"/>
    <col min="9474" max="9481" width="8.6640625" style="104" customWidth="1"/>
    <col min="9482" max="9726" width="9.109375" style="104"/>
    <col min="9727" max="9727" width="39.44140625" style="104" customWidth="1"/>
    <col min="9728" max="9728" width="8.88671875" style="104" bestFit="1" customWidth="1"/>
    <col min="9729" max="9729" width="9.88671875" style="104" bestFit="1" customWidth="1"/>
    <col min="9730" max="9737" width="8.6640625" style="104" customWidth="1"/>
    <col min="9738" max="9982" width="9.109375" style="104"/>
    <col min="9983" max="9983" width="39.44140625" style="104" customWidth="1"/>
    <col min="9984" max="9984" width="8.88671875" style="104" bestFit="1" customWidth="1"/>
    <col min="9985" max="9985" width="9.88671875" style="104" bestFit="1" customWidth="1"/>
    <col min="9986" max="9993" width="8.6640625" style="104" customWidth="1"/>
    <col min="9994" max="10238" width="9.109375" style="104"/>
    <col min="10239" max="10239" width="39.44140625" style="104" customWidth="1"/>
    <col min="10240" max="10240" width="8.88671875" style="104" bestFit="1" customWidth="1"/>
    <col min="10241" max="10241" width="9.88671875" style="104" bestFit="1" customWidth="1"/>
    <col min="10242" max="10249" width="8.6640625" style="104" customWidth="1"/>
    <col min="10250" max="10494" width="9.109375" style="104"/>
    <col min="10495" max="10495" width="39.44140625" style="104" customWidth="1"/>
    <col min="10496" max="10496" width="8.88671875" style="104" bestFit="1" customWidth="1"/>
    <col min="10497" max="10497" width="9.88671875" style="104" bestFit="1" customWidth="1"/>
    <col min="10498" max="10505" width="8.6640625" style="104" customWidth="1"/>
    <col min="10506" max="10750" width="9.109375" style="104"/>
    <col min="10751" max="10751" width="39.44140625" style="104" customWidth="1"/>
    <col min="10752" max="10752" width="8.88671875" style="104" bestFit="1" customWidth="1"/>
    <col min="10753" max="10753" width="9.88671875" style="104" bestFit="1" customWidth="1"/>
    <col min="10754" max="10761" width="8.6640625" style="104" customWidth="1"/>
    <col min="10762" max="11006" width="9.109375" style="104"/>
    <col min="11007" max="11007" width="39.44140625" style="104" customWidth="1"/>
    <col min="11008" max="11008" width="8.88671875" style="104" bestFit="1" customWidth="1"/>
    <col min="11009" max="11009" width="9.88671875" style="104" bestFit="1" customWidth="1"/>
    <col min="11010" max="11017" width="8.6640625" style="104" customWidth="1"/>
    <col min="11018" max="11262" width="9.109375" style="104"/>
    <col min="11263" max="11263" width="39.44140625" style="104" customWidth="1"/>
    <col min="11264" max="11264" width="8.88671875" style="104" bestFit="1" customWidth="1"/>
    <col min="11265" max="11265" width="9.88671875" style="104" bestFit="1" customWidth="1"/>
    <col min="11266" max="11273" width="8.6640625" style="104" customWidth="1"/>
    <col min="11274" max="11518" width="9.109375" style="104"/>
    <col min="11519" max="11519" width="39.44140625" style="104" customWidth="1"/>
    <col min="11520" max="11520" width="8.88671875" style="104" bestFit="1" customWidth="1"/>
    <col min="11521" max="11521" width="9.88671875" style="104" bestFit="1" customWidth="1"/>
    <col min="11522" max="11529" width="8.6640625" style="104" customWidth="1"/>
    <col min="11530" max="11774" width="9.109375" style="104"/>
    <col min="11775" max="11775" width="39.44140625" style="104" customWidth="1"/>
    <col min="11776" max="11776" width="8.88671875" style="104" bestFit="1" customWidth="1"/>
    <col min="11777" max="11777" width="9.88671875" style="104" bestFit="1" customWidth="1"/>
    <col min="11778" max="11785" width="8.6640625" style="104" customWidth="1"/>
    <col min="11786" max="12030" width="9.109375" style="104"/>
    <col min="12031" max="12031" width="39.44140625" style="104" customWidth="1"/>
    <col min="12032" max="12032" width="8.88671875" style="104" bestFit="1" customWidth="1"/>
    <col min="12033" max="12033" width="9.88671875" style="104" bestFit="1" customWidth="1"/>
    <col min="12034" max="12041" width="8.6640625" style="104" customWidth="1"/>
    <col min="12042" max="12286" width="9.109375" style="104"/>
    <col min="12287" max="12287" width="39.44140625" style="104" customWidth="1"/>
    <col min="12288" max="12288" width="8.88671875" style="104" bestFit="1" customWidth="1"/>
    <col min="12289" max="12289" width="9.88671875" style="104" bestFit="1" customWidth="1"/>
    <col min="12290" max="12297" width="8.6640625" style="104" customWidth="1"/>
    <col min="12298" max="12542" width="9.109375" style="104"/>
    <col min="12543" max="12543" width="39.44140625" style="104" customWidth="1"/>
    <col min="12544" max="12544" width="8.88671875" style="104" bestFit="1" customWidth="1"/>
    <col min="12545" max="12545" width="9.88671875" style="104" bestFit="1" customWidth="1"/>
    <col min="12546" max="12553" width="8.6640625" style="104" customWidth="1"/>
    <col min="12554" max="12798" width="9.109375" style="104"/>
    <col min="12799" max="12799" width="39.44140625" style="104" customWidth="1"/>
    <col min="12800" max="12800" width="8.88671875" style="104" bestFit="1" customWidth="1"/>
    <col min="12801" max="12801" width="9.88671875" style="104" bestFit="1" customWidth="1"/>
    <col min="12802" max="12809" width="8.6640625" style="104" customWidth="1"/>
    <col min="12810" max="13054" width="9.109375" style="104"/>
    <col min="13055" max="13055" width="39.44140625" style="104" customWidth="1"/>
    <col min="13056" max="13056" width="8.88671875" style="104" bestFit="1" customWidth="1"/>
    <col min="13057" max="13057" width="9.88671875" style="104" bestFit="1" customWidth="1"/>
    <col min="13058" max="13065" width="8.6640625" style="104" customWidth="1"/>
    <col min="13066" max="13310" width="9.109375" style="104"/>
    <col min="13311" max="13311" width="39.44140625" style="104" customWidth="1"/>
    <col min="13312" max="13312" width="8.88671875" style="104" bestFit="1" customWidth="1"/>
    <col min="13313" max="13313" width="9.88671875" style="104" bestFit="1" customWidth="1"/>
    <col min="13314" max="13321" width="8.6640625" style="104" customWidth="1"/>
    <col min="13322" max="13566" width="9.109375" style="104"/>
    <col min="13567" max="13567" width="39.44140625" style="104" customWidth="1"/>
    <col min="13568" max="13568" width="8.88671875" style="104" bestFit="1" customWidth="1"/>
    <col min="13569" max="13569" width="9.88671875" style="104" bestFit="1" customWidth="1"/>
    <col min="13570" max="13577" width="8.6640625" style="104" customWidth="1"/>
    <col min="13578" max="13822" width="9.109375" style="104"/>
    <col min="13823" max="13823" width="39.44140625" style="104" customWidth="1"/>
    <col min="13824" max="13824" width="8.88671875" style="104" bestFit="1" customWidth="1"/>
    <col min="13825" max="13825" width="9.88671875" style="104" bestFit="1" customWidth="1"/>
    <col min="13826" max="13833" width="8.6640625" style="104" customWidth="1"/>
    <col min="13834" max="14078" width="9.109375" style="104"/>
    <col min="14079" max="14079" width="39.44140625" style="104" customWidth="1"/>
    <col min="14080" max="14080" width="8.88671875" style="104" bestFit="1" customWidth="1"/>
    <col min="14081" max="14081" width="9.88671875" style="104" bestFit="1" customWidth="1"/>
    <col min="14082" max="14089" width="8.6640625" style="104" customWidth="1"/>
    <col min="14090" max="14334" width="9.109375" style="104"/>
    <col min="14335" max="14335" width="39.44140625" style="104" customWidth="1"/>
    <col min="14336" max="14336" width="8.88671875" style="104" bestFit="1" customWidth="1"/>
    <col min="14337" max="14337" width="9.88671875" style="104" bestFit="1" customWidth="1"/>
    <col min="14338" max="14345" width="8.6640625" style="104" customWidth="1"/>
    <col min="14346" max="14590" width="9.109375" style="104"/>
    <col min="14591" max="14591" width="39.44140625" style="104" customWidth="1"/>
    <col min="14592" max="14592" width="8.88671875" style="104" bestFit="1" customWidth="1"/>
    <col min="14593" max="14593" width="9.88671875" style="104" bestFit="1" customWidth="1"/>
    <col min="14594" max="14601" width="8.6640625" style="104" customWidth="1"/>
    <col min="14602" max="14846" width="9.109375" style="104"/>
    <col min="14847" max="14847" width="39.44140625" style="104" customWidth="1"/>
    <col min="14848" max="14848" width="8.88671875" style="104" bestFit="1" customWidth="1"/>
    <col min="14849" max="14849" width="9.88671875" style="104" bestFit="1" customWidth="1"/>
    <col min="14850" max="14857" width="8.6640625" style="104" customWidth="1"/>
    <col min="14858" max="15102" width="9.109375" style="104"/>
    <col min="15103" max="15103" width="39.44140625" style="104" customWidth="1"/>
    <col min="15104" max="15104" width="8.88671875" style="104" bestFit="1" customWidth="1"/>
    <col min="15105" max="15105" width="9.88671875" style="104" bestFit="1" customWidth="1"/>
    <col min="15106" max="15113" width="8.6640625" style="104" customWidth="1"/>
    <col min="15114" max="15358" width="9.109375" style="104"/>
    <col min="15359" max="15359" width="39.44140625" style="104" customWidth="1"/>
    <col min="15360" max="15360" width="8.88671875" style="104" bestFit="1" customWidth="1"/>
    <col min="15361" max="15361" width="9.88671875" style="104" bestFit="1" customWidth="1"/>
    <col min="15362" max="15369" width="8.6640625" style="104" customWidth="1"/>
    <col min="15370" max="15614" width="9.109375" style="104"/>
    <col min="15615" max="15615" width="39.44140625" style="104" customWidth="1"/>
    <col min="15616" max="15616" width="8.88671875" style="104" bestFit="1" customWidth="1"/>
    <col min="15617" max="15617" width="9.88671875" style="104" bestFit="1" customWidth="1"/>
    <col min="15618" max="15625" width="8.6640625" style="104" customWidth="1"/>
    <col min="15626" max="15870" width="9.109375" style="104"/>
    <col min="15871" max="15871" width="39.44140625" style="104" customWidth="1"/>
    <col min="15872" max="15872" width="8.88671875" style="104" bestFit="1" customWidth="1"/>
    <col min="15873" max="15873" width="9.88671875" style="104" bestFit="1" customWidth="1"/>
    <col min="15874" max="15881" width="8.6640625" style="104" customWidth="1"/>
    <col min="15882" max="16126" width="9.109375" style="104"/>
    <col min="16127" max="16127" width="39.44140625" style="104" customWidth="1"/>
    <col min="16128" max="16128" width="8.88671875" style="104" bestFit="1" customWidth="1"/>
    <col min="16129" max="16129" width="9.88671875" style="104" bestFit="1" customWidth="1"/>
    <col min="16130" max="16137" width="8.6640625" style="104" customWidth="1"/>
    <col min="16138" max="16384" width="9.109375" style="104"/>
  </cols>
  <sheetData>
    <row r="1" spans="1:51" x14ac:dyDescent="0.3">
      <c r="A1" s="102" t="s">
        <v>683</v>
      </c>
      <c r="B1" s="64"/>
      <c r="C1" s="102"/>
      <c r="D1" s="102"/>
      <c r="E1" s="102"/>
      <c r="F1" s="103"/>
      <c r="G1" s="102"/>
      <c r="H1" s="102"/>
      <c r="I1" s="102"/>
      <c r="J1" s="103"/>
      <c r="K1" s="102"/>
      <c r="L1" s="102"/>
      <c r="M1" s="102"/>
      <c r="N1" s="103"/>
      <c r="O1" s="102"/>
      <c r="P1" s="102"/>
      <c r="Q1" s="102"/>
      <c r="R1" s="103"/>
      <c r="S1" s="102"/>
      <c r="T1" s="102"/>
      <c r="U1" s="102"/>
      <c r="V1" s="103"/>
      <c r="W1" s="102"/>
      <c r="X1" s="102"/>
      <c r="Y1" s="102"/>
      <c r="Z1" s="103"/>
      <c r="AA1" s="102"/>
      <c r="AB1" s="102"/>
      <c r="AC1" s="102"/>
      <c r="AD1" s="103"/>
      <c r="AE1" s="102"/>
      <c r="AF1" s="102"/>
      <c r="AG1" s="102"/>
      <c r="AH1" s="103"/>
      <c r="AI1" s="102"/>
      <c r="AJ1" s="102"/>
      <c r="AK1" s="102"/>
      <c r="AL1" s="103"/>
      <c r="AM1" s="102"/>
      <c r="AN1" s="102"/>
      <c r="AO1" s="102"/>
      <c r="AP1" s="103"/>
      <c r="AQ1" s="102"/>
      <c r="AR1" s="102"/>
      <c r="AS1" s="102"/>
      <c r="AT1" s="103"/>
      <c r="AU1" s="102"/>
      <c r="AV1" s="102"/>
      <c r="AW1" s="102"/>
      <c r="AX1" s="103"/>
    </row>
    <row r="2" spans="1:51" x14ac:dyDescent="0.3">
      <c r="A2" s="102"/>
      <c r="B2" s="64"/>
      <c r="C2" s="102"/>
      <c r="D2" s="102"/>
      <c r="G2" s="102"/>
      <c r="H2" s="102"/>
      <c r="K2" s="102"/>
      <c r="L2" s="102"/>
      <c r="O2" s="102"/>
      <c r="P2" s="102"/>
      <c r="S2" s="102"/>
      <c r="T2" s="102"/>
      <c r="W2" s="102"/>
      <c r="X2" s="102"/>
      <c r="AA2" s="102"/>
      <c r="AB2" s="102"/>
      <c r="AE2" s="102"/>
      <c r="AF2" s="102"/>
      <c r="AI2" s="102"/>
      <c r="AJ2" s="102"/>
      <c r="AM2" s="102"/>
      <c r="AN2" s="102"/>
      <c r="AQ2" s="102"/>
      <c r="AR2" s="102"/>
      <c r="AU2" s="102"/>
      <c r="AV2" s="102"/>
    </row>
    <row r="3" spans="1:51" ht="17.399999999999999" x14ac:dyDescent="0.3">
      <c r="A3" s="612" t="s">
        <v>676</v>
      </c>
      <c r="B3" s="612"/>
      <c r="C3" s="612"/>
      <c r="D3" s="612"/>
      <c r="E3" s="612"/>
      <c r="F3" s="612"/>
      <c r="G3" s="612"/>
      <c r="H3" s="623"/>
      <c r="I3" s="623"/>
      <c r="J3" s="623"/>
      <c r="K3" s="102"/>
      <c r="L3" s="102"/>
      <c r="M3" s="102"/>
      <c r="N3" s="10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</row>
    <row r="4" spans="1:51" ht="33" customHeight="1" x14ac:dyDescent="0.3">
      <c r="A4" s="612" t="s">
        <v>472</v>
      </c>
      <c r="B4" s="612"/>
      <c r="C4" s="612"/>
      <c r="D4" s="612"/>
      <c r="E4" s="612"/>
      <c r="F4" s="612"/>
      <c r="G4" s="612"/>
      <c r="H4" s="624"/>
      <c r="I4" s="624"/>
      <c r="J4" s="624"/>
      <c r="K4" s="108"/>
      <c r="L4" s="108"/>
      <c r="M4" s="108"/>
      <c r="N4" s="109"/>
      <c r="O4" s="108"/>
      <c r="P4" s="108"/>
      <c r="Q4" s="108"/>
      <c r="R4" s="109"/>
      <c r="S4" s="108"/>
    </row>
    <row r="5" spans="1:51" ht="15.75" customHeight="1" x14ac:dyDescent="0.3">
      <c r="A5" s="110" t="s">
        <v>464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</row>
    <row r="6" spans="1:51" ht="17.399999999999999" x14ac:dyDescent="0.3">
      <c r="A6" s="112" t="s">
        <v>466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1" ht="14.4" thickBot="1" x14ac:dyDescent="0.35">
      <c r="A7" s="113" t="s">
        <v>468</v>
      </c>
      <c r="B7" s="64"/>
      <c r="C7" s="102"/>
      <c r="D7" s="102"/>
      <c r="E7" s="102"/>
      <c r="F7" s="103"/>
      <c r="G7" s="102"/>
      <c r="H7" s="102"/>
      <c r="I7" s="102"/>
      <c r="J7" s="103"/>
      <c r="K7" s="102"/>
      <c r="L7" s="102"/>
      <c r="M7" s="102"/>
      <c r="N7" s="103"/>
      <c r="O7" s="102"/>
      <c r="P7" s="102"/>
      <c r="Q7" s="102"/>
      <c r="R7" s="103"/>
      <c r="S7" s="102"/>
      <c r="T7" s="102"/>
      <c r="U7" s="102"/>
      <c r="V7" s="103"/>
      <c r="W7" s="102"/>
      <c r="X7" s="102"/>
      <c r="Y7" s="102"/>
      <c r="Z7" s="103"/>
      <c r="AA7" s="102"/>
      <c r="AB7" s="102"/>
      <c r="AC7" s="102"/>
      <c r="AD7" s="103"/>
      <c r="AE7" s="102"/>
      <c r="AF7" s="102"/>
      <c r="AG7" s="102"/>
      <c r="AH7" s="103"/>
      <c r="AI7" s="102"/>
      <c r="AJ7" s="102"/>
      <c r="AK7" s="102"/>
      <c r="AL7" s="103"/>
      <c r="AM7" s="102"/>
      <c r="AN7" s="102"/>
      <c r="AO7" s="102"/>
      <c r="AP7" s="103"/>
      <c r="AQ7" s="102"/>
      <c r="AR7" s="102"/>
      <c r="AS7" s="102"/>
      <c r="AT7" s="103"/>
      <c r="AU7" s="102"/>
      <c r="AV7" s="102"/>
      <c r="AW7" s="102"/>
      <c r="AX7" s="103"/>
    </row>
    <row r="8" spans="1:51" s="116" customFormat="1" ht="15" customHeight="1" x14ac:dyDescent="0.3">
      <c r="A8" s="114"/>
      <c r="B8" s="115"/>
      <c r="C8" s="616" t="s">
        <v>209</v>
      </c>
      <c r="D8" s="617"/>
      <c r="E8" s="618"/>
      <c r="F8" s="52"/>
      <c r="G8" s="616" t="s">
        <v>208</v>
      </c>
      <c r="H8" s="617"/>
      <c r="I8" s="618"/>
      <c r="J8" s="52"/>
      <c r="K8" s="616" t="s">
        <v>207</v>
      </c>
      <c r="L8" s="617"/>
      <c r="M8" s="618"/>
      <c r="N8" s="52"/>
      <c r="O8" s="616" t="s">
        <v>206</v>
      </c>
      <c r="P8" s="617"/>
      <c r="Q8" s="618"/>
      <c r="R8" s="52"/>
      <c r="S8" s="616" t="s">
        <v>206</v>
      </c>
      <c r="T8" s="617"/>
      <c r="U8" s="618"/>
      <c r="V8" s="52"/>
      <c r="W8" s="616" t="s">
        <v>205</v>
      </c>
      <c r="X8" s="617"/>
      <c r="Y8" s="618"/>
      <c r="Z8" s="52"/>
      <c r="AA8" s="616" t="s">
        <v>204</v>
      </c>
      <c r="AB8" s="617"/>
      <c r="AC8" s="618"/>
      <c r="AD8" s="52"/>
      <c r="AE8" s="616" t="s">
        <v>203</v>
      </c>
      <c r="AF8" s="617"/>
      <c r="AG8" s="618"/>
      <c r="AH8" s="52"/>
      <c r="AI8" s="616" t="s">
        <v>202</v>
      </c>
      <c r="AJ8" s="617"/>
      <c r="AK8" s="618"/>
      <c r="AL8" s="52"/>
      <c r="AM8" s="616" t="s">
        <v>201</v>
      </c>
      <c r="AN8" s="617"/>
      <c r="AO8" s="618"/>
      <c r="AP8" s="52"/>
      <c r="AQ8" s="616" t="s">
        <v>200</v>
      </c>
      <c r="AR8" s="617"/>
      <c r="AS8" s="618"/>
      <c r="AT8" s="52"/>
      <c r="AU8" s="616" t="s">
        <v>199</v>
      </c>
      <c r="AV8" s="617"/>
      <c r="AW8" s="618"/>
      <c r="AX8" s="52"/>
      <c r="AY8" s="117"/>
    </row>
    <row r="9" spans="1:51" s="116" customFormat="1" ht="66" x14ac:dyDescent="0.3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  <c r="AY9" s="117"/>
    </row>
    <row r="10" spans="1:51" s="123" customFormat="1" ht="24.9" customHeight="1" x14ac:dyDescent="0.3">
      <c r="A10" s="81" t="s">
        <v>461</v>
      </c>
      <c r="B10" s="80" t="s">
        <v>460</v>
      </c>
      <c r="C10" s="120"/>
      <c r="D10" s="121"/>
      <c r="E10" s="121"/>
      <c r="F10" s="122">
        <f t="shared" ref="F10:F22" si="0">SUM(C10:E10)</f>
        <v>0</v>
      </c>
      <c r="G10" s="120"/>
      <c r="H10" s="121"/>
      <c r="I10" s="121"/>
      <c r="J10" s="122">
        <f t="shared" ref="J10:J22" si="1">SUM(F10:I10)</f>
        <v>0</v>
      </c>
      <c r="K10" s="120"/>
      <c r="L10" s="121"/>
      <c r="M10" s="121"/>
      <c r="N10" s="122">
        <f t="shared" ref="N10:N22" si="2">SUM(J10:M10)</f>
        <v>0</v>
      </c>
      <c r="O10" s="120"/>
      <c r="P10" s="121"/>
      <c r="Q10" s="121"/>
      <c r="R10" s="122">
        <f t="shared" ref="R10:R22" si="3">SUM(N10:Q10)</f>
        <v>0</v>
      </c>
      <c r="S10" s="120"/>
      <c r="T10" s="121"/>
      <c r="U10" s="121"/>
      <c r="V10" s="122">
        <f t="shared" ref="V10:V22" si="4">SUM(R10:U10)</f>
        <v>0</v>
      </c>
      <c r="W10" s="120"/>
      <c r="X10" s="121"/>
      <c r="Y10" s="121"/>
      <c r="Z10" s="122">
        <f t="shared" ref="Z10:Z22" si="5">SUM(V10:Y10)</f>
        <v>0</v>
      </c>
      <c r="AA10" s="120"/>
      <c r="AB10" s="121"/>
      <c r="AC10" s="121"/>
      <c r="AD10" s="122">
        <f t="shared" ref="AD10:AD22" si="6">SUM(Z10:AC10)</f>
        <v>0</v>
      </c>
      <c r="AE10" s="120"/>
      <c r="AF10" s="121"/>
      <c r="AG10" s="121"/>
      <c r="AH10" s="122">
        <f t="shared" ref="AH10:AH22" si="7">SUM(AD10:AG10)</f>
        <v>0</v>
      </c>
      <c r="AI10" s="120"/>
      <c r="AJ10" s="121"/>
      <c r="AK10" s="121"/>
      <c r="AL10" s="122">
        <f t="shared" ref="AL10:AL22" si="8">SUM(AH10:AK10)</f>
        <v>0</v>
      </c>
      <c r="AM10" s="120"/>
      <c r="AN10" s="121"/>
      <c r="AO10" s="121"/>
      <c r="AP10" s="122">
        <f t="shared" ref="AP10:AP22" si="9">SUM(AL10:AO10)</f>
        <v>0</v>
      </c>
      <c r="AQ10" s="120"/>
      <c r="AR10" s="121"/>
      <c r="AS10" s="121"/>
      <c r="AT10" s="122">
        <f t="shared" ref="AT10:AT22" si="10">SUM(AP10:AS10)</f>
        <v>0</v>
      </c>
      <c r="AU10" s="120"/>
      <c r="AV10" s="121"/>
      <c r="AW10" s="121"/>
      <c r="AX10" s="122">
        <f t="shared" ref="AX10:AX22" si="11">SUM(AT10:AW10)</f>
        <v>0</v>
      </c>
      <c r="AY10" s="124"/>
    </row>
    <row r="11" spans="1:51" s="123" customFormat="1" ht="24.9" hidden="1" customHeight="1" x14ac:dyDescent="0.3">
      <c r="A11" s="81" t="s">
        <v>459</v>
      </c>
      <c r="B11" s="80" t="s">
        <v>458</v>
      </c>
      <c r="C11" s="120"/>
      <c r="D11" s="121"/>
      <c r="E11" s="121"/>
      <c r="F11" s="122">
        <f t="shared" si="0"/>
        <v>0</v>
      </c>
      <c r="G11" s="120"/>
      <c r="H11" s="121"/>
      <c r="I11" s="121"/>
      <c r="J11" s="122">
        <f t="shared" si="1"/>
        <v>0</v>
      </c>
      <c r="K11" s="120"/>
      <c r="L11" s="121"/>
      <c r="M11" s="121"/>
      <c r="N11" s="122">
        <f t="shared" si="2"/>
        <v>0</v>
      </c>
      <c r="O11" s="120"/>
      <c r="P11" s="121"/>
      <c r="Q11" s="121"/>
      <c r="R11" s="122">
        <f t="shared" si="3"/>
        <v>0</v>
      </c>
      <c r="S11" s="120"/>
      <c r="T11" s="121"/>
      <c r="U11" s="121"/>
      <c r="V11" s="122">
        <f t="shared" si="4"/>
        <v>0</v>
      </c>
      <c r="W11" s="120"/>
      <c r="X11" s="121"/>
      <c r="Y11" s="121"/>
      <c r="Z11" s="122">
        <f t="shared" si="5"/>
        <v>0</v>
      </c>
      <c r="AA11" s="120"/>
      <c r="AB11" s="121"/>
      <c r="AC11" s="121"/>
      <c r="AD11" s="122">
        <f t="shared" si="6"/>
        <v>0</v>
      </c>
      <c r="AE11" s="120"/>
      <c r="AF11" s="121"/>
      <c r="AG11" s="121"/>
      <c r="AH11" s="122">
        <f t="shared" si="7"/>
        <v>0</v>
      </c>
      <c r="AI11" s="120"/>
      <c r="AJ11" s="121"/>
      <c r="AK11" s="121"/>
      <c r="AL11" s="122">
        <f t="shared" si="8"/>
        <v>0</v>
      </c>
      <c r="AM11" s="120"/>
      <c r="AN11" s="121"/>
      <c r="AO11" s="121"/>
      <c r="AP11" s="122">
        <f t="shared" si="9"/>
        <v>0</v>
      </c>
      <c r="AQ11" s="120"/>
      <c r="AR11" s="121"/>
      <c r="AS11" s="121"/>
      <c r="AT11" s="122">
        <f t="shared" si="10"/>
        <v>0</v>
      </c>
      <c r="AU11" s="120"/>
      <c r="AV11" s="121"/>
      <c r="AW11" s="121"/>
      <c r="AX11" s="122">
        <f t="shared" si="11"/>
        <v>0</v>
      </c>
      <c r="AY11" s="124"/>
    </row>
    <row r="12" spans="1:51" s="123" customFormat="1" ht="24.9" customHeight="1" x14ac:dyDescent="0.3">
      <c r="A12" s="81" t="s">
        <v>457</v>
      </c>
      <c r="B12" s="80" t="s">
        <v>456</v>
      </c>
      <c r="C12" s="120"/>
      <c r="D12" s="121"/>
      <c r="E12" s="121"/>
      <c r="F12" s="122">
        <f t="shared" si="0"/>
        <v>0</v>
      </c>
      <c r="G12" s="120"/>
      <c r="H12" s="121"/>
      <c r="I12" s="121"/>
      <c r="J12" s="122">
        <f t="shared" si="1"/>
        <v>0</v>
      </c>
      <c r="K12" s="120"/>
      <c r="L12" s="121"/>
      <c r="M12" s="121"/>
      <c r="N12" s="122">
        <f t="shared" si="2"/>
        <v>0</v>
      </c>
      <c r="O12" s="120"/>
      <c r="P12" s="121"/>
      <c r="Q12" s="121"/>
      <c r="R12" s="122">
        <f t="shared" si="3"/>
        <v>0</v>
      </c>
      <c r="S12" s="120"/>
      <c r="T12" s="121"/>
      <c r="U12" s="121"/>
      <c r="V12" s="122">
        <f t="shared" si="4"/>
        <v>0</v>
      </c>
      <c r="W12" s="120"/>
      <c r="X12" s="121"/>
      <c r="Y12" s="121"/>
      <c r="Z12" s="122">
        <f t="shared" si="5"/>
        <v>0</v>
      </c>
      <c r="AA12" s="120"/>
      <c r="AB12" s="121"/>
      <c r="AC12" s="121"/>
      <c r="AD12" s="122">
        <f t="shared" si="6"/>
        <v>0</v>
      </c>
      <c r="AE12" s="120"/>
      <c r="AF12" s="121"/>
      <c r="AG12" s="121"/>
      <c r="AH12" s="122">
        <f t="shared" si="7"/>
        <v>0</v>
      </c>
      <c r="AI12" s="120"/>
      <c r="AJ12" s="121"/>
      <c r="AK12" s="121"/>
      <c r="AL12" s="122">
        <f t="shared" si="8"/>
        <v>0</v>
      </c>
      <c r="AM12" s="120"/>
      <c r="AN12" s="121"/>
      <c r="AO12" s="121"/>
      <c r="AP12" s="122">
        <f t="shared" si="9"/>
        <v>0</v>
      </c>
      <c r="AQ12" s="120"/>
      <c r="AR12" s="121"/>
      <c r="AS12" s="121"/>
      <c r="AT12" s="122">
        <f t="shared" si="10"/>
        <v>0</v>
      </c>
      <c r="AU12" s="120"/>
      <c r="AV12" s="121"/>
      <c r="AW12" s="121"/>
      <c r="AX12" s="122">
        <f t="shared" si="11"/>
        <v>0</v>
      </c>
      <c r="AY12" s="124"/>
    </row>
    <row r="13" spans="1:51" s="123" customFormat="1" ht="24.9" customHeight="1" x14ac:dyDescent="0.3">
      <c r="A13" s="81" t="s">
        <v>455</v>
      </c>
      <c r="B13" s="80" t="s">
        <v>454</v>
      </c>
      <c r="C13" s="120"/>
      <c r="D13" s="121"/>
      <c r="E13" s="121"/>
      <c r="F13" s="122">
        <f t="shared" si="0"/>
        <v>0</v>
      </c>
      <c r="G13" s="120"/>
      <c r="H13" s="121"/>
      <c r="I13" s="121"/>
      <c r="J13" s="122">
        <f t="shared" si="1"/>
        <v>0</v>
      </c>
      <c r="K13" s="120"/>
      <c r="L13" s="121"/>
      <c r="M13" s="121"/>
      <c r="N13" s="122">
        <f t="shared" si="2"/>
        <v>0</v>
      </c>
      <c r="O13" s="120"/>
      <c r="P13" s="121"/>
      <c r="Q13" s="121"/>
      <c r="R13" s="122">
        <f t="shared" si="3"/>
        <v>0</v>
      </c>
      <c r="S13" s="120"/>
      <c r="T13" s="121"/>
      <c r="U13" s="121"/>
      <c r="V13" s="122">
        <f t="shared" si="4"/>
        <v>0</v>
      </c>
      <c r="W13" s="120"/>
      <c r="X13" s="121"/>
      <c r="Y13" s="121"/>
      <c r="Z13" s="122">
        <f t="shared" si="5"/>
        <v>0</v>
      </c>
      <c r="AA13" s="120"/>
      <c r="AB13" s="121"/>
      <c r="AC13" s="121"/>
      <c r="AD13" s="122">
        <f t="shared" si="6"/>
        <v>0</v>
      </c>
      <c r="AE13" s="120"/>
      <c r="AF13" s="121"/>
      <c r="AG13" s="121"/>
      <c r="AH13" s="122">
        <f t="shared" si="7"/>
        <v>0</v>
      </c>
      <c r="AI13" s="120"/>
      <c r="AJ13" s="121"/>
      <c r="AK13" s="121"/>
      <c r="AL13" s="122">
        <f t="shared" si="8"/>
        <v>0</v>
      </c>
      <c r="AM13" s="120"/>
      <c r="AN13" s="121"/>
      <c r="AO13" s="121"/>
      <c r="AP13" s="122">
        <f t="shared" si="9"/>
        <v>0</v>
      </c>
      <c r="AQ13" s="120"/>
      <c r="AR13" s="121"/>
      <c r="AS13" s="121"/>
      <c r="AT13" s="122">
        <f t="shared" si="10"/>
        <v>0</v>
      </c>
      <c r="AU13" s="120"/>
      <c r="AV13" s="121"/>
      <c r="AW13" s="121"/>
      <c r="AX13" s="122">
        <f t="shared" si="11"/>
        <v>0</v>
      </c>
      <c r="AY13" s="124"/>
    </row>
    <row r="14" spans="1:51" s="123" customFormat="1" ht="24.9" hidden="1" customHeight="1" x14ac:dyDescent="0.3">
      <c r="A14" s="81" t="s">
        <v>453</v>
      </c>
      <c r="B14" s="80" t="s">
        <v>452</v>
      </c>
      <c r="C14" s="120"/>
      <c r="D14" s="121"/>
      <c r="E14" s="121"/>
      <c r="F14" s="122">
        <f t="shared" si="0"/>
        <v>0</v>
      </c>
      <c r="G14" s="120"/>
      <c r="H14" s="121"/>
      <c r="I14" s="121"/>
      <c r="J14" s="122">
        <f t="shared" si="1"/>
        <v>0</v>
      </c>
      <c r="K14" s="120"/>
      <c r="L14" s="121"/>
      <c r="M14" s="121"/>
      <c r="N14" s="122">
        <f t="shared" si="2"/>
        <v>0</v>
      </c>
      <c r="O14" s="120"/>
      <c r="P14" s="121"/>
      <c r="Q14" s="121"/>
      <c r="R14" s="122">
        <f t="shared" si="3"/>
        <v>0</v>
      </c>
      <c r="S14" s="120"/>
      <c r="T14" s="121"/>
      <c r="U14" s="121"/>
      <c r="V14" s="122">
        <f t="shared" si="4"/>
        <v>0</v>
      </c>
      <c r="W14" s="120"/>
      <c r="X14" s="121"/>
      <c r="Y14" s="121"/>
      <c r="Z14" s="122">
        <f t="shared" si="5"/>
        <v>0</v>
      </c>
      <c r="AA14" s="120"/>
      <c r="AB14" s="121"/>
      <c r="AC14" s="121"/>
      <c r="AD14" s="122">
        <f t="shared" si="6"/>
        <v>0</v>
      </c>
      <c r="AE14" s="120"/>
      <c r="AF14" s="121"/>
      <c r="AG14" s="121"/>
      <c r="AH14" s="122">
        <f t="shared" si="7"/>
        <v>0</v>
      </c>
      <c r="AI14" s="120"/>
      <c r="AJ14" s="121"/>
      <c r="AK14" s="121"/>
      <c r="AL14" s="122">
        <f t="shared" si="8"/>
        <v>0</v>
      </c>
      <c r="AM14" s="120"/>
      <c r="AN14" s="121"/>
      <c r="AO14" s="121"/>
      <c r="AP14" s="122">
        <f t="shared" si="9"/>
        <v>0</v>
      </c>
      <c r="AQ14" s="120"/>
      <c r="AR14" s="121"/>
      <c r="AS14" s="121"/>
      <c r="AT14" s="122">
        <f t="shared" si="10"/>
        <v>0</v>
      </c>
      <c r="AU14" s="120"/>
      <c r="AV14" s="121"/>
      <c r="AW14" s="121"/>
      <c r="AX14" s="122">
        <f t="shared" si="11"/>
        <v>0</v>
      </c>
      <c r="AY14" s="124"/>
    </row>
    <row r="15" spans="1:51" s="123" customFormat="1" ht="24.9" hidden="1" customHeight="1" x14ac:dyDescent="0.3">
      <c r="A15" s="81" t="s">
        <v>451</v>
      </c>
      <c r="B15" s="80" t="s">
        <v>450</v>
      </c>
      <c r="C15" s="120"/>
      <c r="D15" s="121"/>
      <c r="E15" s="121"/>
      <c r="F15" s="122">
        <f t="shared" si="0"/>
        <v>0</v>
      </c>
      <c r="G15" s="120"/>
      <c r="H15" s="121"/>
      <c r="I15" s="121"/>
      <c r="J15" s="122">
        <f t="shared" si="1"/>
        <v>0</v>
      </c>
      <c r="K15" s="120"/>
      <c r="L15" s="121"/>
      <c r="M15" s="121"/>
      <c r="N15" s="122">
        <f t="shared" si="2"/>
        <v>0</v>
      </c>
      <c r="O15" s="120"/>
      <c r="P15" s="121"/>
      <c r="Q15" s="121"/>
      <c r="R15" s="122">
        <f t="shared" si="3"/>
        <v>0</v>
      </c>
      <c r="S15" s="120"/>
      <c r="T15" s="121"/>
      <c r="U15" s="121"/>
      <c r="V15" s="122">
        <f t="shared" si="4"/>
        <v>0</v>
      </c>
      <c r="W15" s="120"/>
      <c r="X15" s="121"/>
      <c r="Y15" s="121"/>
      <c r="Z15" s="122">
        <f t="shared" si="5"/>
        <v>0</v>
      </c>
      <c r="AA15" s="120"/>
      <c r="AB15" s="121"/>
      <c r="AC15" s="121"/>
      <c r="AD15" s="122">
        <f t="shared" si="6"/>
        <v>0</v>
      </c>
      <c r="AE15" s="120"/>
      <c r="AF15" s="121"/>
      <c r="AG15" s="121"/>
      <c r="AH15" s="122">
        <f t="shared" si="7"/>
        <v>0</v>
      </c>
      <c r="AI15" s="120"/>
      <c r="AJ15" s="121"/>
      <c r="AK15" s="121"/>
      <c r="AL15" s="122">
        <f t="shared" si="8"/>
        <v>0</v>
      </c>
      <c r="AM15" s="120"/>
      <c r="AN15" s="121"/>
      <c r="AO15" s="121"/>
      <c r="AP15" s="122">
        <f t="shared" si="9"/>
        <v>0</v>
      </c>
      <c r="AQ15" s="120"/>
      <c r="AR15" s="121"/>
      <c r="AS15" s="121"/>
      <c r="AT15" s="122">
        <f t="shared" si="10"/>
        <v>0</v>
      </c>
      <c r="AU15" s="120"/>
      <c r="AV15" s="121"/>
      <c r="AW15" s="121"/>
      <c r="AX15" s="122">
        <f t="shared" si="11"/>
        <v>0</v>
      </c>
      <c r="AY15" s="124"/>
    </row>
    <row r="16" spans="1:51" s="123" customFormat="1" ht="24.9" customHeight="1" x14ac:dyDescent="0.3">
      <c r="A16" s="81" t="s">
        <v>449</v>
      </c>
      <c r="B16" s="80" t="s">
        <v>448</v>
      </c>
      <c r="C16" s="120"/>
      <c r="D16" s="121"/>
      <c r="E16" s="121"/>
      <c r="F16" s="122">
        <f t="shared" si="0"/>
        <v>0</v>
      </c>
      <c r="G16" s="120"/>
      <c r="H16" s="121"/>
      <c r="I16" s="121"/>
      <c r="J16" s="122">
        <f t="shared" si="1"/>
        <v>0</v>
      </c>
      <c r="K16" s="120"/>
      <c r="L16" s="121"/>
      <c r="M16" s="121"/>
      <c r="N16" s="122">
        <f t="shared" si="2"/>
        <v>0</v>
      </c>
      <c r="O16" s="120"/>
      <c r="P16" s="121"/>
      <c r="Q16" s="121"/>
      <c r="R16" s="122">
        <f t="shared" si="3"/>
        <v>0</v>
      </c>
      <c r="S16" s="120"/>
      <c r="T16" s="121"/>
      <c r="U16" s="121"/>
      <c r="V16" s="122">
        <f t="shared" si="4"/>
        <v>0</v>
      </c>
      <c r="W16" s="120"/>
      <c r="X16" s="121"/>
      <c r="Y16" s="121"/>
      <c r="Z16" s="122">
        <f t="shared" si="5"/>
        <v>0</v>
      </c>
      <c r="AA16" s="120"/>
      <c r="AB16" s="121"/>
      <c r="AC16" s="121"/>
      <c r="AD16" s="122">
        <f t="shared" si="6"/>
        <v>0</v>
      </c>
      <c r="AE16" s="120"/>
      <c r="AF16" s="121"/>
      <c r="AG16" s="121"/>
      <c r="AH16" s="122">
        <f t="shared" si="7"/>
        <v>0</v>
      </c>
      <c r="AI16" s="120"/>
      <c r="AJ16" s="121"/>
      <c r="AK16" s="121"/>
      <c r="AL16" s="122">
        <f t="shared" si="8"/>
        <v>0</v>
      </c>
      <c r="AM16" s="120"/>
      <c r="AN16" s="121"/>
      <c r="AO16" s="121"/>
      <c r="AP16" s="122">
        <f t="shared" si="9"/>
        <v>0</v>
      </c>
      <c r="AQ16" s="120"/>
      <c r="AR16" s="121"/>
      <c r="AS16" s="121"/>
      <c r="AT16" s="122">
        <f t="shared" si="10"/>
        <v>0</v>
      </c>
      <c r="AU16" s="120"/>
      <c r="AV16" s="121"/>
      <c r="AW16" s="121"/>
      <c r="AX16" s="122">
        <f t="shared" si="11"/>
        <v>0</v>
      </c>
      <c r="AY16" s="124"/>
    </row>
    <row r="17" spans="1:51" s="123" customFormat="1" ht="24.9" hidden="1" customHeight="1" x14ac:dyDescent="0.3">
      <c r="A17" s="81" t="s">
        <v>447</v>
      </c>
      <c r="B17" s="80" t="s">
        <v>446</v>
      </c>
      <c r="C17" s="120"/>
      <c r="D17" s="121"/>
      <c r="E17" s="121"/>
      <c r="F17" s="122">
        <f t="shared" si="0"/>
        <v>0</v>
      </c>
      <c r="G17" s="120"/>
      <c r="H17" s="121"/>
      <c r="I17" s="121"/>
      <c r="J17" s="122">
        <f t="shared" si="1"/>
        <v>0</v>
      </c>
      <c r="K17" s="120"/>
      <c r="L17" s="121"/>
      <c r="M17" s="121"/>
      <c r="N17" s="122">
        <f t="shared" si="2"/>
        <v>0</v>
      </c>
      <c r="O17" s="120"/>
      <c r="P17" s="121"/>
      <c r="Q17" s="121"/>
      <c r="R17" s="122">
        <f t="shared" si="3"/>
        <v>0</v>
      </c>
      <c r="S17" s="120"/>
      <c r="T17" s="121"/>
      <c r="U17" s="121"/>
      <c r="V17" s="122">
        <f t="shared" si="4"/>
        <v>0</v>
      </c>
      <c r="W17" s="120"/>
      <c r="X17" s="121"/>
      <c r="Y17" s="121"/>
      <c r="Z17" s="122">
        <f t="shared" si="5"/>
        <v>0</v>
      </c>
      <c r="AA17" s="120"/>
      <c r="AB17" s="121"/>
      <c r="AC17" s="121"/>
      <c r="AD17" s="122">
        <f t="shared" si="6"/>
        <v>0</v>
      </c>
      <c r="AE17" s="120"/>
      <c r="AF17" s="121"/>
      <c r="AG17" s="121"/>
      <c r="AH17" s="122">
        <f t="shared" si="7"/>
        <v>0</v>
      </c>
      <c r="AI17" s="120"/>
      <c r="AJ17" s="121"/>
      <c r="AK17" s="121"/>
      <c r="AL17" s="122">
        <f t="shared" si="8"/>
        <v>0</v>
      </c>
      <c r="AM17" s="120"/>
      <c r="AN17" s="121"/>
      <c r="AO17" s="121"/>
      <c r="AP17" s="122">
        <f t="shared" si="9"/>
        <v>0</v>
      </c>
      <c r="AQ17" s="120"/>
      <c r="AR17" s="121"/>
      <c r="AS17" s="121"/>
      <c r="AT17" s="122">
        <f t="shared" si="10"/>
        <v>0</v>
      </c>
      <c r="AU17" s="120"/>
      <c r="AV17" s="121"/>
      <c r="AW17" s="121"/>
      <c r="AX17" s="122">
        <f t="shared" si="11"/>
        <v>0</v>
      </c>
      <c r="AY17" s="124"/>
    </row>
    <row r="18" spans="1:51" s="123" customFormat="1" ht="24.9" customHeight="1" x14ac:dyDescent="0.3">
      <c r="A18" s="81" t="s">
        <v>445</v>
      </c>
      <c r="B18" s="80" t="s">
        <v>444</v>
      </c>
      <c r="C18" s="120"/>
      <c r="D18" s="121"/>
      <c r="E18" s="121"/>
      <c r="F18" s="122">
        <f t="shared" si="0"/>
        <v>0</v>
      </c>
      <c r="G18" s="120"/>
      <c r="H18" s="121"/>
      <c r="I18" s="121"/>
      <c r="J18" s="122">
        <f t="shared" si="1"/>
        <v>0</v>
      </c>
      <c r="K18" s="120"/>
      <c r="L18" s="121"/>
      <c r="M18" s="121"/>
      <c r="N18" s="122">
        <f t="shared" si="2"/>
        <v>0</v>
      </c>
      <c r="O18" s="120"/>
      <c r="P18" s="121"/>
      <c r="Q18" s="121"/>
      <c r="R18" s="122">
        <f t="shared" si="3"/>
        <v>0</v>
      </c>
      <c r="S18" s="120"/>
      <c r="T18" s="121"/>
      <c r="U18" s="121"/>
      <c r="V18" s="122">
        <f t="shared" si="4"/>
        <v>0</v>
      </c>
      <c r="W18" s="120"/>
      <c r="X18" s="121"/>
      <c r="Y18" s="121"/>
      <c r="Z18" s="122">
        <f t="shared" si="5"/>
        <v>0</v>
      </c>
      <c r="AA18" s="120"/>
      <c r="AB18" s="121"/>
      <c r="AC18" s="121"/>
      <c r="AD18" s="122">
        <f t="shared" si="6"/>
        <v>0</v>
      </c>
      <c r="AE18" s="120"/>
      <c r="AF18" s="121"/>
      <c r="AG18" s="121"/>
      <c r="AH18" s="122">
        <f t="shared" si="7"/>
        <v>0</v>
      </c>
      <c r="AI18" s="120"/>
      <c r="AJ18" s="121"/>
      <c r="AK18" s="121"/>
      <c r="AL18" s="122">
        <f t="shared" si="8"/>
        <v>0</v>
      </c>
      <c r="AM18" s="120"/>
      <c r="AN18" s="121"/>
      <c r="AO18" s="121"/>
      <c r="AP18" s="122">
        <f t="shared" si="9"/>
        <v>0</v>
      </c>
      <c r="AQ18" s="120"/>
      <c r="AR18" s="121"/>
      <c r="AS18" s="121"/>
      <c r="AT18" s="122">
        <f t="shared" si="10"/>
        <v>0</v>
      </c>
      <c r="AU18" s="120"/>
      <c r="AV18" s="121"/>
      <c r="AW18" s="121"/>
      <c r="AX18" s="122">
        <f t="shared" si="11"/>
        <v>0</v>
      </c>
      <c r="AY18" s="124"/>
    </row>
    <row r="19" spans="1:51" s="123" customFormat="1" ht="24.9" hidden="1" customHeight="1" x14ac:dyDescent="0.3">
      <c r="A19" s="81" t="s">
        <v>443</v>
      </c>
      <c r="B19" s="80" t="s">
        <v>442</v>
      </c>
      <c r="C19" s="120"/>
      <c r="D19" s="121"/>
      <c r="E19" s="121"/>
      <c r="F19" s="122">
        <f t="shared" si="0"/>
        <v>0</v>
      </c>
      <c r="G19" s="120"/>
      <c r="H19" s="121"/>
      <c r="I19" s="121"/>
      <c r="J19" s="122">
        <f t="shared" si="1"/>
        <v>0</v>
      </c>
      <c r="K19" s="120"/>
      <c r="L19" s="121"/>
      <c r="M19" s="121"/>
      <c r="N19" s="122">
        <f t="shared" si="2"/>
        <v>0</v>
      </c>
      <c r="O19" s="120"/>
      <c r="P19" s="121"/>
      <c r="Q19" s="121"/>
      <c r="R19" s="122">
        <f t="shared" si="3"/>
        <v>0</v>
      </c>
      <c r="S19" s="120"/>
      <c r="T19" s="121"/>
      <c r="U19" s="121"/>
      <c r="V19" s="122">
        <f t="shared" si="4"/>
        <v>0</v>
      </c>
      <c r="W19" s="120"/>
      <c r="X19" s="121"/>
      <c r="Y19" s="121"/>
      <c r="Z19" s="122">
        <f t="shared" si="5"/>
        <v>0</v>
      </c>
      <c r="AA19" s="120"/>
      <c r="AB19" s="121"/>
      <c r="AC19" s="121"/>
      <c r="AD19" s="122">
        <f t="shared" si="6"/>
        <v>0</v>
      </c>
      <c r="AE19" s="120"/>
      <c r="AF19" s="121"/>
      <c r="AG19" s="121"/>
      <c r="AH19" s="122">
        <f t="shared" si="7"/>
        <v>0</v>
      </c>
      <c r="AI19" s="120"/>
      <c r="AJ19" s="121"/>
      <c r="AK19" s="121"/>
      <c r="AL19" s="122">
        <f t="shared" si="8"/>
        <v>0</v>
      </c>
      <c r="AM19" s="120"/>
      <c r="AN19" s="121"/>
      <c r="AO19" s="121"/>
      <c r="AP19" s="122">
        <f t="shared" si="9"/>
        <v>0</v>
      </c>
      <c r="AQ19" s="120"/>
      <c r="AR19" s="121"/>
      <c r="AS19" s="121"/>
      <c r="AT19" s="122">
        <f t="shared" si="10"/>
        <v>0</v>
      </c>
      <c r="AU19" s="120"/>
      <c r="AV19" s="121"/>
      <c r="AW19" s="121"/>
      <c r="AX19" s="122">
        <f t="shared" si="11"/>
        <v>0</v>
      </c>
      <c r="AY19" s="124"/>
    </row>
    <row r="20" spans="1:51" s="123" customFormat="1" ht="24.9" hidden="1" customHeight="1" x14ac:dyDescent="0.3">
      <c r="A20" s="81" t="s">
        <v>441</v>
      </c>
      <c r="B20" s="80" t="s">
        <v>440</v>
      </c>
      <c r="C20" s="120"/>
      <c r="D20" s="121"/>
      <c r="E20" s="121"/>
      <c r="F20" s="122">
        <f t="shared" si="0"/>
        <v>0</v>
      </c>
      <c r="G20" s="120"/>
      <c r="H20" s="121"/>
      <c r="I20" s="121"/>
      <c r="J20" s="122">
        <f t="shared" si="1"/>
        <v>0</v>
      </c>
      <c r="K20" s="120"/>
      <c r="L20" s="121"/>
      <c r="M20" s="121"/>
      <c r="N20" s="122">
        <f t="shared" si="2"/>
        <v>0</v>
      </c>
      <c r="O20" s="120"/>
      <c r="P20" s="121"/>
      <c r="Q20" s="121"/>
      <c r="R20" s="122">
        <f t="shared" si="3"/>
        <v>0</v>
      </c>
      <c r="S20" s="120"/>
      <c r="T20" s="121"/>
      <c r="U20" s="121"/>
      <c r="V20" s="122">
        <f t="shared" si="4"/>
        <v>0</v>
      </c>
      <c r="W20" s="120"/>
      <c r="X20" s="121"/>
      <c r="Y20" s="121"/>
      <c r="Z20" s="122">
        <f t="shared" si="5"/>
        <v>0</v>
      </c>
      <c r="AA20" s="120"/>
      <c r="AB20" s="121"/>
      <c r="AC20" s="121"/>
      <c r="AD20" s="122">
        <f t="shared" si="6"/>
        <v>0</v>
      </c>
      <c r="AE20" s="120"/>
      <c r="AF20" s="121"/>
      <c r="AG20" s="121"/>
      <c r="AH20" s="122">
        <f t="shared" si="7"/>
        <v>0</v>
      </c>
      <c r="AI20" s="120"/>
      <c r="AJ20" s="121"/>
      <c r="AK20" s="121"/>
      <c r="AL20" s="122">
        <f t="shared" si="8"/>
        <v>0</v>
      </c>
      <c r="AM20" s="120"/>
      <c r="AN20" s="121"/>
      <c r="AO20" s="121"/>
      <c r="AP20" s="122">
        <f t="shared" si="9"/>
        <v>0</v>
      </c>
      <c r="AQ20" s="120"/>
      <c r="AR20" s="121"/>
      <c r="AS20" s="121"/>
      <c r="AT20" s="122">
        <f t="shared" si="10"/>
        <v>0</v>
      </c>
      <c r="AU20" s="120"/>
      <c r="AV20" s="121"/>
      <c r="AW20" s="121"/>
      <c r="AX20" s="122">
        <f t="shared" si="11"/>
        <v>0</v>
      </c>
      <c r="AY20" s="124"/>
    </row>
    <row r="21" spans="1:51" s="123" customFormat="1" ht="24.9" hidden="1" customHeight="1" x14ac:dyDescent="0.3">
      <c r="A21" s="81" t="s">
        <v>439</v>
      </c>
      <c r="B21" s="80" t="s">
        <v>438</v>
      </c>
      <c r="C21" s="120"/>
      <c r="D21" s="121"/>
      <c r="E21" s="121"/>
      <c r="F21" s="122">
        <f t="shared" si="0"/>
        <v>0</v>
      </c>
      <c r="G21" s="120"/>
      <c r="H21" s="121"/>
      <c r="I21" s="121"/>
      <c r="J21" s="122">
        <f t="shared" si="1"/>
        <v>0</v>
      </c>
      <c r="K21" s="120"/>
      <c r="L21" s="121"/>
      <c r="M21" s="121"/>
      <c r="N21" s="122">
        <f t="shared" si="2"/>
        <v>0</v>
      </c>
      <c r="O21" s="120"/>
      <c r="P21" s="121"/>
      <c r="Q21" s="121"/>
      <c r="R21" s="122">
        <f t="shared" si="3"/>
        <v>0</v>
      </c>
      <c r="S21" s="120"/>
      <c r="T21" s="121"/>
      <c r="U21" s="121"/>
      <c r="V21" s="122">
        <f t="shared" si="4"/>
        <v>0</v>
      </c>
      <c r="W21" s="120"/>
      <c r="X21" s="121"/>
      <c r="Y21" s="121"/>
      <c r="Z21" s="122">
        <f t="shared" si="5"/>
        <v>0</v>
      </c>
      <c r="AA21" s="120"/>
      <c r="AB21" s="121"/>
      <c r="AC21" s="121"/>
      <c r="AD21" s="122">
        <f t="shared" si="6"/>
        <v>0</v>
      </c>
      <c r="AE21" s="120"/>
      <c r="AF21" s="121"/>
      <c r="AG21" s="121"/>
      <c r="AH21" s="122">
        <f t="shared" si="7"/>
        <v>0</v>
      </c>
      <c r="AI21" s="120"/>
      <c r="AJ21" s="121"/>
      <c r="AK21" s="121"/>
      <c r="AL21" s="122">
        <f t="shared" si="8"/>
        <v>0</v>
      </c>
      <c r="AM21" s="120"/>
      <c r="AN21" s="121"/>
      <c r="AO21" s="121"/>
      <c r="AP21" s="122">
        <f t="shared" si="9"/>
        <v>0</v>
      </c>
      <c r="AQ21" s="120"/>
      <c r="AR21" s="121"/>
      <c r="AS21" s="121"/>
      <c r="AT21" s="122">
        <f t="shared" si="10"/>
        <v>0</v>
      </c>
      <c r="AU21" s="120"/>
      <c r="AV21" s="121"/>
      <c r="AW21" s="121"/>
      <c r="AX21" s="122">
        <f t="shared" si="11"/>
        <v>0</v>
      </c>
      <c r="AY21" s="124"/>
    </row>
    <row r="22" spans="1:51" s="123" customFormat="1" ht="24.9" hidden="1" customHeight="1" x14ac:dyDescent="0.3">
      <c r="A22" s="81" t="s">
        <v>437</v>
      </c>
      <c r="B22" s="80" t="s">
        <v>436</v>
      </c>
      <c r="C22" s="120">
        <v>0</v>
      </c>
      <c r="D22" s="121"/>
      <c r="E22" s="121"/>
      <c r="F22" s="122">
        <f t="shared" si="0"/>
        <v>0</v>
      </c>
      <c r="G22" s="120"/>
      <c r="H22" s="121"/>
      <c r="I22" s="121"/>
      <c r="J22" s="122">
        <f t="shared" si="1"/>
        <v>0</v>
      </c>
      <c r="K22" s="120"/>
      <c r="L22" s="121"/>
      <c r="M22" s="121"/>
      <c r="N22" s="122">
        <f t="shared" si="2"/>
        <v>0</v>
      </c>
      <c r="O22" s="120"/>
      <c r="P22" s="121"/>
      <c r="Q22" s="121"/>
      <c r="R22" s="122">
        <f t="shared" si="3"/>
        <v>0</v>
      </c>
      <c r="S22" s="120"/>
      <c r="T22" s="121"/>
      <c r="U22" s="121"/>
      <c r="V22" s="122">
        <f t="shared" si="4"/>
        <v>0</v>
      </c>
      <c r="W22" s="120"/>
      <c r="X22" s="121"/>
      <c r="Y22" s="121"/>
      <c r="Z22" s="122">
        <f t="shared" si="5"/>
        <v>0</v>
      </c>
      <c r="AA22" s="120"/>
      <c r="AB22" s="121"/>
      <c r="AC22" s="121"/>
      <c r="AD22" s="122">
        <f t="shared" si="6"/>
        <v>0</v>
      </c>
      <c r="AE22" s="120"/>
      <c r="AF22" s="121"/>
      <c r="AG22" s="121"/>
      <c r="AH22" s="122">
        <f t="shared" si="7"/>
        <v>0</v>
      </c>
      <c r="AI22" s="120"/>
      <c r="AJ22" s="121"/>
      <c r="AK22" s="121"/>
      <c r="AL22" s="122">
        <f t="shared" si="8"/>
        <v>0</v>
      </c>
      <c r="AM22" s="120"/>
      <c r="AN22" s="121"/>
      <c r="AO22" s="121"/>
      <c r="AP22" s="122">
        <f t="shared" si="9"/>
        <v>0</v>
      </c>
      <c r="AQ22" s="120"/>
      <c r="AR22" s="121"/>
      <c r="AS22" s="121"/>
      <c r="AT22" s="122">
        <f t="shared" si="10"/>
        <v>0</v>
      </c>
      <c r="AU22" s="120"/>
      <c r="AV22" s="121"/>
      <c r="AW22" s="121"/>
      <c r="AX22" s="122">
        <f t="shared" si="11"/>
        <v>0</v>
      </c>
      <c r="AY22" s="124"/>
    </row>
    <row r="23" spans="1:51" s="128" customFormat="1" ht="24.9" customHeight="1" x14ac:dyDescent="0.3">
      <c r="A23" s="28" t="s">
        <v>435</v>
      </c>
      <c r="B23" s="27" t="s">
        <v>434</v>
      </c>
      <c r="C23" s="125">
        <f>SUM(C10:C22)</f>
        <v>0</v>
      </c>
      <c r="D23" s="126">
        <f>SUM(D10:D22)</f>
        <v>0</v>
      </c>
      <c r="E23" s="126">
        <f>SUM(E10:E22)</f>
        <v>0</v>
      </c>
      <c r="F23" s="127">
        <f>IF((SUM(C23:E23))=(SUM(F10:F22)),SUM(F10:F22),"HIBA!")</f>
        <v>0</v>
      </c>
      <c r="G23" s="125">
        <f>SUM(G10:G22)</f>
        <v>0</v>
      </c>
      <c r="H23" s="126">
        <f>SUM(H10:H22)</f>
        <v>0</v>
      </c>
      <c r="I23" s="126">
        <f>SUM(I10:I22)</f>
        <v>0</v>
      </c>
      <c r="J23" s="127">
        <f>IF((SUM(F23:I23))=(SUM(J10:J22)),SUM(J10:J22),"HIBA!")</f>
        <v>0</v>
      </c>
      <c r="K23" s="125">
        <f>SUM(K10:K22)</f>
        <v>0</v>
      </c>
      <c r="L23" s="126">
        <f>SUM(L10:L22)</f>
        <v>0</v>
      </c>
      <c r="M23" s="126">
        <f>SUM(M10:M22)</f>
        <v>0</v>
      </c>
      <c r="N23" s="127">
        <f>IF((SUM(J23:M23))=(SUM(N10:N22)),SUM(N10:N22),"HIBA!")</f>
        <v>0</v>
      </c>
      <c r="O23" s="125">
        <f>SUM(O10:O22)</f>
        <v>0</v>
      </c>
      <c r="P23" s="126">
        <f>SUM(P10:P22)</f>
        <v>0</v>
      </c>
      <c r="Q23" s="126">
        <f>SUM(Q10:Q22)</f>
        <v>0</v>
      </c>
      <c r="R23" s="127">
        <f>IF((SUM(N23:Q23))=(SUM(R10:R22)),SUM(R10:R22),"HIBA!")</f>
        <v>0</v>
      </c>
      <c r="S23" s="125">
        <f>SUM(S10:S22)</f>
        <v>0</v>
      </c>
      <c r="T23" s="126">
        <f>SUM(T10:T22)</f>
        <v>0</v>
      </c>
      <c r="U23" s="126">
        <f>SUM(U10:U22)</f>
        <v>0</v>
      </c>
      <c r="V23" s="127">
        <f>IF((SUM(R23:U23))=(SUM(V10:V22)),SUM(V10:V22),"HIBA!")</f>
        <v>0</v>
      </c>
      <c r="W23" s="125">
        <f>SUM(W10:W22)</f>
        <v>0</v>
      </c>
      <c r="X23" s="126">
        <f>SUM(X10:X22)</f>
        <v>0</v>
      </c>
      <c r="Y23" s="126">
        <f>SUM(Y10:Y22)</f>
        <v>0</v>
      </c>
      <c r="Z23" s="127">
        <f>IF((SUM(V23:Y23))=(SUM(Z10:Z22)),SUM(Z10:Z22),"HIBA!")</f>
        <v>0</v>
      </c>
      <c r="AA23" s="125">
        <f>SUM(AA10:AA22)</f>
        <v>0</v>
      </c>
      <c r="AB23" s="126">
        <f>SUM(AB10:AB22)</f>
        <v>0</v>
      </c>
      <c r="AC23" s="126">
        <f>SUM(AC10:AC22)</f>
        <v>0</v>
      </c>
      <c r="AD23" s="127">
        <f>IF((SUM(Z23:AC23))=(SUM(AD10:AD22)),SUM(AD10:AD22),"HIBA!")</f>
        <v>0</v>
      </c>
      <c r="AE23" s="125">
        <f>SUM(AE10:AE22)</f>
        <v>0</v>
      </c>
      <c r="AF23" s="126">
        <f>SUM(AF10:AF22)</f>
        <v>0</v>
      </c>
      <c r="AG23" s="126">
        <f>SUM(AG10:AG22)</f>
        <v>0</v>
      </c>
      <c r="AH23" s="127">
        <f>IF((SUM(AD23:AG23))=(SUM(AH10:AH22)),SUM(AH10:AH22),"HIBA!")</f>
        <v>0</v>
      </c>
      <c r="AI23" s="125">
        <f>SUM(AI10:AI22)</f>
        <v>0</v>
      </c>
      <c r="AJ23" s="126">
        <f>SUM(AJ10:AJ22)</f>
        <v>0</v>
      </c>
      <c r="AK23" s="126">
        <f>SUM(AK10:AK22)</f>
        <v>0</v>
      </c>
      <c r="AL23" s="127">
        <f>IF((SUM(AH23:AK23))=(SUM(AL10:AL22)),SUM(AL10:AL22),"HIBA!")</f>
        <v>0</v>
      </c>
      <c r="AM23" s="125">
        <f>SUM(AM10:AM22)</f>
        <v>0</v>
      </c>
      <c r="AN23" s="126">
        <f>SUM(AN10:AN22)</f>
        <v>0</v>
      </c>
      <c r="AO23" s="126">
        <f>SUM(AO10:AO22)</f>
        <v>0</v>
      </c>
      <c r="AP23" s="127">
        <f>IF((SUM(AL23:AO23))=(SUM(AP10:AP22)),SUM(AP10:AP22),"HIBA!")</f>
        <v>0</v>
      </c>
      <c r="AQ23" s="125">
        <f>SUM(AQ10:AQ22)</f>
        <v>0</v>
      </c>
      <c r="AR23" s="126">
        <f>SUM(AR10:AR22)</f>
        <v>0</v>
      </c>
      <c r="AS23" s="126">
        <f>SUM(AS10:AS22)</f>
        <v>0</v>
      </c>
      <c r="AT23" s="127">
        <f>IF((SUM(AP23:AS23))=(SUM(AT10:AT22)),SUM(AT10:AT22),"HIBA!")</f>
        <v>0</v>
      </c>
      <c r="AU23" s="125">
        <f>SUM(AU10:AU22)</f>
        <v>0</v>
      </c>
      <c r="AV23" s="126">
        <f>SUM(AV10:AV22)</f>
        <v>0</v>
      </c>
      <c r="AW23" s="126">
        <f>SUM(AW10:AW22)</f>
        <v>0</v>
      </c>
      <c r="AX23" s="127">
        <f>IF((SUM(AT23:AW23))=(SUM(AX10:AX22)),SUM(AX10:AX22),"HIBA!")</f>
        <v>0</v>
      </c>
      <c r="AY23" s="129"/>
    </row>
    <row r="24" spans="1:51" s="123" customFormat="1" ht="24.9" hidden="1" customHeight="1" x14ac:dyDescent="0.3">
      <c r="A24" s="81" t="s">
        <v>433</v>
      </c>
      <c r="B24" s="80" t="s">
        <v>432</v>
      </c>
      <c r="C24" s="120"/>
      <c r="D24" s="121"/>
      <c r="E24" s="121"/>
      <c r="F24" s="122">
        <f>SUM(C24:E24)</f>
        <v>0</v>
      </c>
      <c r="G24" s="120"/>
      <c r="H24" s="121"/>
      <c r="I24" s="121"/>
      <c r="J24" s="122">
        <f>SUM(F24:I24)</f>
        <v>0</v>
      </c>
      <c r="K24" s="120"/>
      <c r="L24" s="121"/>
      <c r="M24" s="121"/>
      <c r="N24" s="122">
        <f>SUM(J24:M24)</f>
        <v>0</v>
      </c>
      <c r="O24" s="120"/>
      <c r="P24" s="121"/>
      <c r="Q24" s="121"/>
      <c r="R24" s="122">
        <f>SUM(N24:Q24)</f>
        <v>0</v>
      </c>
      <c r="S24" s="120"/>
      <c r="T24" s="121"/>
      <c r="U24" s="121"/>
      <c r="V24" s="122">
        <f>SUM(R24:U24)</f>
        <v>0</v>
      </c>
      <c r="W24" s="120"/>
      <c r="X24" s="121"/>
      <c r="Y24" s="121"/>
      <c r="Z24" s="122">
        <f>SUM(V24:Y24)</f>
        <v>0</v>
      </c>
      <c r="AA24" s="120"/>
      <c r="AB24" s="121"/>
      <c r="AC24" s="121"/>
      <c r="AD24" s="122">
        <f>SUM(Z24:AC24)</f>
        <v>0</v>
      </c>
      <c r="AE24" s="120"/>
      <c r="AF24" s="121"/>
      <c r="AG24" s="121"/>
      <c r="AH24" s="122">
        <f>SUM(AD24:AG24)</f>
        <v>0</v>
      </c>
      <c r="AI24" s="120"/>
      <c r="AJ24" s="121"/>
      <c r="AK24" s="121"/>
      <c r="AL24" s="122">
        <f>SUM(AH24:AK24)</f>
        <v>0</v>
      </c>
      <c r="AM24" s="120"/>
      <c r="AN24" s="121"/>
      <c r="AO24" s="121"/>
      <c r="AP24" s="122">
        <f>SUM(AL24:AO24)</f>
        <v>0</v>
      </c>
      <c r="AQ24" s="120"/>
      <c r="AR24" s="121"/>
      <c r="AS24" s="121"/>
      <c r="AT24" s="122">
        <f>SUM(AP24:AS24)</f>
        <v>0</v>
      </c>
      <c r="AU24" s="120"/>
      <c r="AV24" s="121"/>
      <c r="AW24" s="121"/>
      <c r="AX24" s="122">
        <f>SUM(AT24:AW24)</f>
        <v>0</v>
      </c>
      <c r="AY24" s="124"/>
    </row>
    <row r="25" spans="1:51" s="123" customFormat="1" ht="24.9" hidden="1" customHeight="1" x14ac:dyDescent="0.3">
      <c r="A25" s="81" t="s">
        <v>431</v>
      </c>
      <c r="B25" s="80" t="s">
        <v>430</v>
      </c>
      <c r="C25" s="120"/>
      <c r="D25" s="121"/>
      <c r="E25" s="121"/>
      <c r="F25" s="122">
        <f>SUM(C25:E25)</f>
        <v>0</v>
      </c>
      <c r="G25" s="120"/>
      <c r="H25" s="121"/>
      <c r="I25" s="121"/>
      <c r="J25" s="122">
        <f>SUM(F25:I25)</f>
        <v>0</v>
      </c>
      <c r="K25" s="120"/>
      <c r="L25" s="121"/>
      <c r="M25" s="121"/>
      <c r="N25" s="122">
        <f>SUM(J25:M25)</f>
        <v>0</v>
      </c>
      <c r="O25" s="120"/>
      <c r="P25" s="121"/>
      <c r="Q25" s="121"/>
      <c r="R25" s="122">
        <f>SUM(N25:Q25)</f>
        <v>0</v>
      </c>
      <c r="S25" s="120"/>
      <c r="T25" s="121"/>
      <c r="U25" s="121"/>
      <c r="V25" s="122">
        <f>SUM(R25:U25)</f>
        <v>0</v>
      </c>
      <c r="W25" s="120"/>
      <c r="X25" s="121"/>
      <c r="Y25" s="121"/>
      <c r="Z25" s="122">
        <f>SUM(V25:Y25)</f>
        <v>0</v>
      </c>
      <c r="AA25" s="120"/>
      <c r="AB25" s="121"/>
      <c r="AC25" s="121"/>
      <c r="AD25" s="122">
        <f>SUM(Z25:AC25)</f>
        <v>0</v>
      </c>
      <c r="AE25" s="120"/>
      <c r="AF25" s="121"/>
      <c r="AG25" s="121"/>
      <c r="AH25" s="122">
        <f>SUM(AD25:AG25)</f>
        <v>0</v>
      </c>
      <c r="AI25" s="120"/>
      <c r="AJ25" s="121"/>
      <c r="AK25" s="121"/>
      <c r="AL25" s="122">
        <f>SUM(AH25:AK25)</f>
        <v>0</v>
      </c>
      <c r="AM25" s="120"/>
      <c r="AN25" s="121"/>
      <c r="AO25" s="121"/>
      <c r="AP25" s="122">
        <f>SUM(AL25:AO25)</f>
        <v>0</v>
      </c>
      <c r="AQ25" s="120"/>
      <c r="AR25" s="121"/>
      <c r="AS25" s="121"/>
      <c r="AT25" s="122">
        <f>SUM(AP25:AS25)</f>
        <v>0</v>
      </c>
      <c r="AU25" s="120"/>
      <c r="AV25" s="121"/>
      <c r="AW25" s="121"/>
      <c r="AX25" s="122">
        <f>SUM(AT25:AW25)</f>
        <v>0</v>
      </c>
      <c r="AY25" s="124"/>
    </row>
    <row r="26" spans="1:51" s="123" customFormat="1" ht="24.9" hidden="1" customHeight="1" x14ac:dyDescent="0.3">
      <c r="A26" s="81" t="s">
        <v>429</v>
      </c>
      <c r="B26" s="80" t="s">
        <v>428</v>
      </c>
      <c r="C26" s="120"/>
      <c r="D26" s="121"/>
      <c r="E26" s="121"/>
      <c r="F26" s="122">
        <f>SUM(C26:E26)</f>
        <v>0</v>
      </c>
      <c r="G26" s="120"/>
      <c r="H26" s="121"/>
      <c r="I26" s="121"/>
      <c r="J26" s="122">
        <f>SUM(F26:I26)</f>
        <v>0</v>
      </c>
      <c r="K26" s="120"/>
      <c r="L26" s="121"/>
      <c r="M26" s="121"/>
      <c r="N26" s="122">
        <f>SUM(J26:M26)</f>
        <v>0</v>
      </c>
      <c r="O26" s="120"/>
      <c r="P26" s="121"/>
      <c r="Q26" s="121"/>
      <c r="R26" s="122">
        <f>SUM(N26:Q26)</f>
        <v>0</v>
      </c>
      <c r="S26" s="120"/>
      <c r="T26" s="121"/>
      <c r="U26" s="121"/>
      <c r="V26" s="122">
        <f>SUM(R26:U26)</f>
        <v>0</v>
      </c>
      <c r="W26" s="120"/>
      <c r="X26" s="121"/>
      <c r="Y26" s="121"/>
      <c r="Z26" s="122">
        <f>SUM(V26:Y26)</f>
        <v>0</v>
      </c>
      <c r="AA26" s="120"/>
      <c r="AB26" s="121"/>
      <c r="AC26" s="121"/>
      <c r="AD26" s="122">
        <f>SUM(Z26:AC26)</f>
        <v>0</v>
      </c>
      <c r="AE26" s="120"/>
      <c r="AF26" s="121"/>
      <c r="AG26" s="121"/>
      <c r="AH26" s="122">
        <f>SUM(AD26:AG26)</f>
        <v>0</v>
      </c>
      <c r="AI26" s="120"/>
      <c r="AJ26" s="121"/>
      <c r="AK26" s="121"/>
      <c r="AL26" s="122">
        <f>SUM(AH26:AK26)</f>
        <v>0</v>
      </c>
      <c r="AM26" s="120"/>
      <c r="AN26" s="121"/>
      <c r="AO26" s="121"/>
      <c r="AP26" s="122">
        <f>SUM(AL26:AO26)</f>
        <v>0</v>
      </c>
      <c r="AQ26" s="120"/>
      <c r="AR26" s="121"/>
      <c r="AS26" s="121"/>
      <c r="AT26" s="122">
        <f>SUM(AP26:AS26)</f>
        <v>0</v>
      </c>
      <c r="AU26" s="120"/>
      <c r="AV26" s="121"/>
      <c r="AW26" s="121"/>
      <c r="AX26" s="122">
        <f>SUM(AT26:AW26)</f>
        <v>0</v>
      </c>
      <c r="AY26" s="124"/>
    </row>
    <row r="27" spans="1:51" s="128" customFormat="1" ht="24.9" hidden="1" customHeight="1" x14ac:dyDescent="0.3">
      <c r="A27" s="28" t="s">
        <v>427</v>
      </c>
      <c r="B27" s="27" t="s">
        <v>426</v>
      </c>
      <c r="C27" s="125">
        <f>SUM(C24:C26)</f>
        <v>0</v>
      </c>
      <c r="D27" s="126">
        <f>SUM(D24:D26)</f>
        <v>0</v>
      </c>
      <c r="E27" s="126">
        <f>SUM(E24:E26)</f>
        <v>0</v>
      </c>
      <c r="F27" s="127">
        <f>IF((SUM(C27:E27))=(SUM(F24:F26)),SUM(F24:F26),"HIBA!")</f>
        <v>0</v>
      </c>
      <c r="G27" s="125">
        <f>SUM(G24:G26)</f>
        <v>0</v>
      </c>
      <c r="H27" s="126">
        <f>SUM(H24:H26)</f>
        <v>0</v>
      </c>
      <c r="I27" s="126">
        <f>SUM(I24:I26)</f>
        <v>0</v>
      </c>
      <c r="J27" s="127">
        <f>IF((SUM(F27:I27))=(SUM(J24:J26)),SUM(J24:J26),"HIBA!")</f>
        <v>0</v>
      </c>
      <c r="K27" s="125">
        <f>SUM(K24:K26)</f>
        <v>0</v>
      </c>
      <c r="L27" s="126">
        <f>SUM(L24:L26)</f>
        <v>0</v>
      </c>
      <c r="M27" s="126">
        <f>SUM(M24:M26)</f>
        <v>0</v>
      </c>
      <c r="N27" s="127">
        <f>IF((SUM(J27:M27))=(SUM(N24:N26)),SUM(N24:N26),"HIBA!")</f>
        <v>0</v>
      </c>
      <c r="O27" s="125">
        <f>SUM(O24:O26)</f>
        <v>0</v>
      </c>
      <c r="P27" s="126">
        <f>SUM(P24:P26)</f>
        <v>0</v>
      </c>
      <c r="Q27" s="126">
        <f>SUM(Q24:Q26)</f>
        <v>0</v>
      </c>
      <c r="R27" s="127">
        <f>IF((SUM(N27:Q27))=(SUM(R24:R26)),SUM(R24:R26),"HIBA!")</f>
        <v>0</v>
      </c>
      <c r="S27" s="125">
        <f>SUM(S24:S26)</f>
        <v>0</v>
      </c>
      <c r="T27" s="126">
        <f>SUM(T24:T26)</f>
        <v>0</v>
      </c>
      <c r="U27" s="126">
        <f>SUM(U24:U26)</f>
        <v>0</v>
      </c>
      <c r="V27" s="127">
        <f>IF((SUM(R27:U27))=(SUM(V24:V26)),SUM(V24:V26),"HIBA!")</f>
        <v>0</v>
      </c>
      <c r="W27" s="125">
        <f>SUM(W24:W26)</f>
        <v>0</v>
      </c>
      <c r="X27" s="126">
        <f>SUM(X24:X26)</f>
        <v>0</v>
      </c>
      <c r="Y27" s="126">
        <f>SUM(Y24:Y26)</f>
        <v>0</v>
      </c>
      <c r="Z27" s="127">
        <f>IF((SUM(V27:Y27))=(SUM(Z24:Z26)),SUM(Z24:Z26),"HIBA!")</f>
        <v>0</v>
      </c>
      <c r="AA27" s="125">
        <f>SUM(AA24:AA26)</f>
        <v>0</v>
      </c>
      <c r="AB27" s="126">
        <f>SUM(AB24:AB26)</f>
        <v>0</v>
      </c>
      <c r="AC27" s="126">
        <f>SUM(AC24:AC26)</f>
        <v>0</v>
      </c>
      <c r="AD27" s="127">
        <f>IF((SUM(Z27:AC27))=(SUM(AD24:AD26)),SUM(AD24:AD26),"HIBA!")</f>
        <v>0</v>
      </c>
      <c r="AE27" s="125">
        <f>SUM(AE24:AE26)</f>
        <v>0</v>
      </c>
      <c r="AF27" s="126">
        <f>SUM(AF24:AF26)</f>
        <v>0</v>
      </c>
      <c r="AG27" s="126">
        <f>SUM(AG24:AG26)</f>
        <v>0</v>
      </c>
      <c r="AH27" s="127">
        <f>IF((SUM(AD27:AG27))=(SUM(AH24:AH26)),SUM(AH24:AH26),"HIBA!")</f>
        <v>0</v>
      </c>
      <c r="AI27" s="125">
        <f>SUM(AI24:AI26)</f>
        <v>0</v>
      </c>
      <c r="AJ27" s="126">
        <f>SUM(AJ24:AJ26)</f>
        <v>0</v>
      </c>
      <c r="AK27" s="126">
        <f>SUM(AK24:AK26)</f>
        <v>0</v>
      </c>
      <c r="AL27" s="127">
        <f>IF((SUM(AH27:AK27))=(SUM(AL24:AL26)),SUM(AL24:AL26),"HIBA!")</f>
        <v>0</v>
      </c>
      <c r="AM27" s="125">
        <f>SUM(AM24:AM26)</f>
        <v>0</v>
      </c>
      <c r="AN27" s="126">
        <f>SUM(AN24:AN26)</f>
        <v>0</v>
      </c>
      <c r="AO27" s="126">
        <f>SUM(AO24:AO26)</f>
        <v>0</v>
      </c>
      <c r="AP27" s="127">
        <f>IF((SUM(AL27:AO27))=(SUM(AP24:AP26)),SUM(AP24:AP26),"HIBA!")</f>
        <v>0</v>
      </c>
      <c r="AQ27" s="125">
        <f>SUM(AQ24:AQ26)</f>
        <v>0</v>
      </c>
      <c r="AR27" s="126">
        <f>SUM(AR24:AR26)</f>
        <v>0</v>
      </c>
      <c r="AS27" s="126">
        <f>SUM(AS24:AS26)</f>
        <v>0</v>
      </c>
      <c r="AT27" s="127">
        <f>IF((SUM(AP27:AS27))=(SUM(AT24:AT26)),SUM(AT24:AT26),"HIBA!")</f>
        <v>0</v>
      </c>
      <c r="AU27" s="125">
        <f>SUM(AU24:AU26)</f>
        <v>0</v>
      </c>
      <c r="AV27" s="126">
        <f>SUM(AV24:AV26)</f>
        <v>0</v>
      </c>
      <c r="AW27" s="126">
        <f>SUM(AW24:AW26)</f>
        <v>0</v>
      </c>
      <c r="AX27" s="127">
        <f>IF((SUM(AT27:AW27))=(SUM(AX24:AX26)),SUM(AX24:AX26),"HIBA!")</f>
        <v>0</v>
      </c>
      <c r="AY27" s="129"/>
    </row>
    <row r="28" spans="1:51" s="133" customFormat="1" ht="30" customHeight="1" x14ac:dyDescent="0.3">
      <c r="A28" s="16" t="s">
        <v>425</v>
      </c>
      <c r="B28" s="15" t="s">
        <v>424</v>
      </c>
      <c r="C28" s="130">
        <f>SUM(C27,C23)</f>
        <v>0</v>
      </c>
      <c r="D28" s="131">
        <f>SUM(D27,D23)</f>
        <v>0</v>
      </c>
      <c r="E28" s="131">
        <f>SUM(E27,E23)</f>
        <v>0</v>
      </c>
      <c r="F28" s="132">
        <f>IF((SUM(C28:E28))=(F23+F27),SUM(F27,F23),"HIBA!")</f>
        <v>0</v>
      </c>
      <c r="G28" s="130">
        <f>SUM(G27,G23)</f>
        <v>0</v>
      </c>
      <c r="H28" s="131">
        <f>SUM(H27,H23)</f>
        <v>0</v>
      </c>
      <c r="I28" s="131">
        <f>SUM(I27,I23)</f>
        <v>0</v>
      </c>
      <c r="J28" s="132">
        <f>IF((SUM(F28:I28))=(J23+J27),SUM(J27,J23),"HIBA!")</f>
        <v>0</v>
      </c>
      <c r="K28" s="130">
        <f>SUM(K27,K23)</f>
        <v>0</v>
      </c>
      <c r="L28" s="131">
        <f>SUM(L27,L23)</f>
        <v>0</v>
      </c>
      <c r="M28" s="131">
        <f>SUM(M27,M23)</f>
        <v>0</v>
      </c>
      <c r="N28" s="132">
        <f>IF((SUM(J28:M28))=(N23+N27),SUM(N27,N23),"HIBA!")</f>
        <v>0</v>
      </c>
      <c r="O28" s="130">
        <f>SUM(O27,O23)</f>
        <v>0</v>
      </c>
      <c r="P28" s="131">
        <f>SUM(P27,P23)</f>
        <v>0</v>
      </c>
      <c r="Q28" s="131">
        <f>SUM(Q27,Q23)</f>
        <v>0</v>
      </c>
      <c r="R28" s="132">
        <f>IF((SUM(N28:Q28))=(R23+R27),SUM(R27,R23),"HIBA!")</f>
        <v>0</v>
      </c>
      <c r="S28" s="130">
        <f>SUM(S27,S23)</f>
        <v>0</v>
      </c>
      <c r="T28" s="131">
        <f>SUM(T27,T23)</f>
        <v>0</v>
      </c>
      <c r="U28" s="131">
        <f>SUM(U27,U23)</f>
        <v>0</v>
      </c>
      <c r="V28" s="132">
        <f>IF((SUM(R28:U28))=(V23+V27),SUM(V27,V23),"HIBA!")</f>
        <v>0</v>
      </c>
      <c r="W28" s="130">
        <f>SUM(W27,W23)</f>
        <v>0</v>
      </c>
      <c r="X28" s="131">
        <f>SUM(X27,X23)</f>
        <v>0</v>
      </c>
      <c r="Y28" s="131">
        <f>SUM(Y27,Y23)</f>
        <v>0</v>
      </c>
      <c r="Z28" s="132">
        <f>IF((SUM(V28:Y28))=(Z23+Z27),SUM(Z27,Z23),"HIBA!")</f>
        <v>0</v>
      </c>
      <c r="AA28" s="130">
        <f>SUM(AA27,AA23)</f>
        <v>0</v>
      </c>
      <c r="AB28" s="131">
        <f>SUM(AB27,AB23)</f>
        <v>0</v>
      </c>
      <c r="AC28" s="131">
        <f>SUM(AC27,AC23)</f>
        <v>0</v>
      </c>
      <c r="AD28" s="132">
        <f>IF((SUM(Z28:AC28))=(AD23+AD27),SUM(AD27,AD23),"HIBA!")</f>
        <v>0</v>
      </c>
      <c r="AE28" s="130">
        <f>SUM(AE27,AE23)</f>
        <v>0</v>
      </c>
      <c r="AF28" s="131">
        <f>SUM(AF27,AF23)</f>
        <v>0</v>
      </c>
      <c r="AG28" s="131">
        <f>SUM(AG27,AG23)</f>
        <v>0</v>
      </c>
      <c r="AH28" s="132">
        <f>IF((SUM(AD28:AG28))=(AH23+AH27),SUM(AH27,AH23),"HIBA!")</f>
        <v>0</v>
      </c>
      <c r="AI28" s="130">
        <f>SUM(AI27,AI23)</f>
        <v>0</v>
      </c>
      <c r="AJ28" s="131">
        <f>SUM(AJ27,AJ23)</f>
        <v>0</v>
      </c>
      <c r="AK28" s="131">
        <f>SUM(AK27,AK23)</f>
        <v>0</v>
      </c>
      <c r="AL28" s="132">
        <f>IF((SUM(AH28:AK28))=(AL23+AL27),SUM(AL27,AL23),"HIBA!")</f>
        <v>0</v>
      </c>
      <c r="AM28" s="130">
        <f>SUM(AM27,AM23)</f>
        <v>0</v>
      </c>
      <c r="AN28" s="131">
        <f>SUM(AN27,AN23)</f>
        <v>0</v>
      </c>
      <c r="AO28" s="131">
        <f>SUM(AO27,AO23)</f>
        <v>0</v>
      </c>
      <c r="AP28" s="132">
        <f>IF((SUM(AL28:AO28))=(AP23+AP27),SUM(AP27,AP23),"HIBA!")</f>
        <v>0</v>
      </c>
      <c r="AQ28" s="130">
        <f>SUM(AQ27,AQ23)</f>
        <v>0</v>
      </c>
      <c r="AR28" s="131">
        <f>SUM(AR27,AR23)</f>
        <v>0</v>
      </c>
      <c r="AS28" s="131">
        <f>SUM(AS27,AS23)</f>
        <v>0</v>
      </c>
      <c r="AT28" s="132">
        <f>IF((SUM(AP28:AS28))=(AT23+AT27),SUM(AT27,AT23),"HIBA!")</f>
        <v>0</v>
      </c>
      <c r="AU28" s="130">
        <f>SUM(AU27,AU23)</f>
        <v>0</v>
      </c>
      <c r="AV28" s="131">
        <f>SUM(AV27,AV23)</f>
        <v>0</v>
      </c>
      <c r="AW28" s="131">
        <f>SUM(AW27,AW23)</f>
        <v>0</v>
      </c>
      <c r="AX28" s="132">
        <f>IF((SUM(AT28:AW28))=(AX23+AX27),SUM(AX27,AX23),"HIBA!")</f>
        <v>0</v>
      </c>
      <c r="AY28" s="134"/>
    </row>
    <row r="29" spans="1:51" s="137" customFormat="1" ht="30" customHeight="1" x14ac:dyDescent="0.3">
      <c r="A29" s="16" t="s">
        <v>423</v>
      </c>
      <c r="B29" s="15" t="s">
        <v>422</v>
      </c>
      <c r="C29" s="135"/>
      <c r="D29" s="136"/>
      <c r="E29" s="136"/>
      <c r="F29" s="132">
        <f>SUM(C29:E29)</f>
        <v>0</v>
      </c>
      <c r="G29" s="135"/>
      <c r="H29" s="136"/>
      <c r="I29" s="136"/>
      <c r="J29" s="132">
        <f>SUM(F29:I29)</f>
        <v>0</v>
      </c>
      <c r="K29" s="135"/>
      <c r="L29" s="136"/>
      <c r="M29" s="136"/>
      <c r="N29" s="132">
        <f>SUM(J29:M29)</f>
        <v>0</v>
      </c>
      <c r="O29" s="135"/>
      <c r="P29" s="136"/>
      <c r="Q29" s="136"/>
      <c r="R29" s="132">
        <f>SUM(N29:Q29)</f>
        <v>0</v>
      </c>
      <c r="S29" s="135"/>
      <c r="T29" s="136"/>
      <c r="U29" s="136"/>
      <c r="V29" s="132">
        <f>SUM(R29:U29)</f>
        <v>0</v>
      </c>
      <c r="W29" s="135"/>
      <c r="X29" s="136"/>
      <c r="Y29" s="136"/>
      <c r="Z29" s="132">
        <f>SUM(V29:Y29)</f>
        <v>0</v>
      </c>
      <c r="AA29" s="135"/>
      <c r="AB29" s="136"/>
      <c r="AC29" s="136"/>
      <c r="AD29" s="132">
        <f>SUM(Z29:AC29)</f>
        <v>0</v>
      </c>
      <c r="AE29" s="135"/>
      <c r="AF29" s="136"/>
      <c r="AG29" s="136"/>
      <c r="AH29" s="132">
        <f>SUM(AD29:AG29)</f>
        <v>0</v>
      </c>
      <c r="AI29" s="135"/>
      <c r="AJ29" s="136"/>
      <c r="AK29" s="136"/>
      <c r="AL29" s="132">
        <f>SUM(AH29:AK29)</f>
        <v>0</v>
      </c>
      <c r="AM29" s="135"/>
      <c r="AN29" s="136"/>
      <c r="AO29" s="136"/>
      <c r="AP29" s="132">
        <f>SUM(AL29:AO29)</f>
        <v>0</v>
      </c>
      <c r="AQ29" s="135"/>
      <c r="AR29" s="136"/>
      <c r="AS29" s="136"/>
      <c r="AT29" s="132">
        <f>SUM(AP29:AS29)</f>
        <v>0</v>
      </c>
      <c r="AU29" s="135"/>
      <c r="AV29" s="136"/>
      <c r="AW29" s="136"/>
      <c r="AX29" s="132">
        <f>SUM(AT29:AW29)</f>
        <v>0</v>
      </c>
      <c r="AY29" s="138"/>
    </row>
    <row r="30" spans="1:51" s="123" customFormat="1" ht="24.9" customHeight="1" x14ac:dyDescent="0.3">
      <c r="A30" s="34" t="s">
        <v>421</v>
      </c>
      <c r="B30" s="33" t="s">
        <v>420</v>
      </c>
      <c r="C30" s="120"/>
      <c r="D30" s="121"/>
      <c r="E30" s="121"/>
      <c r="F30" s="122">
        <f>SUM(C30:E30)</f>
        <v>0</v>
      </c>
      <c r="G30" s="120"/>
      <c r="H30" s="121"/>
      <c r="I30" s="121"/>
      <c r="J30" s="122">
        <f>SUM(F30:I30)</f>
        <v>0</v>
      </c>
      <c r="K30" s="120"/>
      <c r="L30" s="121"/>
      <c r="M30" s="121"/>
      <c r="N30" s="122">
        <f>SUM(J30:M30)</f>
        <v>0</v>
      </c>
      <c r="O30" s="120"/>
      <c r="P30" s="121"/>
      <c r="Q30" s="121"/>
      <c r="R30" s="122">
        <f>SUM(N30:Q30)</f>
        <v>0</v>
      </c>
      <c r="S30" s="120"/>
      <c r="T30" s="121"/>
      <c r="U30" s="121"/>
      <c r="V30" s="122">
        <f>SUM(R30:U30)</f>
        <v>0</v>
      </c>
      <c r="W30" s="120"/>
      <c r="X30" s="121"/>
      <c r="Y30" s="121"/>
      <c r="Z30" s="122">
        <f>SUM(V30:Y30)</f>
        <v>0</v>
      </c>
      <c r="AA30" s="120"/>
      <c r="AB30" s="121"/>
      <c r="AC30" s="121"/>
      <c r="AD30" s="122">
        <f>SUM(Z30:AC30)</f>
        <v>0</v>
      </c>
      <c r="AE30" s="120"/>
      <c r="AF30" s="121"/>
      <c r="AG30" s="121"/>
      <c r="AH30" s="122">
        <f>SUM(AD30:AG30)</f>
        <v>0</v>
      </c>
      <c r="AI30" s="120"/>
      <c r="AJ30" s="121"/>
      <c r="AK30" s="121"/>
      <c r="AL30" s="122">
        <f>SUM(AH30:AK30)</f>
        <v>0</v>
      </c>
      <c r="AM30" s="120"/>
      <c r="AN30" s="121"/>
      <c r="AO30" s="121"/>
      <c r="AP30" s="122">
        <f>SUM(AL30:AO30)</f>
        <v>0</v>
      </c>
      <c r="AQ30" s="120"/>
      <c r="AR30" s="121"/>
      <c r="AS30" s="121"/>
      <c r="AT30" s="122">
        <f>SUM(AP30:AS30)</f>
        <v>0</v>
      </c>
      <c r="AU30" s="120"/>
      <c r="AV30" s="121"/>
      <c r="AW30" s="121"/>
      <c r="AX30" s="122">
        <f>SUM(AT30:AW30)</f>
        <v>0</v>
      </c>
      <c r="AY30" s="124"/>
    </row>
    <row r="31" spans="1:51" s="123" customFormat="1" ht="24.9" customHeight="1" x14ac:dyDescent="0.3">
      <c r="A31" s="34" t="s">
        <v>419</v>
      </c>
      <c r="B31" s="33" t="s">
        <v>418</v>
      </c>
      <c r="C31" s="120"/>
      <c r="D31" s="121"/>
      <c r="E31" s="121"/>
      <c r="F31" s="122">
        <f>SUM(C31:E31)</f>
        <v>0</v>
      </c>
      <c r="G31" s="120"/>
      <c r="H31" s="121"/>
      <c r="I31" s="121"/>
      <c r="J31" s="122">
        <f>SUM(F31:I31)</f>
        <v>0</v>
      </c>
      <c r="K31" s="120"/>
      <c r="L31" s="121"/>
      <c r="M31" s="121"/>
      <c r="N31" s="122">
        <f>SUM(J31:M31)</f>
        <v>0</v>
      </c>
      <c r="O31" s="120"/>
      <c r="P31" s="121"/>
      <c r="Q31" s="121"/>
      <c r="R31" s="122">
        <f>SUM(N31:Q31)</f>
        <v>0</v>
      </c>
      <c r="S31" s="120"/>
      <c r="T31" s="121"/>
      <c r="U31" s="121"/>
      <c r="V31" s="122">
        <f>SUM(R31:U31)</f>
        <v>0</v>
      </c>
      <c r="W31" s="120"/>
      <c r="X31" s="121"/>
      <c r="Y31" s="121"/>
      <c r="Z31" s="122">
        <f>SUM(V31:Y31)</f>
        <v>0</v>
      </c>
      <c r="AA31" s="120"/>
      <c r="AB31" s="121"/>
      <c r="AC31" s="121"/>
      <c r="AD31" s="122">
        <f>SUM(Z31:AC31)</f>
        <v>0</v>
      </c>
      <c r="AE31" s="120"/>
      <c r="AF31" s="121"/>
      <c r="AG31" s="121"/>
      <c r="AH31" s="122">
        <f>SUM(AD31:AG31)</f>
        <v>0</v>
      </c>
      <c r="AI31" s="120"/>
      <c r="AJ31" s="121"/>
      <c r="AK31" s="121"/>
      <c r="AL31" s="122">
        <f>SUM(AH31:AK31)</f>
        <v>0</v>
      </c>
      <c r="AM31" s="120"/>
      <c r="AN31" s="121"/>
      <c r="AO31" s="121"/>
      <c r="AP31" s="122">
        <f>SUM(AL31:AO31)</f>
        <v>0</v>
      </c>
      <c r="AQ31" s="120"/>
      <c r="AR31" s="121"/>
      <c r="AS31" s="121"/>
      <c r="AT31" s="122">
        <f>SUM(AP31:AS31)</f>
        <v>0</v>
      </c>
      <c r="AU31" s="120"/>
      <c r="AV31" s="121"/>
      <c r="AW31" s="121"/>
      <c r="AX31" s="122">
        <f>SUM(AT31:AW31)</f>
        <v>0</v>
      </c>
      <c r="AY31" s="124"/>
    </row>
    <row r="32" spans="1:51" s="123" customFormat="1" ht="24.9" hidden="1" customHeight="1" x14ac:dyDescent="0.3">
      <c r="A32" s="34" t="s">
        <v>417</v>
      </c>
      <c r="B32" s="33" t="s">
        <v>416</v>
      </c>
      <c r="C32" s="120"/>
      <c r="D32" s="121"/>
      <c r="E32" s="121"/>
      <c r="F32" s="122">
        <f>SUM(C32:E32)</f>
        <v>0</v>
      </c>
      <c r="G32" s="120"/>
      <c r="H32" s="121"/>
      <c r="I32" s="121"/>
      <c r="J32" s="122">
        <f>SUM(F32:I32)</f>
        <v>0</v>
      </c>
      <c r="K32" s="120"/>
      <c r="L32" s="121"/>
      <c r="M32" s="121"/>
      <c r="N32" s="122">
        <f>SUM(J32:M32)</f>
        <v>0</v>
      </c>
      <c r="O32" s="120"/>
      <c r="P32" s="121"/>
      <c r="Q32" s="121"/>
      <c r="R32" s="122">
        <f>SUM(N32:Q32)</f>
        <v>0</v>
      </c>
      <c r="S32" s="120"/>
      <c r="T32" s="121"/>
      <c r="U32" s="121"/>
      <c r="V32" s="122">
        <f>SUM(R32:U32)</f>
        <v>0</v>
      </c>
      <c r="W32" s="120"/>
      <c r="X32" s="121"/>
      <c r="Y32" s="121"/>
      <c r="Z32" s="122">
        <f>SUM(V32:Y32)</f>
        <v>0</v>
      </c>
      <c r="AA32" s="120"/>
      <c r="AB32" s="121"/>
      <c r="AC32" s="121"/>
      <c r="AD32" s="122">
        <f>SUM(Z32:AC32)</f>
        <v>0</v>
      </c>
      <c r="AE32" s="120"/>
      <c r="AF32" s="121"/>
      <c r="AG32" s="121"/>
      <c r="AH32" s="122">
        <f>SUM(AD32:AG32)</f>
        <v>0</v>
      </c>
      <c r="AI32" s="120"/>
      <c r="AJ32" s="121"/>
      <c r="AK32" s="121"/>
      <c r="AL32" s="122">
        <f>SUM(AH32:AK32)</f>
        <v>0</v>
      </c>
      <c r="AM32" s="120"/>
      <c r="AN32" s="121"/>
      <c r="AO32" s="121"/>
      <c r="AP32" s="122">
        <f>SUM(AL32:AO32)</f>
        <v>0</v>
      </c>
      <c r="AQ32" s="120"/>
      <c r="AR32" s="121"/>
      <c r="AS32" s="121"/>
      <c r="AT32" s="122">
        <f>SUM(AP32:AS32)</f>
        <v>0</v>
      </c>
      <c r="AU32" s="120"/>
      <c r="AV32" s="121"/>
      <c r="AW32" s="121"/>
      <c r="AX32" s="122">
        <f>SUM(AT32:AW32)</f>
        <v>0</v>
      </c>
      <c r="AY32" s="124"/>
    </row>
    <row r="33" spans="1:51" s="128" customFormat="1" ht="24.9" customHeight="1" x14ac:dyDescent="0.3">
      <c r="A33" s="28" t="s">
        <v>415</v>
      </c>
      <c r="B33" s="27" t="s">
        <v>414</v>
      </c>
      <c r="C33" s="125">
        <f>SUM(C30:C32)</f>
        <v>0</v>
      </c>
      <c r="D33" s="126">
        <f>SUM(D30:D32)</f>
        <v>0</v>
      </c>
      <c r="E33" s="126">
        <f>SUM(E30:E32)</f>
        <v>0</v>
      </c>
      <c r="F33" s="127">
        <f>IF((SUM(C33:E33))=(SUM(F30:F32)),SUM(F30:F32),"HIBA!")</f>
        <v>0</v>
      </c>
      <c r="G33" s="125">
        <f>SUM(G30:G32)</f>
        <v>0</v>
      </c>
      <c r="H33" s="126">
        <f>SUM(H30:H32)</f>
        <v>0</v>
      </c>
      <c r="I33" s="126">
        <f>SUM(I30:I32)</f>
        <v>0</v>
      </c>
      <c r="J33" s="127">
        <f>IF((SUM(F33:I33))=(SUM(J30:J32)),SUM(J30:J32),"HIBA!")</f>
        <v>0</v>
      </c>
      <c r="K33" s="125">
        <f>SUM(K30:K32)</f>
        <v>0</v>
      </c>
      <c r="L33" s="126">
        <f>SUM(L30:L32)</f>
        <v>0</v>
      </c>
      <c r="M33" s="126">
        <f>SUM(M30:M32)</f>
        <v>0</v>
      </c>
      <c r="N33" s="127">
        <f>IF((SUM(J33:M33))=(SUM(N30:N32)),SUM(N30:N32),"HIBA!")</f>
        <v>0</v>
      </c>
      <c r="O33" s="125">
        <f>SUM(O30:O32)</f>
        <v>0</v>
      </c>
      <c r="P33" s="126">
        <f>SUM(P30:P32)</f>
        <v>0</v>
      </c>
      <c r="Q33" s="126">
        <f>SUM(Q30:Q32)</f>
        <v>0</v>
      </c>
      <c r="R33" s="127">
        <f>IF((SUM(N33:Q33))=(SUM(R30:R32)),SUM(R30:R32),"HIBA!")</f>
        <v>0</v>
      </c>
      <c r="S33" s="125">
        <f>SUM(S30:S32)</f>
        <v>0</v>
      </c>
      <c r="T33" s="126">
        <f>SUM(T30:T32)</f>
        <v>0</v>
      </c>
      <c r="U33" s="126">
        <f>SUM(U30:U32)</f>
        <v>0</v>
      </c>
      <c r="V33" s="127">
        <f>IF((SUM(R33:U33))=(SUM(V30:V32)),SUM(V30:V32),"HIBA!")</f>
        <v>0</v>
      </c>
      <c r="W33" s="125">
        <f>SUM(W30:W32)</f>
        <v>0</v>
      </c>
      <c r="X33" s="126">
        <f>SUM(X30:X32)</f>
        <v>0</v>
      </c>
      <c r="Y33" s="126">
        <f>SUM(Y30:Y32)</f>
        <v>0</v>
      </c>
      <c r="Z33" s="127">
        <f>IF((SUM(V33:Y33))=(SUM(Z30:Z32)),SUM(Z30:Z32),"HIBA!")</f>
        <v>0</v>
      </c>
      <c r="AA33" s="125">
        <f>SUM(AA30:AA32)</f>
        <v>0</v>
      </c>
      <c r="AB33" s="126">
        <f>SUM(AB30:AB32)</f>
        <v>0</v>
      </c>
      <c r="AC33" s="126">
        <f>SUM(AC30:AC32)</f>
        <v>0</v>
      </c>
      <c r="AD33" s="127">
        <f>IF((SUM(Z33:AC33))=(SUM(AD30:AD32)),SUM(AD30:AD32),"HIBA!")</f>
        <v>0</v>
      </c>
      <c r="AE33" s="125">
        <f>SUM(AE30:AE32)</f>
        <v>0</v>
      </c>
      <c r="AF33" s="126">
        <f>SUM(AF30:AF32)</f>
        <v>0</v>
      </c>
      <c r="AG33" s="126">
        <f>SUM(AG30:AG32)</f>
        <v>0</v>
      </c>
      <c r="AH33" s="127">
        <f>IF((SUM(AD33:AG33))=(SUM(AH30:AH32)),SUM(AH30:AH32),"HIBA!")</f>
        <v>0</v>
      </c>
      <c r="AI33" s="125">
        <f>SUM(AI30:AI32)</f>
        <v>0</v>
      </c>
      <c r="AJ33" s="126">
        <f>SUM(AJ30:AJ32)</f>
        <v>0</v>
      </c>
      <c r="AK33" s="126">
        <f>SUM(AK30:AK32)</f>
        <v>0</v>
      </c>
      <c r="AL33" s="127">
        <f>IF((SUM(AH33:AK33))=(SUM(AL30:AL32)),SUM(AL30:AL32),"HIBA!")</f>
        <v>0</v>
      </c>
      <c r="AM33" s="125">
        <f>SUM(AM30:AM32)</f>
        <v>0</v>
      </c>
      <c r="AN33" s="126">
        <f>SUM(AN30:AN32)</f>
        <v>0</v>
      </c>
      <c r="AO33" s="126">
        <f>SUM(AO30:AO32)</f>
        <v>0</v>
      </c>
      <c r="AP33" s="127">
        <f>IF((SUM(AL33:AO33))=(SUM(AP30:AP32)),SUM(AP30:AP32),"HIBA!")</f>
        <v>0</v>
      </c>
      <c r="AQ33" s="125">
        <f>SUM(AQ30:AQ32)</f>
        <v>0</v>
      </c>
      <c r="AR33" s="126">
        <f>SUM(AR30:AR32)</f>
        <v>0</v>
      </c>
      <c r="AS33" s="126">
        <f>SUM(AS30:AS32)</f>
        <v>0</v>
      </c>
      <c r="AT33" s="127">
        <f>IF((SUM(AP33:AS33))=(SUM(AT30:AT32)),SUM(AT30:AT32),"HIBA!")</f>
        <v>0</v>
      </c>
      <c r="AU33" s="125">
        <f>SUM(AU30:AU32)</f>
        <v>0</v>
      </c>
      <c r="AV33" s="126">
        <f>SUM(AV30:AV32)</f>
        <v>0</v>
      </c>
      <c r="AW33" s="126">
        <f>SUM(AW30:AW32)</f>
        <v>0</v>
      </c>
      <c r="AX33" s="127">
        <f>IF((SUM(AT33:AW33))=(SUM(AX30:AX32)),SUM(AX30:AX32),"HIBA!")</f>
        <v>0</v>
      </c>
      <c r="AY33" s="129"/>
    </row>
    <row r="34" spans="1:51" s="123" customFormat="1" ht="24.9" hidden="1" customHeight="1" x14ac:dyDescent="0.3">
      <c r="A34" s="34" t="s">
        <v>413</v>
      </c>
      <c r="B34" s="33" t="s">
        <v>412</v>
      </c>
      <c r="C34" s="120"/>
      <c r="D34" s="121"/>
      <c r="E34" s="121"/>
      <c r="F34" s="122">
        <f>SUM(C34:E34)</f>
        <v>0</v>
      </c>
      <c r="G34" s="120"/>
      <c r="H34" s="121"/>
      <c r="I34" s="121"/>
      <c r="J34" s="122">
        <f>SUM(F34:I34)</f>
        <v>0</v>
      </c>
      <c r="K34" s="120"/>
      <c r="L34" s="121"/>
      <c r="M34" s="121"/>
      <c r="N34" s="122">
        <f>SUM(J34:M34)</f>
        <v>0</v>
      </c>
      <c r="O34" s="120"/>
      <c r="P34" s="121"/>
      <c r="Q34" s="121"/>
      <c r="R34" s="122">
        <f>SUM(N34:Q34)</f>
        <v>0</v>
      </c>
      <c r="S34" s="120"/>
      <c r="T34" s="121"/>
      <c r="U34" s="121"/>
      <c r="V34" s="122">
        <f>SUM(R34:U34)</f>
        <v>0</v>
      </c>
      <c r="W34" s="120"/>
      <c r="X34" s="121"/>
      <c r="Y34" s="121"/>
      <c r="Z34" s="122">
        <f>SUM(V34:Y34)</f>
        <v>0</v>
      </c>
      <c r="AA34" s="120"/>
      <c r="AB34" s="121"/>
      <c r="AC34" s="121"/>
      <c r="AD34" s="122">
        <f>SUM(Z34:AC34)</f>
        <v>0</v>
      </c>
      <c r="AE34" s="120"/>
      <c r="AF34" s="121"/>
      <c r="AG34" s="121"/>
      <c r="AH34" s="122">
        <f>SUM(AD34:AG34)</f>
        <v>0</v>
      </c>
      <c r="AI34" s="120"/>
      <c r="AJ34" s="121"/>
      <c r="AK34" s="121"/>
      <c r="AL34" s="122">
        <f>SUM(AH34:AK34)</f>
        <v>0</v>
      </c>
      <c r="AM34" s="120"/>
      <c r="AN34" s="121"/>
      <c r="AO34" s="121"/>
      <c r="AP34" s="122">
        <f>SUM(AL34:AO34)</f>
        <v>0</v>
      </c>
      <c r="AQ34" s="120"/>
      <c r="AR34" s="121"/>
      <c r="AS34" s="121"/>
      <c r="AT34" s="122">
        <f>SUM(AP34:AS34)</f>
        <v>0</v>
      </c>
      <c r="AU34" s="120"/>
      <c r="AV34" s="121"/>
      <c r="AW34" s="121"/>
      <c r="AX34" s="122">
        <f>SUM(AT34:AW34)</f>
        <v>0</v>
      </c>
      <c r="AY34" s="124"/>
    </row>
    <row r="35" spans="1:51" s="123" customFormat="1" ht="24.9" hidden="1" customHeight="1" x14ac:dyDescent="0.3">
      <c r="A35" s="34" t="s">
        <v>411</v>
      </c>
      <c r="B35" s="33" t="s">
        <v>410</v>
      </c>
      <c r="C35" s="120"/>
      <c r="D35" s="121"/>
      <c r="E35" s="121"/>
      <c r="F35" s="122">
        <f>SUM(C35:E35)</f>
        <v>0</v>
      </c>
      <c r="G35" s="120"/>
      <c r="H35" s="121"/>
      <c r="I35" s="121"/>
      <c r="J35" s="122">
        <f>SUM(F35:I35)</f>
        <v>0</v>
      </c>
      <c r="K35" s="120"/>
      <c r="L35" s="121"/>
      <c r="M35" s="121"/>
      <c r="N35" s="122">
        <f>SUM(J35:M35)</f>
        <v>0</v>
      </c>
      <c r="O35" s="120"/>
      <c r="P35" s="121"/>
      <c r="Q35" s="121"/>
      <c r="R35" s="122">
        <f>SUM(N35:Q35)</f>
        <v>0</v>
      </c>
      <c r="S35" s="120"/>
      <c r="T35" s="121"/>
      <c r="U35" s="121"/>
      <c r="V35" s="122">
        <f>SUM(R35:U35)</f>
        <v>0</v>
      </c>
      <c r="W35" s="120"/>
      <c r="X35" s="121"/>
      <c r="Y35" s="121"/>
      <c r="Z35" s="122">
        <f>SUM(V35:Y35)</f>
        <v>0</v>
      </c>
      <c r="AA35" s="120"/>
      <c r="AB35" s="121"/>
      <c r="AC35" s="121"/>
      <c r="AD35" s="122">
        <f>SUM(Z35:AC35)</f>
        <v>0</v>
      </c>
      <c r="AE35" s="120"/>
      <c r="AF35" s="121"/>
      <c r="AG35" s="121"/>
      <c r="AH35" s="122">
        <f>SUM(AD35:AG35)</f>
        <v>0</v>
      </c>
      <c r="AI35" s="120"/>
      <c r="AJ35" s="121"/>
      <c r="AK35" s="121"/>
      <c r="AL35" s="122">
        <f>SUM(AH35:AK35)</f>
        <v>0</v>
      </c>
      <c r="AM35" s="120"/>
      <c r="AN35" s="121"/>
      <c r="AO35" s="121"/>
      <c r="AP35" s="122">
        <f>SUM(AL35:AO35)</f>
        <v>0</v>
      </c>
      <c r="AQ35" s="120"/>
      <c r="AR35" s="121"/>
      <c r="AS35" s="121"/>
      <c r="AT35" s="122">
        <f>SUM(AP35:AS35)</f>
        <v>0</v>
      </c>
      <c r="AU35" s="120"/>
      <c r="AV35" s="121"/>
      <c r="AW35" s="121"/>
      <c r="AX35" s="122">
        <f>SUM(AT35:AW35)</f>
        <v>0</v>
      </c>
      <c r="AY35" s="124"/>
    </row>
    <row r="36" spans="1:51" s="128" customFormat="1" ht="24.9" hidden="1" customHeight="1" x14ac:dyDescent="0.3">
      <c r="A36" s="28" t="s">
        <v>409</v>
      </c>
      <c r="B36" s="27" t="s">
        <v>408</v>
      </c>
      <c r="C36" s="125">
        <f>SUM(C34:C35)</f>
        <v>0</v>
      </c>
      <c r="D36" s="126">
        <f>SUM(D34:D35)</f>
        <v>0</v>
      </c>
      <c r="E36" s="126">
        <f>SUM(E34:E35)</f>
        <v>0</v>
      </c>
      <c r="F36" s="127">
        <f>IF((SUM(C36:E36))=(SUM(F34:F35)),SUM(F34:F35),"HIBA!")</f>
        <v>0</v>
      </c>
      <c r="G36" s="125">
        <f>SUM(G34:G35)</f>
        <v>0</v>
      </c>
      <c r="H36" s="126">
        <f>SUM(H34:H35)</f>
        <v>0</v>
      </c>
      <c r="I36" s="126">
        <f>SUM(I34:I35)</f>
        <v>0</v>
      </c>
      <c r="J36" s="127">
        <f>IF((SUM(F36:I36))=(SUM(J34:J35)),SUM(J34:J35),"HIBA!")</f>
        <v>0</v>
      </c>
      <c r="K36" s="125">
        <f>SUM(K34:K35)</f>
        <v>0</v>
      </c>
      <c r="L36" s="126">
        <f>SUM(L34:L35)</f>
        <v>0</v>
      </c>
      <c r="M36" s="126">
        <f>SUM(M34:M35)</f>
        <v>0</v>
      </c>
      <c r="N36" s="127">
        <f>IF((SUM(J36:M36))=(SUM(N34:N35)),SUM(N34:N35),"HIBA!")</f>
        <v>0</v>
      </c>
      <c r="O36" s="125">
        <f>SUM(O34:O35)</f>
        <v>0</v>
      </c>
      <c r="P36" s="126">
        <f>SUM(P34:P35)</f>
        <v>0</v>
      </c>
      <c r="Q36" s="126">
        <f>SUM(Q34:Q35)</f>
        <v>0</v>
      </c>
      <c r="R36" s="127">
        <f>IF((SUM(N36:Q36))=(SUM(R34:R35)),SUM(R34:R35),"HIBA!")</f>
        <v>0</v>
      </c>
      <c r="S36" s="125">
        <f>SUM(S34:S35)</f>
        <v>0</v>
      </c>
      <c r="T36" s="126">
        <f>SUM(T34:T35)</f>
        <v>0</v>
      </c>
      <c r="U36" s="126">
        <f>SUM(U34:U35)</f>
        <v>0</v>
      </c>
      <c r="V36" s="127">
        <f>IF((SUM(R36:U36))=(SUM(V34:V35)),SUM(V34:V35),"HIBA!")</f>
        <v>0</v>
      </c>
      <c r="W36" s="125">
        <f>SUM(W34:W35)</f>
        <v>0</v>
      </c>
      <c r="X36" s="126">
        <f>SUM(X34:X35)</f>
        <v>0</v>
      </c>
      <c r="Y36" s="126">
        <f>SUM(Y34:Y35)</f>
        <v>0</v>
      </c>
      <c r="Z36" s="127">
        <f>IF((SUM(V36:Y36))=(SUM(Z34:Z35)),SUM(Z34:Z35),"HIBA!")</f>
        <v>0</v>
      </c>
      <c r="AA36" s="125">
        <f>SUM(AA34:AA35)</f>
        <v>0</v>
      </c>
      <c r="AB36" s="126">
        <f>SUM(AB34:AB35)</f>
        <v>0</v>
      </c>
      <c r="AC36" s="126">
        <f>SUM(AC34:AC35)</f>
        <v>0</v>
      </c>
      <c r="AD36" s="127">
        <f>IF((SUM(Z36:AC36))=(SUM(AD34:AD35)),SUM(AD34:AD35),"HIBA!")</f>
        <v>0</v>
      </c>
      <c r="AE36" s="125">
        <f>SUM(AE34:AE35)</f>
        <v>0</v>
      </c>
      <c r="AF36" s="126">
        <f>SUM(AF34:AF35)</f>
        <v>0</v>
      </c>
      <c r="AG36" s="126">
        <f>SUM(AG34:AG35)</f>
        <v>0</v>
      </c>
      <c r="AH36" s="127">
        <f>IF((SUM(AD36:AG36))=(SUM(AH34:AH35)),SUM(AH34:AH35),"HIBA!")</f>
        <v>0</v>
      </c>
      <c r="AI36" s="125">
        <f>SUM(AI34:AI35)</f>
        <v>0</v>
      </c>
      <c r="AJ36" s="126">
        <f>SUM(AJ34:AJ35)</f>
        <v>0</v>
      </c>
      <c r="AK36" s="126">
        <f>SUM(AK34:AK35)</f>
        <v>0</v>
      </c>
      <c r="AL36" s="127">
        <f>IF((SUM(AH36:AK36))=(SUM(AL34:AL35)),SUM(AL34:AL35),"HIBA!")</f>
        <v>0</v>
      </c>
      <c r="AM36" s="125">
        <f>SUM(AM34:AM35)</f>
        <v>0</v>
      </c>
      <c r="AN36" s="126">
        <f>SUM(AN34:AN35)</f>
        <v>0</v>
      </c>
      <c r="AO36" s="126">
        <f>SUM(AO34:AO35)</f>
        <v>0</v>
      </c>
      <c r="AP36" s="127">
        <f>IF((SUM(AL36:AO36))=(SUM(AP34:AP35)),SUM(AP34:AP35),"HIBA!")</f>
        <v>0</v>
      </c>
      <c r="AQ36" s="125">
        <f>SUM(AQ34:AQ35)</f>
        <v>0</v>
      </c>
      <c r="AR36" s="126">
        <f>SUM(AR34:AR35)</f>
        <v>0</v>
      </c>
      <c r="AS36" s="126">
        <f>SUM(AS34:AS35)</f>
        <v>0</v>
      </c>
      <c r="AT36" s="127">
        <f>IF((SUM(AP36:AS36))=(SUM(AT34:AT35)),SUM(AT34:AT35),"HIBA!")</f>
        <v>0</v>
      </c>
      <c r="AU36" s="125">
        <f>SUM(AU34:AU35)</f>
        <v>0</v>
      </c>
      <c r="AV36" s="126">
        <f>SUM(AV34:AV35)</f>
        <v>0</v>
      </c>
      <c r="AW36" s="126">
        <f>SUM(AW34:AW35)</f>
        <v>0</v>
      </c>
      <c r="AX36" s="127">
        <f>IF((SUM(AT36:AW36))=(SUM(AX34:AX35)),SUM(AX34:AX35),"HIBA!")</f>
        <v>0</v>
      </c>
      <c r="AY36" s="129"/>
    </row>
    <row r="37" spans="1:51" s="123" customFormat="1" ht="24.9" hidden="1" customHeight="1" x14ac:dyDescent="0.3">
      <c r="A37" s="34" t="s">
        <v>407</v>
      </c>
      <c r="B37" s="33" t="s">
        <v>406</v>
      </c>
      <c r="C37" s="120"/>
      <c r="D37" s="121"/>
      <c r="E37" s="121"/>
      <c r="F37" s="122">
        <f t="shared" ref="F37:F43" si="12">SUM(C37:E37)</f>
        <v>0</v>
      </c>
      <c r="G37" s="120"/>
      <c r="H37" s="121"/>
      <c r="I37" s="121"/>
      <c r="J37" s="122">
        <f t="shared" ref="J37:J43" si="13">SUM(F37:I37)</f>
        <v>0</v>
      </c>
      <c r="K37" s="120"/>
      <c r="L37" s="121"/>
      <c r="M37" s="121"/>
      <c r="N37" s="122">
        <f t="shared" ref="N37:N43" si="14">SUM(J37:M37)</f>
        <v>0</v>
      </c>
      <c r="O37" s="120"/>
      <c r="P37" s="121"/>
      <c r="Q37" s="121"/>
      <c r="R37" s="122">
        <f t="shared" ref="R37:R43" si="15">SUM(N37:Q37)</f>
        <v>0</v>
      </c>
      <c r="S37" s="120"/>
      <c r="T37" s="121"/>
      <c r="U37" s="121"/>
      <c r="V37" s="122">
        <f t="shared" ref="V37:V43" si="16">SUM(R37:U37)</f>
        <v>0</v>
      </c>
      <c r="W37" s="120"/>
      <c r="X37" s="121"/>
      <c r="Y37" s="121"/>
      <c r="Z37" s="122">
        <f t="shared" ref="Z37:Z43" si="17">SUM(V37:Y37)</f>
        <v>0</v>
      </c>
      <c r="AA37" s="120"/>
      <c r="AB37" s="121"/>
      <c r="AC37" s="121"/>
      <c r="AD37" s="122">
        <f t="shared" ref="AD37:AD43" si="18">SUM(Z37:AC37)</f>
        <v>0</v>
      </c>
      <c r="AE37" s="120"/>
      <c r="AF37" s="121"/>
      <c r="AG37" s="121"/>
      <c r="AH37" s="122">
        <f t="shared" ref="AH37:AH43" si="19">SUM(AD37:AG37)</f>
        <v>0</v>
      </c>
      <c r="AI37" s="120"/>
      <c r="AJ37" s="121"/>
      <c r="AK37" s="121"/>
      <c r="AL37" s="122">
        <f t="shared" ref="AL37:AL43" si="20">SUM(AH37:AK37)</f>
        <v>0</v>
      </c>
      <c r="AM37" s="120"/>
      <c r="AN37" s="121"/>
      <c r="AO37" s="121"/>
      <c r="AP37" s="122">
        <f t="shared" ref="AP37:AP43" si="21">SUM(AL37:AO37)</f>
        <v>0</v>
      </c>
      <c r="AQ37" s="120"/>
      <c r="AR37" s="121"/>
      <c r="AS37" s="121"/>
      <c r="AT37" s="122">
        <f t="shared" ref="AT37:AT43" si="22">SUM(AP37:AS37)</f>
        <v>0</v>
      </c>
      <c r="AU37" s="120"/>
      <c r="AV37" s="121"/>
      <c r="AW37" s="121"/>
      <c r="AX37" s="122">
        <f t="shared" ref="AX37:AX43" si="23">SUM(AT37:AW37)</f>
        <v>0</v>
      </c>
      <c r="AY37" s="124"/>
    </row>
    <row r="38" spans="1:51" s="123" customFormat="1" ht="24.9" hidden="1" customHeight="1" x14ac:dyDescent="0.3">
      <c r="A38" s="34" t="s">
        <v>405</v>
      </c>
      <c r="B38" s="33" t="s">
        <v>404</v>
      </c>
      <c r="C38" s="120"/>
      <c r="D38" s="121"/>
      <c r="E38" s="121"/>
      <c r="F38" s="122">
        <f t="shared" si="12"/>
        <v>0</v>
      </c>
      <c r="G38" s="120"/>
      <c r="H38" s="121"/>
      <c r="I38" s="121"/>
      <c r="J38" s="122">
        <f t="shared" si="13"/>
        <v>0</v>
      </c>
      <c r="K38" s="120"/>
      <c r="L38" s="121"/>
      <c r="M38" s="121"/>
      <c r="N38" s="122">
        <f t="shared" si="14"/>
        <v>0</v>
      </c>
      <c r="O38" s="120"/>
      <c r="P38" s="121"/>
      <c r="Q38" s="121"/>
      <c r="R38" s="122">
        <f t="shared" si="15"/>
        <v>0</v>
      </c>
      <c r="S38" s="120"/>
      <c r="T38" s="121"/>
      <c r="U38" s="121"/>
      <c r="V38" s="122">
        <f t="shared" si="16"/>
        <v>0</v>
      </c>
      <c r="W38" s="120"/>
      <c r="X38" s="121"/>
      <c r="Y38" s="121"/>
      <c r="Z38" s="122">
        <f t="shared" si="17"/>
        <v>0</v>
      </c>
      <c r="AA38" s="120"/>
      <c r="AB38" s="121"/>
      <c r="AC38" s="121"/>
      <c r="AD38" s="122">
        <f t="shared" si="18"/>
        <v>0</v>
      </c>
      <c r="AE38" s="120"/>
      <c r="AF38" s="121"/>
      <c r="AG38" s="121"/>
      <c r="AH38" s="122">
        <f t="shared" si="19"/>
        <v>0</v>
      </c>
      <c r="AI38" s="120"/>
      <c r="AJ38" s="121"/>
      <c r="AK38" s="121"/>
      <c r="AL38" s="122">
        <f t="shared" si="20"/>
        <v>0</v>
      </c>
      <c r="AM38" s="120"/>
      <c r="AN38" s="121"/>
      <c r="AO38" s="121"/>
      <c r="AP38" s="122">
        <f t="shared" si="21"/>
        <v>0</v>
      </c>
      <c r="AQ38" s="120"/>
      <c r="AR38" s="121"/>
      <c r="AS38" s="121"/>
      <c r="AT38" s="122">
        <f t="shared" si="22"/>
        <v>0</v>
      </c>
      <c r="AU38" s="120"/>
      <c r="AV38" s="121"/>
      <c r="AW38" s="121"/>
      <c r="AX38" s="122">
        <f t="shared" si="23"/>
        <v>0</v>
      </c>
      <c r="AY38" s="124"/>
    </row>
    <row r="39" spans="1:51" s="123" customFormat="1" ht="24.9" hidden="1" customHeight="1" x14ac:dyDescent="0.3">
      <c r="A39" s="34" t="s">
        <v>403</v>
      </c>
      <c r="B39" s="33" t="s">
        <v>402</v>
      </c>
      <c r="C39" s="120"/>
      <c r="D39" s="121"/>
      <c r="E39" s="121"/>
      <c r="F39" s="122">
        <f t="shared" si="12"/>
        <v>0</v>
      </c>
      <c r="G39" s="120"/>
      <c r="H39" s="121"/>
      <c r="I39" s="121"/>
      <c r="J39" s="122">
        <f t="shared" si="13"/>
        <v>0</v>
      </c>
      <c r="K39" s="120"/>
      <c r="L39" s="121"/>
      <c r="M39" s="121"/>
      <c r="N39" s="122">
        <f t="shared" si="14"/>
        <v>0</v>
      </c>
      <c r="O39" s="120"/>
      <c r="P39" s="121"/>
      <c r="Q39" s="121"/>
      <c r="R39" s="122">
        <f t="shared" si="15"/>
        <v>0</v>
      </c>
      <c r="S39" s="120"/>
      <c r="T39" s="121"/>
      <c r="U39" s="121"/>
      <c r="V39" s="122">
        <f t="shared" si="16"/>
        <v>0</v>
      </c>
      <c r="W39" s="120"/>
      <c r="X39" s="121"/>
      <c r="Y39" s="121"/>
      <c r="Z39" s="122">
        <f t="shared" si="17"/>
        <v>0</v>
      </c>
      <c r="AA39" s="120"/>
      <c r="AB39" s="121"/>
      <c r="AC39" s="121"/>
      <c r="AD39" s="122">
        <f t="shared" si="18"/>
        <v>0</v>
      </c>
      <c r="AE39" s="120"/>
      <c r="AF39" s="121"/>
      <c r="AG39" s="121"/>
      <c r="AH39" s="122">
        <f t="shared" si="19"/>
        <v>0</v>
      </c>
      <c r="AI39" s="120"/>
      <c r="AJ39" s="121"/>
      <c r="AK39" s="121"/>
      <c r="AL39" s="122">
        <f t="shared" si="20"/>
        <v>0</v>
      </c>
      <c r="AM39" s="120"/>
      <c r="AN39" s="121"/>
      <c r="AO39" s="121"/>
      <c r="AP39" s="122">
        <f t="shared" si="21"/>
        <v>0</v>
      </c>
      <c r="AQ39" s="120"/>
      <c r="AR39" s="121"/>
      <c r="AS39" s="121"/>
      <c r="AT39" s="122">
        <f t="shared" si="22"/>
        <v>0</v>
      </c>
      <c r="AU39" s="120"/>
      <c r="AV39" s="121"/>
      <c r="AW39" s="121"/>
      <c r="AX39" s="122">
        <f t="shared" si="23"/>
        <v>0</v>
      </c>
      <c r="AY39" s="124"/>
    </row>
    <row r="40" spans="1:51" s="123" customFormat="1" ht="24.9" hidden="1" customHeight="1" x14ac:dyDescent="0.3">
      <c r="A40" s="34" t="s">
        <v>401</v>
      </c>
      <c r="B40" s="33" t="s">
        <v>400</v>
      </c>
      <c r="C40" s="120"/>
      <c r="D40" s="121"/>
      <c r="E40" s="121"/>
      <c r="F40" s="122">
        <f t="shared" si="12"/>
        <v>0</v>
      </c>
      <c r="G40" s="120"/>
      <c r="H40" s="121"/>
      <c r="I40" s="121"/>
      <c r="J40" s="122">
        <f t="shared" si="13"/>
        <v>0</v>
      </c>
      <c r="K40" s="120"/>
      <c r="L40" s="121"/>
      <c r="M40" s="121"/>
      <c r="N40" s="122">
        <f t="shared" si="14"/>
        <v>0</v>
      </c>
      <c r="O40" s="120"/>
      <c r="P40" s="121"/>
      <c r="Q40" s="121"/>
      <c r="R40" s="122">
        <f t="shared" si="15"/>
        <v>0</v>
      </c>
      <c r="S40" s="120"/>
      <c r="T40" s="121"/>
      <c r="U40" s="121"/>
      <c r="V40" s="122">
        <f t="shared" si="16"/>
        <v>0</v>
      </c>
      <c r="W40" s="120"/>
      <c r="X40" s="121"/>
      <c r="Y40" s="121"/>
      <c r="Z40" s="122">
        <f t="shared" si="17"/>
        <v>0</v>
      </c>
      <c r="AA40" s="120"/>
      <c r="AB40" s="121"/>
      <c r="AC40" s="121"/>
      <c r="AD40" s="122">
        <f t="shared" si="18"/>
        <v>0</v>
      </c>
      <c r="AE40" s="120"/>
      <c r="AF40" s="121"/>
      <c r="AG40" s="121"/>
      <c r="AH40" s="122">
        <f t="shared" si="19"/>
        <v>0</v>
      </c>
      <c r="AI40" s="120"/>
      <c r="AJ40" s="121"/>
      <c r="AK40" s="121"/>
      <c r="AL40" s="122">
        <f t="shared" si="20"/>
        <v>0</v>
      </c>
      <c r="AM40" s="120"/>
      <c r="AN40" s="121"/>
      <c r="AO40" s="121"/>
      <c r="AP40" s="122">
        <f t="shared" si="21"/>
        <v>0</v>
      </c>
      <c r="AQ40" s="120"/>
      <c r="AR40" s="121"/>
      <c r="AS40" s="121"/>
      <c r="AT40" s="122">
        <f t="shared" si="22"/>
        <v>0</v>
      </c>
      <c r="AU40" s="120"/>
      <c r="AV40" s="121"/>
      <c r="AW40" s="121"/>
      <c r="AX40" s="122">
        <f t="shared" si="23"/>
        <v>0</v>
      </c>
      <c r="AY40" s="124"/>
    </row>
    <row r="41" spans="1:51" s="123" customFormat="1" ht="24.9" hidden="1" customHeight="1" x14ac:dyDescent="0.3">
      <c r="A41" s="89" t="s">
        <v>399</v>
      </c>
      <c r="B41" s="33" t="s">
        <v>398</v>
      </c>
      <c r="C41" s="120"/>
      <c r="D41" s="121"/>
      <c r="E41" s="121"/>
      <c r="F41" s="122">
        <f t="shared" si="12"/>
        <v>0</v>
      </c>
      <c r="G41" s="120"/>
      <c r="H41" s="121"/>
      <c r="I41" s="121"/>
      <c r="J41" s="122">
        <f t="shared" si="13"/>
        <v>0</v>
      </c>
      <c r="K41" s="120"/>
      <c r="L41" s="121"/>
      <c r="M41" s="121"/>
      <c r="N41" s="122">
        <f t="shared" si="14"/>
        <v>0</v>
      </c>
      <c r="O41" s="120"/>
      <c r="P41" s="121"/>
      <c r="Q41" s="121"/>
      <c r="R41" s="122">
        <f t="shared" si="15"/>
        <v>0</v>
      </c>
      <c r="S41" s="120"/>
      <c r="T41" s="121"/>
      <c r="U41" s="121"/>
      <c r="V41" s="122">
        <f t="shared" si="16"/>
        <v>0</v>
      </c>
      <c r="W41" s="120"/>
      <c r="X41" s="121"/>
      <c r="Y41" s="121"/>
      <c r="Z41" s="122">
        <f t="shared" si="17"/>
        <v>0</v>
      </c>
      <c r="AA41" s="120"/>
      <c r="AB41" s="121"/>
      <c r="AC41" s="121"/>
      <c r="AD41" s="122">
        <f t="shared" si="18"/>
        <v>0</v>
      </c>
      <c r="AE41" s="120"/>
      <c r="AF41" s="121"/>
      <c r="AG41" s="121"/>
      <c r="AH41" s="122">
        <f t="shared" si="19"/>
        <v>0</v>
      </c>
      <c r="AI41" s="120"/>
      <c r="AJ41" s="121"/>
      <c r="AK41" s="121"/>
      <c r="AL41" s="122">
        <f t="shared" si="20"/>
        <v>0</v>
      </c>
      <c r="AM41" s="120"/>
      <c r="AN41" s="121"/>
      <c r="AO41" s="121"/>
      <c r="AP41" s="122">
        <f t="shared" si="21"/>
        <v>0</v>
      </c>
      <c r="AQ41" s="120"/>
      <c r="AR41" s="121"/>
      <c r="AS41" s="121"/>
      <c r="AT41" s="122">
        <f t="shared" si="22"/>
        <v>0</v>
      </c>
      <c r="AU41" s="120"/>
      <c r="AV41" s="121"/>
      <c r="AW41" s="121"/>
      <c r="AX41" s="122">
        <f t="shared" si="23"/>
        <v>0</v>
      </c>
      <c r="AY41" s="124"/>
    </row>
    <row r="42" spans="1:51" s="123" customFormat="1" ht="24.9" customHeight="1" x14ac:dyDescent="0.3">
      <c r="A42" s="88" t="s">
        <v>397</v>
      </c>
      <c r="B42" s="189" t="s">
        <v>396</v>
      </c>
      <c r="C42" s="120"/>
      <c r="D42" s="121"/>
      <c r="E42" s="121"/>
      <c r="F42" s="122">
        <f t="shared" si="12"/>
        <v>0</v>
      </c>
      <c r="G42" s="120"/>
      <c r="H42" s="121"/>
      <c r="I42" s="121"/>
      <c r="J42" s="122">
        <f t="shared" si="13"/>
        <v>0</v>
      </c>
      <c r="K42" s="120"/>
      <c r="L42" s="121"/>
      <c r="M42" s="121"/>
      <c r="N42" s="122">
        <f t="shared" si="14"/>
        <v>0</v>
      </c>
      <c r="O42" s="120"/>
      <c r="P42" s="121"/>
      <c r="Q42" s="121"/>
      <c r="R42" s="122">
        <f t="shared" si="15"/>
        <v>0</v>
      </c>
      <c r="S42" s="120"/>
      <c r="T42" s="121"/>
      <c r="U42" s="121"/>
      <c r="V42" s="122">
        <f t="shared" si="16"/>
        <v>0</v>
      </c>
      <c r="W42" s="120"/>
      <c r="X42" s="121"/>
      <c r="Y42" s="121"/>
      <c r="Z42" s="122">
        <f t="shared" si="17"/>
        <v>0</v>
      </c>
      <c r="AA42" s="120"/>
      <c r="AB42" s="121"/>
      <c r="AC42" s="121"/>
      <c r="AD42" s="122">
        <f t="shared" si="18"/>
        <v>0</v>
      </c>
      <c r="AE42" s="120"/>
      <c r="AF42" s="121"/>
      <c r="AG42" s="121"/>
      <c r="AH42" s="122">
        <f t="shared" si="19"/>
        <v>0</v>
      </c>
      <c r="AI42" s="120"/>
      <c r="AJ42" s="121"/>
      <c r="AK42" s="121"/>
      <c r="AL42" s="122">
        <f t="shared" si="20"/>
        <v>0</v>
      </c>
      <c r="AM42" s="120"/>
      <c r="AN42" s="121"/>
      <c r="AO42" s="121"/>
      <c r="AP42" s="122">
        <f t="shared" si="21"/>
        <v>0</v>
      </c>
      <c r="AQ42" s="120"/>
      <c r="AR42" s="121"/>
      <c r="AS42" s="121"/>
      <c r="AT42" s="122">
        <f t="shared" si="22"/>
        <v>0</v>
      </c>
      <c r="AU42" s="120"/>
      <c r="AV42" s="121"/>
      <c r="AW42" s="121"/>
      <c r="AX42" s="122">
        <f t="shared" si="23"/>
        <v>0</v>
      </c>
      <c r="AY42" s="124"/>
    </row>
    <row r="43" spans="1:51" s="123" customFormat="1" ht="24.9" customHeight="1" x14ac:dyDescent="0.3">
      <c r="A43" s="34" t="s">
        <v>395</v>
      </c>
      <c r="B43" s="33" t="s">
        <v>394</v>
      </c>
      <c r="C43" s="120"/>
      <c r="D43" s="121"/>
      <c r="E43" s="121"/>
      <c r="F43" s="122">
        <f t="shared" si="12"/>
        <v>0</v>
      </c>
      <c r="G43" s="120"/>
      <c r="H43" s="121"/>
      <c r="I43" s="121"/>
      <c r="J43" s="122">
        <f t="shared" si="13"/>
        <v>0</v>
      </c>
      <c r="K43" s="120"/>
      <c r="L43" s="121"/>
      <c r="M43" s="121"/>
      <c r="N43" s="122">
        <f t="shared" si="14"/>
        <v>0</v>
      </c>
      <c r="O43" s="120"/>
      <c r="P43" s="121"/>
      <c r="Q43" s="121"/>
      <c r="R43" s="122">
        <f t="shared" si="15"/>
        <v>0</v>
      </c>
      <c r="S43" s="120"/>
      <c r="T43" s="121"/>
      <c r="U43" s="121"/>
      <c r="V43" s="122">
        <f t="shared" si="16"/>
        <v>0</v>
      </c>
      <c r="W43" s="120"/>
      <c r="X43" s="121"/>
      <c r="Y43" s="121"/>
      <c r="Z43" s="122">
        <f t="shared" si="17"/>
        <v>0</v>
      </c>
      <c r="AA43" s="120"/>
      <c r="AB43" s="121"/>
      <c r="AC43" s="121"/>
      <c r="AD43" s="122">
        <f t="shared" si="18"/>
        <v>0</v>
      </c>
      <c r="AE43" s="120"/>
      <c r="AF43" s="121"/>
      <c r="AG43" s="121"/>
      <c r="AH43" s="122">
        <f t="shared" si="19"/>
        <v>0</v>
      </c>
      <c r="AI43" s="120"/>
      <c r="AJ43" s="121"/>
      <c r="AK43" s="121"/>
      <c r="AL43" s="122">
        <f t="shared" si="20"/>
        <v>0</v>
      </c>
      <c r="AM43" s="120"/>
      <c r="AN43" s="121"/>
      <c r="AO43" s="121"/>
      <c r="AP43" s="122">
        <f t="shared" si="21"/>
        <v>0</v>
      </c>
      <c r="AQ43" s="120"/>
      <c r="AR43" s="121"/>
      <c r="AS43" s="121"/>
      <c r="AT43" s="122">
        <f t="shared" si="22"/>
        <v>0</v>
      </c>
      <c r="AU43" s="120"/>
      <c r="AV43" s="121"/>
      <c r="AW43" s="121"/>
      <c r="AX43" s="122">
        <f t="shared" si="23"/>
        <v>0</v>
      </c>
      <c r="AY43" s="124"/>
    </row>
    <row r="44" spans="1:51" s="128" customFormat="1" ht="24.9" customHeight="1" x14ac:dyDescent="0.3">
      <c r="A44" s="28" t="s">
        <v>393</v>
      </c>
      <c r="B44" s="27" t="s">
        <v>392</v>
      </c>
      <c r="C44" s="125">
        <f>SUM(C37:C43)</f>
        <v>0</v>
      </c>
      <c r="D44" s="126">
        <f>SUM(D37:D43)</f>
        <v>0</v>
      </c>
      <c r="E44" s="126">
        <f>SUM(E37:E43)</f>
        <v>0</v>
      </c>
      <c r="F44" s="127">
        <f>IF((SUM(C44:E44))=(SUM(F37:F43)),SUM(F37:F43),"HIBA!")</f>
        <v>0</v>
      </c>
      <c r="G44" s="125">
        <f>SUM(G37:G43)</f>
        <v>0</v>
      </c>
      <c r="H44" s="126">
        <f>SUM(H37:H43)</f>
        <v>0</v>
      </c>
      <c r="I44" s="126">
        <f>SUM(I37:I43)</f>
        <v>0</v>
      </c>
      <c r="J44" s="127">
        <f>IF((SUM(F44:I44))=(SUM(J37:J43)),SUM(J37:J43),"HIBA!")</f>
        <v>0</v>
      </c>
      <c r="K44" s="125">
        <f>SUM(K37:K43)</f>
        <v>0</v>
      </c>
      <c r="L44" s="126">
        <f>SUM(L37:L43)</f>
        <v>0</v>
      </c>
      <c r="M44" s="126">
        <f>SUM(M37:M43)</f>
        <v>0</v>
      </c>
      <c r="N44" s="127">
        <f>IF((SUM(J44:M44))=(SUM(N37:N43)),SUM(N37:N43),"HIBA!")</f>
        <v>0</v>
      </c>
      <c r="O44" s="125">
        <f>SUM(O37:O43)</f>
        <v>0</v>
      </c>
      <c r="P44" s="126">
        <f>SUM(P37:P43)</f>
        <v>0</v>
      </c>
      <c r="Q44" s="126">
        <f>SUM(Q37:Q43)</f>
        <v>0</v>
      </c>
      <c r="R44" s="127">
        <f>IF((SUM(N44:Q44))=(SUM(R37:R43)),SUM(R37:R43),"HIBA!")</f>
        <v>0</v>
      </c>
      <c r="S44" s="125">
        <f>SUM(S37:S43)</f>
        <v>0</v>
      </c>
      <c r="T44" s="126">
        <f>SUM(T37:T43)</f>
        <v>0</v>
      </c>
      <c r="U44" s="126">
        <f>SUM(U37:U43)</f>
        <v>0</v>
      </c>
      <c r="V44" s="127">
        <f>IF((SUM(R44:U44))=(SUM(V37:V43)),SUM(V37:V43),"HIBA!")</f>
        <v>0</v>
      </c>
      <c r="W44" s="125">
        <f>SUM(W37:W43)</f>
        <v>0</v>
      </c>
      <c r="X44" s="126">
        <f>SUM(X37:X43)</f>
        <v>0</v>
      </c>
      <c r="Y44" s="126">
        <f>SUM(Y37:Y43)</f>
        <v>0</v>
      </c>
      <c r="Z44" s="127">
        <f>IF((SUM(V44:Y44))=(SUM(Z37:Z43)),SUM(Z37:Z43),"HIBA!")</f>
        <v>0</v>
      </c>
      <c r="AA44" s="125">
        <f>SUM(AA37:AA43)</f>
        <v>0</v>
      </c>
      <c r="AB44" s="126">
        <f>SUM(AB37:AB43)</f>
        <v>0</v>
      </c>
      <c r="AC44" s="126">
        <f>SUM(AC37:AC43)</f>
        <v>0</v>
      </c>
      <c r="AD44" s="127">
        <f>IF((SUM(Z44:AC44))=(SUM(AD37:AD43)),SUM(AD37:AD43),"HIBA!")</f>
        <v>0</v>
      </c>
      <c r="AE44" s="125">
        <f>SUM(AE37:AE43)</f>
        <v>0</v>
      </c>
      <c r="AF44" s="126">
        <f>SUM(AF37:AF43)</f>
        <v>0</v>
      </c>
      <c r="AG44" s="126">
        <f>SUM(AG37:AG43)</f>
        <v>0</v>
      </c>
      <c r="AH44" s="127">
        <f>IF((SUM(AD44:AG44))=(SUM(AH37:AH43)),SUM(AH37:AH43),"HIBA!")</f>
        <v>0</v>
      </c>
      <c r="AI44" s="125">
        <f>SUM(AI37:AI43)</f>
        <v>0</v>
      </c>
      <c r="AJ44" s="126">
        <f>SUM(AJ37:AJ43)</f>
        <v>0</v>
      </c>
      <c r="AK44" s="126">
        <f>SUM(AK37:AK43)</f>
        <v>0</v>
      </c>
      <c r="AL44" s="127">
        <f>IF((SUM(AH44:AK44))=(SUM(AL37:AL43)),SUM(AL37:AL43),"HIBA!")</f>
        <v>0</v>
      </c>
      <c r="AM44" s="125">
        <f>SUM(AM37:AM43)</f>
        <v>0</v>
      </c>
      <c r="AN44" s="126">
        <f>SUM(AN37:AN43)</f>
        <v>0</v>
      </c>
      <c r="AO44" s="126">
        <f>SUM(AO37:AO43)</f>
        <v>0</v>
      </c>
      <c r="AP44" s="127">
        <f>IF((SUM(AL44:AO44))=(SUM(AP37:AP43)),SUM(AP37:AP43),"HIBA!")</f>
        <v>0</v>
      </c>
      <c r="AQ44" s="125">
        <f>SUM(AQ37:AQ43)</f>
        <v>0</v>
      </c>
      <c r="AR44" s="126">
        <f>SUM(AR37:AR43)</f>
        <v>0</v>
      </c>
      <c r="AS44" s="126">
        <f>SUM(AS37:AS43)</f>
        <v>0</v>
      </c>
      <c r="AT44" s="127">
        <f>IF((SUM(AP44:AS44))=(SUM(AT37:AT43)),SUM(AT37:AT43),"HIBA!")</f>
        <v>0</v>
      </c>
      <c r="AU44" s="125">
        <f>SUM(AU37:AU43)</f>
        <v>0</v>
      </c>
      <c r="AV44" s="126">
        <f>SUM(AV37:AV43)</f>
        <v>0</v>
      </c>
      <c r="AW44" s="126">
        <f>SUM(AW37:AW43)</f>
        <v>0</v>
      </c>
      <c r="AX44" s="127">
        <f>IF((SUM(AT44:AW44))=(SUM(AX37:AX43)),SUM(AX37:AX43),"HIBA!")</f>
        <v>0</v>
      </c>
      <c r="AY44" s="129"/>
    </row>
    <row r="45" spans="1:51" s="123" customFormat="1" ht="24.9" customHeight="1" x14ac:dyDescent="0.3">
      <c r="A45" s="34" t="s">
        <v>391</v>
      </c>
      <c r="B45" s="33" t="s">
        <v>390</v>
      </c>
      <c r="C45" s="120"/>
      <c r="D45" s="121"/>
      <c r="E45" s="121"/>
      <c r="F45" s="122">
        <f>SUM(C45:E45)</f>
        <v>0</v>
      </c>
      <c r="G45" s="120"/>
      <c r="H45" s="121"/>
      <c r="I45" s="121"/>
      <c r="J45" s="122">
        <f>SUM(F45:I45)</f>
        <v>0</v>
      </c>
      <c r="K45" s="120"/>
      <c r="L45" s="121"/>
      <c r="M45" s="121"/>
      <c r="N45" s="122">
        <f>SUM(J45:M45)</f>
        <v>0</v>
      </c>
      <c r="O45" s="120"/>
      <c r="P45" s="121"/>
      <c r="Q45" s="121"/>
      <c r="R45" s="122">
        <f>SUM(N45:Q45)</f>
        <v>0</v>
      </c>
      <c r="S45" s="120"/>
      <c r="T45" s="121"/>
      <c r="U45" s="121"/>
      <c r="V45" s="122">
        <f>SUM(R45:U45)</f>
        <v>0</v>
      </c>
      <c r="W45" s="120"/>
      <c r="X45" s="121"/>
      <c r="Y45" s="121"/>
      <c r="Z45" s="122">
        <f>SUM(V45:Y45)</f>
        <v>0</v>
      </c>
      <c r="AA45" s="120"/>
      <c r="AB45" s="121"/>
      <c r="AC45" s="121"/>
      <c r="AD45" s="122">
        <f>SUM(Z45:AC45)</f>
        <v>0</v>
      </c>
      <c r="AE45" s="120"/>
      <c r="AF45" s="121"/>
      <c r="AG45" s="121"/>
      <c r="AH45" s="122">
        <f>SUM(AD45:AG45)</f>
        <v>0</v>
      </c>
      <c r="AI45" s="120"/>
      <c r="AJ45" s="121"/>
      <c r="AK45" s="121"/>
      <c r="AL45" s="122">
        <f>SUM(AH45:AK45)</f>
        <v>0</v>
      </c>
      <c r="AM45" s="120"/>
      <c r="AN45" s="121"/>
      <c r="AO45" s="121"/>
      <c r="AP45" s="122">
        <f>SUM(AL45:AO45)</f>
        <v>0</v>
      </c>
      <c r="AQ45" s="120"/>
      <c r="AR45" s="121"/>
      <c r="AS45" s="121"/>
      <c r="AT45" s="122">
        <f>SUM(AP45:AS45)</f>
        <v>0</v>
      </c>
      <c r="AU45" s="120"/>
      <c r="AV45" s="121"/>
      <c r="AW45" s="121"/>
      <c r="AX45" s="122">
        <f>SUM(AT45:AW45)</f>
        <v>0</v>
      </c>
      <c r="AY45" s="124"/>
    </row>
    <row r="46" spans="1:51" s="123" customFormat="1" ht="24.9" customHeight="1" x14ac:dyDescent="0.3">
      <c r="A46" s="34" t="s">
        <v>389</v>
      </c>
      <c r="B46" s="33" t="s">
        <v>388</v>
      </c>
      <c r="C46" s="120"/>
      <c r="D46" s="121"/>
      <c r="E46" s="121"/>
      <c r="F46" s="122">
        <f>SUM(C46:E46)</f>
        <v>0</v>
      </c>
      <c r="G46" s="120"/>
      <c r="H46" s="121"/>
      <c r="I46" s="121"/>
      <c r="J46" s="122">
        <f>SUM(F46:I46)</f>
        <v>0</v>
      </c>
      <c r="K46" s="120"/>
      <c r="L46" s="121"/>
      <c r="M46" s="121"/>
      <c r="N46" s="122">
        <f>SUM(J46:M46)</f>
        <v>0</v>
      </c>
      <c r="O46" s="120"/>
      <c r="P46" s="121"/>
      <c r="Q46" s="121"/>
      <c r="R46" s="122">
        <f>SUM(N46:Q46)</f>
        <v>0</v>
      </c>
      <c r="S46" s="120"/>
      <c r="T46" s="121"/>
      <c r="U46" s="121"/>
      <c r="V46" s="122">
        <f>SUM(R46:U46)</f>
        <v>0</v>
      </c>
      <c r="W46" s="120"/>
      <c r="X46" s="121"/>
      <c r="Y46" s="121"/>
      <c r="Z46" s="122">
        <f>SUM(V46:Y46)</f>
        <v>0</v>
      </c>
      <c r="AA46" s="120"/>
      <c r="AB46" s="121"/>
      <c r="AC46" s="121"/>
      <c r="AD46" s="122">
        <f>SUM(Z46:AC46)</f>
        <v>0</v>
      </c>
      <c r="AE46" s="120"/>
      <c r="AF46" s="121"/>
      <c r="AG46" s="121"/>
      <c r="AH46" s="122">
        <f>SUM(AD46:AG46)</f>
        <v>0</v>
      </c>
      <c r="AI46" s="120"/>
      <c r="AJ46" s="121"/>
      <c r="AK46" s="121"/>
      <c r="AL46" s="122">
        <f>SUM(AH46:AK46)</f>
        <v>0</v>
      </c>
      <c r="AM46" s="120"/>
      <c r="AN46" s="121"/>
      <c r="AO46" s="121"/>
      <c r="AP46" s="122">
        <f>SUM(AL46:AO46)</f>
        <v>0</v>
      </c>
      <c r="AQ46" s="120"/>
      <c r="AR46" s="121"/>
      <c r="AS46" s="121"/>
      <c r="AT46" s="122">
        <f>SUM(AP46:AS46)</f>
        <v>0</v>
      </c>
      <c r="AU46" s="120"/>
      <c r="AV46" s="121"/>
      <c r="AW46" s="121"/>
      <c r="AX46" s="122">
        <f>SUM(AT46:AW46)</f>
        <v>0</v>
      </c>
      <c r="AY46" s="124"/>
    </row>
    <row r="47" spans="1:51" s="128" customFormat="1" ht="24.9" customHeight="1" x14ac:dyDescent="0.3">
      <c r="A47" s="28" t="s">
        <v>387</v>
      </c>
      <c r="B47" s="27" t="s">
        <v>386</v>
      </c>
      <c r="C47" s="125">
        <f>SUM(C45:C46)</f>
        <v>0</v>
      </c>
      <c r="D47" s="126">
        <f>SUM(D45:D46)</f>
        <v>0</v>
      </c>
      <c r="E47" s="126">
        <f>SUM(E45:E46)</f>
        <v>0</v>
      </c>
      <c r="F47" s="127">
        <f>IF((SUM(C47:E47))=(SUM(F45:F46)),SUM(F45:F46),"HIBA!")</f>
        <v>0</v>
      </c>
      <c r="G47" s="125">
        <f>SUM(G45:G46)</f>
        <v>0</v>
      </c>
      <c r="H47" s="126">
        <f>SUM(H45:H46)</f>
        <v>0</v>
      </c>
      <c r="I47" s="126">
        <f>SUM(I45:I46)</f>
        <v>0</v>
      </c>
      <c r="J47" s="127">
        <f>IF((SUM(F47:I47))=(SUM(J45:J46)),SUM(J45:J46),"HIBA!")</f>
        <v>0</v>
      </c>
      <c r="K47" s="125">
        <f>SUM(K45:K46)</f>
        <v>0</v>
      </c>
      <c r="L47" s="126">
        <f>SUM(L45:L46)</f>
        <v>0</v>
      </c>
      <c r="M47" s="126">
        <f>SUM(M45:M46)</f>
        <v>0</v>
      </c>
      <c r="N47" s="127">
        <f>IF((SUM(J47:M47))=(SUM(N45:N46)),SUM(N45:N46),"HIBA!")</f>
        <v>0</v>
      </c>
      <c r="O47" s="125">
        <f>SUM(O45:O46)</f>
        <v>0</v>
      </c>
      <c r="P47" s="126">
        <f>SUM(P45:P46)</f>
        <v>0</v>
      </c>
      <c r="Q47" s="126">
        <f>SUM(Q45:Q46)</f>
        <v>0</v>
      </c>
      <c r="R47" s="127">
        <f>IF((SUM(N47:Q47))=(SUM(R45:R46)),SUM(R45:R46),"HIBA!")</f>
        <v>0</v>
      </c>
      <c r="S47" s="125">
        <f>SUM(S45:S46)</f>
        <v>0</v>
      </c>
      <c r="T47" s="126">
        <f>SUM(T45:T46)</f>
        <v>0</v>
      </c>
      <c r="U47" s="126">
        <f>SUM(U45:U46)</f>
        <v>0</v>
      </c>
      <c r="V47" s="127">
        <f>IF((SUM(R47:U47))=(SUM(V45:V46)),SUM(V45:V46),"HIBA!")</f>
        <v>0</v>
      </c>
      <c r="W47" s="125">
        <f>SUM(W45:W46)</f>
        <v>0</v>
      </c>
      <c r="X47" s="126">
        <f>SUM(X45:X46)</f>
        <v>0</v>
      </c>
      <c r="Y47" s="126">
        <f>SUM(Y45:Y46)</f>
        <v>0</v>
      </c>
      <c r="Z47" s="127">
        <f>IF((SUM(V47:Y47))=(SUM(Z45:Z46)),SUM(Z45:Z46),"HIBA!")</f>
        <v>0</v>
      </c>
      <c r="AA47" s="125">
        <f>SUM(AA45:AA46)</f>
        <v>0</v>
      </c>
      <c r="AB47" s="126">
        <f>SUM(AB45:AB46)</f>
        <v>0</v>
      </c>
      <c r="AC47" s="126">
        <f>SUM(AC45:AC46)</f>
        <v>0</v>
      </c>
      <c r="AD47" s="127">
        <f>IF((SUM(Z47:AC47))=(SUM(AD45:AD46)),SUM(AD45:AD46),"HIBA!")</f>
        <v>0</v>
      </c>
      <c r="AE47" s="125">
        <f>SUM(AE45:AE46)</f>
        <v>0</v>
      </c>
      <c r="AF47" s="126">
        <f>SUM(AF45:AF46)</f>
        <v>0</v>
      </c>
      <c r="AG47" s="126">
        <f>SUM(AG45:AG46)</f>
        <v>0</v>
      </c>
      <c r="AH47" s="127">
        <f>IF((SUM(AD47:AG47))=(SUM(AH45:AH46)),SUM(AH45:AH46),"HIBA!")</f>
        <v>0</v>
      </c>
      <c r="AI47" s="125">
        <f>SUM(AI45:AI46)</f>
        <v>0</v>
      </c>
      <c r="AJ47" s="126">
        <f>SUM(AJ45:AJ46)</f>
        <v>0</v>
      </c>
      <c r="AK47" s="126">
        <f>SUM(AK45:AK46)</f>
        <v>0</v>
      </c>
      <c r="AL47" s="127">
        <f>IF((SUM(AH47:AK47))=(SUM(AL45:AL46)),SUM(AL45:AL46),"HIBA!")</f>
        <v>0</v>
      </c>
      <c r="AM47" s="125">
        <f>SUM(AM45:AM46)</f>
        <v>0</v>
      </c>
      <c r="AN47" s="126">
        <f>SUM(AN45:AN46)</f>
        <v>0</v>
      </c>
      <c r="AO47" s="126">
        <f>SUM(AO45:AO46)</f>
        <v>0</v>
      </c>
      <c r="AP47" s="127">
        <f>IF((SUM(AL47:AO47))=(SUM(AP45:AP46)),SUM(AP45:AP46),"HIBA!")</f>
        <v>0</v>
      </c>
      <c r="AQ47" s="125">
        <f>SUM(AQ45:AQ46)</f>
        <v>0</v>
      </c>
      <c r="AR47" s="126">
        <f>SUM(AR45:AR46)</f>
        <v>0</v>
      </c>
      <c r="AS47" s="126">
        <f>SUM(AS45:AS46)</f>
        <v>0</v>
      </c>
      <c r="AT47" s="127">
        <f>IF((SUM(AP47:AS47))=(SUM(AT45:AT46)),SUM(AT45:AT46),"HIBA!")</f>
        <v>0</v>
      </c>
      <c r="AU47" s="125">
        <f>SUM(AU45:AU46)</f>
        <v>0</v>
      </c>
      <c r="AV47" s="126">
        <f>SUM(AV45:AV46)</f>
        <v>0</v>
      </c>
      <c r="AW47" s="126">
        <f>SUM(AW45:AW46)</f>
        <v>0</v>
      </c>
      <c r="AX47" s="127">
        <f>IF((SUM(AT47:AW47))=(SUM(AX45:AX46)),SUM(AX45:AX46),"HIBA!")</f>
        <v>0</v>
      </c>
      <c r="AY47" s="129"/>
    </row>
    <row r="48" spans="1:51" s="123" customFormat="1" ht="24.9" customHeight="1" x14ac:dyDescent="0.3">
      <c r="A48" s="34" t="s">
        <v>385</v>
      </c>
      <c r="B48" s="33" t="s">
        <v>384</v>
      </c>
      <c r="C48" s="120"/>
      <c r="D48" s="121"/>
      <c r="E48" s="121"/>
      <c r="F48" s="122">
        <f>SUM(C48:E48)</f>
        <v>0</v>
      </c>
      <c r="G48" s="120"/>
      <c r="H48" s="121"/>
      <c r="I48" s="121"/>
      <c r="J48" s="122">
        <f>SUM(F48:I48)</f>
        <v>0</v>
      </c>
      <c r="K48" s="120"/>
      <c r="L48" s="121"/>
      <c r="M48" s="121"/>
      <c r="N48" s="122">
        <f>SUM(J48:M48)</f>
        <v>0</v>
      </c>
      <c r="O48" s="120"/>
      <c r="P48" s="121"/>
      <c r="Q48" s="121"/>
      <c r="R48" s="122">
        <f>SUM(N48:Q48)</f>
        <v>0</v>
      </c>
      <c r="S48" s="120"/>
      <c r="T48" s="121"/>
      <c r="U48" s="121"/>
      <c r="V48" s="122">
        <f>SUM(R48:U48)</f>
        <v>0</v>
      </c>
      <c r="W48" s="120"/>
      <c r="X48" s="121"/>
      <c r="Y48" s="121"/>
      <c r="Z48" s="122">
        <f>SUM(V48:Y48)</f>
        <v>0</v>
      </c>
      <c r="AA48" s="120"/>
      <c r="AB48" s="121"/>
      <c r="AC48" s="121"/>
      <c r="AD48" s="122">
        <f>SUM(Z48:AC48)</f>
        <v>0</v>
      </c>
      <c r="AE48" s="120"/>
      <c r="AF48" s="121"/>
      <c r="AG48" s="121"/>
      <c r="AH48" s="122">
        <f>SUM(AD48:AG48)</f>
        <v>0</v>
      </c>
      <c r="AI48" s="120"/>
      <c r="AJ48" s="121"/>
      <c r="AK48" s="121"/>
      <c r="AL48" s="122">
        <f>SUM(AH48:AK48)</f>
        <v>0</v>
      </c>
      <c r="AM48" s="120"/>
      <c r="AN48" s="121"/>
      <c r="AO48" s="121"/>
      <c r="AP48" s="122">
        <f>SUM(AL48:AO48)</f>
        <v>0</v>
      </c>
      <c r="AQ48" s="120"/>
      <c r="AR48" s="121"/>
      <c r="AS48" s="121"/>
      <c r="AT48" s="122">
        <f>SUM(AP48:AS48)</f>
        <v>0</v>
      </c>
      <c r="AU48" s="120"/>
      <c r="AV48" s="121"/>
      <c r="AW48" s="121"/>
      <c r="AX48" s="122">
        <f>SUM(AT48:AW48)</f>
        <v>0</v>
      </c>
      <c r="AY48" s="124"/>
    </row>
    <row r="49" spans="1:51" s="123" customFormat="1" ht="24.9" hidden="1" customHeight="1" x14ac:dyDescent="0.3">
      <c r="A49" s="34" t="s">
        <v>383</v>
      </c>
      <c r="B49" s="33" t="s">
        <v>382</v>
      </c>
      <c r="C49" s="120"/>
      <c r="D49" s="121"/>
      <c r="E49" s="121"/>
      <c r="F49" s="122">
        <f>SUM(C49:E49)</f>
        <v>0</v>
      </c>
      <c r="G49" s="120"/>
      <c r="H49" s="121"/>
      <c r="I49" s="121"/>
      <c r="J49" s="122">
        <f>SUM(F49:I49)</f>
        <v>0</v>
      </c>
      <c r="K49" s="120"/>
      <c r="L49" s="121"/>
      <c r="M49" s="121"/>
      <c r="N49" s="122">
        <f>SUM(J49:M49)</f>
        <v>0</v>
      </c>
      <c r="O49" s="120"/>
      <c r="P49" s="121"/>
      <c r="Q49" s="121"/>
      <c r="R49" s="122">
        <f>SUM(N49:Q49)</f>
        <v>0</v>
      </c>
      <c r="S49" s="120"/>
      <c r="T49" s="121"/>
      <c r="U49" s="121"/>
      <c r="V49" s="122">
        <f>SUM(R49:U49)</f>
        <v>0</v>
      </c>
      <c r="W49" s="120"/>
      <c r="X49" s="121"/>
      <c r="Y49" s="121"/>
      <c r="Z49" s="122">
        <f>SUM(V49:Y49)</f>
        <v>0</v>
      </c>
      <c r="AA49" s="120"/>
      <c r="AB49" s="121"/>
      <c r="AC49" s="121"/>
      <c r="AD49" s="122">
        <f>SUM(Z49:AC49)</f>
        <v>0</v>
      </c>
      <c r="AE49" s="120"/>
      <c r="AF49" s="121"/>
      <c r="AG49" s="121"/>
      <c r="AH49" s="122">
        <f>SUM(AD49:AG49)</f>
        <v>0</v>
      </c>
      <c r="AI49" s="120"/>
      <c r="AJ49" s="121"/>
      <c r="AK49" s="121"/>
      <c r="AL49" s="122">
        <f>SUM(AH49:AK49)</f>
        <v>0</v>
      </c>
      <c r="AM49" s="120"/>
      <c r="AN49" s="121"/>
      <c r="AO49" s="121"/>
      <c r="AP49" s="122">
        <f>SUM(AL49:AO49)</f>
        <v>0</v>
      </c>
      <c r="AQ49" s="120"/>
      <c r="AR49" s="121"/>
      <c r="AS49" s="121"/>
      <c r="AT49" s="122">
        <f>SUM(AP49:AS49)</f>
        <v>0</v>
      </c>
      <c r="AU49" s="120"/>
      <c r="AV49" s="121"/>
      <c r="AW49" s="121"/>
      <c r="AX49" s="122">
        <f>SUM(AT49:AW49)</f>
        <v>0</v>
      </c>
      <c r="AY49" s="124"/>
    </row>
    <row r="50" spans="1:51" s="123" customFormat="1" ht="24.9" hidden="1" customHeight="1" x14ac:dyDescent="0.3">
      <c r="A50" s="34" t="s">
        <v>381</v>
      </c>
      <c r="B50" s="33" t="s">
        <v>380</v>
      </c>
      <c r="C50" s="120"/>
      <c r="D50" s="121"/>
      <c r="E50" s="121"/>
      <c r="F50" s="122">
        <f>SUM(C50:E50)</f>
        <v>0</v>
      </c>
      <c r="G50" s="120"/>
      <c r="H50" s="121"/>
      <c r="I50" s="121"/>
      <c r="J50" s="122">
        <f>SUM(F50:I50)</f>
        <v>0</v>
      </c>
      <c r="K50" s="120"/>
      <c r="L50" s="121"/>
      <c r="M50" s="121"/>
      <c r="N50" s="122">
        <f>SUM(J50:M50)</f>
        <v>0</v>
      </c>
      <c r="O50" s="120"/>
      <c r="P50" s="121"/>
      <c r="Q50" s="121"/>
      <c r="R50" s="122">
        <f>SUM(N50:Q50)</f>
        <v>0</v>
      </c>
      <c r="S50" s="120"/>
      <c r="T50" s="121"/>
      <c r="U50" s="121"/>
      <c r="V50" s="122">
        <f>SUM(R50:U50)</f>
        <v>0</v>
      </c>
      <c r="W50" s="120"/>
      <c r="X50" s="121"/>
      <c r="Y50" s="121"/>
      <c r="Z50" s="122">
        <f>SUM(V50:Y50)</f>
        <v>0</v>
      </c>
      <c r="AA50" s="120"/>
      <c r="AB50" s="121"/>
      <c r="AC50" s="121"/>
      <c r="AD50" s="122">
        <f>SUM(Z50:AC50)</f>
        <v>0</v>
      </c>
      <c r="AE50" s="120"/>
      <c r="AF50" s="121"/>
      <c r="AG50" s="121"/>
      <c r="AH50" s="122">
        <f>SUM(AD50:AG50)</f>
        <v>0</v>
      </c>
      <c r="AI50" s="120"/>
      <c r="AJ50" s="121"/>
      <c r="AK50" s="121"/>
      <c r="AL50" s="122">
        <f>SUM(AH50:AK50)</f>
        <v>0</v>
      </c>
      <c r="AM50" s="120"/>
      <c r="AN50" s="121"/>
      <c r="AO50" s="121"/>
      <c r="AP50" s="122">
        <f>SUM(AL50:AO50)</f>
        <v>0</v>
      </c>
      <c r="AQ50" s="120"/>
      <c r="AR50" s="121"/>
      <c r="AS50" s="121"/>
      <c r="AT50" s="122">
        <f>SUM(AP50:AS50)</f>
        <v>0</v>
      </c>
      <c r="AU50" s="120"/>
      <c r="AV50" s="121"/>
      <c r="AW50" s="121"/>
      <c r="AX50" s="122">
        <f>SUM(AT50:AW50)</f>
        <v>0</v>
      </c>
      <c r="AY50" s="124"/>
    </row>
    <row r="51" spans="1:51" s="123" customFormat="1" ht="24.9" hidden="1" customHeight="1" x14ac:dyDescent="0.3">
      <c r="A51" s="34" t="s">
        <v>379</v>
      </c>
      <c r="B51" s="33" t="s">
        <v>378</v>
      </c>
      <c r="C51" s="120"/>
      <c r="D51" s="121"/>
      <c r="E51" s="121"/>
      <c r="F51" s="122">
        <f>SUM(C51:E51)</f>
        <v>0</v>
      </c>
      <c r="G51" s="120"/>
      <c r="H51" s="121"/>
      <c r="I51" s="121"/>
      <c r="J51" s="122">
        <f>SUM(F51:I51)</f>
        <v>0</v>
      </c>
      <c r="K51" s="120"/>
      <c r="L51" s="121"/>
      <c r="M51" s="121"/>
      <c r="N51" s="122">
        <f>SUM(J51:M51)</f>
        <v>0</v>
      </c>
      <c r="O51" s="120"/>
      <c r="P51" s="121"/>
      <c r="Q51" s="121"/>
      <c r="R51" s="122">
        <f>SUM(N51:Q51)</f>
        <v>0</v>
      </c>
      <c r="S51" s="120"/>
      <c r="T51" s="121"/>
      <c r="U51" s="121"/>
      <c r="V51" s="122">
        <f>SUM(R51:U51)</f>
        <v>0</v>
      </c>
      <c r="W51" s="120"/>
      <c r="X51" s="121"/>
      <c r="Y51" s="121"/>
      <c r="Z51" s="122">
        <f>SUM(V51:Y51)</f>
        <v>0</v>
      </c>
      <c r="AA51" s="120"/>
      <c r="AB51" s="121"/>
      <c r="AC51" s="121"/>
      <c r="AD51" s="122">
        <f>SUM(Z51:AC51)</f>
        <v>0</v>
      </c>
      <c r="AE51" s="120"/>
      <c r="AF51" s="121"/>
      <c r="AG51" s="121"/>
      <c r="AH51" s="122">
        <f>SUM(AD51:AG51)</f>
        <v>0</v>
      </c>
      <c r="AI51" s="120"/>
      <c r="AJ51" s="121"/>
      <c r="AK51" s="121"/>
      <c r="AL51" s="122">
        <f>SUM(AH51:AK51)</f>
        <v>0</v>
      </c>
      <c r="AM51" s="120"/>
      <c r="AN51" s="121"/>
      <c r="AO51" s="121"/>
      <c r="AP51" s="122">
        <f>SUM(AL51:AO51)</f>
        <v>0</v>
      </c>
      <c r="AQ51" s="120"/>
      <c r="AR51" s="121"/>
      <c r="AS51" s="121"/>
      <c r="AT51" s="122">
        <f>SUM(AP51:AS51)</f>
        <v>0</v>
      </c>
      <c r="AU51" s="120"/>
      <c r="AV51" s="121"/>
      <c r="AW51" s="121"/>
      <c r="AX51" s="122">
        <f>SUM(AT51:AW51)</f>
        <v>0</v>
      </c>
      <c r="AY51" s="124"/>
    </row>
    <row r="52" spans="1:51" s="123" customFormat="1" ht="24.9" customHeight="1" x14ac:dyDescent="0.3">
      <c r="A52" s="34" t="s">
        <v>377</v>
      </c>
      <c r="B52" s="33" t="s">
        <v>376</v>
      </c>
      <c r="C52" s="120"/>
      <c r="D52" s="121"/>
      <c r="E52" s="121"/>
      <c r="F52" s="122">
        <f>SUM(C52:E52)</f>
        <v>0</v>
      </c>
      <c r="G52" s="120"/>
      <c r="H52" s="121"/>
      <c r="I52" s="121"/>
      <c r="J52" s="122">
        <f>SUM(F52:I52)</f>
        <v>0</v>
      </c>
      <c r="K52" s="120"/>
      <c r="L52" s="121"/>
      <c r="M52" s="121"/>
      <c r="N52" s="122">
        <f>SUM(J52:M52)</f>
        <v>0</v>
      </c>
      <c r="O52" s="120"/>
      <c r="P52" s="121"/>
      <c r="Q52" s="121"/>
      <c r="R52" s="122">
        <f>SUM(N52:Q52)</f>
        <v>0</v>
      </c>
      <c r="S52" s="120"/>
      <c r="T52" s="121"/>
      <c r="U52" s="121"/>
      <c r="V52" s="122">
        <f>SUM(R52:U52)</f>
        <v>0</v>
      </c>
      <c r="W52" s="120"/>
      <c r="X52" s="121"/>
      <c r="Y52" s="121"/>
      <c r="Z52" s="122">
        <f>SUM(V52:Y52)</f>
        <v>0</v>
      </c>
      <c r="AA52" s="120"/>
      <c r="AB52" s="121"/>
      <c r="AC52" s="121"/>
      <c r="AD52" s="122">
        <f>SUM(Z52:AC52)</f>
        <v>0</v>
      </c>
      <c r="AE52" s="120"/>
      <c r="AF52" s="121"/>
      <c r="AG52" s="121"/>
      <c r="AH52" s="122">
        <f>SUM(AD52:AG52)</f>
        <v>0</v>
      </c>
      <c r="AI52" s="120"/>
      <c r="AJ52" s="121"/>
      <c r="AK52" s="121"/>
      <c r="AL52" s="122">
        <f>SUM(AH52:AK52)</f>
        <v>0</v>
      </c>
      <c r="AM52" s="120"/>
      <c r="AN52" s="121"/>
      <c r="AO52" s="121"/>
      <c r="AP52" s="122">
        <f>SUM(AL52:AO52)</f>
        <v>0</v>
      </c>
      <c r="AQ52" s="120"/>
      <c r="AR52" s="121"/>
      <c r="AS52" s="121"/>
      <c r="AT52" s="122">
        <f>SUM(AP52:AS52)</f>
        <v>0</v>
      </c>
      <c r="AU52" s="120"/>
      <c r="AV52" s="121"/>
      <c r="AW52" s="121"/>
      <c r="AX52" s="122">
        <f>SUM(AT52:AW52)</f>
        <v>0</v>
      </c>
      <c r="AY52" s="124"/>
    </row>
    <row r="53" spans="1:51" s="128" customFormat="1" ht="24.9" customHeight="1" x14ac:dyDescent="0.3">
      <c r="A53" s="28" t="s">
        <v>375</v>
      </c>
      <c r="B53" s="27" t="s">
        <v>374</v>
      </c>
      <c r="C53" s="125">
        <f>SUM(C48:C52)</f>
        <v>0</v>
      </c>
      <c r="D53" s="126">
        <f>SUM(D48:D52)</f>
        <v>0</v>
      </c>
      <c r="E53" s="126">
        <f>SUM(E48:E52)</f>
        <v>0</v>
      </c>
      <c r="F53" s="127">
        <f>IF((SUM(C53:E53))=(SUM(F48:F52)),SUM(F48:F52),"HIBA!")</f>
        <v>0</v>
      </c>
      <c r="G53" s="125">
        <f>SUM(G48:G52)</f>
        <v>0</v>
      </c>
      <c r="H53" s="126">
        <f>SUM(H48:H52)</f>
        <v>0</v>
      </c>
      <c r="I53" s="126">
        <f>SUM(I48:I52)</f>
        <v>0</v>
      </c>
      <c r="J53" s="127">
        <f>IF((SUM(F53:I53))=(SUM(J48:J52)),SUM(J48:J52),"HIBA!")</f>
        <v>0</v>
      </c>
      <c r="K53" s="125">
        <f>SUM(K48:K52)</f>
        <v>0</v>
      </c>
      <c r="L53" s="126">
        <f>SUM(L48:L52)</f>
        <v>0</v>
      </c>
      <c r="M53" s="126">
        <f>SUM(M48:M52)</f>
        <v>0</v>
      </c>
      <c r="N53" s="127">
        <f>IF((SUM(J53:M53))=(SUM(N48:N52)),SUM(N48:N52),"HIBA!")</f>
        <v>0</v>
      </c>
      <c r="O53" s="125">
        <f>SUM(O48:O52)</f>
        <v>0</v>
      </c>
      <c r="P53" s="126">
        <f>SUM(P48:P52)</f>
        <v>0</v>
      </c>
      <c r="Q53" s="126">
        <f>SUM(Q48:Q52)</f>
        <v>0</v>
      </c>
      <c r="R53" s="127">
        <f>IF((SUM(N53:Q53))=(SUM(R48:R52)),SUM(R48:R52),"HIBA!")</f>
        <v>0</v>
      </c>
      <c r="S53" s="125">
        <f>SUM(S48:S52)</f>
        <v>0</v>
      </c>
      <c r="T53" s="126">
        <f>SUM(T48:T52)</f>
        <v>0</v>
      </c>
      <c r="U53" s="126">
        <f>SUM(U48:U52)</f>
        <v>0</v>
      </c>
      <c r="V53" s="127">
        <f>IF((SUM(R53:U53))=(SUM(V48:V52)),SUM(V48:V52),"HIBA!")</f>
        <v>0</v>
      </c>
      <c r="W53" s="125">
        <f>SUM(W48:W52)</f>
        <v>0</v>
      </c>
      <c r="X53" s="126">
        <f>SUM(X48:X52)</f>
        <v>0</v>
      </c>
      <c r="Y53" s="126">
        <f>SUM(Y48:Y52)</f>
        <v>0</v>
      </c>
      <c r="Z53" s="127">
        <f>IF((SUM(V53:Y53))=(SUM(Z48:Z52)),SUM(Z48:Z52),"HIBA!")</f>
        <v>0</v>
      </c>
      <c r="AA53" s="125">
        <f>SUM(AA48:AA52)</f>
        <v>0</v>
      </c>
      <c r="AB53" s="126">
        <f>SUM(AB48:AB52)</f>
        <v>0</v>
      </c>
      <c r="AC53" s="126">
        <f>SUM(AC48:AC52)</f>
        <v>0</v>
      </c>
      <c r="AD53" s="127">
        <f>IF((SUM(Z53:AC53))=(SUM(AD48:AD52)),SUM(AD48:AD52),"HIBA!")</f>
        <v>0</v>
      </c>
      <c r="AE53" s="125">
        <f>SUM(AE48:AE52)</f>
        <v>0</v>
      </c>
      <c r="AF53" s="126">
        <f>SUM(AF48:AF52)</f>
        <v>0</v>
      </c>
      <c r="AG53" s="126">
        <f>SUM(AG48:AG52)</f>
        <v>0</v>
      </c>
      <c r="AH53" s="127">
        <f>IF((SUM(AD53:AG53))=(SUM(AH48:AH52)),SUM(AH48:AH52),"HIBA!")</f>
        <v>0</v>
      </c>
      <c r="AI53" s="125">
        <f>SUM(AI48:AI52)</f>
        <v>0</v>
      </c>
      <c r="AJ53" s="126">
        <f>SUM(AJ48:AJ52)</f>
        <v>0</v>
      </c>
      <c r="AK53" s="126">
        <f>SUM(AK48:AK52)</f>
        <v>0</v>
      </c>
      <c r="AL53" s="127">
        <f>IF((SUM(AH53:AK53))=(SUM(AL48:AL52)),SUM(AL48:AL52),"HIBA!")</f>
        <v>0</v>
      </c>
      <c r="AM53" s="125">
        <f>SUM(AM48:AM52)</f>
        <v>0</v>
      </c>
      <c r="AN53" s="126">
        <f>SUM(AN48:AN52)</f>
        <v>0</v>
      </c>
      <c r="AO53" s="126">
        <f>SUM(AO48:AO52)</f>
        <v>0</v>
      </c>
      <c r="AP53" s="127">
        <f>IF((SUM(AL53:AO53))=(SUM(AP48:AP52)),SUM(AP48:AP52),"HIBA!")</f>
        <v>0</v>
      </c>
      <c r="AQ53" s="125">
        <f>SUM(AQ48:AQ52)</f>
        <v>0</v>
      </c>
      <c r="AR53" s="126">
        <f>SUM(AR48:AR52)</f>
        <v>0</v>
      </c>
      <c r="AS53" s="126">
        <f>SUM(AS48:AS52)</f>
        <v>0</v>
      </c>
      <c r="AT53" s="127">
        <f>IF((SUM(AP53:AS53))=(SUM(AT48:AT52)),SUM(AT48:AT52),"HIBA!")</f>
        <v>0</v>
      </c>
      <c r="AU53" s="125">
        <f>SUM(AU48:AU52)</f>
        <v>0</v>
      </c>
      <c r="AV53" s="126">
        <f>SUM(AV48:AV52)</f>
        <v>0</v>
      </c>
      <c r="AW53" s="126">
        <f>SUM(AW48:AW52)</f>
        <v>0</v>
      </c>
      <c r="AX53" s="127">
        <f>IF((SUM(AT53:AW53))=(SUM(AX48:AX52)),SUM(AX48:AX52),"HIBA!")</f>
        <v>0</v>
      </c>
      <c r="AY53" s="129"/>
    </row>
    <row r="54" spans="1:51" s="133" customFormat="1" ht="30" customHeight="1" x14ac:dyDescent="0.3">
      <c r="A54" s="16" t="s">
        <v>373</v>
      </c>
      <c r="B54" s="15" t="s">
        <v>372</v>
      </c>
      <c r="C54" s="130">
        <f>SUM(C53,C47,C44,C36,C33)</f>
        <v>0</v>
      </c>
      <c r="D54" s="131">
        <f>SUM(D53,D47,D44,D36,D33)</f>
        <v>0</v>
      </c>
      <c r="E54" s="131">
        <f>SUM(E53,E47,E44,E36,E33)</f>
        <v>0</v>
      </c>
      <c r="F54" s="132">
        <f>IF((SUM(C54:E54))=(F33+F36+F44+F47+F53),SUM(F33+F36+F44+F47+F53),"HIBA!")</f>
        <v>0</v>
      </c>
      <c r="G54" s="130">
        <f>SUM(G53,G47,G44,G36,G33)</f>
        <v>0</v>
      </c>
      <c r="H54" s="131">
        <f>SUM(H53,H47,H44,H36,H33)</f>
        <v>0</v>
      </c>
      <c r="I54" s="131">
        <f>SUM(I53,I47,I44,I36,I33)</f>
        <v>0</v>
      </c>
      <c r="J54" s="132">
        <f>IF((SUM(F54:I54))=(J33+J36+J44+J47+J53),SUM(J33+J36+J44+J47+J53),"HIBA!")</f>
        <v>0</v>
      </c>
      <c r="K54" s="130">
        <f>SUM(K53,K47,K44,K36,K33)</f>
        <v>0</v>
      </c>
      <c r="L54" s="131">
        <f>SUM(L53,L47,L44,L36,L33)</f>
        <v>0</v>
      </c>
      <c r="M54" s="131">
        <f>SUM(M53,M47,M44,M36,M33)</f>
        <v>0</v>
      </c>
      <c r="N54" s="132">
        <f>IF((SUM(J54:M54))=(N33+N36+N44+N47+N53),SUM(N33+N36+N44+N47+N53),"HIBA!")</f>
        <v>0</v>
      </c>
      <c r="O54" s="130">
        <f>SUM(O53,O47,O44,O36,O33)</f>
        <v>0</v>
      </c>
      <c r="P54" s="131">
        <f>SUM(P53,P47,P44,P36,P33)</f>
        <v>0</v>
      </c>
      <c r="Q54" s="131">
        <f>SUM(Q53,Q47,Q44,Q36,Q33)</f>
        <v>0</v>
      </c>
      <c r="R54" s="132">
        <f>IF((SUM(N54:Q54))=(R33+R36+R44+R47+R53),SUM(R33+R36+R44+R47+R53),"HIBA!")</f>
        <v>0</v>
      </c>
      <c r="S54" s="130">
        <f>SUM(S53,S47,S44,S36,S33)</f>
        <v>0</v>
      </c>
      <c r="T54" s="131">
        <f>SUM(T53,T47,T44,T36,T33)</f>
        <v>0</v>
      </c>
      <c r="U54" s="131">
        <f>SUM(U53,U47,U44,U36,U33)</f>
        <v>0</v>
      </c>
      <c r="V54" s="132">
        <f>IF((SUM(R54:U54))=(V33+V36+V44+V47+V53),SUM(V33+V36+V44+V47+V53),"HIBA!")</f>
        <v>0</v>
      </c>
      <c r="W54" s="130">
        <f>SUM(W53,W47,W44,W36,W33)</f>
        <v>0</v>
      </c>
      <c r="X54" s="131">
        <f>SUM(X53,X47,X44,X36,X33)</f>
        <v>0</v>
      </c>
      <c r="Y54" s="131">
        <f>SUM(Y53,Y47,Y44,Y36,Y33)</f>
        <v>0</v>
      </c>
      <c r="Z54" s="132">
        <f>IF((SUM(V54:Y54))=(Z33+Z36+Z44+Z47+Z53),SUM(Z33+Z36+Z44+Z47+Z53),"HIBA!")</f>
        <v>0</v>
      </c>
      <c r="AA54" s="130">
        <f>SUM(AA53,AA47,AA44,AA36,AA33)</f>
        <v>0</v>
      </c>
      <c r="AB54" s="131">
        <f>SUM(AB53,AB47,AB44,AB36,AB33)</f>
        <v>0</v>
      </c>
      <c r="AC54" s="131">
        <f>SUM(AC53,AC47,AC44,AC36,AC33)</f>
        <v>0</v>
      </c>
      <c r="AD54" s="132">
        <f>IF((SUM(Z54:AC54))=(AD33+AD36+AD44+AD47+AD53),SUM(AD33+AD36+AD44+AD47+AD53),"HIBA!")</f>
        <v>0</v>
      </c>
      <c r="AE54" s="130">
        <f>SUM(AE53,AE47,AE44,AE36,AE33)</f>
        <v>0</v>
      </c>
      <c r="AF54" s="131">
        <f>SUM(AF53,AF47,AF44,AF36,AF33)</f>
        <v>0</v>
      </c>
      <c r="AG54" s="131">
        <f>SUM(AG53,AG47,AG44,AG36,AG33)</f>
        <v>0</v>
      </c>
      <c r="AH54" s="132">
        <f>IF((SUM(AD54:AG54))=(AH33+AH36+AH44+AH47+AH53),SUM(AH33+AH36+AH44+AH47+AH53),"HIBA!")</f>
        <v>0</v>
      </c>
      <c r="AI54" s="130">
        <f>SUM(AI53,AI47,AI44,AI36,AI33)</f>
        <v>0</v>
      </c>
      <c r="AJ54" s="131">
        <f>SUM(AJ53,AJ47,AJ44,AJ36,AJ33)</f>
        <v>0</v>
      </c>
      <c r="AK54" s="131">
        <f>SUM(AK53,AK47,AK44,AK36,AK33)</f>
        <v>0</v>
      </c>
      <c r="AL54" s="132">
        <f>IF((SUM(AH54:AK54))=(AL33+AL36+AL44+AL47+AL53),SUM(AL33+AL36+AL44+AL47+AL53),"HIBA!")</f>
        <v>0</v>
      </c>
      <c r="AM54" s="130">
        <f>SUM(AM53,AM47,AM44,AM36,AM33)</f>
        <v>0</v>
      </c>
      <c r="AN54" s="131">
        <f>SUM(AN53,AN47,AN44,AN36,AN33)</f>
        <v>0</v>
      </c>
      <c r="AO54" s="131">
        <f>SUM(AO53,AO47,AO44,AO36,AO33)</f>
        <v>0</v>
      </c>
      <c r="AP54" s="132">
        <f>IF((SUM(AL54:AO54))=(AP33+AP36+AP44+AP47+AP53),SUM(AP33+AP36+AP44+AP47+AP53),"HIBA!")</f>
        <v>0</v>
      </c>
      <c r="AQ54" s="130">
        <f>SUM(AQ53,AQ47,AQ44,AQ36,AQ33)</f>
        <v>0</v>
      </c>
      <c r="AR54" s="131">
        <f>SUM(AR53,AR47,AR44,AR36,AR33)</f>
        <v>0</v>
      </c>
      <c r="AS54" s="131">
        <f>SUM(AS53,AS47,AS44,AS36,AS33)</f>
        <v>0</v>
      </c>
      <c r="AT54" s="132">
        <f>IF((SUM(AP54:AS54))=(AT33+AT36+AT44+AT47+AT53),SUM(AT33+AT36+AT44+AT47+AT53),"HIBA!")</f>
        <v>0</v>
      </c>
      <c r="AU54" s="130">
        <f>SUM(AU53,AU47,AU44,AU36,AU33)</f>
        <v>0</v>
      </c>
      <c r="AV54" s="131">
        <f>SUM(AV53,AV47,AV44,AV36,AV33)</f>
        <v>0</v>
      </c>
      <c r="AW54" s="131">
        <f>SUM(AW53,AW47,AW44,AW36,AW33)</f>
        <v>0</v>
      </c>
      <c r="AX54" s="132">
        <f>IF((SUM(AT54:AW54))=(AX33+AX36+AX44+AX47+AX53),SUM(AX33+AX36+AX44+AX47+AX53),"HIBA!")</f>
        <v>0</v>
      </c>
      <c r="AY54" s="134"/>
    </row>
    <row r="55" spans="1:51" s="142" customFormat="1" ht="24.9" hidden="1" customHeight="1" x14ac:dyDescent="0.3">
      <c r="A55" s="45" t="s">
        <v>371</v>
      </c>
      <c r="B55" s="21" t="s">
        <v>370</v>
      </c>
      <c r="C55" s="139"/>
      <c r="D55" s="140"/>
      <c r="E55" s="140"/>
      <c r="F55" s="141">
        <f t="shared" ref="F55:F62" si="24">SUM(C55:E55)</f>
        <v>0</v>
      </c>
      <c r="G55" s="139"/>
      <c r="H55" s="140"/>
      <c r="I55" s="140"/>
      <c r="J55" s="141">
        <f t="shared" ref="J55:J62" si="25">SUM(F55:I55)</f>
        <v>0</v>
      </c>
      <c r="K55" s="139"/>
      <c r="L55" s="140"/>
      <c r="M55" s="140"/>
      <c r="N55" s="141">
        <f t="shared" ref="N55:N62" si="26">SUM(J55:M55)</f>
        <v>0</v>
      </c>
      <c r="O55" s="139"/>
      <c r="P55" s="140"/>
      <c r="Q55" s="140"/>
      <c r="R55" s="141">
        <f t="shared" ref="R55:R62" si="27">SUM(N55:Q55)</f>
        <v>0</v>
      </c>
      <c r="S55" s="139"/>
      <c r="T55" s="140"/>
      <c r="U55" s="140"/>
      <c r="V55" s="141">
        <f t="shared" ref="V55:V62" si="28">SUM(R55:U55)</f>
        <v>0</v>
      </c>
      <c r="W55" s="139"/>
      <c r="X55" s="140"/>
      <c r="Y55" s="140"/>
      <c r="Z55" s="141">
        <f t="shared" ref="Z55:Z62" si="29">SUM(V55:Y55)</f>
        <v>0</v>
      </c>
      <c r="AA55" s="139"/>
      <c r="AB55" s="140"/>
      <c r="AC55" s="140"/>
      <c r="AD55" s="141">
        <f t="shared" ref="AD55:AD62" si="30">SUM(Z55:AC55)</f>
        <v>0</v>
      </c>
      <c r="AE55" s="139"/>
      <c r="AF55" s="140"/>
      <c r="AG55" s="140"/>
      <c r="AH55" s="141">
        <f t="shared" ref="AH55:AH62" si="31">SUM(AD55:AG55)</f>
        <v>0</v>
      </c>
      <c r="AI55" s="139"/>
      <c r="AJ55" s="140"/>
      <c r="AK55" s="140"/>
      <c r="AL55" s="141">
        <f t="shared" ref="AL55:AL62" si="32">SUM(AH55:AK55)</f>
        <v>0</v>
      </c>
      <c r="AM55" s="139"/>
      <c r="AN55" s="140"/>
      <c r="AO55" s="140"/>
      <c r="AP55" s="141">
        <f t="shared" ref="AP55:AP62" si="33">SUM(AL55:AO55)</f>
        <v>0</v>
      </c>
      <c r="AQ55" s="139"/>
      <c r="AR55" s="140"/>
      <c r="AS55" s="140"/>
      <c r="AT55" s="141">
        <f t="shared" ref="AT55:AT62" si="34">SUM(AP55:AS55)</f>
        <v>0</v>
      </c>
      <c r="AU55" s="139"/>
      <c r="AV55" s="140"/>
      <c r="AW55" s="140"/>
      <c r="AX55" s="141">
        <f t="shared" ref="AX55:AX62" si="35">SUM(AT55:AW55)</f>
        <v>0</v>
      </c>
      <c r="AY55" s="143"/>
    </row>
    <row r="56" spans="1:51" s="142" customFormat="1" ht="24.9" hidden="1" customHeight="1" x14ac:dyDescent="0.3">
      <c r="A56" s="45" t="s">
        <v>369</v>
      </c>
      <c r="B56" s="21" t="s">
        <v>368</v>
      </c>
      <c r="C56" s="139"/>
      <c r="D56" s="140"/>
      <c r="E56" s="140"/>
      <c r="F56" s="141">
        <f t="shared" si="24"/>
        <v>0</v>
      </c>
      <c r="G56" s="139"/>
      <c r="H56" s="140"/>
      <c r="I56" s="140"/>
      <c r="J56" s="141">
        <f t="shared" si="25"/>
        <v>0</v>
      </c>
      <c r="K56" s="139"/>
      <c r="L56" s="140"/>
      <c r="M56" s="140"/>
      <c r="N56" s="141">
        <f t="shared" si="26"/>
        <v>0</v>
      </c>
      <c r="O56" s="139"/>
      <c r="P56" s="140"/>
      <c r="Q56" s="140"/>
      <c r="R56" s="141">
        <f t="shared" si="27"/>
        <v>0</v>
      </c>
      <c r="S56" s="139"/>
      <c r="T56" s="140"/>
      <c r="U56" s="140"/>
      <c r="V56" s="141">
        <f t="shared" si="28"/>
        <v>0</v>
      </c>
      <c r="W56" s="139"/>
      <c r="X56" s="140"/>
      <c r="Y56" s="140"/>
      <c r="Z56" s="141">
        <f t="shared" si="29"/>
        <v>0</v>
      </c>
      <c r="AA56" s="139"/>
      <c r="AB56" s="140"/>
      <c r="AC56" s="140"/>
      <c r="AD56" s="141">
        <f t="shared" si="30"/>
        <v>0</v>
      </c>
      <c r="AE56" s="139"/>
      <c r="AF56" s="140"/>
      <c r="AG56" s="140"/>
      <c r="AH56" s="141">
        <f t="shared" si="31"/>
        <v>0</v>
      </c>
      <c r="AI56" s="139"/>
      <c r="AJ56" s="140"/>
      <c r="AK56" s="140"/>
      <c r="AL56" s="141">
        <f t="shared" si="32"/>
        <v>0</v>
      </c>
      <c r="AM56" s="139"/>
      <c r="AN56" s="140"/>
      <c r="AO56" s="140"/>
      <c r="AP56" s="141">
        <f t="shared" si="33"/>
        <v>0</v>
      </c>
      <c r="AQ56" s="139"/>
      <c r="AR56" s="140"/>
      <c r="AS56" s="140"/>
      <c r="AT56" s="141">
        <f t="shared" si="34"/>
        <v>0</v>
      </c>
      <c r="AU56" s="139"/>
      <c r="AV56" s="140"/>
      <c r="AW56" s="140"/>
      <c r="AX56" s="141">
        <f t="shared" si="35"/>
        <v>0</v>
      </c>
      <c r="AY56" s="143"/>
    </row>
    <row r="57" spans="1:51" s="142" customFormat="1" ht="24.9" hidden="1" customHeight="1" x14ac:dyDescent="0.3">
      <c r="A57" s="45" t="s">
        <v>367</v>
      </c>
      <c r="B57" s="21" t="s">
        <v>366</v>
      </c>
      <c r="C57" s="139"/>
      <c r="D57" s="140"/>
      <c r="E57" s="140"/>
      <c r="F57" s="141">
        <f t="shared" si="24"/>
        <v>0</v>
      </c>
      <c r="G57" s="139"/>
      <c r="H57" s="140"/>
      <c r="I57" s="140"/>
      <c r="J57" s="141">
        <f t="shared" si="25"/>
        <v>0</v>
      </c>
      <c r="K57" s="139"/>
      <c r="L57" s="140"/>
      <c r="M57" s="140"/>
      <c r="N57" s="141">
        <f t="shared" si="26"/>
        <v>0</v>
      </c>
      <c r="O57" s="139"/>
      <c r="P57" s="140"/>
      <c r="Q57" s="140"/>
      <c r="R57" s="141">
        <f t="shared" si="27"/>
        <v>0</v>
      </c>
      <c r="S57" s="139"/>
      <c r="T57" s="140"/>
      <c r="U57" s="140"/>
      <c r="V57" s="141">
        <f t="shared" si="28"/>
        <v>0</v>
      </c>
      <c r="W57" s="139"/>
      <c r="X57" s="140"/>
      <c r="Y57" s="140"/>
      <c r="Z57" s="141">
        <f t="shared" si="29"/>
        <v>0</v>
      </c>
      <c r="AA57" s="139"/>
      <c r="AB57" s="140"/>
      <c r="AC57" s="140"/>
      <c r="AD57" s="141">
        <f t="shared" si="30"/>
        <v>0</v>
      </c>
      <c r="AE57" s="139"/>
      <c r="AF57" s="140"/>
      <c r="AG57" s="140"/>
      <c r="AH57" s="141">
        <f t="shared" si="31"/>
        <v>0</v>
      </c>
      <c r="AI57" s="139"/>
      <c r="AJ57" s="140"/>
      <c r="AK57" s="140"/>
      <c r="AL57" s="141">
        <f t="shared" si="32"/>
        <v>0</v>
      </c>
      <c r="AM57" s="139"/>
      <c r="AN57" s="140"/>
      <c r="AO57" s="140"/>
      <c r="AP57" s="141">
        <f t="shared" si="33"/>
        <v>0</v>
      </c>
      <c r="AQ57" s="139"/>
      <c r="AR57" s="140"/>
      <c r="AS57" s="140"/>
      <c r="AT57" s="141">
        <f t="shared" si="34"/>
        <v>0</v>
      </c>
      <c r="AU57" s="139"/>
      <c r="AV57" s="140"/>
      <c r="AW57" s="140"/>
      <c r="AX57" s="141">
        <f t="shared" si="35"/>
        <v>0</v>
      </c>
      <c r="AY57" s="143"/>
    </row>
    <row r="58" spans="1:51" s="142" customFormat="1" ht="24.9" hidden="1" customHeight="1" x14ac:dyDescent="0.3">
      <c r="A58" s="45" t="s">
        <v>365</v>
      </c>
      <c r="B58" s="21" t="s">
        <v>364</v>
      </c>
      <c r="C58" s="139"/>
      <c r="D58" s="140"/>
      <c r="E58" s="140"/>
      <c r="F58" s="141">
        <f t="shared" si="24"/>
        <v>0</v>
      </c>
      <c r="G58" s="139"/>
      <c r="H58" s="140"/>
      <c r="I58" s="140"/>
      <c r="J58" s="141">
        <f t="shared" si="25"/>
        <v>0</v>
      </c>
      <c r="K58" s="139"/>
      <c r="L58" s="140"/>
      <c r="M58" s="140"/>
      <c r="N58" s="141">
        <f t="shared" si="26"/>
        <v>0</v>
      </c>
      <c r="O58" s="139"/>
      <c r="P58" s="140"/>
      <c r="Q58" s="140"/>
      <c r="R58" s="141">
        <f t="shared" si="27"/>
        <v>0</v>
      </c>
      <c r="S58" s="139"/>
      <c r="T58" s="140"/>
      <c r="U58" s="140"/>
      <c r="V58" s="141">
        <f t="shared" si="28"/>
        <v>0</v>
      </c>
      <c r="W58" s="139"/>
      <c r="X58" s="140"/>
      <c r="Y58" s="140"/>
      <c r="Z58" s="141">
        <f t="shared" si="29"/>
        <v>0</v>
      </c>
      <c r="AA58" s="139"/>
      <c r="AB58" s="140"/>
      <c r="AC58" s="140"/>
      <c r="AD58" s="141">
        <f t="shared" si="30"/>
        <v>0</v>
      </c>
      <c r="AE58" s="139"/>
      <c r="AF58" s="140"/>
      <c r="AG58" s="140"/>
      <c r="AH58" s="141">
        <f t="shared" si="31"/>
        <v>0</v>
      </c>
      <c r="AI58" s="139"/>
      <c r="AJ58" s="140"/>
      <c r="AK58" s="140"/>
      <c r="AL58" s="141">
        <f t="shared" si="32"/>
        <v>0</v>
      </c>
      <c r="AM58" s="139"/>
      <c r="AN58" s="140"/>
      <c r="AO58" s="140"/>
      <c r="AP58" s="141">
        <f t="shared" si="33"/>
        <v>0</v>
      </c>
      <c r="AQ58" s="139"/>
      <c r="AR58" s="140"/>
      <c r="AS58" s="140"/>
      <c r="AT58" s="141">
        <f t="shared" si="34"/>
        <v>0</v>
      </c>
      <c r="AU58" s="139"/>
      <c r="AV58" s="140"/>
      <c r="AW58" s="140"/>
      <c r="AX58" s="141">
        <f t="shared" si="35"/>
        <v>0</v>
      </c>
      <c r="AY58" s="143"/>
    </row>
    <row r="59" spans="1:51" s="142" customFormat="1" ht="24.9" hidden="1" customHeight="1" x14ac:dyDescent="0.3">
      <c r="A59" s="45" t="s">
        <v>363</v>
      </c>
      <c r="B59" s="21" t="s">
        <v>362</v>
      </c>
      <c r="C59" s="139"/>
      <c r="D59" s="140"/>
      <c r="E59" s="140"/>
      <c r="F59" s="141">
        <f t="shared" si="24"/>
        <v>0</v>
      </c>
      <c r="G59" s="139"/>
      <c r="H59" s="140"/>
      <c r="I59" s="140"/>
      <c r="J59" s="141">
        <f t="shared" si="25"/>
        <v>0</v>
      </c>
      <c r="K59" s="139"/>
      <c r="L59" s="140"/>
      <c r="M59" s="140"/>
      <c r="N59" s="141">
        <f t="shared" si="26"/>
        <v>0</v>
      </c>
      <c r="O59" s="139"/>
      <c r="P59" s="140"/>
      <c r="Q59" s="140"/>
      <c r="R59" s="141">
        <f t="shared" si="27"/>
        <v>0</v>
      </c>
      <c r="S59" s="139"/>
      <c r="T59" s="140"/>
      <c r="U59" s="140"/>
      <c r="V59" s="141">
        <f t="shared" si="28"/>
        <v>0</v>
      </c>
      <c r="W59" s="139"/>
      <c r="X59" s="140"/>
      <c r="Y59" s="140"/>
      <c r="Z59" s="141">
        <f t="shared" si="29"/>
        <v>0</v>
      </c>
      <c r="AA59" s="139"/>
      <c r="AB59" s="140"/>
      <c r="AC59" s="140"/>
      <c r="AD59" s="141">
        <f t="shared" si="30"/>
        <v>0</v>
      </c>
      <c r="AE59" s="139"/>
      <c r="AF59" s="140"/>
      <c r="AG59" s="140"/>
      <c r="AH59" s="141">
        <f t="shared" si="31"/>
        <v>0</v>
      </c>
      <c r="AI59" s="139"/>
      <c r="AJ59" s="140"/>
      <c r="AK59" s="140"/>
      <c r="AL59" s="141">
        <f t="shared" si="32"/>
        <v>0</v>
      </c>
      <c r="AM59" s="139"/>
      <c r="AN59" s="140"/>
      <c r="AO59" s="140"/>
      <c r="AP59" s="141">
        <f t="shared" si="33"/>
        <v>0</v>
      </c>
      <c r="AQ59" s="139"/>
      <c r="AR59" s="140"/>
      <c r="AS59" s="140"/>
      <c r="AT59" s="141">
        <f t="shared" si="34"/>
        <v>0</v>
      </c>
      <c r="AU59" s="139"/>
      <c r="AV59" s="140"/>
      <c r="AW59" s="140"/>
      <c r="AX59" s="141">
        <f t="shared" si="35"/>
        <v>0</v>
      </c>
      <c r="AY59" s="143"/>
    </row>
    <row r="60" spans="1:51" s="142" customFormat="1" ht="24.9" hidden="1" customHeight="1" x14ac:dyDescent="0.3">
      <c r="A60" s="45" t="s">
        <v>361</v>
      </c>
      <c r="B60" s="21" t="s">
        <v>360</v>
      </c>
      <c r="C60" s="139"/>
      <c r="D60" s="140"/>
      <c r="E60" s="140"/>
      <c r="F60" s="141">
        <f t="shared" si="24"/>
        <v>0</v>
      </c>
      <c r="G60" s="139"/>
      <c r="H60" s="140"/>
      <c r="I60" s="140"/>
      <c r="J60" s="141">
        <f t="shared" si="25"/>
        <v>0</v>
      </c>
      <c r="K60" s="139"/>
      <c r="L60" s="140"/>
      <c r="M60" s="140"/>
      <c r="N60" s="141">
        <f t="shared" si="26"/>
        <v>0</v>
      </c>
      <c r="O60" s="139"/>
      <c r="P60" s="140"/>
      <c r="Q60" s="140"/>
      <c r="R60" s="141">
        <f t="shared" si="27"/>
        <v>0</v>
      </c>
      <c r="S60" s="139"/>
      <c r="T60" s="140"/>
      <c r="U60" s="140"/>
      <c r="V60" s="141">
        <f t="shared" si="28"/>
        <v>0</v>
      </c>
      <c r="W60" s="139"/>
      <c r="X60" s="140"/>
      <c r="Y60" s="140"/>
      <c r="Z60" s="141">
        <f t="shared" si="29"/>
        <v>0</v>
      </c>
      <c r="AA60" s="139"/>
      <c r="AB60" s="140"/>
      <c r="AC60" s="140"/>
      <c r="AD60" s="141">
        <f t="shared" si="30"/>
        <v>0</v>
      </c>
      <c r="AE60" s="139"/>
      <c r="AF60" s="140"/>
      <c r="AG60" s="140"/>
      <c r="AH60" s="141">
        <f t="shared" si="31"/>
        <v>0</v>
      </c>
      <c r="AI60" s="139"/>
      <c r="AJ60" s="140"/>
      <c r="AK60" s="140"/>
      <c r="AL60" s="141">
        <f t="shared" si="32"/>
        <v>0</v>
      </c>
      <c r="AM60" s="139"/>
      <c r="AN60" s="140"/>
      <c r="AO60" s="140"/>
      <c r="AP60" s="141">
        <f t="shared" si="33"/>
        <v>0</v>
      </c>
      <c r="AQ60" s="139"/>
      <c r="AR60" s="140"/>
      <c r="AS60" s="140"/>
      <c r="AT60" s="141">
        <f t="shared" si="34"/>
        <v>0</v>
      </c>
      <c r="AU60" s="139"/>
      <c r="AV60" s="140"/>
      <c r="AW60" s="140"/>
      <c r="AX60" s="141">
        <f t="shared" si="35"/>
        <v>0</v>
      </c>
      <c r="AY60" s="143"/>
    </row>
    <row r="61" spans="1:51" s="142" customFormat="1" ht="24.9" hidden="1" customHeight="1" x14ac:dyDescent="0.3">
      <c r="A61" s="45" t="s">
        <v>359</v>
      </c>
      <c r="B61" s="21" t="s">
        <v>358</v>
      </c>
      <c r="C61" s="139"/>
      <c r="D61" s="140"/>
      <c r="E61" s="140"/>
      <c r="F61" s="141">
        <f t="shared" si="24"/>
        <v>0</v>
      </c>
      <c r="G61" s="139"/>
      <c r="H61" s="140"/>
      <c r="I61" s="140"/>
      <c r="J61" s="141">
        <f t="shared" si="25"/>
        <v>0</v>
      </c>
      <c r="K61" s="139"/>
      <c r="L61" s="140"/>
      <c r="M61" s="140"/>
      <c r="N61" s="141">
        <f t="shared" si="26"/>
        <v>0</v>
      </c>
      <c r="O61" s="139"/>
      <c r="P61" s="140"/>
      <c r="Q61" s="140"/>
      <c r="R61" s="141">
        <f t="shared" si="27"/>
        <v>0</v>
      </c>
      <c r="S61" s="139"/>
      <c r="T61" s="140"/>
      <c r="U61" s="140"/>
      <c r="V61" s="141">
        <f t="shared" si="28"/>
        <v>0</v>
      </c>
      <c r="W61" s="139"/>
      <c r="X61" s="140"/>
      <c r="Y61" s="140"/>
      <c r="Z61" s="141">
        <f t="shared" si="29"/>
        <v>0</v>
      </c>
      <c r="AA61" s="139"/>
      <c r="AB61" s="140"/>
      <c r="AC61" s="140"/>
      <c r="AD61" s="141">
        <f t="shared" si="30"/>
        <v>0</v>
      </c>
      <c r="AE61" s="139"/>
      <c r="AF61" s="140"/>
      <c r="AG61" s="140"/>
      <c r="AH61" s="141">
        <f t="shared" si="31"/>
        <v>0</v>
      </c>
      <c r="AI61" s="139"/>
      <c r="AJ61" s="140"/>
      <c r="AK61" s="140"/>
      <c r="AL61" s="141">
        <f t="shared" si="32"/>
        <v>0</v>
      </c>
      <c r="AM61" s="139"/>
      <c r="AN61" s="140"/>
      <c r="AO61" s="140"/>
      <c r="AP61" s="141">
        <f t="shared" si="33"/>
        <v>0</v>
      </c>
      <c r="AQ61" s="139"/>
      <c r="AR61" s="140"/>
      <c r="AS61" s="140"/>
      <c r="AT61" s="141">
        <f t="shared" si="34"/>
        <v>0</v>
      </c>
      <c r="AU61" s="139"/>
      <c r="AV61" s="140"/>
      <c r="AW61" s="140"/>
      <c r="AX61" s="141">
        <f t="shared" si="35"/>
        <v>0</v>
      </c>
      <c r="AY61" s="143"/>
    </row>
    <row r="62" spans="1:51" s="142" customFormat="1" ht="24.9" hidden="1" customHeight="1" x14ac:dyDescent="0.3">
      <c r="A62" s="45" t="s">
        <v>357</v>
      </c>
      <c r="B62" s="21" t="s">
        <v>356</v>
      </c>
      <c r="C62" s="139"/>
      <c r="D62" s="140"/>
      <c r="E62" s="140"/>
      <c r="F62" s="141">
        <f t="shared" si="24"/>
        <v>0</v>
      </c>
      <c r="G62" s="139"/>
      <c r="H62" s="140"/>
      <c r="I62" s="140"/>
      <c r="J62" s="141">
        <f t="shared" si="25"/>
        <v>0</v>
      </c>
      <c r="K62" s="139"/>
      <c r="L62" s="140"/>
      <c r="M62" s="140"/>
      <c r="N62" s="141">
        <f t="shared" si="26"/>
        <v>0</v>
      </c>
      <c r="O62" s="139"/>
      <c r="P62" s="140"/>
      <c r="Q62" s="140"/>
      <c r="R62" s="141">
        <f t="shared" si="27"/>
        <v>0</v>
      </c>
      <c r="S62" s="139"/>
      <c r="T62" s="140"/>
      <c r="U62" s="140"/>
      <c r="V62" s="141">
        <f t="shared" si="28"/>
        <v>0</v>
      </c>
      <c r="W62" s="139"/>
      <c r="X62" s="140"/>
      <c r="Y62" s="140"/>
      <c r="Z62" s="141">
        <f t="shared" si="29"/>
        <v>0</v>
      </c>
      <c r="AA62" s="139"/>
      <c r="AB62" s="140"/>
      <c r="AC62" s="140"/>
      <c r="AD62" s="141">
        <f t="shared" si="30"/>
        <v>0</v>
      </c>
      <c r="AE62" s="139"/>
      <c r="AF62" s="140"/>
      <c r="AG62" s="140"/>
      <c r="AH62" s="141">
        <f t="shared" si="31"/>
        <v>0</v>
      </c>
      <c r="AI62" s="139"/>
      <c r="AJ62" s="140"/>
      <c r="AK62" s="140"/>
      <c r="AL62" s="141">
        <f t="shared" si="32"/>
        <v>0</v>
      </c>
      <c r="AM62" s="139"/>
      <c r="AN62" s="140"/>
      <c r="AO62" s="140"/>
      <c r="AP62" s="141">
        <f t="shared" si="33"/>
        <v>0</v>
      </c>
      <c r="AQ62" s="139"/>
      <c r="AR62" s="140"/>
      <c r="AS62" s="140"/>
      <c r="AT62" s="141">
        <f t="shared" si="34"/>
        <v>0</v>
      </c>
      <c r="AU62" s="139"/>
      <c r="AV62" s="140"/>
      <c r="AW62" s="140"/>
      <c r="AX62" s="141">
        <f t="shared" si="35"/>
        <v>0</v>
      </c>
      <c r="AY62" s="143"/>
    </row>
    <row r="63" spans="1:51" s="133" customFormat="1" ht="30" hidden="1" customHeight="1" x14ac:dyDescent="0.3">
      <c r="A63" s="16" t="s">
        <v>355</v>
      </c>
      <c r="B63" s="15" t="s">
        <v>354</v>
      </c>
      <c r="C63" s="130">
        <f>SUM(C55:C62)</f>
        <v>0</v>
      </c>
      <c r="D63" s="131">
        <f>SUM(D55:D62)</f>
        <v>0</v>
      </c>
      <c r="E63" s="131">
        <f>SUM(E55:E62)</f>
        <v>0</v>
      </c>
      <c r="F63" s="132">
        <f>IF((SUM(C63:E63))=(SUM(F55:F62)),SUM(F55:F62),"HIBA!")</f>
        <v>0</v>
      </c>
      <c r="G63" s="130">
        <f>SUM(G55:G62)</f>
        <v>0</v>
      </c>
      <c r="H63" s="131">
        <f>SUM(H55:H62)</f>
        <v>0</v>
      </c>
      <c r="I63" s="131">
        <f>SUM(I55:I62)</f>
        <v>0</v>
      </c>
      <c r="J63" s="132">
        <f>IF((SUM(F63:I63))=(SUM(J55:J62)),SUM(J55:J62),"HIBA!")</f>
        <v>0</v>
      </c>
      <c r="K63" s="130">
        <f>SUM(K55:K62)</f>
        <v>0</v>
      </c>
      <c r="L63" s="131">
        <f>SUM(L55:L62)</f>
        <v>0</v>
      </c>
      <c r="M63" s="131">
        <f>SUM(M55:M62)</f>
        <v>0</v>
      </c>
      <c r="N63" s="132">
        <f>IF((SUM(J63:M63))=(SUM(N55:N62)),SUM(N55:N62),"HIBA!")</f>
        <v>0</v>
      </c>
      <c r="O63" s="130">
        <f>SUM(O55:O62)</f>
        <v>0</v>
      </c>
      <c r="P63" s="131">
        <f>SUM(P55:P62)</f>
        <v>0</v>
      </c>
      <c r="Q63" s="131">
        <f>SUM(Q55:Q62)</f>
        <v>0</v>
      </c>
      <c r="R63" s="132">
        <f>IF((SUM(N63:Q63))=(SUM(R55:R62)),SUM(R55:R62),"HIBA!")</f>
        <v>0</v>
      </c>
      <c r="S63" s="130">
        <f>SUM(S55:S62)</f>
        <v>0</v>
      </c>
      <c r="T63" s="131">
        <f>SUM(T55:T62)</f>
        <v>0</v>
      </c>
      <c r="U63" s="131">
        <f>SUM(U55:U62)</f>
        <v>0</v>
      </c>
      <c r="V63" s="132">
        <f>IF((SUM(R63:U63))=(SUM(V55:V62)),SUM(V55:V62),"HIBA!")</f>
        <v>0</v>
      </c>
      <c r="W63" s="130">
        <f>SUM(W55:W62)</f>
        <v>0</v>
      </c>
      <c r="X63" s="131">
        <f>SUM(X55:X62)</f>
        <v>0</v>
      </c>
      <c r="Y63" s="131">
        <f>SUM(Y55:Y62)</f>
        <v>0</v>
      </c>
      <c r="Z63" s="132">
        <f>IF((SUM(V63:Y63))=(SUM(Z55:Z62)),SUM(Z55:Z62),"HIBA!")</f>
        <v>0</v>
      </c>
      <c r="AA63" s="130">
        <f>SUM(AA55:AA62)</f>
        <v>0</v>
      </c>
      <c r="AB63" s="131">
        <f>SUM(AB55:AB62)</f>
        <v>0</v>
      </c>
      <c r="AC63" s="131">
        <f>SUM(AC55:AC62)</f>
        <v>0</v>
      </c>
      <c r="AD63" s="132">
        <f>IF((SUM(Z63:AC63))=(SUM(AD55:AD62)),SUM(AD55:AD62),"HIBA!")</f>
        <v>0</v>
      </c>
      <c r="AE63" s="130">
        <f>SUM(AE55:AE62)</f>
        <v>0</v>
      </c>
      <c r="AF63" s="131">
        <f>SUM(AF55:AF62)</f>
        <v>0</v>
      </c>
      <c r="AG63" s="131">
        <f>SUM(AG55:AG62)</f>
        <v>0</v>
      </c>
      <c r="AH63" s="132">
        <f>IF((SUM(AD63:AG63))=(SUM(AH55:AH62)),SUM(AH55:AH62),"HIBA!")</f>
        <v>0</v>
      </c>
      <c r="AI63" s="130">
        <f>SUM(AI55:AI62)</f>
        <v>0</v>
      </c>
      <c r="AJ63" s="131">
        <f>SUM(AJ55:AJ62)</f>
        <v>0</v>
      </c>
      <c r="AK63" s="131">
        <f>SUM(AK55:AK62)</f>
        <v>0</v>
      </c>
      <c r="AL63" s="132">
        <f>IF((SUM(AH63:AK63))=(SUM(AL55:AL62)),SUM(AL55:AL62),"HIBA!")</f>
        <v>0</v>
      </c>
      <c r="AM63" s="130">
        <f>SUM(AM55:AM62)</f>
        <v>0</v>
      </c>
      <c r="AN63" s="131">
        <f>SUM(AN55:AN62)</f>
        <v>0</v>
      </c>
      <c r="AO63" s="131">
        <f>SUM(AO55:AO62)</f>
        <v>0</v>
      </c>
      <c r="AP63" s="132">
        <f>IF((SUM(AL63:AO63))=(SUM(AP55:AP62)),SUM(AP55:AP62),"HIBA!")</f>
        <v>0</v>
      </c>
      <c r="AQ63" s="130">
        <f>SUM(AQ55:AQ62)</f>
        <v>0</v>
      </c>
      <c r="AR63" s="131">
        <f>SUM(AR55:AR62)</f>
        <v>0</v>
      </c>
      <c r="AS63" s="131">
        <f>SUM(AS55:AS62)</f>
        <v>0</v>
      </c>
      <c r="AT63" s="132">
        <f>IF((SUM(AP63:AS63))=(SUM(AT55:AT62)),SUM(AT55:AT62),"HIBA!")</f>
        <v>0</v>
      </c>
      <c r="AU63" s="130">
        <f>SUM(AU55:AU62)</f>
        <v>0</v>
      </c>
      <c r="AV63" s="131">
        <f>SUM(AV55:AV62)</f>
        <v>0</v>
      </c>
      <c r="AW63" s="131">
        <f>SUM(AW55:AW62)</f>
        <v>0</v>
      </c>
      <c r="AX63" s="132">
        <f>IF((SUM(AT63:AW63))=(SUM(AX55:AX62)),SUM(AX55:AX62),"HIBA!")</f>
        <v>0</v>
      </c>
      <c r="AY63" s="134"/>
    </row>
    <row r="64" spans="1:51" s="123" customFormat="1" ht="24.9" hidden="1" customHeight="1" x14ac:dyDescent="0.3">
      <c r="A64" s="34" t="s">
        <v>353</v>
      </c>
      <c r="B64" s="33" t="s">
        <v>352</v>
      </c>
      <c r="C64" s="120"/>
      <c r="D64" s="121"/>
      <c r="E64" s="121"/>
      <c r="F64" s="122">
        <f>SUM(C64:E64)</f>
        <v>0</v>
      </c>
      <c r="G64" s="120"/>
      <c r="H64" s="121"/>
      <c r="I64" s="121"/>
      <c r="J64" s="122">
        <f>SUM(F64:I64)</f>
        <v>0</v>
      </c>
      <c r="K64" s="120"/>
      <c r="L64" s="121"/>
      <c r="M64" s="121"/>
      <c r="N64" s="122">
        <f>SUM(J64:M64)</f>
        <v>0</v>
      </c>
      <c r="O64" s="120"/>
      <c r="P64" s="121"/>
      <c r="Q64" s="121"/>
      <c r="R64" s="122">
        <f>SUM(N64:Q64)</f>
        <v>0</v>
      </c>
      <c r="S64" s="120"/>
      <c r="T64" s="121"/>
      <c r="U64" s="121"/>
      <c r="V64" s="122">
        <f>SUM(R64:U64)</f>
        <v>0</v>
      </c>
      <c r="W64" s="120"/>
      <c r="X64" s="121"/>
      <c r="Y64" s="121"/>
      <c r="Z64" s="122">
        <f>SUM(V64:Y64)</f>
        <v>0</v>
      </c>
      <c r="AA64" s="120"/>
      <c r="AB64" s="121"/>
      <c r="AC64" s="121"/>
      <c r="AD64" s="122">
        <f>SUM(Z64:AC64)</f>
        <v>0</v>
      </c>
      <c r="AE64" s="120"/>
      <c r="AF64" s="121"/>
      <c r="AG64" s="121"/>
      <c r="AH64" s="122">
        <f>SUM(AD64:AG64)</f>
        <v>0</v>
      </c>
      <c r="AI64" s="120"/>
      <c r="AJ64" s="121"/>
      <c r="AK64" s="121"/>
      <c r="AL64" s="122">
        <f>SUM(AH64:AK64)</f>
        <v>0</v>
      </c>
      <c r="AM64" s="120"/>
      <c r="AN64" s="121"/>
      <c r="AO64" s="121"/>
      <c r="AP64" s="122">
        <f>SUM(AL64:AO64)</f>
        <v>0</v>
      </c>
      <c r="AQ64" s="120"/>
      <c r="AR64" s="121"/>
      <c r="AS64" s="121"/>
      <c r="AT64" s="122">
        <f>SUM(AP64:AS64)</f>
        <v>0</v>
      </c>
      <c r="AU64" s="120"/>
      <c r="AV64" s="121"/>
      <c r="AW64" s="121"/>
      <c r="AX64" s="122">
        <f>SUM(AT64:AW64)</f>
        <v>0</v>
      </c>
      <c r="AY64" s="124"/>
    </row>
    <row r="65" spans="1:51" s="123" customFormat="1" ht="24.9" hidden="1" customHeight="1" x14ac:dyDescent="0.3">
      <c r="A65" s="34" t="s">
        <v>351</v>
      </c>
      <c r="B65" s="33" t="s">
        <v>350</v>
      </c>
      <c r="C65" s="120"/>
      <c r="D65" s="121"/>
      <c r="E65" s="121"/>
      <c r="F65" s="122">
        <f>SUM(C65:E65)</f>
        <v>0</v>
      </c>
      <c r="G65" s="120"/>
      <c r="H65" s="121"/>
      <c r="I65" s="121"/>
      <c r="J65" s="122">
        <f>SUM(F65:I65)</f>
        <v>0</v>
      </c>
      <c r="K65" s="120"/>
      <c r="L65" s="121"/>
      <c r="M65" s="121"/>
      <c r="N65" s="122">
        <f>SUM(J65:M65)</f>
        <v>0</v>
      </c>
      <c r="O65" s="120"/>
      <c r="P65" s="121"/>
      <c r="Q65" s="121"/>
      <c r="R65" s="122">
        <f>SUM(N65:Q65)</f>
        <v>0</v>
      </c>
      <c r="S65" s="120"/>
      <c r="T65" s="121"/>
      <c r="U65" s="121"/>
      <c r="V65" s="122">
        <f>SUM(R65:U65)</f>
        <v>0</v>
      </c>
      <c r="W65" s="120"/>
      <c r="X65" s="121"/>
      <c r="Y65" s="121"/>
      <c r="Z65" s="122">
        <f>SUM(V65:Y65)</f>
        <v>0</v>
      </c>
      <c r="AA65" s="120"/>
      <c r="AB65" s="121"/>
      <c r="AC65" s="121"/>
      <c r="AD65" s="122">
        <f>SUM(Z65:AC65)</f>
        <v>0</v>
      </c>
      <c r="AE65" s="120"/>
      <c r="AF65" s="121"/>
      <c r="AG65" s="121"/>
      <c r="AH65" s="122">
        <f>SUM(AD65:AG65)</f>
        <v>0</v>
      </c>
      <c r="AI65" s="120"/>
      <c r="AJ65" s="121"/>
      <c r="AK65" s="121"/>
      <c r="AL65" s="122">
        <f>SUM(AH65:AK65)</f>
        <v>0</v>
      </c>
      <c r="AM65" s="120"/>
      <c r="AN65" s="121"/>
      <c r="AO65" s="121"/>
      <c r="AP65" s="122">
        <f>SUM(AL65:AO65)</f>
        <v>0</v>
      </c>
      <c r="AQ65" s="120"/>
      <c r="AR65" s="121"/>
      <c r="AS65" s="121"/>
      <c r="AT65" s="122">
        <f>SUM(AP65:AS65)</f>
        <v>0</v>
      </c>
      <c r="AU65" s="120"/>
      <c r="AV65" s="121"/>
      <c r="AW65" s="121"/>
      <c r="AX65" s="122">
        <f>SUM(AT65:AW65)</f>
        <v>0</v>
      </c>
      <c r="AY65" s="124"/>
    </row>
    <row r="66" spans="1:51" s="123" customFormat="1" ht="24.9" hidden="1" customHeight="1" x14ac:dyDescent="0.3">
      <c r="A66" s="34" t="s">
        <v>349</v>
      </c>
      <c r="B66" s="33" t="s">
        <v>348</v>
      </c>
      <c r="C66" s="120"/>
      <c r="D66" s="121"/>
      <c r="E66" s="121"/>
      <c r="F66" s="122">
        <f>SUM(C66:E66)</f>
        <v>0</v>
      </c>
      <c r="G66" s="120"/>
      <c r="H66" s="121"/>
      <c r="I66" s="121"/>
      <c r="J66" s="122">
        <f>SUM(F66:I66)</f>
        <v>0</v>
      </c>
      <c r="K66" s="120"/>
      <c r="L66" s="121"/>
      <c r="M66" s="121"/>
      <c r="N66" s="122">
        <f>SUM(J66:M66)</f>
        <v>0</v>
      </c>
      <c r="O66" s="120"/>
      <c r="P66" s="121"/>
      <c r="Q66" s="121"/>
      <c r="R66" s="122">
        <f>SUM(N66:Q66)</f>
        <v>0</v>
      </c>
      <c r="S66" s="120"/>
      <c r="T66" s="121"/>
      <c r="U66" s="121"/>
      <c r="V66" s="122">
        <f>SUM(R66:U66)</f>
        <v>0</v>
      </c>
      <c r="W66" s="120"/>
      <c r="X66" s="121"/>
      <c r="Y66" s="121"/>
      <c r="Z66" s="122">
        <f>SUM(V66:Y66)</f>
        <v>0</v>
      </c>
      <c r="AA66" s="120"/>
      <c r="AB66" s="121"/>
      <c r="AC66" s="121"/>
      <c r="AD66" s="122">
        <f>SUM(Z66:AC66)</f>
        <v>0</v>
      </c>
      <c r="AE66" s="120"/>
      <c r="AF66" s="121"/>
      <c r="AG66" s="121"/>
      <c r="AH66" s="122">
        <f>SUM(AD66:AG66)</f>
        <v>0</v>
      </c>
      <c r="AI66" s="120"/>
      <c r="AJ66" s="121"/>
      <c r="AK66" s="121"/>
      <c r="AL66" s="122">
        <f>SUM(AH66:AK66)</f>
        <v>0</v>
      </c>
      <c r="AM66" s="120"/>
      <c r="AN66" s="121"/>
      <c r="AO66" s="121"/>
      <c r="AP66" s="122">
        <f>SUM(AL66:AO66)</f>
        <v>0</v>
      </c>
      <c r="AQ66" s="120"/>
      <c r="AR66" s="121"/>
      <c r="AS66" s="121"/>
      <c r="AT66" s="122">
        <f>SUM(AP66:AS66)</f>
        <v>0</v>
      </c>
      <c r="AU66" s="120"/>
      <c r="AV66" s="121"/>
      <c r="AW66" s="121"/>
      <c r="AX66" s="122">
        <f>SUM(AT66:AW66)</f>
        <v>0</v>
      </c>
      <c r="AY66" s="124"/>
    </row>
    <row r="67" spans="1:51" s="123" customFormat="1" ht="24.9" hidden="1" customHeight="1" x14ac:dyDescent="0.3">
      <c r="A67" s="34" t="s">
        <v>347</v>
      </c>
      <c r="B67" s="33" t="s">
        <v>346</v>
      </c>
      <c r="C67" s="120"/>
      <c r="D67" s="121"/>
      <c r="E67" s="121"/>
      <c r="F67" s="122">
        <f>SUM(C67:E67)</f>
        <v>0</v>
      </c>
      <c r="G67" s="120"/>
      <c r="H67" s="121"/>
      <c r="I67" s="121"/>
      <c r="J67" s="122">
        <f>SUM(F67:I67)</f>
        <v>0</v>
      </c>
      <c r="K67" s="120"/>
      <c r="L67" s="121"/>
      <c r="M67" s="121"/>
      <c r="N67" s="122">
        <f>SUM(J67:M67)</f>
        <v>0</v>
      </c>
      <c r="O67" s="120"/>
      <c r="P67" s="121"/>
      <c r="Q67" s="121"/>
      <c r="R67" s="122">
        <f>SUM(N67:Q67)</f>
        <v>0</v>
      </c>
      <c r="S67" s="120"/>
      <c r="T67" s="121"/>
      <c r="U67" s="121"/>
      <c r="V67" s="122">
        <f>SUM(R67:U67)</f>
        <v>0</v>
      </c>
      <c r="W67" s="120"/>
      <c r="X67" s="121"/>
      <c r="Y67" s="121"/>
      <c r="Z67" s="122">
        <f>SUM(V67:Y67)</f>
        <v>0</v>
      </c>
      <c r="AA67" s="120"/>
      <c r="AB67" s="121"/>
      <c r="AC67" s="121"/>
      <c r="AD67" s="122">
        <f>SUM(Z67:AC67)</f>
        <v>0</v>
      </c>
      <c r="AE67" s="120"/>
      <c r="AF67" s="121"/>
      <c r="AG67" s="121"/>
      <c r="AH67" s="122">
        <f>SUM(AD67:AG67)</f>
        <v>0</v>
      </c>
      <c r="AI67" s="120"/>
      <c r="AJ67" s="121"/>
      <c r="AK67" s="121"/>
      <c r="AL67" s="122">
        <f>SUM(AH67:AK67)</f>
        <v>0</v>
      </c>
      <c r="AM67" s="120"/>
      <c r="AN67" s="121"/>
      <c r="AO67" s="121"/>
      <c r="AP67" s="122">
        <f>SUM(AL67:AO67)</f>
        <v>0</v>
      </c>
      <c r="AQ67" s="120"/>
      <c r="AR67" s="121"/>
      <c r="AS67" s="121"/>
      <c r="AT67" s="122">
        <f>SUM(AP67:AS67)</f>
        <v>0</v>
      </c>
      <c r="AU67" s="120"/>
      <c r="AV67" s="121"/>
      <c r="AW67" s="121"/>
      <c r="AX67" s="122">
        <f>SUM(AT67:AW67)</f>
        <v>0</v>
      </c>
      <c r="AY67" s="124"/>
    </row>
    <row r="68" spans="1:51" s="128" customFormat="1" ht="24.9" hidden="1" customHeight="1" x14ac:dyDescent="0.3">
      <c r="A68" s="28" t="s">
        <v>345</v>
      </c>
      <c r="B68" s="27" t="s">
        <v>344</v>
      </c>
      <c r="C68" s="125">
        <f>SUM(C65:C67)</f>
        <v>0</v>
      </c>
      <c r="D68" s="126">
        <f>SUM(D65:D67)</f>
        <v>0</v>
      </c>
      <c r="E68" s="126">
        <f>SUM(E65:E67)</f>
        <v>0</v>
      </c>
      <c r="F68" s="127">
        <f>IF((SUM(C68:E68))=(SUM(F65:F67)),SUM(F65:F67),"HIBA!")</f>
        <v>0</v>
      </c>
      <c r="G68" s="125">
        <f>SUM(G65:G67)</f>
        <v>0</v>
      </c>
      <c r="H68" s="126">
        <f>SUM(H65:H67)</f>
        <v>0</v>
      </c>
      <c r="I68" s="126">
        <f>SUM(I65:I67)</f>
        <v>0</v>
      </c>
      <c r="J68" s="127">
        <f>IF((SUM(F68:I68))=(SUM(J65:J67)),SUM(J65:J67),"HIBA!")</f>
        <v>0</v>
      </c>
      <c r="K68" s="125">
        <f>SUM(K65:K67)</f>
        <v>0</v>
      </c>
      <c r="L68" s="126">
        <f>SUM(L65:L67)</f>
        <v>0</v>
      </c>
      <c r="M68" s="126">
        <f>SUM(M65:M67)</f>
        <v>0</v>
      </c>
      <c r="N68" s="127">
        <f>IF((SUM(J68:M68))=(SUM(N65:N67)),SUM(N65:N67),"HIBA!")</f>
        <v>0</v>
      </c>
      <c r="O68" s="125">
        <f>SUM(O65:O67)</f>
        <v>0</v>
      </c>
      <c r="P68" s="126">
        <f>SUM(P65:P67)</f>
        <v>0</v>
      </c>
      <c r="Q68" s="126">
        <f>SUM(Q65:Q67)</f>
        <v>0</v>
      </c>
      <c r="R68" s="127">
        <f>IF((SUM(N68:Q68))=(SUM(R65:R67)),SUM(R65:R67),"HIBA!")</f>
        <v>0</v>
      </c>
      <c r="S68" s="125">
        <f>SUM(S65:S67)</f>
        <v>0</v>
      </c>
      <c r="T68" s="126">
        <f>SUM(T65:T67)</f>
        <v>0</v>
      </c>
      <c r="U68" s="126">
        <f>SUM(U65:U67)</f>
        <v>0</v>
      </c>
      <c r="V68" s="127">
        <f>IF((SUM(R68:U68))=(SUM(V65:V67)),SUM(V65:V67),"HIBA!")</f>
        <v>0</v>
      </c>
      <c r="W68" s="125">
        <f>SUM(W65:W67)</f>
        <v>0</v>
      </c>
      <c r="X68" s="126">
        <f>SUM(X65:X67)</f>
        <v>0</v>
      </c>
      <c r="Y68" s="126">
        <f>SUM(Y65:Y67)</f>
        <v>0</v>
      </c>
      <c r="Z68" s="127">
        <f>IF((SUM(V68:Y68))=(SUM(Z65:Z67)),SUM(Z65:Z67),"HIBA!")</f>
        <v>0</v>
      </c>
      <c r="AA68" s="125">
        <f>SUM(AA65:AA67)</f>
        <v>0</v>
      </c>
      <c r="AB68" s="126">
        <f>SUM(AB65:AB67)</f>
        <v>0</v>
      </c>
      <c r="AC68" s="126">
        <f>SUM(AC65:AC67)</f>
        <v>0</v>
      </c>
      <c r="AD68" s="127">
        <f>IF((SUM(Z68:AC68))=(SUM(AD65:AD67)),SUM(AD65:AD67),"HIBA!")</f>
        <v>0</v>
      </c>
      <c r="AE68" s="125">
        <f>SUM(AE65:AE67)</f>
        <v>0</v>
      </c>
      <c r="AF68" s="126">
        <f>SUM(AF65:AF67)</f>
        <v>0</v>
      </c>
      <c r="AG68" s="126">
        <f>SUM(AG65:AG67)</f>
        <v>0</v>
      </c>
      <c r="AH68" s="127">
        <f>IF((SUM(AD68:AG68))=(SUM(AH65:AH67)),SUM(AH65:AH67),"HIBA!")</f>
        <v>0</v>
      </c>
      <c r="AI68" s="125">
        <f>SUM(AI65:AI67)</f>
        <v>0</v>
      </c>
      <c r="AJ68" s="126">
        <f>SUM(AJ65:AJ67)</f>
        <v>0</v>
      </c>
      <c r="AK68" s="126">
        <f>SUM(AK65:AK67)</f>
        <v>0</v>
      </c>
      <c r="AL68" s="127">
        <f>IF((SUM(AH68:AK68))=(SUM(AL65:AL67)),SUM(AL65:AL67),"HIBA!")</f>
        <v>0</v>
      </c>
      <c r="AM68" s="125">
        <f>SUM(AM65:AM67)</f>
        <v>0</v>
      </c>
      <c r="AN68" s="126">
        <f>SUM(AN65:AN67)</f>
        <v>0</v>
      </c>
      <c r="AO68" s="126">
        <f>SUM(AO65:AO67)</f>
        <v>0</v>
      </c>
      <c r="AP68" s="127">
        <f>IF((SUM(AL68:AO68))=(SUM(AP65:AP67)),SUM(AP65:AP67),"HIBA!")</f>
        <v>0</v>
      </c>
      <c r="AQ68" s="125">
        <f>SUM(AQ65:AQ67)</f>
        <v>0</v>
      </c>
      <c r="AR68" s="126">
        <f>SUM(AR65:AR67)</f>
        <v>0</v>
      </c>
      <c r="AS68" s="126">
        <f>SUM(AS65:AS67)</f>
        <v>0</v>
      </c>
      <c r="AT68" s="127">
        <f>IF((SUM(AP68:AS68))=(SUM(AT65:AT67)),SUM(AT65:AT67),"HIBA!")</f>
        <v>0</v>
      </c>
      <c r="AU68" s="125">
        <f>SUM(AU65:AU67)</f>
        <v>0</v>
      </c>
      <c r="AV68" s="126">
        <f>SUM(AV65:AV67)</f>
        <v>0</v>
      </c>
      <c r="AW68" s="126">
        <f>SUM(AW65:AW67)</f>
        <v>0</v>
      </c>
      <c r="AX68" s="127">
        <f>IF((SUM(AT68:AW68))=(SUM(AX65:AX67)),SUM(AX65:AX67),"HIBA!")</f>
        <v>0</v>
      </c>
      <c r="AY68" s="129"/>
    </row>
    <row r="69" spans="1:51" s="123" customFormat="1" ht="24.9" hidden="1" customHeight="1" x14ac:dyDescent="0.3">
      <c r="A69" s="34" t="s">
        <v>343</v>
      </c>
      <c r="B69" s="33" t="s">
        <v>342</v>
      </c>
      <c r="C69" s="120"/>
      <c r="D69" s="121"/>
      <c r="E69" s="121"/>
      <c r="F69" s="122">
        <f t="shared" ref="F69:F79" si="36">SUM(C69:E69)</f>
        <v>0</v>
      </c>
      <c r="G69" s="120"/>
      <c r="H69" s="121"/>
      <c r="I69" s="121"/>
      <c r="J69" s="122">
        <f t="shared" ref="J69:J79" si="37">SUM(F69:I69)</f>
        <v>0</v>
      </c>
      <c r="K69" s="120"/>
      <c r="L69" s="121"/>
      <c r="M69" s="121"/>
      <c r="N69" s="122">
        <f t="shared" ref="N69:N79" si="38">SUM(J69:M69)</f>
        <v>0</v>
      </c>
      <c r="O69" s="120"/>
      <c r="P69" s="121"/>
      <c r="Q69" s="121"/>
      <c r="R69" s="122">
        <f t="shared" ref="R69:R79" si="39">SUM(N69:Q69)</f>
        <v>0</v>
      </c>
      <c r="S69" s="120"/>
      <c r="T69" s="121"/>
      <c r="U69" s="121"/>
      <c r="V69" s="122">
        <f t="shared" ref="V69:V79" si="40">SUM(R69:U69)</f>
        <v>0</v>
      </c>
      <c r="W69" s="120"/>
      <c r="X69" s="121"/>
      <c r="Y69" s="121"/>
      <c r="Z69" s="122">
        <f t="shared" ref="Z69:Z79" si="41">SUM(V69:Y69)</f>
        <v>0</v>
      </c>
      <c r="AA69" s="120"/>
      <c r="AB69" s="121"/>
      <c r="AC69" s="121"/>
      <c r="AD69" s="122">
        <f t="shared" ref="AD69:AD79" si="42">SUM(Z69:AC69)</f>
        <v>0</v>
      </c>
      <c r="AE69" s="120"/>
      <c r="AF69" s="121"/>
      <c r="AG69" s="121"/>
      <c r="AH69" s="122">
        <f t="shared" ref="AH69:AH79" si="43">SUM(AD69:AG69)</f>
        <v>0</v>
      </c>
      <c r="AI69" s="120"/>
      <c r="AJ69" s="121"/>
      <c r="AK69" s="121"/>
      <c r="AL69" s="122">
        <f t="shared" ref="AL69:AL79" si="44">SUM(AH69:AK69)</f>
        <v>0</v>
      </c>
      <c r="AM69" s="120"/>
      <c r="AN69" s="121"/>
      <c r="AO69" s="121"/>
      <c r="AP69" s="122">
        <f t="shared" ref="AP69:AP79" si="45">SUM(AL69:AO69)</f>
        <v>0</v>
      </c>
      <c r="AQ69" s="120"/>
      <c r="AR69" s="121"/>
      <c r="AS69" s="121"/>
      <c r="AT69" s="122">
        <f t="shared" ref="AT69:AT79" si="46">SUM(AP69:AS69)</f>
        <v>0</v>
      </c>
      <c r="AU69" s="120"/>
      <c r="AV69" s="121"/>
      <c r="AW69" s="121"/>
      <c r="AX69" s="122">
        <f t="shared" ref="AX69:AX79" si="47">SUM(AT69:AW69)</f>
        <v>0</v>
      </c>
      <c r="AY69" s="124"/>
    </row>
    <row r="70" spans="1:51" s="123" customFormat="1" ht="24.9" hidden="1" customHeight="1" x14ac:dyDescent="0.3">
      <c r="A70" s="34" t="s">
        <v>341</v>
      </c>
      <c r="B70" s="33" t="s">
        <v>340</v>
      </c>
      <c r="C70" s="120"/>
      <c r="D70" s="121"/>
      <c r="E70" s="121"/>
      <c r="F70" s="122">
        <f t="shared" si="36"/>
        <v>0</v>
      </c>
      <c r="G70" s="120"/>
      <c r="H70" s="121"/>
      <c r="I70" s="121"/>
      <c r="J70" s="122">
        <f t="shared" si="37"/>
        <v>0</v>
      </c>
      <c r="K70" s="120"/>
      <c r="L70" s="121"/>
      <c r="M70" s="121"/>
      <c r="N70" s="122">
        <f t="shared" si="38"/>
        <v>0</v>
      </c>
      <c r="O70" s="120"/>
      <c r="P70" s="121"/>
      <c r="Q70" s="121"/>
      <c r="R70" s="122">
        <f t="shared" si="39"/>
        <v>0</v>
      </c>
      <c r="S70" s="120"/>
      <c r="T70" s="121"/>
      <c r="U70" s="121"/>
      <c r="V70" s="122">
        <f t="shared" si="40"/>
        <v>0</v>
      </c>
      <c r="W70" s="120"/>
      <c r="X70" s="121"/>
      <c r="Y70" s="121"/>
      <c r="Z70" s="122">
        <f t="shared" si="41"/>
        <v>0</v>
      </c>
      <c r="AA70" s="120"/>
      <c r="AB70" s="121"/>
      <c r="AC70" s="121"/>
      <c r="AD70" s="122">
        <f t="shared" si="42"/>
        <v>0</v>
      </c>
      <c r="AE70" s="120"/>
      <c r="AF70" s="121"/>
      <c r="AG70" s="121"/>
      <c r="AH70" s="122">
        <f t="shared" si="43"/>
        <v>0</v>
      </c>
      <c r="AI70" s="120"/>
      <c r="AJ70" s="121"/>
      <c r="AK70" s="121"/>
      <c r="AL70" s="122">
        <f t="shared" si="44"/>
        <v>0</v>
      </c>
      <c r="AM70" s="120"/>
      <c r="AN70" s="121"/>
      <c r="AO70" s="121"/>
      <c r="AP70" s="122">
        <f t="shared" si="45"/>
        <v>0</v>
      </c>
      <c r="AQ70" s="120"/>
      <c r="AR70" s="121"/>
      <c r="AS70" s="121"/>
      <c r="AT70" s="122">
        <f t="shared" si="46"/>
        <v>0</v>
      </c>
      <c r="AU70" s="120"/>
      <c r="AV70" s="121"/>
      <c r="AW70" s="121"/>
      <c r="AX70" s="122">
        <f t="shared" si="47"/>
        <v>0</v>
      </c>
      <c r="AY70" s="124"/>
    </row>
    <row r="71" spans="1:51" s="123" customFormat="1" ht="24.9" hidden="1" customHeight="1" x14ac:dyDescent="0.3">
      <c r="A71" s="34" t="s">
        <v>339</v>
      </c>
      <c r="B71" s="33" t="s">
        <v>338</v>
      </c>
      <c r="C71" s="120"/>
      <c r="D71" s="121"/>
      <c r="E71" s="121"/>
      <c r="F71" s="122">
        <f t="shared" si="36"/>
        <v>0</v>
      </c>
      <c r="G71" s="120"/>
      <c r="H71" s="121"/>
      <c r="I71" s="121"/>
      <c r="J71" s="122">
        <f t="shared" si="37"/>
        <v>0</v>
      </c>
      <c r="K71" s="120"/>
      <c r="L71" s="121"/>
      <c r="M71" s="121"/>
      <c r="N71" s="122">
        <f t="shared" si="38"/>
        <v>0</v>
      </c>
      <c r="O71" s="120"/>
      <c r="P71" s="121"/>
      <c r="Q71" s="121"/>
      <c r="R71" s="122">
        <f t="shared" si="39"/>
        <v>0</v>
      </c>
      <c r="S71" s="120"/>
      <c r="T71" s="121"/>
      <c r="U71" s="121"/>
      <c r="V71" s="122">
        <f t="shared" si="40"/>
        <v>0</v>
      </c>
      <c r="W71" s="120"/>
      <c r="X71" s="121"/>
      <c r="Y71" s="121"/>
      <c r="Z71" s="122">
        <f t="shared" si="41"/>
        <v>0</v>
      </c>
      <c r="AA71" s="120"/>
      <c r="AB71" s="121"/>
      <c r="AC71" s="121"/>
      <c r="AD71" s="122">
        <f t="shared" si="42"/>
        <v>0</v>
      </c>
      <c r="AE71" s="120"/>
      <c r="AF71" s="121"/>
      <c r="AG71" s="121"/>
      <c r="AH71" s="122">
        <f t="shared" si="43"/>
        <v>0</v>
      </c>
      <c r="AI71" s="120"/>
      <c r="AJ71" s="121"/>
      <c r="AK71" s="121"/>
      <c r="AL71" s="122">
        <f t="shared" si="44"/>
        <v>0</v>
      </c>
      <c r="AM71" s="120"/>
      <c r="AN71" s="121"/>
      <c r="AO71" s="121"/>
      <c r="AP71" s="122">
        <f t="shared" si="45"/>
        <v>0</v>
      </c>
      <c r="AQ71" s="120"/>
      <c r="AR71" s="121"/>
      <c r="AS71" s="121"/>
      <c r="AT71" s="122">
        <f t="shared" si="46"/>
        <v>0</v>
      </c>
      <c r="AU71" s="120"/>
      <c r="AV71" s="121"/>
      <c r="AW71" s="121"/>
      <c r="AX71" s="122">
        <f t="shared" si="47"/>
        <v>0</v>
      </c>
      <c r="AY71" s="124"/>
    </row>
    <row r="72" spans="1:51" s="123" customFormat="1" ht="24.9" hidden="1" customHeight="1" x14ac:dyDescent="0.3">
      <c r="A72" s="34" t="s">
        <v>337</v>
      </c>
      <c r="B72" s="33" t="s">
        <v>336</v>
      </c>
      <c r="C72" s="120"/>
      <c r="D72" s="121"/>
      <c r="E72" s="121"/>
      <c r="F72" s="122">
        <f t="shared" si="36"/>
        <v>0</v>
      </c>
      <c r="G72" s="120"/>
      <c r="H72" s="121"/>
      <c r="I72" s="121"/>
      <c r="J72" s="122">
        <f t="shared" si="37"/>
        <v>0</v>
      </c>
      <c r="K72" s="120"/>
      <c r="L72" s="121"/>
      <c r="M72" s="121"/>
      <c r="N72" s="122">
        <f t="shared" si="38"/>
        <v>0</v>
      </c>
      <c r="O72" s="120"/>
      <c r="P72" s="121"/>
      <c r="Q72" s="121"/>
      <c r="R72" s="122">
        <f t="shared" si="39"/>
        <v>0</v>
      </c>
      <c r="S72" s="120"/>
      <c r="T72" s="121"/>
      <c r="U72" s="121"/>
      <c r="V72" s="122">
        <f t="shared" si="40"/>
        <v>0</v>
      </c>
      <c r="W72" s="120"/>
      <c r="X72" s="121"/>
      <c r="Y72" s="121"/>
      <c r="Z72" s="122">
        <f t="shared" si="41"/>
        <v>0</v>
      </c>
      <c r="AA72" s="120"/>
      <c r="AB72" s="121"/>
      <c r="AC72" s="121"/>
      <c r="AD72" s="122">
        <f t="shared" si="42"/>
        <v>0</v>
      </c>
      <c r="AE72" s="120"/>
      <c r="AF72" s="121"/>
      <c r="AG72" s="121"/>
      <c r="AH72" s="122">
        <f t="shared" si="43"/>
        <v>0</v>
      </c>
      <c r="AI72" s="120"/>
      <c r="AJ72" s="121"/>
      <c r="AK72" s="121"/>
      <c r="AL72" s="122">
        <f t="shared" si="44"/>
        <v>0</v>
      </c>
      <c r="AM72" s="120"/>
      <c r="AN72" s="121"/>
      <c r="AO72" s="121"/>
      <c r="AP72" s="122">
        <f t="shared" si="45"/>
        <v>0</v>
      </c>
      <c r="AQ72" s="120"/>
      <c r="AR72" s="121"/>
      <c r="AS72" s="121"/>
      <c r="AT72" s="122">
        <f t="shared" si="46"/>
        <v>0</v>
      </c>
      <c r="AU72" s="120"/>
      <c r="AV72" s="121"/>
      <c r="AW72" s="121"/>
      <c r="AX72" s="122">
        <f t="shared" si="47"/>
        <v>0</v>
      </c>
      <c r="AY72" s="124"/>
    </row>
    <row r="73" spans="1:51" s="123" customFormat="1" ht="24.9" hidden="1" customHeight="1" x14ac:dyDescent="0.3">
      <c r="A73" s="34" t="s">
        <v>335</v>
      </c>
      <c r="B73" s="33" t="s">
        <v>334</v>
      </c>
      <c r="C73" s="120"/>
      <c r="D73" s="121"/>
      <c r="E73" s="121"/>
      <c r="F73" s="122">
        <f t="shared" si="36"/>
        <v>0</v>
      </c>
      <c r="G73" s="120"/>
      <c r="H73" s="121"/>
      <c r="I73" s="121"/>
      <c r="J73" s="122">
        <f t="shared" si="37"/>
        <v>0</v>
      </c>
      <c r="K73" s="120"/>
      <c r="L73" s="121"/>
      <c r="M73" s="121"/>
      <c r="N73" s="122">
        <f t="shared" si="38"/>
        <v>0</v>
      </c>
      <c r="O73" s="120"/>
      <c r="P73" s="121"/>
      <c r="Q73" s="121"/>
      <c r="R73" s="122">
        <f t="shared" si="39"/>
        <v>0</v>
      </c>
      <c r="S73" s="120"/>
      <c r="T73" s="121"/>
      <c r="U73" s="121"/>
      <c r="V73" s="122">
        <f t="shared" si="40"/>
        <v>0</v>
      </c>
      <c r="W73" s="120"/>
      <c r="X73" s="121"/>
      <c r="Y73" s="121"/>
      <c r="Z73" s="122">
        <f t="shared" si="41"/>
        <v>0</v>
      </c>
      <c r="AA73" s="120"/>
      <c r="AB73" s="121"/>
      <c r="AC73" s="121"/>
      <c r="AD73" s="122">
        <f t="shared" si="42"/>
        <v>0</v>
      </c>
      <c r="AE73" s="120"/>
      <c r="AF73" s="121"/>
      <c r="AG73" s="121"/>
      <c r="AH73" s="122">
        <f t="shared" si="43"/>
        <v>0</v>
      </c>
      <c r="AI73" s="120"/>
      <c r="AJ73" s="121"/>
      <c r="AK73" s="121"/>
      <c r="AL73" s="122">
        <f t="shared" si="44"/>
        <v>0</v>
      </c>
      <c r="AM73" s="120"/>
      <c r="AN73" s="121"/>
      <c r="AO73" s="121"/>
      <c r="AP73" s="122">
        <f t="shared" si="45"/>
        <v>0</v>
      </c>
      <c r="AQ73" s="120"/>
      <c r="AR73" s="121"/>
      <c r="AS73" s="121"/>
      <c r="AT73" s="122">
        <f t="shared" si="46"/>
        <v>0</v>
      </c>
      <c r="AU73" s="120"/>
      <c r="AV73" s="121"/>
      <c r="AW73" s="121"/>
      <c r="AX73" s="122">
        <f t="shared" si="47"/>
        <v>0</v>
      </c>
      <c r="AY73" s="124"/>
    </row>
    <row r="74" spans="1:51" s="123" customFormat="1" ht="24.9" hidden="1" customHeight="1" x14ac:dyDescent="0.3">
      <c r="A74" s="34" t="s">
        <v>333</v>
      </c>
      <c r="B74" s="33" t="s">
        <v>332</v>
      </c>
      <c r="C74" s="120"/>
      <c r="D74" s="121"/>
      <c r="E74" s="121"/>
      <c r="F74" s="122">
        <f t="shared" si="36"/>
        <v>0</v>
      </c>
      <c r="G74" s="120"/>
      <c r="H74" s="121"/>
      <c r="I74" s="121"/>
      <c r="J74" s="122">
        <f t="shared" si="37"/>
        <v>0</v>
      </c>
      <c r="K74" s="120"/>
      <c r="L74" s="121"/>
      <c r="M74" s="121"/>
      <c r="N74" s="122">
        <f t="shared" si="38"/>
        <v>0</v>
      </c>
      <c r="O74" s="120"/>
      <c r="P74" s="121"/>
      <c r="Q74" s="121"/>
      <c r="R74" s="122">
        <f t="shared" si="39"/>
        <v>0</v>
      </c>
      <c r="S74" s="120"/>
      <c r="T74" s="121"/>
      <c r="U74" s="121"/>
      <c r="V74" s="122">
        <f t="shared" si="40"/>
        <v>0</v>
      </c>
      <c r="W74" s="120"/>
      <c r="X74" s="121"/>
      <c r="Y74" s="121"/>
      <c r="Z74" s="122">
        <f t="shared" si="41"/>
        <v>0</v>
      </c>
      <c r="AA74" s="120"/>
      <c r="AB74" s="121"/>
      <c r="AC74" s="121"/>
      <c r="AD74" s="122">
        <f t="shared" si="42"/>
        <v>0</v>
      </c>
      <c r="AE74" s="120"/>
      <c r="AF74" s="121"/>
      <c r="AG74" s="121"/>
      <c r="AH74" s="122">
        <f t="shared" si="43"/>
        <v>0</v>
      </c>
      <c r="AI74" s="120"/>
      <c r="AJ74" s="121"/>
      <c r="AK74" s="121"/>
      <c r="AL74" s="122">
        <f t="shared" si="44"/>
        <v>0</v>
      </c>
      <c r="AM74" s="120"/>
      <c r="AN74" s="121"/>
      <c r="AO74" s="121"/>
      <c r="AP74" s="122">
        <f t="shared" si="45"/>
        <v>0</v>
      </c>
      <c r="AQ74" s="120"/>
      <c r="AR74" s="121"/>
      <c r="AS74" s="121"/>
      <c r="AT74" s="122">
        <f t="shared" si="46"/>
        <v>0</v>
      </c>
      <c r="AU74" s="120"/>
      <c r="AV74" s="121"/>
      <c r="AW74" s="121"/>
      <c r="AX74" s="122">
        <f t="shared" si="47"/>
        <v>0</v>
      </c>
      <c r="AY74" s="124"/>
    </row>
    <row r="75" spans="1:51" s="123" customFormat="1" ht="24.9" hidden="1" customHeight="1" x14ac:dyDescent="0.3">
      <c r="A75" s="34" t="s">
        <v>331</v>
      </c>
      <c r="B75" s="33" t="s">
        <v>330</v>
      </c>
      <c r="C75" s="120"/>
      <c r="D75" s="121"/>
      <c r="E75" s="121"/>
      <c r="F75" s="122">
        <f t="shared" si="36"/>
        <v>0</v>
      </c>
      <c r="G75" s="120"/>
      <c r="H75" s="121"/>
      <c r="I75" s="121"/>
      <c r="J75" s="122">
        <f t="shared" si="37"/>
        <v>0</v>
      </c>
      <c r="K75" s="120"/>
      <c r="L75" s="121"/>
      <c r="M75" s="121"/>
      <c r="N75" s="122">
        <f t="shared" si="38"/>
        <v>0</v>
      </c>
      <c r="O75" s="120"/>
      <c r="P75" s="121"/>
      <c r="Q75" s="121"/>
      <c r="R75" s="122">
        <f t="shared" si="39"/>
        <v>0</v>
      </c>
      <c r="S75" s="120"/>
      <c r="T75" s="121"/>
      <c r="U75" s="121"/>
      <c r="V75" s="122">
        <f t="shared" si="40"/>
        <v>0</v>
      </c>
      <c r="W75" s="120"/>
      <c r="X75" s="121"/>
      <c r="Y75" s="121"/>
      <c r="Z75" s="122">
        <f t="shared" si="41"/>
        <v>0</v>
      </c>
      <c r="AA75" s="120"/>
      <c r="AB75" s="121"/>
      <c r="AC75" s="121"/>
      <c r="AD75" s="122">
        <f t="shared" si="42"/>
        <v>0</v>
      </c>
      <c r="AE75" s="120"/>
      <c r="AF75" s="121"/>
      <c r="AG75" s="121"/>
      <c r="AH75" s="122">
        <f t="shared" si="43"/>
        <v>0</v>
      </c>
      <c r="AI75" s="120"/>
      <c r="AJ75" s="121"/>
      <c r="AK75" s="121"/>
      <c r="AL75" s="122">
        <f t="shared" si="44"/>
        <v>0</v>
      </c>
      <c r="AM75" s="120"/>
      <c r="AN75" s="121"/>
      <c r="AO75" s="121"/>
      <c r="AP75" s="122">
        <f t="shared" si="45"/>
        <v>0</v>
      </c>
      <c r="AQ75" s="120"/>
      <c r="AR75" s="121"/>
      <c r="AS75" s="121"/>
      <c r="AT75" s="122">
        <f t="shared" si="46"/>
        <v>0</v>
      </c>
      <c r="AU75" s="120"/>
      <c r="AV75" s="121"/>
      <c r="AW75" s="121"/>
      <c r="AX75" s="122">
        <f t="shared" si="47"/>
        <v>0</v>
      </c>
      <c r="AY75" s="124"/>
    </row>
    <row r="76" spans="1:51" s="123" customFormat="1" ht="24.9" hidden="1" customHeight="1" x14ac:dyDescent="0.3">
      <c r="A76" s="34" t="s">
        <v>329</v>
      </c>
      <c r="B76" s="33" t="s">
        <v>328</v>
      </c>
      <c r="C76" s="120"/>
      <c r="D76" s="121"/>
      <c r="E76" s="121"/>
      <c r="F76" s="122">
        <f t="shared" si="36"/>
        <v>0</v>
      </c>
      <c r="G76" s="120"/>
      <c r="H76" s="121"/>
      <c r="I76" s="121"/>
      <c r="J76" s="122">
        <f t="shared" si="37"/>
        <v>0</v>
      </c>
      <c r="K76" s="120"/>
      <c r="L76" s="121"/>
      <c r="M76" s="121"/>
      <c r="N76" s="122">
        <f t="shared" si="38"/>
        <v>0</v>
      </c>
      <c r="O76" s="120"/>
      <c r="P76" s="121"/>
      <c r="Q76" s="121"/>
      <c r="R76" s="122">
        <f t="shared" si="39"/>
        <v>0</v>
      </c>
      <c r="S76" s="120"/>
      <c r="T76" s="121"/>
      <c r="U76" s="121"/>
      <c r="V76" s="122">
        <f t="shared" si="40"/>
        <v>0</v>
      </c>
      <c r="W76" s="120"/>
      <c r="X76" s="121"/>
      <c r="Y76" s="121"/>
      <c r="Z76" s="122">
        <f t="shared" si="41"/>
        <v>0</v>
      </c>
      <c r="AA76" s="120"/>
      <c r="AB76" s="121"/>
      <c r="AC76" s="121"/>
      <c r="AD76" s="122">
        <f t="shared" si="42"/>
        <v>0</v>
      </c>
      <c r="AE76" s="120"/>
      <c r="AF76" s="121"/>
      <c r="AG76" s="121"/>
      <c r="AH76" s="122">
        <f t="shared" si="43"/>
        <v>0</v>
      </c>
      <c r="AI76" s="120"/>
      <c r="AJ76" s="121"/>
      <c r="AK76" s="121"/>
      <c r="AL76" s="122">
        <f t="shared" si="44"/>
        <v>0</v>
      </c>
      <c r="AM76" s="120"/>
      <c r="AN76" s="121"/>
      <c r="AO76" s="121"/>
      <c r="AP76" s="122">
        <f t="shared" si="45"/>
        <v>0</v>
      </c>
      <c r="AQ76" s="120"/>
      <c r="AR76" s="121"/>
      <c r="AS76" s="121"/>
      <c r="AT76" s="122">
        <f t="shared" si="46"/>
        <v>0</v>
      </c>
      <c r="AU76" s="120"/>
      <c r="AV76" s="121"/>
      <c r="AW76" s="121"/>
      <c r="AX76" s="122">
        <f t="shared" si="47"/>
        <v>0</v>
      </c>
      <c r="AY76" s="124"/>
    </row>
    <row r="77" spans="1:51" s="123" customFormat="1" ht="24.9" hidden="1" customHeight="1" x14ac:dyDescent="0.3">
      <c r="A77" s="34" t="s">
        <v>327</v>
      </c>
      <c r="B77" s="33" t="s">
        <v>326</v>
      </c>
      <c r="C77" s="120"/>
      <c r="D77" s="121"/>
      <c r="E77" s="121"/>
      <c r="F77" s="122">
        <f t="shared" si="36"/>
        <v>0</v>
      </c>
      <c r="G77" s="120"/>
      <c r="H77" s="121"/>
      <c r="I77" s="121"/>
      <c r="J77" s="122">
        <f t="shared" si="37"/>
        <v>0</v>
      </c>
      <c r="K77" s="120"/>
      <c r="L77" s="121"/>
      <c r="M77" s="121"/>
      <c r="N77" s="122">
        <f t="shared" si="38"/>
        <v>0</v>
      </c>
      <c r="O77" s="120"/>
      <c r="P77" s="121"/>
      <c r="Q77" s="121"/>
      <c r="R77" s="122">
        <f t="shared" si="39"/>
        <v>0</v>
      </c>
      <c r="S77" s="120"/>
      <c r="T77" s="121"/>
      <c r="U77" s="121"/>
      <c r="V77" s="122">
        <f t="shared" si="40"/>
        <v>0</v>
      </c>
      <c r="W77" s="120"/>
      <c r="X77" s="121"/>
      <c r="Y77" s="121"/>
      <c r="Z77" s="122">
        <f t="shared" si="41"/>
        <v>0</v>
      </c>
      <c r="AA77" s="120"/>
      <c r="AB77" s="121"/>
      <c r="AC77" s="121"/>
      <c r="AD77" s="122">
        <f t="shared" si="42"/>
        <v>0</v>
      </c>
      <c r="AE77" s="120"/>
      <c r="AF77" s="121"/>
      <c r="AG77" s="121"/>
      <c r="AH77" s="122">
        <f t="shared" si="43"/>
        <v>0</v>
      </c>
      <c r="AI77" s="120"/>
      <c r="AJ77" s="121"/>
      <c r="AK77" s="121"/>
      <c r="AL77" s="122">
        <f t="shared" si="44"/>
        <v>0</v>
      </c>
      <c r="AM77" s="120"/>
      <c r="AN77" s="121"/>
      <c r="AO77" s="121"/>
      <c r="AP77" s="122">
        <f t="shared" si="45"/>
        <v>0</v>
      </c>
      <c r="AQ77" s="120"/>
      <c r="AR77" s="121"/>
      <c r="AS77" s="121"/>
      <c r="AT77" s="122">
        <f t="shared" si="46"/>
        <v>0</v>
      </c>
      <c r="AU77" s="120"/>
      <c r="AV77" s="121"/>
      <c r="AW77" s="121"/>
      <c r="AX77" s="122">
        <f t="shared" si="47"/>
        <v>0</v>
      </c>
      <c r="AY77" s="124"/>
    </row>
    <row r="78" spans="1:51" s="123" customFormat="1" ht="24.9" hidden="1" customHeight="1" x14ac:dyDescent="0.3">
      <c r="A78" s="34" t="s">
        <v>325</v>
      </c>
      <c r="B78" s="33" t="s">
        <v>324</v>
      </c>
      <c r="C78" s="120"/>
      <c r="D78" s="121"/>
      <c r="E78" s="121"/>
      <c r="F78" s="122">
        <f t="shared" si="36"/>
        <v>0</v>
      </c>
      <c r="G78" s="120"/>
      <c r="H78" s="121"/>
      <c r="I78" s="121"/>
      <c r="J78" s="122">
        <f t="shared" si="37"/>
        <v>0</v>
      </c>
      <c r="K78" s="120"/>
      <c r="L78" s="121"/>
      <c r="M78" s="121"/>
      <c r="N78" s="122">
        <f t="shared" si="38"/>
        <v>0</v>
      </c>
      <c r="O78" s="120"/>
      <c r="P78" s="121"/>
      <c r="Q78" s="121"/>
      <c r="R78" s="122">
        <f t="shared" si="39"/>
        <v>0</v>
      </c>
      <c r="S78" s="120"/>
      <c r="T78" s="121"/>
      <c r="U78" s="121"/>
      <c r="V78" s="122">
        <f t="shared" si="40"/>
        <v>0</v>
      </c>
      <c r="W78" s="120"/>
      <c r="X78" s="121"/>
      <c r="Y78" s="121"/>
      <c r="Z78" s="122">
        <f t="shared" si="41"/>
        <v>0</v>
      </c>
      <c r="AA78" s="120"/>
      <c r="AB78" s="121"/>
      <c r="AC78" s="121"/>
      <c r="AD78" s="122">
        <f t="shared" si="42"/>
        <v>0</v>
      </c>
      <c r="AE78" s="120"/>
      <c r="AF78" s="121"/>
      <c r="AG78" s="121"/>
      <c r="AH78" s="122">
        <f t="shared" si="43"/>
        <v>0</v>
      </c>
      <c r="AI78" s="120"/>
      <c r="AJ78" s="121"/>
      <c r="AK78" s="121"/>
      <c r="AL78" s="122">
        <f t="shared" si="44"/>
        <v>0</v>
      </c>
      <c r="AM78" s="120"/>
      <c r="AN78" s="121"/>
      <c r="AO78" s="121"/>
      <c r="AP78" s="122">
        <f t="shared" si="45"/>
        <v>0</v>
      </c>
      <c r="AQ78" s="120"/>
      <c r="AR78" s="121"/>
      <c r="AS78" s="121"/>
      <c r="AT78" s="122">
        <f t="shared" si="46"/>
        <v>0</v>
      </c>
      <c r="AU78" s="120"/>
      <c r="AV78" s="121"/>
      <c r="AW78" s="121"/>
      <c r="AX78" s="122">
        <f t="shared" si="47"/>
        <v>0</v>
      </c>
      <c r="AY78" s="124"/>
    </row>
    <row r="79" spans="1:51" s="123" customFormat="1" ht="24.9" hidden="1" customHeight="1" x14ac:dyDescent="0.3">
      <c r="A79" s="34" t="s">
        <v>323</v>
      </c>
      <c r="B79" s="33" t="s">
        <v>322</v>
      </c>
      <c r="C79" s="120"/>
      <c r="D79" s="121"/>
      <c r="E79" s="121"/>
      <c r="F79" s="122">
        <f t="shared" si="36"/>
        <v>0</v>
      </c>
      <c r="G79" s="120"/>
      <c r="H79" s="121"/>
      <c r="I79" s="121"/>
      <c r="J79" s="122">
        <f t="shared" si="37"/>
        <v>0</v>
      </c>
      <c r="K79" s="120"/>
      <c r="L79" s="121"/>
      <c r="M79" s="121"/>
      <c r="N79" s="122">
        <f t="shared" si="38"/>
        <v>0</v>
      </c>
      <c r="O79" s="120"/>
      <c r="P79" s="121"/>
      <c r="Q79" s="121"/>
      <c r="R79" s="122">
        <f t="shared" si="39"/>
        <v>0</v>
      </c>
      <c r="S79" s="120"/>
      <c r="T79" s="121"/>
      <c r="U79" s="121"/>
      <c r="V79" s="122">
        <f t="shared" si="40"/>
        <v>0</v>
      </c>
      <c r="W79" s="120"/>
      <c r="X79" s="121"/>
      <c r="Y79" s="121"/>
      <c r="Z79" s="122">
        <f t="shared" si="41"/>
        <v>0</v>
      </c>
      <c r="AA79" s="120"/>
      <c r="AB79" s="121"/>
      <c r="AC79" s="121"/>
      <c r="AD79" s="122">
        <f t="shared" si="42"/>
        <v>0</v>
      </c>
      <c r="AE79" s="120"/>
      <c r="AF79" s="121"/>
      <c r="AG79" s="121"/>
      <c r="AH79" s="122">
        <f t="shared" si="43"/>
        <v>0</v>
      </c>
      <c r="AI79" s="120"/>
      <c r="AJ79" s="121"/>
      <c r="AK79" s="121"/>
      <c r="AL79" s="122">
        <f t="shared" si="44"/>
        <v>0</v>
      </c>
      <c r="AM79" s="120"/>
      <c r="AN79" s="121"/>
      <c r="AO79" s="121"/>
      <c r="AP79" s="122">
        <f t="shared" si="45"/>
        <v>0</v>
      </c>
      <c r="AQ79" s="120"/>
      <c r="AR79" s="121"/>
      <c r="AS79" s="121"/>
      <c r="AT79" s="122">
        <f t="shared" si="46"/>
        <v>0</v>
      </c>
      <c r="AU79" s="120"/>
      <c r="AV79" s="121"/>
      <c r="AW79" s="121"/>
      <c r="AX79" s="122">
        <f t="shared" si="47"/>
        <v>0</v>
      </c>
      <c r="AY79" s="124"/>
    </row>
    <row r="80" spans="1:51" s="133" customFormat="1" ht="30" hidden="1" customHeight="1" x14ac:dyDescent="0.3">
      <c r="A80" s="16" t="s">
        <v>321</v>
      </c>
      <c r="B80" s="15" t="s">
        <v>320</v>
      </c>
      <c r="C80" s="130">
        <f>SUM(C68:C79,C64)</f>
        <v>0</v>
      </c>
      <c r="D80" s="131">
        <f>SUM(D68:D79,D64)</f>
        <v>0</v>
      </c>
      <c r="E80" s="131">
        <f>SUM(E68:E79,E64)</f>
        <v>0</v>
      </c>
      <c r="F80" s="132">
        <f>IF((SUM(C80:E80))=(SUM(F68:F79,F64)),SUM(F68:F79,F64),"HIBA!")</f>
        <v>0</v>
      </c>
      <c r="G80" s="130">
        <f>SUM(G68:G79,G64)</f>
        <v>0</v>
      </c>
      <c r="H80" s="131">
        <f>SUM(H68:H79,H64)</f>
        <v>0</v>
      </c>
      <c r="I80" s="131">
        <f>SUM(I68:I79,I64)</f>
        <v>0</v>
      </c>
      <c r="J80" s="132">
        <f>IF((SUM(F80:I80))=(SUM(J68:J79,J64)),SUM(J68:J79,J64),"HIBA!")</f>
        <v>0</v>
      </c>
      <c r="K80" s="130">
        <f>SUM(K68:K79,K64)</f>
        <v>0</v>
      </c>
      <c r="L80" s="131">
        <f>SUM(L68:L79,L64)</f>
        <v>0</v>
      </c>
      <c r="M80" s="131">
        <f>SUM(M68:M79,M64)</f>
        <v>0</v>
      </c>
      <c r="N80" s="132">
        <f>IF((SUM(J80:M80))=(SUM(N68:N79,N64)),SUM(N68:N79,N64),"HIBA!")</f>
        <v>0</v>
      </c>
      <c r="O80" s="130">
        <f>SUM(O68:O79,O64)</f>
        <v>0</v>
      </c>
      <c r="P80" s="131">
        <f>SUM(P68:P79,P64)</f>
        <v>0</v>
      </c>
      <c r="Q80" s="131">
        <f>SUM(Q68:Q79,Q64)</f>
        <v>0</v>
      </c>
      <c r="R80" s="132">
        <f>IF((SUM(N80:Q80))=(SUM(R68:R79,R64)),SUM(R68:R79,R64),"HIBA!")</f>
        <v>0</v>
      </c>
      <c r="S80" s="130">
        <f>SUM(S68:S79,S64)</f>
        <v>0</v>
      </c>
      <c r="T80" s="131">
        <f>SUM(T68:T79,T64)</f>
        <v>0</v>
      </c>
      <c r="U80" s="131">
        <f>SUM(U68:U79,U64)</f>
        <v>0</v>
      </c>
      <c r="V80" s="132">
        <f>IF((SUM(R80:U80))=(SUM(V68:V79,V64)),SUM(V68:V79,V64),"HIBA!")</f>
        <v>0</v>
      </c>
      <c r="W80" s="130">
        <f>SUM(W68:W79,W64)</f>
        <v>0</v>
      </c>
      <c r="X80" s="131">
        <f>SUM(X68:X79,X64)</f>
        <v>0</v>
      </c>
      <c r="Y80" s="131">
        <f>SUM(Y68:Y79,Y64)</f>
        <v>0</v>
      </c>
      <c r="Z80" s="132">
        <f>IF((SUM(V80:Y80))=(SUM(Z68:Z79,Z64)),SUM(Z68:Z79,Z64),"HIBA!")</f>
        <v>0</v>
      </c>
      <c r="AA80" s="130">
        <f>SUM(AA68:AA79,AA64)</f>
        <v>0</v>
      </c>
      <c r="AB80" s="131">
        <f>SUM(AB68:AB79,AB64)</f>
        <v>0</v>
      </c>
      <c r="AC80" s="131">
        <f>SUM(AC68:AC79,AC64)</f>
        <v>0</v>
      </c>
      <c r="AD80" s="132">
        <f>IF((SUM(Z80:AC80))=(SUM(AD68:AD79,AD64)),SUM(AD68:AD79,AD64),"HIBA!")</f>
        <v>0</v>
      </c>
      <c r="AE80" s="130">
        <f>SUM(AE68:AE79,AE64)</f>
        <v>0</v>
      </c>
      <c r="AF80" s="131">
        <f>SUM(AF68:AF79,AF64)</f>
        <v>0</v>
      </c>
      <c r="AG80" s="131">
        <f>SUM(AG68:AG79,AG64)</f>
        <v>0</v>
      </c>
      <c r="AH80" s="132">
        <f>IF((SUM(AD80:AG80))=(SUM(AH68:AH79,AH64)),SUM(AH68:AH79,AH64),"HIBA!")</f>
        <v>0</v>
      </c>
      <c r="AI80" s="130">
        <f>SUM(AI68:AI79,AI64)</f>
        <v>0</v>
      </c>
      <c r="AJ80" s="131">
        <f>SUM(AJ68:AJ79,AJ64)</f>
        <v>0</v>
      </c>
      <c r="AK80" s="131">
        <f>SUM(AK68:AK79,AK64)</f>
        <v>0</v>
      </c>
      <c r="AL80" s="132">
        <f>IF((SUM(AH80:AK80))=(SUM(AL68:AL79,AL64)),SUM(AL68:AL79,AL64),"HIBA!")</f>
        <v>0</v>
      </c>
      <c r="AM80" s="130">
        <f>SUM(AM68:AM79,AM64)</f>
        <v>0</v>
      </c>
      <c r="AN80" s="131">
        <f>SUM(AN68:AN79,AN64)</f>
        <v>0</v>
      </c>
      <c r="AO80" s="131">
        <f>SUM(AO68:AO79,AO64)</f>
        <v>0</v>
      </c>
      <c r="AP80" s="132">
        <f>IF((SUM(AL80:AO80))=(SUM(AP68:AP79,AP64)),SUM(AP68:AP79,AP64),"HIBA!")</f>
        <v>0</v>
      </c>
      <c r="AQ80" s="130">
        <f>SUM(AQ68:AQ79,AQ64)</f>
        <v>0</v>
      </c>
      <c r="AR80" s="131">
        <f>SUM(AR68:AR79,AR64)</f>
        <v>0</v>
      </c>
      <c r="AS80" s="131">
        <f>SUM(AS68:AS79,AS64)</f>
        <v>0</v>
      </c>
      <c r="AT80" s="132">
        <f>IF((SUM(AP80:AS80))=(SUM(AT68:AT79,AT64)),SUM(AT68:AT79,AT64),"HIBA!")</f>
        <v>0</v>
      </c>
      <c r="AU80" s="130">
        <f>SUM(AU68:AU79,AU64)</f>
        <v>0</v>
      </c>
      <c r="AV80" s="131">
        <f>SUM(AV68:AV79,AV64)</f>
        <v>0</v>
      </c>
      <c r="AW80" s="131">
        <f>SUM(AW68:AW79,AW64)</f>
        <v>0</v>
      </c>
      <c r="AX80" s="132">
        <f>IF((SUM(AT80:AW80))=(SUM(AX68:AX79,AX64)),SUM(AX68:AX79,AX64),"HIBA!")</f>
        <v>0</v>
      </c>
      <c r="AY80" s="134"/>
    </row>
    <row r="81" spans="1:51" s="148" customFormat="1" ht="30" customHeight="1" x14ac:dyDescent="0.3">
      <c r="A81" s="144" t="s">
        <v>102</v>
      </c>
      <c r="B81" s="43"/>
      <c r="C81" s="145">
        <f>SUM(C80,C63,C54,C29,C28)</f>
        <v>0</v>
      </c>
      <c r="D81" s="146">
        <f>SUM(D80,D63,D54,D29,D28)</f>
        <v>0</v>
      </c>
      <c r="E81" s="146">
        <f>SUM(E80,E63,E54,E29,E28)</f>
        <v>0</v>
      </c>
      <c r="F81" s="147">
        <f>IF((SUM(C81:E81))=(F80+F63+F54+F29+F28),SUM(F80+F63+F54+F29+F28),"HIBA!")</f>
        <v>0</v>
      </c>
      <c r="G81" s="145">
        <f>SUM(G80,G63,G54,G29,G28)</f>
        <v>0</v>
      </c>
      <c r="H81" s="146">
        <f>SUM(H80,H63,H54,H29,H28)</f>
        <v>0</v>
      </c>
      <c r="I81" s="146">
        <f>SUM(I80,I63,I54,I29,I28)</f>
        <v>0</v>
      </c>
      <c r="J81" s="147">
        <f>IF((SUM(F81:I81))=(J80+J63+J54+J29+J28),SUM(J80+J63+J54+J29+J28),"HIBA!")</f>
        <v>0</v>
      </c>
      <c r="K81" s="145">
        <f>SUM(K80,K63,K54,K29,K28)</f>
        <v>0</v>
      </c>
      <c r="L81" s="146">
        <f>SUM(L80,L63,L54,L29,L28)</f>
        <v>0</v>
      </c>
      <c r="M81" s="146">
        <f>SUM(M80,M63,M54,M29,M28)</f>
        <v>0</v>
      </c>
      <c r="N81" s="147">
        <f>IF((SUM(J81:M81))=(N80+N63+N54+N29+N28),SUM(N80+N63+N54+N29+N28),"HIBA!")</f>
        <v>0</v>
      </c>
      <c r="O81" s="145">
        <f>SUM(O80,O63,O54,O29,O28)</f>
        <v>0</v>
      </c>
      <c r="P81" s="146">
        <f>SUM(P80,P63,P54,P29,P28)</f>
        <v>0</v>
      </c>
      <c r="Q81" s="146">
        <f>SUM(Q80,Q63,Q54,Q29,Q28)</f>
        <v>0</v>
      </c>
      <c r="R81" s="147">
        <f>IF((SUM(N81:Q81))=(R80+R63+R54+R29+R28),SUM(R80+R63+R54+R29+R28),"HIBA!")</f>
        <v>0</v>
      </c>
      <c r="S81" s="145">
        <f>SUM(S80,S63,S54,S29,S28)</f>
        <v>0</v>
      </c>
      <c r="T81" s="146">
        <f>SUM(T80,T63,T54,T29,T28)</f>
        <v>0</v>
      </c>
      <c r="U81" s="146">
        <f>SUM(U80,U63,U54,U29,U28)</f>
        <v>0</v>
      </c>
      <c r="V81" s="147">
        <f>IF((SUM(R81:U81))=(V80+V63+V54+V29+V28),SUM(V80+V63+V54+V29+V28),"HIBA!")</f>
        <v>0</v>
      </c>
      <c r="W81" s="145">
        <f>SUM(W80,W63,W54,W29,W28)</f>
        <v>0</v>
      </c>
      <c r="X81" s="146">
        <f>SUM(X80,X63,X54,X29,X28)</f>
        <v>0</v>
      </c>
      <c r="Y81" s="146">
        <f>SUM(Y80,Y63,Y54,Y29,Y28)</f>
        <v>0</v>
      </c>
      <c r="Z81" s="147">
        <f>IF((SUM(V81:Y81))=(Z80+Z63+Z54+Z29+Z28),SUM(Z80+Z63+Z54+Z29+Z28),"HIBA!")</f>
        <v>0</v>
      </c>
      <c r="AA81" s="145">
        <f>SUM(AA80,AA63,AA54,AA29,AA28)</f>
        <v>0</v>
      </c>
      <c r="AB81" s="146">
        <f>SUM(AB80,AB63,AB54,AB29,AB28)</f>
        <v>0</v>
      </c>
      <c r="AC81" s="146">
        <f>SUM(AC80,AC63,AC54,AC29,AC28)</f>
        <v>0</v>
      </c>
      <c r="AD81" s="147">
        <f>IF((SUM(Z81:AC81))=(AD80+AD63+AD54+AD29+AD28),SUM(AD80+AD63+AD54+AD29+AD28),"HIBA!")</f>
        <v>0</v>
      </c>
      <c r="AE81" s="145">
        <f>SUM(AE80,AE63,AE54,AE29,AE28)</f>
        <v>0</v>
      </c>
      <c r="AF81" s="146">
        <f>SUM(AF80,AF63,AF54,AF29,AF28)</f>
        <v>0</v>
      </c>
      <c r="AG81" s="146">
        <f>SUM(AG80,AG63,AG54,AG29,AG28)</f>
        <v>0</v>
      </c>
      <c r="AH81" s="147">
        <f>IF((SUM(AD81:AG81))=(AH80+AH63+AH54+AH29+AH28),SUM(AH80+AH63+AH54+AH29+AH28),"HIBA!")</f>
        <v>0</v>
      </c>
      <c r="AI81" s="145">
        <f>SUM(AI80,AI63,AI54,AI29,AI28)</f>
        <v>0</v>
      </c>
      <c r="AJ81" s="146">
        <f>SUM(AJ80,AJ63,AJ54,AJ29,AJ28)</f>
        <v>0</v>
      </c>
      <c r="AK81" s="146">
        <f>SUM(AK80,AK63,AK54,AK29,AK28)</f>
        <v>0</v>
      </c>
      <c r="AL81" s="147">
        <f>IF((SUM(AH81:AK81))=(AL80+AL63+AL54+AL29+AL28),SUM(AL80+AL63+AL54+AL29+AL28),"HIBA!")</f>
        <v>0</v>
      </c>
      <c r="AM81" s="145">
        <f>SUM(AM80,AM63,AM54,AM29,AM28)</f>
        <v>0</v>
      </c>
      <c r="AN81" s="146">
        <f>SUM(AN80,AN63,AN54,AN29,AN28)</f>
        <v>0</v>
      </c>
      <c r="AO81" s="146">
        <f>SUM(AO80,AO63,AO54,AO29,AO28)</f>
        <v>0</v>
      </c>
      <c r="AP81" s="147">
        <f>IF((SUM(AL81:AO81))=(AP80+AP63+AP54+AP29+AP28),SUM(AP80+AP63+AP54+AP29+AP28),"HIBA!")</f>
        <v>0</v>
      </c>
      <c r="AQ81" s="145">
        <f>SUM(AQ80,AQ63,AQ54,AQ29,AQ28)</f>
        <v>0</v>
      </c>
      <c r="AR81" s="146">
        <f>SUM(AR80,AR63,AR54,AR29,AR28)</f>
        <v>0</v>
      </c>
      <c r="AS81" s="146">
        <f>SUM(AS80,AS63,AS54,AS29,AS28)</f>
        <v>0</v>
      </c>
      <c r="AT81" s="147">
        <f>IF((SUM(AP81:AS81))=(AT80+AT63+AT54+AT29+AT28),SUM(AT80+AT63+AT54+AT29+AT28),"HIBA!")</f>
        <v>0</v>
      </c>
      <c r="AU81" s="145">
        <f>SUM(AU80,AU63,AU54,AU29,AU28)</f>
        <v>0</v>
      </c>
      <c r="AV81" s="146">
        <f>SUM(AV80,AV63,AV54,AV29,AV28)</f>
        <v>0</v>
      </c>
      <c r="AW81" s="146">
        <f>SUM(AW80,AW63,AW54,AW29,AW28)</f>
        <v>0</v>
      </c>
      <c r="AX81" s="147">
        <f>IF((SUM(AT81:AW81))=(AX80+AX63+AX54+AX29+AX28),SUM(AX80+AX63+AX54+AX29+AX28),"HIBA!")</f>
        <v>0</v>
      </c>
      <c r="AY81" s="149"/>
    </row>
    <row r="82" spans="1:51" s="142" customFormat="1" ht="24.9" hidden="1" customHeight="1" x14ac:dyDescent="0.3">
      <c r="A82" s="45" t="s">
        <v>319</v>
      </c>
      <c r="B82" s="21" t="s">
        <v>318</v>
      </c>
      <c r="C82" s="139"/>
      <c r="D82" s="140"/>
      <c r="E82" s="140"/>
      <c r="F82" s="141">
        <f t="shared" ref="F82:F88" si="48">SUM(C82:E82)</f>
        <v>0</v>
      </c>
      <c r="G82" s="139"/>
      <c r="H82" s="140"/>
      <c r="I82" s="140"/>
      <c r="J82" s="141">
        <f t="shared" ref="J82:J88" si="49">SUM(F82:I82)</f>
        <v>0</v>
      </c>
      <c r="K82" s="139"/>
      <c r="L82" s="140"/>
      <c r="M82" s="140"/>
      <c r="N82" s="141">
        <f t="shared" ref="N82:N88" si="50">SUM(J82:M82)</f>
        <v>0</v>
      </c>
      <c r="O82" s="139"/>
      <c r="P82" s="140"/>
      <c r="Q82" s="140"/>
      <c r="R82" s="141">
        <f t="shared" ref="R82:R88" si="51">SUM(N82:Q82)</f>
        <v>0</v>
      </c>
      <c r="S82" s="139"/>
      <c r="T82" s="140"/>
      <c r="U82" s="140"/>
      <c r="V82" s="141">
        <f t="shared" ref="V82:V88" si="52">SUM(R82:U82)</f>
        <v>0</v>
      </c>
      <c r="W82" s="139"/>
      <c r="X82" s="140"/>
      <c r="Y82" s="140"/>
      <c r="Z82" s="141">
        <f t="shared" ref="Z82:Z88" si="53">SUM(V82:Y82)</f>
        <v>0</v>
      </c>
      <c r="AA82" s="139"/>
      <c r="AB82" s="140"/>
      <c r="AC82" s="140"/>
      <c r="AD82" s="141">
        <f t="shared" ref="AD82:AD88" si="54">SUM(Z82:AC82)</f>
        <v>0</v>
      </c>
      <c r="AE82" s="139"/>
      <c r="AF82" s="140"/>
      <c r="AG82" s="140"/>
      <c r="AH82" s="141">
        <f t="shared" ref="AH82:AH88" si="55">SUM(AD82:AG82)</f>
        <v>0</v>
      </c>
      <c r="AI82" s="139"/>
      <c r="AJ82" s="140"/>
      <c r="AK82" s="140"/>
      <c r="AL82" s="141">
        <f t="shared" ref="AL82:AL88" si="56">SUM(AH82:AK82)</f>
        <v>0</v>
      </c>
      <c r="AM82" s="139"/>
      <c r="AN82" s="140"/>
      <c r="AO82" s="140"/>
      <c r="AP82" s="141">
        <f t="shared" ref="AP82:AP88" si="57">SUM(AL82:AO82)</f>
        <v>0</v>
      </c>
      <c r="AQ82" s="139"/>
      <c r="AR82" s="140"/>
      <c r="AS82" s="140"/>
      <c r="AT82" s="141">
        <f t="shared" ref="AT82:AT88" si="58">SUM(AP82:AS82)</f>
        <v>0</v>
      </c>
      <c r="AU82" s="139"/>
      <c r="AV82" s="140"/>
      <c r="AW82" s="140"/>
      <c r="AX82" s="141">
        <f t="shared" ref="AX82:AX88" si="59">SUM(AT82:AW82)</f>
        <v>0</v>
      </c>
      <c r="AY82" s="143"/>
    </row>
    <row r="83" spans="1:51" s="142" customFormat="1" ht="24.9" hidden="1" customHeight="1" x14ac:dyDescent="0.3">
      <c r="A83" s="45" t="s">
        <v>317</v>
      </c>
      <c r="B83" s="21" t="s">
        <v>316</v>
      </c>
      <c r="C83" s="139"/>
      <c r="D83" s="140"/>
      <c r="E83" s="140"/>
      <c r="F83" s="141">
        <f t="shared" si="48"/>
        <v>0</v>
      </c>
      <c r="G83" s="139"/>
      <c r="H83" s="140"/>
      <c r="I83" s="140"/>
      <c r="J83" s="141">
        <f t="shared" si="49"/>
        <v>0</v>
      </c>
      <c r="K83" s="139"/>
      <c r="L83" s="140"/>
      <c r="M83" s="140"/>
      <c r="N83" s="141">
        <f t="shared" si="50"/>
        <v>0</v>
      </c>
      <c r="O83" s="139"/>
      <c r="P83" s="140"/>
      <c r="Q83" s="140"/>
      <c r="R83" s="141">
        <f t="shared" si="51"/>
        <v>0</v>
      </c>
      <c r="S83" s="139"/>
      <c r="T83" s="140"/>
      <c r="U83" s="140"/>
      <c r="V83" s="141">
        <f t="shared" si="52"/>
        <v>0</v>
      </c>
      <c r="W83" s="139"/>
      <c r="X83" s="140"/>
      <c r="Y83" s="140"/>
      <c r="Z83" s="141">
        <f t="shared" si="53"/>
        <v>0</v>
      </c>
      <c r="AA83" s="139"/>
      <c r="AB83" s="140"/>
      <c r="AC83" s="140"/>
      <c r="AD83" s="141">
        <f t="shared" si="54"/>
        <v>0</v>
      </c>
      <c r="AE83" s="139"/>
      <c r="AF83" s="140"/>
      <c r="AG83" s="140"/>
      <c r="AH83" s="141">
        <f t="shared" si="55"/>
        <v>0</v>
      </c>
      <c r="AI83" s="139"/>
      <c r="AJ83" s="140"/>
      <c r="AK83" s="140"/>
      <c r="AL83" s="141">
        <f t="shared" si="56"/>
        <v>0</v>
      </c>
      <c r="AM83" s="139"/>
      <c r="AN83" s="140"/>
      <c r="AO83" s="140"/>
      <c r="AP83" s="141">
        <f t="shared" si="57"/>
        <v>0</v>
      </c>
      <c r="AQ83" s="139"/>
      <c r="AR83" s="140"/>
      <c r="AS83" s="140"/>
      <c r="AT83" s="141">
        <f t="shared" si="58"/>
        <v>0</v>
      </c>
      <c r="AU83" s="139"/>
      <c r="AV83" s="140"/>
      <c r="AW83" s="140"/>
      <c r="AX83" s="141">
        <f t="shared" si="59"/>
        <v>0</v>
      </c>
      <c r="AY83" s="143"/>
    </row>
    <row r="84" spans="1:51" s="142" customFormat="1" ht="24.9" hidden="1" customHeight="1" x14ac:dyDescent="0.3">
      <c r="A84" s="45" t="s">
        <v>315</v>
      </c>
      <c r="B84" s="21" t="s">
        <v>314</v>
      </c>
      <c r="C84" s="139"/>
      <c r="D84" s="140"/>
      <c r="E84" s="140"/>
      <c r="F84" s="141">
        <f t="shared" si="48"/>
        <v>0</v>
      </c>
      <c r="G84" s="139"/>
      <c r="H84" s="140"/>
      <c r="I84" s="140"/>
      <c r="J84" s="141">
        <f t="shared" si="49"/>
        <v>0</v>
      </c>
      <c r="K84" s="139"/>
      <c r="L84" s="140"/>
      <c r="M84" s="140"/>
      <c r="N84" s="141">
        <f t="shared" si="50"/>
        <v>0</v>
      </c>
      <c r="O84" s="139"/>
      <c r="P84" s="140"/>
      <c r="Q84" s="140"/>
      <c r="R84" s="141">
        <f t="shared" si="51"/>
        <v>0</v>
      </c>
      <c r="S84" s="139"/>
      <c r="T84" s="140"/>
      <c r="U84" s="140"/>
      <c r="V84" s="141">
        <f t="shared" si="52"/>
        <v>0</v>
      </c>
      <c r="W84" s="139"/>
      <c r="X84" s="140"/>
      <c r="Y84" s="140"/>
      <c r="Z84" s="141">
        <f t="shared" si="53"/>
        <v>0</v>
      </c>
      <c r="AA84" s="139"/>
      <c r="AB84" s="140"/>
      <c r="AC84" s="140"/>
      <c r="AD84" s="141">
        <f t="shared" si="54"/>
        <v>0</v>
      </c>
      <c r="AE84" s="139"/>
      <c r="AF84" s="140"/>
      <c r="AG84" s="140"/>
      <c r="AH84" s="141">
        <f t="shared" si="55"/>
        <v>0</v>
      </c>
      <c r="AI84" s="139"/>
      <c r="AJ84" s="140"/>
      <c r="AK84" s="140"/>
      <c r="AL84" s="141">
        <f t="shared" si="56"/>
        <v>0</v>
      </c>
      <c r="AM84" s="139"/>
      <c r="AN84" s="140"/>
      <c r="AO84" s="140"/>
      <c r="AP84" s="141">
        <f t="shared" si="57"/>
        <v>0</v>
      </c>
      <c r="AQ84" s="139"/>
      <c r="AR84" s="140"/>
      <c r="AS84" s="140"/>
      <c r="AT84" s="141">
        <f t="shared" si="58"/>
        <v>0</v>
      </c>
      <c r="AU84" s="139"/>
      <c r="AV84" s="140"/>
      <c r="AW84" s="140"/>
      <c r="AX84" s="141">
        <f t="shared" si="59"/>
        <v>0</v>
      </c>
      <c r="AY84" s="143"/>
    </row>
    <row r="85" spans="1:51" s="142" customFormat="1" ht="24.9" hidden="1" customHeight="1" x14ac:dyDescent="0.3">
      <c r="A85" s="45" t="s">
        <v>313</v>
      </c>
      <c r="B85" s="21" t="s">
        <v>312</v>
      </c>
      <c r="C85" s="139">
        <v>0</v>
      </c>
      <c r="D85" s="140"/>
      <c r="E85" s="140"/>
      <c r="F85" s="141">
        <f t="shared" si="48"/>
        <v>0</v>
      </c>
      <c r="G85" s="139"/>
      <c r="H85" s="140"/>
      <c r="I85" s="140"/>
      <c r="J85" s="141">
        <f t="shared" si="49"/>
        <v>0</v>
      </c>
      <c r="K85" s="139"/>
      <c r="L85" s="140"/>
      <c r="M85" s="140"/>
      <c r="N85" s="141">
        <f t="shared" si="50"/>
        <v>0</v>
      </c>
      <c r="O85" s="139"/>
      <c r="P85" s="140"/>
      <c r="Q85" s="140"/>
      <c r="R85" s="141">
        <f t="shared" si="51"/>
        <v>0</v>
      </c>
      <c r="S85" s="139"/>
      <c r="T85" s="140"/>
      <c r="U85" s="140"/>
      <c r="V85" s="141">
        <f t="shared" si="52"/>
        <v>0</v>
      </c>
      <c r="W85" s="139"/>
      <c r="X85" s="140"/>
      <c r="Y85" s="140"/>
      <c r="Z85" s="141">
        <f t="shared" si="53"/>
        <v>0</v>
      </c>
      <c r="AA85" s="139"/>
      <c r="AB85" s="140"/>
      <c r="AC85" s="140"/>
      <c r="AD85" s="141">
        <f t="shared" si="54"/>
        <v>0</v>
      </c>
      <c r="AE85" s="139"/>
      <c r="AF85" s="140"/>
      <c r="AG85" s="140"/>
      <c r="AH85" s="141">
        <f t="shared" si="55"/>
        <v>0</v>
      </c>
      <c r="AI85" s="139"/>
      <c r="AJ85" s="140"/>
      <c r="AK85" s="140"/>
      <c r="AL85" s="141">
        <f t="shared" si="56"/>
        <v>0</v>
      </c>
      <c r="AM85" s="139"/>
      <c r="AN85" s="140"/>
      <c r="AO85" s="140"/>
      <c r="AP85" s="141">
        <f t="shared" si="57"/>
        <v>0</v>
      </c>
      <c r="AQ85" s="139"/>
      <c r="AR85" s="140"/>
      <c r="AS85" s="140"/>
      <c r="AT85" s="141">
        <f t="shared" si="58"/>
        <v>0</v>
      </c>
      <c r="AU85" s="139"/>
      <c r="AV85" s="140"/>
      <c r="AW85" s="140"/>
      <c r="AX85" s="141">
        <f t="shared" si="59"/>
        <v>0</v>
      </c>
      <c r="AY85" s="143"/>
    </row>
    <row r="86" spans="1:51" s="142" customFormat="1" ht="24.9" hidden="1" customHeight="1" x14ac:dyDescent="0.3">
      <c r="A86" s="45" t="s">
        <v>311</v>
      </c>
      <c r="B86" s="21" t="s">
        <v>310</v>
      </c>
      <c r="C86" s="139"/>
      <c r="D86" s="140"/>
      <c r="E86" s="140"/>
      <c r="F86" s="141">
        <f t="shared" si="48"/>
        <v>0</v>
      </c>
      <c r="G86" s="139"/>
      <c r="H86" s="140"/>
      <c r="I86" s="140"/>
      <c r="J86" s="141">
        <f t="shared" si="49"/>
        <v>0</v>
      </c>
      <c r="K86" s="139"/>
      <c r="L86" s="140"/>
      <c r="M86" s="140"/>
      <c r="N86" s="141">
        <f t="shared" si="50"/>
        <v>0</v>
      </c>
      <c r="O86" s="139"/>
      <c r="P86" s="140"/>
      <c r="Q86" s="140"/>
      <c r="R86" s="141">
        <f t="shared" si="51"/>
        <v>0</v>
      </c>
      <c r="S86" s="139"/>
      <c r="T86" s="140"/>
      <c r="U86" s="140"/>
      <c r="V86" s="141">
        <f t="shared" si="52"/>
        <v>0</v>
      </c>
      <c r="W86" s="139"/>
      <c r="X86" s="140"/>
      <c r="Y86" s="140"/>
      <c r="Z86" s="141">
        <f t="shared" si="53"/>
        <v>0</v>
      </c>
      <c r="AA86" s="139"/>
      <c r="AB86" s="140"/>
      <c r="AC86" s="140"/>
      <c r="AD86" s="141">
        <f t="shared" si="54"/>
        <v>0</v>
      </c>
      <c r="AE86" s="139"/>
      <c r="AF86" s="140"/>
      <c r="AG86" s="140"/>
      <c r="AH86" s="141">
        <f t="shared" si="55"/>
        <v>0</v>
      </c>
      <c r="AI86" s="139"/>
      <c r="AJ86" s="140"/>
      <c r="AK86" s="140"/>
      <c r="AL86" s="141">
        <f t="shared" si="56"/>
        <v>0</v>
      </c>
      <c r="AM86" s="139"/>
      <c r="AN86" s="140"/>
      <c r="AO86" s="140"/>
      <c r="AP86" s="141">
        <f t="shared" si="57"/>
        <v>0</v>
      </c>
      <c r="AQ86" s="139"/>
      <c r="AR86" s="140"/>
      <c r="AS86" s="140"/>
      <c r="AT86" s="141">
        <f t="shared" si="58"/>
        <v>0</v>
      </c>
      <c r="AU86" s="139"/>
      <c r="AV86" s="140"/>
      <c r="AW86" s="140"/>
      <c r="AX86" s="141">
        <f t="shared" si="59"/>
        <v>0</v>
      </c>
      <c r="AY86" s="143"/>
    </row>
    <row r="87" spans="1:51" s="142" customFormat="1" ht="24.9" hidden="1" customHeight="1" x14ac:dyDescent="0.3">
      <c r="A87" s="45" t="s">
        <v>309</v>
      </c>
      <c r="B87" s="21" t="s">
        <v>308</v>
      </c>
      <c r="C87" s="139"/>
      <c r="D87" s="140"/>
      <c r="E87" s="140"/>
      <c r="F87" s="141">
        <f t="shared" si="48"/>
        <v>0</v>
      </c>
      <c r="G87" s="139"/>
      <c r="H87" s="140"/>
      <c r="I87" s="140"/>
      <c r="J87" s="141">
        <f t="shared" si="49"/>
        <v>0</v>
      </c>
      <c r="K87" s="139"/>
      <c r="L87" s="140"/>
      <c r="M87" s="140"/>
      <c r="N87" s="141">
        <f t="shared" si="50"/>
        <v>0</v>
      </c>
      <c r="O87" s="139"/>
      <c r="P87" s="140"/>
      <c r="Q87" s="140"/>
      <c r="R87" s="141">
        <f t="shared" si="51"/>
        <v>0</v>
      </c>
      <c r="S87" s="139"/>
      <c r="T87" s="140"/>
      <c r="U87" s="140"/>
      <c r="V87" s="141">
        <f t="shared" si="52"/>
        <v>0</v>
      </c>
      <c r="W87" s="139"/>
      <c r="X87" s="140"/>
      <c r="Y87" s="140"/>
      <c r="Z87" s="141">
        <f t="shared" si="53"/>
        <v>0</v>
      </c>
      <c r="AA87" s="139"/>
      <c r="AB87" s="140"/>
      <c r="AC87" s="140"/>
      <c r="AD87" s="141">
        <f t="shared" si="54"/>
        <v>0</v>
      </c>
      <c r="AE87" s="139"/>
      <c r="AF87" s="140"/>
      <c r="AG87" s="140"/>
      <c r="AH87" s="141">
        <f t="shared" si="55"/>
        <v>0</v>
      </c>
      <c r="AI87" s="139"/>
      <c r="AJ87" s="140"/>
      <c r="AK87" s="140"/>
      <c r="AL87" s="141">
        <f t="shared" si="56"/>
        <v>0</v>
      </c>
      <c r="AM87" s="139"/>
      <c r="AN87" s="140"/>
      <c r="AO87" s="140"/>
      <c r="AP87" s="141">
        <f t="shared" si="57"/>
        <v>0</v>
      </c>
      <c r="AQ87" s="139"/>
      <c r="AR87" s="140"/>
      <c r="AS87" s="140"/>
      <c r="AT87" s="141">
        <f t="shared" si="58"/>
        <v>0</v>
      </c>
      <c r="AU87" s="139"/>
      <c r="AV87" s="140"/>
      <c r="AW87" s="140"/>
      <c r="AX87" s="141">
        <f t="shared" si="59"/>
        <v>0</v>
      </c>
      <c r="AY87" s="143"/>
    </row>
    <row r="88" spans="1:51" s="142" customFormat="1" ht="24.9" hidden="1" customHeight="1" x14ac:dyDescent="0.3">
      <c r="A88" s="45" t="s">
        <v>307</v>
      </c>
      <c r="B88" s="21" t="s">
        <v>306</v>
      </c>
      <c r="C88" s="139">
        <v>0</v>
      </c>
      <c r="D88" s="140"/>
      <c r="E88" s="140"/>
      <c r="F88" s="141">
        <f t="shared" si="48"/>
        <v>0</v>
      </c>
      <c r="G88" s="139"/>
      <c r="H88" s="140"/>
      <c r="I88" s="140"/>
      <c r="J88" s="141">
        <f t="shared" si="49"/>
        <v>0</v>
      </c>
      <c r="K88" s="139"/>
      <c r="L88" s="140"/>
      <c r="M88" s="140"/>
      <c r="N88" s="141">
        <f t="shared" si="50"/>
        <v>0</v>
      </c>
      <c r="O88" s="139"/>
      <c r="P88" s="140"/>
      <c r="Q88" s="140"/>
      <c r="R88" s="141">
        <f t="shared" si="51"/>
        <v>0</v>
      </c>
      <c r="S88" s="139"/>
      <c r="T88" s="140"/>
      <c r="U88" s="140"/>
      <c r="V88" s="141">
        <f t="shared" si="52"/>
        <v>0</v>
      </c>
      <c r="W88" s="139"/>
      <c r="X88" s="140"/>
      <c r="Y88" s="140"/>
      <c r="Z88" s="141">
        <f t="shared" si="53"/>
        <v>0</v>
      </c>
      <c r="AA88" s="139"/>
      <c r="AB88" s="140"/>
      <c r="AC88" s="140"/>
      <c r="AD88" s="141">
        <f t="shared" si="54"/>
        <v>0</v>
      </c>
      <c r="AE88" s="139"/>
      <c r="AF88" s="140"/>
      <c r="AG88" s="140"/>
      <c r="AH88" s="141">
        <f t="shared" si="55"/>
        <v>0</v>
      </c>
      <c r="AI88" s="139"/>
      <c r="AJ88" s="140"/>
      <c r="AK88" s="140"/>
      <c r="AL88" s="141">
        <f t="shared" si="56"/>
        <v>0</v>
      </c>
      <c r="AM88" s="139"/>
      <c r="AN88" s="140"/>
      <c r="AO88" s="140"/>
      <c r="AP88" s="141">
        <f t="shared" si="57"/>
        <v>0</v>
      </c>
      <c r="AQ88" s="139"/>
      <c r="AR88" s="140"/>
      <c r="AS88" s="140"/>
      <c r="AT88" s="141">
        <f t="shared" si="58"/>
        <v>0</v>
      </c>
      <c r="AU88" s="139"/>
      <c r="AV88" s="140"/>
      <c r="AW88" s="140"/>
      <c r="AX88" s="141">
        <f t="shared" si="59"/>
        <v>0</v>
      </c>
      <c r="AY88" s="143"/>
    </row>
    <row r="89" spans="1:51" s="133" customFormat="1" ht="30" hidden="1" customHeight="1" x14ac:dyDescent="0.3">
      <c r="A89" s="16" t="s">
        <v>305</v>
      </c>
      <c r="B89" s="15" t="s">
        <v>304</v>
      </c>
      <c r="C89" s="130">
        <f>SUM(C82:C88)</f>
        <v>0</v>
      </c>
      <c r="D89" s="131">
        <f>SUM(D82:D88)</f>
        <v>0</v>
      </c>
      <c r="E89" s="131">
        <f>SUM(E82:E88)</f>
        <v>0</v>
      </c>
      <c r="F89" s="132">
        <f>IF((SUM(C89:E89))=(SUM(F82:F88)),SUM(F82:F88),"HIBA!")</f>
        <v>0</v>
      </c>
      <c r="G89" s="130">
        <f>SUM(G82:G88)</f>
        <v>0</v>
      </c>
      <c r="H89" s="131">
        <f>SUM(H82:H88)</f>
        <v>0</v>
      </c>
      <c r="I89" s="131">
        <f>SUM(I82:I88)</f>
        <v>0</v>
      </c>
      <c r="J89" s="132">
        <f>IF((SUM(F89:I89))=(SUM(J82:J88)),SUM(J82:J88),"HIBA!")</f>
        <v>0</v>
      </c>
      <c r="K89" s="130">
        <f>SUM(K82:K88)</f>
        <v>0</v>
      </c>
      <c r="L89" s="131">
        <f>SUM(L82:L88)</f>
        <v>0</v>
      </c>
      <c r="M89" s="131">
        <f>SUM(M82:M88)</f>
        <v>0</v>
      </c>
      <c r="N89" s="132">
        <f>IF((SUM(J89:M89))=(SUM(N82:N88)),SUM(N82:N88),"HIBA!")</f>
        <v>0</v>
      </c>
      <c r="O89" s="130">
        <f>SUM(O82:O88)</f>
        <v>0</v>
      </c>
      <c r="P89" s="131">
        <f>SUM(P82:P88)</f>
        <v>0</v>
      </c>
      <c r="Q89" s="131">
        <f>SUM(Q82:Q88)</f>
        <v>0</v>
      </c>
      <c r="R89" s="132">
        <f>IF((SUM(N89:Q89))=(SUM(R82:R88)),SUM(R82:R88),"HIBA!")</f>
        <v>0</v>
      </c>
      <c r="S89" s="130">
        <f>SUM(S82:S88)</f>
        <v>0</v>
      </c>
      <c r="T89" s="131">
        <f>SUM(T82:T88)</f>
        <v>0</v>
      </c>
      <c r="U89" s="131">
        <f>SUM(U82:U88)</f>
        <v>0</v>
      </c>
      <c r="V89" s="132">
        <f>IF((SUM(R89:U89))=(SUM(V82:V88)),SUM(V82:V88),"HIBA!")</f>
        <v>0</v>
      </c>
      <c r="W89" s="130">
        <f>SUM(W82:W88)</f>
        <v>0</v>
      </c>
      <c r="X89" s="131">
        <f>SUM(X82:X88)</f>
        <v>0</v>
      </c>
      <c r="Y89" s="131">
        <f>SUM(Y82:Y88)</f>
        <v>0</v>
      </c>
      <c r="Z89" s="132">
        <f>IF((SUM(V89:Y89))=(SUM(Z82:Z88)),SUM(Z82:Z88),"HIBA!")</f>
        <v>0</v>
      </c>
      <c r="AA89" s="130">
        <f>SUM(AA82:AA88)</f>
        <v>0</v>
      </c>
      <c r="AB89" s="131">
        <f>SUM(AB82:AB88)</f>
        <v>0</v>
      </c>
      <c r="AC89" s="131">
        <f>SUM(AC82:AC88)</f>
        <v>0</v>
      </c>
      <c r="AD89" s="132">
        <f>IF((SUM(Z89:AC89))=(SUM(AD82:AD88)),SUM(AD82:AD88),"HIBA!")</f>
        <v>0</v>
      </c>
      <c r="AE89" s="130">
        <f>SUM(AE82:AE88)</f>
        <v>0</v>
      </c>
      <c r="AF89" s="131">
        <f>SUM(AF82:AF88)</f>
        <v>0</v>
      </c>
      <c r="AG89" s="131">
        <f>SUM(AG82:AG88)</f>
        <v>0</v>
      </c>
      <c r="AH89" s="132">
        <f>IF((SUM(AD89:AG89))=(SUM(AH82:AH88)),SUM(AH82:AH88),"HIBA!")</f>
        <v>0</v>
      </c>
      <c r="AI89" s="130">
        <f>SUM(AI82:AI88)</f>
        <v>0</v>
      </c>
      <c r="AJ89" s="131">
        <f>SUM(AJ82:AJ88)</f>
        <v>0</v>
      </c>
      <c r="AK89" s="131">
        <f>SUM(AK82:AK88)</f>
        <v>0</v>
      </c>
      <c r="AL89" s="132">
        <f>IF((SUM(AH89:AK89))=(SUM(AL82:AL88)),SUM(AL82:AL88),"HIBA!")</f>
        <v>0</v>
      </c>
      <c r="AM89" s="130">
        <f>SUM(AM82:AM88)</f>
        <v>0</v>
      </c>
      <c r="AN89" s="131">
        <f>SUM(AN82:AN88)</f>
        <v>0</v>
      </c>
      <c r="AO89" s="131">
        <f>SUM(AO82:AO88)</f>
        <v>0</v>
      </c>
      <c r="AP89" s="132">
        <f>IF((SUM(AL89:AO89))=(SUM(AP82:AP88)),SUM(AP82:AP88),"HIBA!")</f>
        <v>0</v>
      </c>
      <c r="AQ89" s="130">
        <f>SUM(AQ82:AQ88)</f>
        <v>0</v>
      </c>
      <c r="AR89" s="131">
        <f>SUM(AR82:AR88)</f>
        <v>0</v>
      </c>
      <c r="AS89" s="131">
        <f>SUM(AS82:AS88)</f>
        <v>0</v>
      </c>
      <c r="AT89" s="132">
        <f>IF((SUM(AP89:AS89))=(SUM(AT82:AT88)),SUM(AT82:AT88),"HIBA!")</f>
        <v>0</v>
      </c>
      <c r="AU89" s="130">
        <f>SUM(AU82:AU88)</f>
        <v>0</v>
      </c>
      <c r="AV89" s="131">
        <f>SUM(AV82:AV88)</f>
        <v>0</v>
      </c>
      <c r="AW89" s="131">
        <f>SUM(AW82:AW88)</f>
        <v>0</v>
      </c>
      <c r="AX89" s="132">
        <f>IF((SUM(AT89:AW89))=(SUM(AX82:AX88)),SUM(AX82:AX88),"HIBA!")</f>
        <v>0</v>
      </c>
      <c r="AY89" s="134"/>
    </row>
    <row r="90" spans="1:51" s="142" customFormat="1" ht="24.9" hidden="1" customHeight="1" x14ac:dyDescent="0.3">
      <c r="A90" s="45" t="s">
        <v>303</v>
      </c>
      <c r="B90" s="21" t="s">
        <v>302</v>
      </c>
      <c r="C90" s="139"/>
      <c r="D90" s="140"/>
      <c r="E90" s="140"/>
      <c r="F90" s="141">
        <f>SUM(C90:E90)</f>
        <v>0</v>
      </c>
      <c r="G90" s="139"/>
      <c r="H90" s="140"/>
      <c r="I90" s="140"/>
      <c r="J90" s="141">
        <f>SUM(F90:I90)</f>
        <v>0</v>
      </c>
      <c r="K90" s="139"/>
      <c r="L90" s="140"/>
      <c r="M90" s="140"/>
      <c r="N90" s="141">
        <f>SUM(J90:M90)</f>
        <v>0</v>
      </c>
      <c r="O90" s="139"/>
      <c r="P90" s="140"/>
      <c r="Q90" s="140"/>
      <c r="R90" s="141">
        <f>SUM(N90:Q90)</f>
        <v>0</v>
      </c>
      <c r="S90" s="139"/>
      <c r="T90" s="140"/>
      <c r="U90" s="140"/>
      <c r="V90" s="141">
        <f>SUM(R90:U90)</f>
        <v>0</v>
      </c>
      <c r="W90" s="139"/>
      <c r="X90" s="140"/>
      <c r="Y90" s="140"/>
      <c r="Z90" s="141">
        <f>SUM(V90:Y90)</f>
        <v>0</v>
      </c>
      <c r="AA90" s="139"/>
      <c r="AB90" s="140"/>
      <c r="AC90" s="140"/>
      <c r="AD90" s="141">
        <f>SUM(Z90:AC90)</f>
        <v>0</v>
      </c>
      <c r="AE90" s="139"/>
      <c r="AF90" s="140"/>
      <c r="AG90" s="140"/>
      <c r="AH90" s="141">
        <f>SUM(AD90:AG90)</f>
        <v>0</v>
      </c>
      <c r="AI90" s="139"/>
      <c r="AJ90" s="140"/>
      <c r="AK90" s="140"/>
      <c r="AL90" s="141">
        <f>SUM(AH90:AK90)</f>
        <v>0</v>
      </c>
      <c r="AM90" s="139"/>
      <c r="AN90" s="140"/>
      <c r="AO90" s="140"/>
      <c r="AP90" s="141">
        <f>SUM(AL90:AO90)</f>
        <v>0</v>
      </c>
      <c r="AQ90" s="139"/>
      <c r="AR90" s="140"/>
      <c r="AS90" s="140"/>
      <c r="AT90" s="141">
        <f>SUM(AP90:AS90)</f>
        <v>0</v>
      </c>
      <c r="AU90" s="139"/>
      <c r="AV90" s="140"/>
      <c r="AW90" s="140"/>
      <c r="AX90" s="141">
        <f>SUM(AT90:AW90)</f>
        <v>0</v>
      </c>
      <c r="AY90" s="143"/>
    </row>
    <row r="91" spans="1:51" s="142" customFormat="1" ht="24.9" hidden="1" customHeight="1" x14ac:dyDescent="0.3">
      <c r="A91" s="45" t="s">
        <v>301</v>
      </c>
      <c r="B91" s="21" t="s">
        <v>300</v>
      </c>
      <c r="C91" s="139"/>
      <c r="D91" s="140"/>
      <c r="E91" s="140"/>
      <c r="F91" s="141">
        <f>SUM(C91:E91)</f>
        <v>0</v>
      </c>
      <c r="G91" s="139"/>
      <c r="H91" s="140"/>
      <c r="I91" s="140"/>
      <c r="J91" s="141">
        <f>SUM(F91:I91)</f>
        <v>0</v>
      </c>
      <c r="K91" s="139"/>
      <c r="L91" s="140"/>
      <c r="M91" s="140"/>
      <c r="N91" s="141">
        <f>SUM(J91:M91)</f>
        <v>0</v>
      </c>
      <c r="O91" s="139"/>
      <c r="P91" s="140"/>
      <c r="Q91" s="140"/>
      <c r="R91" s="141">
        <f>SUM(N91:Q91)</f>
        <v>0</v>
      </c>
      <c r="S91" s="139"/>
      <c r="T91" s="140"/>
      <c r="U91" s="140"/>
      <c r="V91" s="141">
        <f>SUM(R91:U91)</f>
        <v>0</v>
      </c>
      <c r="W91" s="139"/>
      <c r="X91" s="140"/>
      <c r="Y91" s="140"/>
      <c r="Z91" s="141">
        <f>SUM(V91:Y91)</f>
        <v>0</v>
      </c>
      <c r="AA91" s="139"/>
      <c r="AB91" s="140"/>
      <c r="AC91" s="140"/>
      <c r="AD91" s="141">
        <f>SUM(Z91:AC91)</f>
        <v>0</v>
      </c>
      <c r="AE91" s="139"/>
      <c r="AF91" s="140"/>
      <c r="AG91" s="140"/>
      <c r="AH91" s="141">
        <f>SUM(AD91:AG91)</f>
        <v>0</v>
      </c>
      <c r="AI91" s="139"/>
      <c r="AJ91" s="140"/>
      <c r="AK91" s="140"/>
      <c r="AL91" s="141">
        <f>SUM(AH91:AK91)</f>
        <v>0</v>
      </c>
      <c r="AM91" s="139"/>
      <c r="AN91" s="140"/>
      <c r="AO91" s="140"/>
      <c r="AP91" s="141">
        <f>SUM(AL91:AO91)</f>
        <v>0</v>
      </c>
      <c r="AQ91" s="139"/>
      <c r="AR91" s="140"/>
      <c r="AS91" s="140"/>
      <c r="AT91" s="141">
        <f>SUM(AP91:AS91)</f>
        <v>0</v>
      </c>
      <c r="AU91" s="139"/>
      <c r="AV91" s="140"/>
      <c r="AW91" s="140"/>
      <c r="AX91" s="141">
        <f>SUM(AT91:AW91)</f>
        <v>0</v>
      </c>
      <c r="AY91" s="143"/>
    </row>
    <row r="92" spans="1:51" s="142" customFormat="1" ht="24.9" hidden="1" customHeight="1" x14ac:dyDescent="0.3">
      <c r="A92" s="45" t="s">
        <v>299</v>
      </c>
      <c r="B92" s="21" t="s">
        <v>298</v>
      </c>
      <c r="C92" s="139"/>
      <c r="D92" s="140"/>
      <c r="E92" s="140"/>
      <c r="F92" s="141">
        <f>SUM(C92:E92)</f>
        <v>0</v>
      </c>
      <c r="G92" s="139"/>
      <c r="H92" s="140"/>
      <c r="I92" s="140"/>
      <c r="J92" s="141">
        <f>SUM(F92:I92)</f>
        <v>0</v>
      </c>
      <c r="K92" s="139"/>
      <c r="L92" s="140"/>
      <c r="M92" s="140"/>
      <c r="N92" s="141">
        <f>SUM(J92:M92)</f>
        <v>0</v>
      </c>
      <c r="O92" s="139"/>
      <c r="P92" s="140"/>
      <c r="Q92" s="140"/>
      <c r="R92" s="141">
        <f>SUM(N92:Q92)</f>
        <v>0</v>
      </c>
      <c r="S92" s="139"/>
      <c r="T92" s="140"/>
      <c r="U92" s="140"/>
      <c r="V92" s="141">
        <f>SUM(R92:U92)</f>
        <v>0</v>
      </c>
      <c r="W92" s="139"/>
      <c r="X92" s="140"/>
      <c r="Y92" s="140"/>
      <c r="Z92" s="141">
        <f>SUM(V92:Y92)</f>
        <v>0</v>
      </c>
      <c r="AA92" s="139"/>
      <c r="AB92" s="140"/>
      <c r="AC92" s="140"/>
      <c r="AD92" s="141">
        <f>SUM(Z92:AC92)</f>
        <v>0</v>
      </c>
      <c r="AE92" s="139"/>
      <c r="AF92" s="140"/>
      <c r="AG92" s="140"/>
      <c r="AH92" s="141">
        <f>SUM(AD92:AG92)</f>
        <v>0</v>
      </c>
      <c r="AI92" s="139"/>
      <c r="AJ92" s="140"/>
      <c r="AK92" s="140"/>
      <c r="AL92" s="141">
        <f>SUM(AH92:AK92)</f>
        <v>0</v>
      </c>
      <c r="AM92" s="139"/>
      <c r="AN92" s="140"/>
      <c r="AO92" s="140"/>
      <c r="AP92" s="141">
        <f>SUM(AL92:AO92)</f>
        <v>0</v>
      </c>
      <c r="AQ92" s="139"/>
      <c r="AR92" s="140"/>
      <c r="AS92" s="140"/>
      <c r="AT92" s="141">
        <f>SUM(AP92:AS92)</f>
        <v>0</v>
      </c>
      <c r="AU92" s="139"/>
      <c r="AV92" s="140"/>
      <c r="AW92" s="140"/>
      <c r="AX92" s="141">
        <f>SUM(AT92:AW92)</f>
        <v>0</v>
      </c>
      <c r="AY92" s="143"/>
    </row>
    <row r="93" spans="1:51" s="142" customFormat="1" ht="24.9" hidden="1" customHeight="1" x14ac:dyDescent="0.3">
      <c r="A93" s="45" t="s">
        <v>297</v>
      </c>
      <c r="B93" s="21" t="s">
        <v>296</v>
      </c>
      <c r="C93" s="139"/>
      <c r="D93" s="140"/>
      <c r="E93" s="140"/>
      <c r="F93" s="141">
        <f>SUM(C93:E93)</f>
        <v>0</v>
      </c>
      <c r="G93" s="139"/>
      <c r="H93" s="140"/>
      <c r="I93" s="140"/>
      <c r="J93" s="141">
        <f>SUM(F93:I93)</f>
        <v>0</v>
      </c>
      <c r="K93" s="139"/>
      <c r="L93" s="140"/>
      <c r="M93" s="140"/>
      <c r="N93" s="141">
        <f>SUM(J93:M93)</f>
        <v>0</v>
      </c>
      <c r="O93" s="139"/>
      <c r="P93" s="140"/>
      <c r="Q93" s="140"/>
      <c r="R93" s="141">
        <f>SUM(N93:Q93)</f>
        <v>0</v>
      </c>
      <c r="S93" s="139"/>
      <c r="T93" s="140"/>
      <c r="U93" s="140"/>
      <c r="V93" s="141">
        <f>SUM(R93:U93)</f>
        <v>0</v>
      </c>
      <c r="W93" s="139"/>
      <c r="X93" s="140"/>
      <c r="Y93" s="140"/>
      <c r="Z93" s="141">
        <f>SUM(V93:Y93)</f>
        <v>0</v>
      </c>
      <c r="AA93" s="139"/>
      <c r="AB93" s="140"/>
      <c r="AC93" s="140"/>
      <c r="AD93" s="141">
        <f>SUM(Z93:AC93)</f>
        <v>0</v>
      </c>
      <c r="AE93" s="139"/>
      <c r="AF93" s="140"/>
      <c r="AG93" s="140"/>
      <c r="AH93" s="141">
        <f>SUM(AD93:AG93)</f>
        <v>0</v>
      </c>
      <c r="AI93" s="139"/>
      <c r="AJ93" s="140"/>
      <c r="AK93" s="140"/>
      <c r="AL93" s="141">
        <f>SUM(AH93:AK93)</f>
        <v>0</v>
      </c>
      <c r="AM93" s="139"/>
      <c r="AN93" s="140"/>
      <c r="AO93" s="140"/>
      <c r="AP93" s="141">
        <f>SUM(AL93:AO93)</f>
        <v>0</v>
      </c>
      <c r="AQ93" s="139"/>
      <c r="AR93" s="140"/>
      <c r="AS93" s="140"/>
      <c r="AT93" s="141">
        <f>SUM(AP93:AS93)</f>
        <v>0</v>
      </c>
      <c r="AU93" s="139"/>
      <c r="AV93" s="140"/>
      <c r="AW93" s="140"/>
      <c r="AX93" s="141">
        <f>SUM(AT93:AW93)</f>
        <v>0</v>
      </c>
      <c r="AY93" s="143"/>
    </row>
    <row r="94" spans="1:51" s="133" customFormat="1" ht="30" hidden="1" customHeight="1" x14ac:dyDescent="0.3">
      <c r="A94" s="16" t="s">
        <v>295</v>
      </c>
      <c r="B94" s="15" t="s">
        <v>294</v>
      </c>
      <c r="C94" s="150">
        <f>SUM(C90:C93)</f>
        <v>0</v>
      </c>
      <c r="D94" s="131">
        <f t="shared" ref="D94:AX94" si="60">SUM(D90:D93)</f>
        <v>0</v>
      </c>
      <c r="E94" s="131">
        <f t="shared" si="60"/>
        <v>0</v>
      </c>
      <c r="F94" s="151">
        <f t="shared" si="60"/>
        <v>0</v>
      </c>
      <c r="G94" s="150">
        <f t="shared" si="60"/>
        <v>0</v>
      </c>
      <c r="H94" s="131">
        <f t="shared" si="60"/>
        <v>0</v>
      </c>
      <c r="I94" s="131">
        <f t="shared" si="60"/>
        <v>0</v>
      </c>
      <c r="J94" s="151">
        <f t="shared" si="60"/>
        <v>0</v>
      </c>
      <c r="K94" s="150">
        <f t="shared" si="60"/>
        <v>0</v>
      </c>
      <c r="L94" s="131">
        <f t="shared" si="60"/>
        <v>0</v>
      </c>
      <c r="M94" s="131">
        <f t="shared" si="60"/>
        <v>0</v>
      </c>
      <c r="N94" s="151">
        <f t="shared" si="60"/>
        <v>0</v>
      </c>
      <c r="O94" s="150">
        <f t="shared" si="60"/>
        <v>0</v>
      </c>
      <c r="P94" s="131">
        <f t="shared" si="60"/>
        <v>0</v>
      </c>
      <c r="Q94" s="131">
        <f t="shared" si="60"/>
        <v>0</v>
      </c>
      <c r="R94" s="151">
        <f t="shared" si="60"/>
        <v>0</v>
      </c>
      <c r="S94" s="150">
        <f t="shared" si="60"/>
        <v>0</v>
      </c>
      <c r="T94" s="131">
        <f t="shared" si="60"/>
        <v>0</v>
      </c>
      <c r="U94" s="131">
        <f t="shared" si="60"/>
        <v>0</v>
      </c>
      <c r="V94" s="151">
        <f t="shared" si="60"/>
        <v>0</v>
      </c>
      <c r="W94" s="150">
        <f t="shared" si="60"/>
        <v>0</v>
      </c>
      <c r="X94" s="131">
        <f t="shared" si="60"/>
        <v>0</v>
      </c>
      <c r="Y94" s="131">
        <f t="shared" si="60"/>
        <v>0</v>
      </c>
      <c r="Z94" s="151">
        <f t="shared" si="60"/>
        <v>0</v>
      </c>
      <c r="AA94" s="150">
        <f t="shared" si="60"/>
        <v>0</v>
      </c>
      <c r="AB94" s="131">
        <f t="shared" si="60"/>
        <v>0</v>
      </c>
      <c r="AC94" s="131">
        <f t="shared" si="60"/>
        <v>0</v>
      </c>
      <c r="AD94" s="151">
        <f t="shared" si="60"/>
        <v>0</v>
      </c>
      <c r="AE94" s="150">
        <f t="shared" si="60"/>
        <v>0</v>
      </c>
      <c r="AF94" s="131">
        <f t="shared" si="60"/>
        <v>0</v>
      </c>
      <c r="AG94" s="131">
        <f t="shared" si="60"/>
        <v>0</v>
      </c>
      <c r="AH94" s="151">
        <f t="shared" si="60"/>
        <v>0</v>
      </c>
      <c r="AI94" s="150">
        <f t="shared" si="60"/>
        <v>0</v>
      </c>
      <c r="AJ94" s="131">
        <f t="shared" si="60"/>
        <v>0</v>
      </c>
      <c r="AK94" s="131">
        <f t="shared" si="60"/>
        <v>0</v>
      </c>
      <c r="AL94" s="151">
        <f t="shared" si="60"/>
        <v>0</v>
      </c>
      <c r="AM94" s="150">
        <f t="shared" si="60"/>
        <v>0</v>
      </c>
      <c r="AN94" s="131">
        <f t="shared" si="60"/>
        <v>0</v>
      </c>
      <c r="AO94" s="131">
        <f t="shared" si="60"/>
        <v>0</v>
      </c>
      <c r="AP94" s="151">
        <f t="shared" si="60"/>
        <v>0</v>
      </c>
      <c r="AQ94" s="150">
        <f t="shared" si="60"/>
        <v>0</v>
      </c>
      <c r="AR94" s="131">
        <f t="shared" si="60"/>
        <v>0</v>
      </c>
      <c r="AS94" s="131">
        <f t="shared" si="60"/>
        <v>0</v>
      </c>
      <c r="AT94" s="151">
        <f t="shared" si="60"/>
        <v>0</v>
      </c>
      <c r="AU94" s="150">
        <f t="shared" si="60"/>
        <v>0</v>
      </c>
      <c r="AV94" s="131">
        <f t="shared" si="60"/>
        <v>0</v>
      </c>
      <c r="AW94" s="131">
        <f t="shared" si="60"/>
        <v>0</v>
      </c>
      <c r="AX94" s="151">
        <f t="shared" si="60"/>
        <v>0</v>
      </c>
      <c r="AY94" s="134"/>
    </row>
    <row r="95" spans="1:51" s="142" customFormat="1" ht="24.9" hidden="1" customHeight="1" x14ac:dyDescent="0.3">
      <c r="A95" s="45" t="s">
        <v>293</v>
      </c>
      <c r="B95" s="21" t="s">
        <v>292</v>
      </c>
      <c r="C95" s="139"/>
      <c r="D95" s="140"/>
      <c r="E95" s="140"/>
      <c r="F95" s="141">
        <f t="shared" ref="F95:F102" si="61">SUM(C95:E95)</f>
        <v>0</v>
      </c>
      <c r="G95" s="139"/>
      <c r="H95" s="140"/>
      <c r="I95" s="140"/>
      <c r="J95" s="141">
        <f t="shared" ref="J95:J103" si="62">SUM(F95:I95)</f>
        <v>0</v>
      </c>
      <c r="K95" s="139"/>
      <c r="L95" s="140"/>
      <c r="M95" s="140"/>
      <c r="N95" s="141">
        <f t="shared" ref="N95:N103" si="63">SUM(J95:M95)</f>
        <v>0</v>
      </c>
      <c r="O95" s="139"/>
      <c r="P95" s="140"/>
      <c r="Q95" s="140"/>
      <c r="R95" s="141">
        <f t="shared" ref="R95:R103" si="64">SUM(N95:Q95)</f>
        <v>0</v>
      </c>
      <c r="S95" s="139"/>
      <c r="T95" s="140"/>
      <c r="U95" s="140"/>
      <c r="V95" s="141">
        <f t="shared" ref="V95:V103" si="65">SUM(R95:U95)</f>
        <v>0</v>
      </c>
      <c r="W95" s="139"/>
      <c r="X95" s="140"/>
      <c r="Y95" s="140"/>
      <c r="Z95" s="141">
        <f t="shared" ref="Z95:Z103" si="66">SUM(V95:Y95)</f>
        <v>0</v>
      </c>
      <c r="AA95" s="139"/>
      <c r="AB95" s="140"/>
      <c r="AC95" s="140"/>
      <c r="AD95" s="141">
        <f t="shared" ref="AD95:AD103" si="67">SUM(Z95:AC95)</f>
        <v>0</v>
      </c>
      <c r="AE95" s="139"/>
      <c r="AF95" s="140"/>
      <c r="AG95" s="140"/>
      <c r="AH95" s="141">
        <f t="shared" ref="AH95:AH103" si="68">SUM(AD95:AG95)</f>
        <v>0</v>
      </c>
      <c r="AI95" s="139"/>
      <c r="AJ95" s="140"/>
      <c r="AK95" s="140"/>
      <c r="AL95" s="141">
        <f t="shared" ref="AL95:AL103" si="69">SUM(AH95:AK95)</f>
        <v>0</v>
      </c>
      <c r="AM95" s="139"/>
      <c r="AN95" s="140"/>
      <c r="AO95" s="140"/>
      <c r="AP95" s="141">
        <f t="shared" ref="AP95:AP103" si="70">SUM(AL95:AO95)</f>
        <v>0</v>
      </c>
      <c r="AQ95" s="139"/>
      <c r="AR95" s="140"/>
      <c r="AS95" s="140"/>
      <c r="AT95" s="141">
        <f t="shared" ref="AT95:AT103" si="71">SUM(AP95:AS95)</f>
        <v>0</v>
      </c>
      <c r="AU95" s="139"/>
      <c r="AV95" s="140"/>
      <c r="AW95" s="140"/>
      <c r="AX95" s="141">
        <f t="shared" ref="AX95:AX103" si="72">SUM(AT95:AW95)</f>
        <v>0</v>
      </c>
      <c r="AY95" s="143"/>
    </row>
    <row r="96" spans="1:51" s="142" customFormat="1" ht="24.9" hidden="1" customHeight="1" x14ac:dyDescent="0.3">
      <c r="A96" s="45" t="s">
        <v>291</v>
      </c>
      <c r="B96" s="21" t="s">
        <v>290</v>
      </c>
      <c r="C96" s="139"/>
      <c r="D96" s="140"/>
      <c r="E96" s="140"/>
      <c r="F96" s="141">
        <f t="shared" si="61"/>
        <v>0</v>
      </c>
      <c r="G96" s="139"/>
      <c r="H96" s="140"/>
      <c r="I96" s="140"/>
      <c r="J96" s="141">
        <f t="shared" si="62"/>
        <v>0</v>
      </c>
      <c r="K96" s="139"/>
      <c r="L96" s="140"/>
      <c r="M96" s="140"/>
      <c r="N96" s="141">
        <f t="shared" si="63"/>
        <v>0</v>
      </c>
      <c r="O96" s="139"/>
      <c r="P96" s="140"/>
      <c r="Q96" s="140"/>
      <c r="R96" s="141">
        <f t="shared" si="64"/>
        <v>0</v>
      </c>
      <c r="S96" s="139"/>
      <c r="T96" s="140"/>
      <c r="U96" s="140"/>
      <c r="V96" s="141">
        <f t="shared" si="65"/>
        <v>0</v>
      </c>
      <c r="W96" s="139"/>
      <c r="X96" s="140"/>
      <c r="Y96" s="140"/>
      <c r="Z96" s="141">
        <f t="shared" si="66"/>
        <v>0</v>
      </c>
      <c r="AA96" s="139"/>
      <c r="AB96" s="140"/>
      <c r="AC96" s="140"/>
      <c r="AD96" s="141">
        <f t="shared" si="67"/>
        <v>0</v>
      </c>
      <c r="AE96" s="139"/>
      <c r="AF96" s="140"/>
      <c r="AG96" s="140"/>
      <c r="AH96" s="141">
        <f t="shared" si="68"/>
        <v>0</v>
      </c>
      <c r="AI96" s="139"/>
      <c r="AJ96" s="140"/>
      <c r="AK96" s="140"/>
      <c r="AL96" s="141">
        <f t="shared" si="69"/>
        <v>0</v>
      </c>
      <c r="AM96" s="139"/>
      <c r="AN96" s="140"/>
      <c r="AO96" s="140"/>
      <c r="AP96" s="141">
        <f t="shared" si="70"/>
        <v>0</v>
      </c>
      <c r="AQ96" s="139"/>
      <c r="AR96" s="140"/>
      <c r="AS96" s="140"/>
      <c r="AT96" s="141">
        <f t="shared" si="71"/>
        <v>0</v>
      </c>
      <c r="AU96" s="139"/>
      <c r="AV96" s="140"/>
      <c r="AW96" s="140"/>
      <c r="AX96" s="141">
        <f t="shared" si="72"/>
        <v>0</v>
      </c>
      <c r="AY96" s="143"/>
    </row>
    <row r="97" spans="1:51" s="142" customFormat="1" ht="24.9" hidden="1" customHeight="1" x14ac:dyDescent="0.3">
      <c r="A97" s="45" t="s">
        <v>289</v>
      </c>
      <c r="B97" s="21" t="s">
        <v>288</v>
      </c>
      <c r="C97" s="139"/>
      <c r="D97" s="140"/>
      <c r="E97" s="140"/>
      <c r="F97" s="141">
        <f t="shared" si="61"/>
        <v>0</v>
      </c>
      <c r="G97" s="139"/>
      <c r="H97" s="140"/>
      <c r="I97" s="140"/>
      <c r="J97" s="141">
        <f t="shared" si="62"/>
        <v>0</v>
      </c>
      <c r="K97" s="139"/>
      <c r="L97" s="140"/>
      <c r="M97" s="140"/>
      <c r="N97" s="141">
        <f t="shared" si="63"/>
        <v>0</v>
      </c>
      <c r="O97" s="139"/>
      <c r="P97" s="140"/>
      <c r="Q97" s="140"/>
      <c r="R97" s="141">
        <f t="shared" si="64"/>
        <v>0</v>
      </c>
      <c r="S97" s="139"/>
      <c r="T97" s="140"/>
      <c r="U97" s="140"/>
      <c r="V97" s="141">
        <f t="shared" si="65"/>
        <v>0</v>
      </c>
      <c r="W97" s="139"/>
      <c r="X97" s="140"/>
      <c r="Y97" s="140"/>
      <c r="Z97" s="141">
        <f t="shared" si="66"/>
        <v>0</v>
      </c>
      <c r="AA97" s="139"/>
      <c r="AB97" s="140"/>
      <c r="AC97" s="140"/>
      <c r="AD97" s="141">
        <f t="shared" si="67"/>
        <v>0</v>
      </c>
      <c r="AE97" s="139"/>
      <c r="AF97" s="140"/>
      <c r="AG97" s="140"/>
      <c r="AH97" s="141">
        <f t="shared" si="68"/>
        <v>0</v>
      </c>
      <c r="AI97" s="139"/>
      <c r="AJ97" s="140"/>
      <c r="AK97" s="140"/>
      <c r="AL97" s="141">
        <f t="shared" si="69"/>
        <v>0</v>
      </c>
      <c r="AM97" s="139"/>
      <c r="AN97" s="140"/>
      <c r="AO97" s="140"/>
      <c r="AP97" s="141">
        <f t="shared" si="70"/>
        <v>0</v>
      </c>
      <c r="AQ97" s="139"/>
      <c r="AR97" s="140"/>
      <c r="AS97" s="140"/>
      <c r="AT97" s="141">
        <f t="shared" si="71"/>
        <v>0</v>
      </c>
      <c r="AU97" s="139"/>
      <c r="AV97" s="140"/>
      <c r="AW97" s="140"/>
      <c r="AX97" s="141">
        <f t="shared" si="72"/>
        <v>0</v>
      </c>
      <c r="AY97" s="143"/>
    </row>
    <row r="98" spans="1:51" s="142" customFormat="1" ht="24.9" hidden="1" customHeight="1" x14ac:dyDescent="0.3">
      <c r="A98" s="45" t="s">
        <v>287</v>
      </c>
      <c r="B98" s="21" t="s">
        <v>286</v>
      </c>
      <c r="C98" s="139"/>
      <c r="D98" s="140"/>
      <c r="E98" s="140"/>
      <c r="F98" s="141">
        <f t="shared" si="61"/>
        <v>0</v>
      </c>
      <c r="G98" s="139"/>
      <c r="H98" s="140"/>
      <c r="I98" s="140"/>
      <c r="J98" s="141">
        <f t="shared" si="62"/>
        <v>0</v>
      </c>
      <c r="K98" s="139"/>
      <c r="L98" s="140"/>
      <c r="M98" s="140"/>
      <c r="N98" s="141">
        <f t="shared" si="63"/>
        <v>0</v>
      </c>
      <c r="O98" s="139"/>
      <c r="P98" s="140"/>
      <c r="Q98" s="140"/>
      <c r="R98" s="141">
        <f t="shared" si="64"/>
        <v>0</v>
      </c>
      <c r="S98" s="139"/>
      <c r="T98" s="140"/>
      <c r="U98" s="140"/>
      <c r="V98" s="141">
        <f t="shared" si="65"/>
        <v>0</v>
      </c>
      <c r="W98" s="139"/>
      <c r="X98" s="140"/>
      <c r="Y98" s="140"/>
      <c r="Z98" s="141">
        <f t="shared" si="66"/>
        <v>0</v>
      </c>
      <c r="AA98" s="139"/>
      <c r="AB98" s="140"/>
      <c r="AC98" s="140"/>
      <c r="AD98" s="141">
        <f t="shared" si="67"/>
        <v>0</v>
      </c>
      <c r="AE98" s="139"/>
      <c r="AF98" s="140"/>
      <c r="AG98" s="140"/>
      <c r="AH98" s="141">
        <f t="shared" si="68"/>
        <v>0</v>
      </c>
      <c r="AI98" s="139"/>
      <c r="AJ98" s="140"/>
      <c r="AK98" s="140"/>
      <c r="AL98" s="141">
        <f t="shared" si="69"/>
        <v>0</v>
      </c>
      <c r="AM98" s="139"/>
      <c r="AN98" s="140"/>
      <c r="AO98" s="140"/>
      <c r="AP98" s="141">
        <f t="shared" si="70"/>
        <v>0</v>
      </c>
      <c r="AQ98" s="139"/>
      <c r="AR98" s="140"/>
      <c r="AS98" s="140"/>
      <c r="AT98" s="141">
        <f t="shared" si="71"/>
        <v>0</v>
      </c>
      <c r="AU98" s="139"/>
      <c r="AV98" s="140"/>
      <c r="AW98" s="140"/>
      <c r="AX98" s="141">
        <f t="shared" si="72"/>
        <v>0</v>
      </c>
      <c r="AY98" s="143"/>
    </row>
    <row r="99" spans="1:51" s="142" customFormat="1" ht="24.9" hidden="1" customHeight="1" x14ac:dyDescent="0.3">
      <c r="A99" s="45" t="s">
        <v>285</v>
      </c>
      <c r="B99" s="21" t="s">
        <v>284</v>
      </c>
      <c r="C99" s="139"/>
      <c r="D99" s="140"/>
      <c r="E99" s="140"/>
      <c r="F99" s="141">
        <f t="shared" si="61"/>
        <v>0</v>
      </c>
      <c r="G99" s="139"/>
      <c r="H99" s="140"/>
      <c r="I99" s="140"/>
      <c r="J99" s="141">
        <f t="shared" si="62"/>
        <v>0</v>
      </c>
      <c r="K99" s="139"/>
      <c r="L99" s="140"/>
      <c r="M99" s="140"/>
      <c r="N99" s="141">
        <f t="shared" si="63"/>
        <v>0</v>
      </c>
      <c r="O99" s="139"/>
      <c r="P99" s="140"/>
      <c r="Q99" s="140"/>
      <c r="R99" s="141">
        <f t="shared" si="64"/>
        <v>0</v>
      </c>
      <c r="S99" s="139"/>
      <c r="T99" s="140"/>
      <c r="U99" s="140"/>
      <c r="V99" s="141">
        <f t="shared" si="65"/>
        <v>0</v>
      </c>
      <c r="W99" s="139"/>
      <c r="X99" s="140"/>
      <c r="Y99" s="140"/>
      <c r="Z99" s="141">
        <f t="shared" si="66"/>
        <v>0</v>
      </c>
      <c r="AA99" s="139"/>
      <c r="AB99" s="140"/>
      <c r="AC99" s="140"/>
      <c r="AD99" s="141">
        <f t="shared" si="67"/>
        <v>0</v>
      </c>
      <c r="AE99" s="139"/>
      <c r="AF99" s="140"/>
      <c r="AG99" s="140"/>
      <c r="AH99" s="141">
        <f t="shared" si="68"/>
        <v>0</v>
      </c>
      <c r="AI99" s="139"/>
      <c r="AJ99" s="140"/>
      <c r="AK99" s="140"/>
      <c r="AL99" s="141">
        <f t="shared" si="69"/>
        <v>0</v>
      </c>
      <c r="AM99" s="139"/>
      <c r="AN99" s="140"/>
      <c r="AO99" s="140"/>
      <c r="AP99" s="141">
        <f t="shared" si="70"/>
        <v>0</v>
      </c>
      <c r="AQ99" s="139"/>
      <c r="AR99" s="140"/>
      <c r="AS99" s="140"/>
      <c r="AT99" s="141">
        <f t="shared" si="71"/>
        <v>0</v>
      </c>
      <c r="AU99" s="139"/>
      <c r="AV99" s="140"/>
      <c r="AW99" s="140"/>
      <c r="AX99" s="141">
        <f t="shared" si="72"/>
        <v>0</v>
      </c>
      <c r="AY99" s="143"/>
    </row>
    <row r="100" spans="1:51" s="142" customFormat="1" ht="24.9" hidden="1" customHeight="1" x14ac:dyDescent="0.3">
      <c r="A100" s="45" t="s">
        <v>283</v>
      </c>
      <c r="B100" s="21" t="s">
        <v>282</v>
      </c>
      <c r="C100" s="139"/>
      <c r="D100" s="140"/>
      <c r="E100" s="140"/>
      <c r="F100" s="141">
        <f t="shared" si="61"/>
        <v>0</v>
      </c>
      <c r="G100" s="139"/>
      <c r="H100" s="140"/>
      <c r="I100" s="140"/>
      <c r="J100" s="141">
        <f t="shared" si="62"/>
        <v>0</v>
      </c>
      <c r="K100" s="139"/>
      <c r="L100" s="140"/>
      <c r="M100" s="140"/>
      <c r="N100" s="141">
        <f t="shared" si="63"/>
        <v>0</v>
      </c>
      <c r="O100" s="139"/>
      <c r="P100" s="140"/>
      <c r="Q100" s="140"/>
      <c r="R100" s="141">
        <f t="shared" si="64"/>
        <v>0</v>
      </c>
      <c r="S100" s="139"/>
      <c r="T100" s="140"/>
      <c r="U100" s="140"/>
      <c r="V100" s="141">
        <f t="shared" si="65"/>
        <v>0</v>
      </c>
      <c r="W100" s="139"/>
      <c r="X100" s="140"/>
      <c r="Y100" s="140"/>
      <c r="Z100" s="141">
        <f t="shared" si="66"/>
        <v>0</v>
      </c>
      <c r="AA100" s="139"/>
      <c r="AB100" s="140"/>
      <c r="AC100" s="140"/>
      <c r="AD100" s="141">
        <f t="shared" si="67"/>
        <v>0</v>
      </c>
      <c r="AE100" s="139"/>
      <c r="AF100" s="140"/>
      <c r="AG100" s="140"/>
      <c r="AH100" s="141">
        <f t="shared" si="68"/>
        <v>0</v>
      </c>
      <c r="AI100" s="139"/>
      <c r="AJ100" s="140"/>
      <c r="AK100" s="140"/>
      <c r="AL100" s="141">
        <f t="shared" si="69"/>
        <v>0</v>
      </c>
      <c r="AM100" s="139"/>
      <c r="AN100" s="140"/>
      <c r="AO100" s="140"/>
      <c r="AP100" s="141">
        <f t="shared" si="70"/>
        <v>0</v>
      </c>
      <c r="AQ100" s="139"/>
      <c r="AR100" s="140"/>
      <c r="AS100" s="140"/>
      <c r="AT100" s="141">
        <f t="shared" si="71"/>
        <v>0</v>
      </c>
      <c r="AU100" s="139"/>
      <c r="AV100" s="140"/>
      <c r="AW100" s="140"/>
      <c r="AX100" s="141">
        <f t="shared" si="72"/>
        <v>0</v>
      </c>
      <c r="AY100" s="143"/>
    </row>
    <row r="101" spans="1:51" s="142" customFormat="1" ht="24.9" hidden="1" customHeight="1" x14ac:dyDescent="0.3">
      <c r="A101" s="45" t="s">
        <v>281</v>
      </c>
      <c r="B101" s="21" t="s">
        <v>280</v>
      </c>
      <c r="C101" s="139"/>
      <c r="D101" s="140"/>
      <c r="E101" s="140"/>
      <c r="F101" s="141">
        <f t="shared" si="61"/>
        <v>0</v>
      </c>
      <c r="G101" s="139"/>
      <c r="H101" s="140"/>
      <c r="I101" s="140"/>
      <c r="J101" s="141">
        <f t="shared" si="62"/>
        <v>0</v>
      </c>
      <c r="K101" s="139"/>
      <c r="L101" s="140"/>
      <c r="M101" s="140"/>
      <c r="N101" s="141">
        <f t="shared" si="63"/>
        <v>0</v>
      </c>
      <c r="O101" s="139"/>
      <c r="P101" s="140"/>
      <c r="Q101" s="140"/>
      <c r="R101" s="141">
        <f t="shared" si="64"/>
        <v>0</v>
      </c>
      <c r="S101" s="139"/>
      <c r="T101" s="140"/>
      <c r="U101" s="140"/>
      <c r="V101" s="141">
        <f t="shared" si="65"/>
        <v>0</v>
      </c>
      <c r="W101" s="139"/>
      <c r="X101" s="140"/>
      <c r="Y101" s="140"/>
      <c r="Z101" s="141">
        <f t="shared" si="66"/>
        <v>0</v>
      </c>
      <c r="AA101" s="139"/>
      <c r="AB101" s="140"/>
      <c r="AC101" s="140"/>
      <c r="AD101" s="141">
        <f t="shared" si="67"/>
        <v>0</v>
      </c>
      <c r="AE101" s="139"/>
      <c r="AF101" s="140"/>
      <c r="AG101" s="140"/>
      <c r="AH101" s="141">
        <f t="shared" si="68"/>
        <v>0</v>
      </c>
      <c r="AI101" s="139"/>
      <c r="AJ101" s="140"/>
      <c r="AK101" s="140"/>
      <c r="AL101" s="141">
        <f t="shared" si="69"/>
        <v>0</v>
      </c>
      <c r="AM101" s="139"/>
      <c r="AN101" s="140"/>
      <c r="AO101" s="140"/>
      <c r="AP101" s="141">
        <f t="shared" si="70"/>
        <v>0</v>
      </c>
      <c r="AQ101" s="139"/>
      <c r="AR101" s="140"/>
      <c r="AS101" s="140"/>
      <c r="AT101" s="141">
        <f t="shared" si="71"/>
        <v>0</v>
      </c>
      <c r="AU101" s="139"/>
      <c r="AV101" s="140"/>
      <c r="AW101" s="140"/>
      <c r="AX101" s="141">
        <f t="shared" si="72"/>
        <v>0</v>
      </c>
      <c r="AY101" s="143"/>
    </row>
    <row r="102" spans="1:51" s="142" customFormat="1" ht="24.9" hidden="1" customHeight="1" x14ac:dyDescent="0.3">
      <c r="A102" s="45" t="s">
        <v>279</v>
      </c>
      <c r="B102" s="21" t="s">
        <v>278</v>
      </c>
      <c r="C102" s="139"/>
      <c r="D102" s="140"/>
      <c r="E102" s="140"/>
      <c r="F102" s="141">
        <f t="shared" si="61"/>
        <v>0</v>
      </c>
      <c r="G102" s="139"/>
      <c r="H102" s="140"/>
      <c r="I102" s="140"/>
      <c r="J102" s="141">
        <f t="shared" si="62"/>
        <v>0</v>
      </c>
      <c r="K102" s="139"/>
      <c r="L102" s="140"/>
      <c r="M102" s="140"/>
      <c r="N102" s="141">
        <f t="shared" si="63"/>
        <v>0</v>
      </c>
      <c r="O102" s="139"/>
      <c r="P102" s="140"/>
      <c r="Q102" s="140"/>
      <c r="R102" s="141">
        <f t="shared" si="64"/>
        <v>0</v>
      </c>
      <c r="S102" s="139"/>
      <c r="T102" s="140"/>
      <c r="U102" s="140"/>
      <c r="V102" s="141">
        <f t="shared" si="65"/>
        <v>0</v>
      </c>
      <c r="W102" s="139"/>
      <c r="X102" s="140"/>
      <c r="Y102" s="140"/>
      <c r="Z102" s="141">
        <f t="shared" si="66"/>
        <v>0</v>
      </c>
      <c r="AA102" s="139"/>
      <c r="AB102" s="140"/>
      <c r="AC102" s="140"/>
      <c r="AD102" s="141">
        <f t="shared" si="67"/>
        <v>0</v>
      </c>
      <c r="AE102" s="139"/>
      <c r="AF102" s="140"/>
      <c r="AG102" s="140"/>
      <c r="AH102" s="141">
        <f t="shared" si="68"/>
        <v>0</v>
      </c>
      <c r="AI102" s="139"/>
      <c r="AJ102" s="140"/>
      <c r="AK102" s="140"/>
      <c r="AL102" s="141">
        <f t="shared" si="69"/>
        <v>0</v>
      </c>
      <c r="AM102" s="139"/>
      <c r="AN102" s="140"/>
      <c r="AO102" s="140"/>
      <c r="AP102" s="141">
        <f t="shared" si="70"/>
        <v>0</v>
      </c>
      <c r="AQ102" s="139"/>
      <c r="AR102" s="140"/>
      <c r="AS102" s="140"/>
      <c r="AT102" s="141">
        <f t="shared" si="71"/>
        <v>0</v>
      </c>
      <c r="AU102" s="139"/>
      <c r="AV102" s="140"/>
      <c r="AW102" s="140"/>
      <c r="AX102" s="141">
        <f t="shared" si="72"/>
        <v>0</v>
      </c>
      <c r="AY102" s="143"/>
    </row>
    <row r="103" spans="1:51" s="142" customFormat="1" ht="24.9" hidden="1" customHeight="1" x14ac:dyDescent="0.3">
      <c r="A103" s="45" t="s">
        <v>277</v>
      </c>
      <c r="B103" s="21" t="s">
        <v>276</v>
      </c>
      <c r="C103" s="139"/>
      <c r="D103" s="140"/>
      <c r="E103" s="140"/>
      <c r="F103" s="141"/>
      <c r="G103" s="139"/>
      <c r="H103" s="140"/>
      <c r="I103" s="140"/>
      <c r="J103" s="141">
        <f t="shared" si="62"/>
        <v>0</v>
      </c>
      <c r="K103" s="139"/>
      <c r="L103" s="140"/>
      <c r="M103" s="140"/>
      <c r="N103" s="141">
        <f t="shared" si="63"/>
        <v>0</v>
      </c>
      <c r="O103" s="139"/>
      <c r="P103" s="140"/>
      <c r="Q103" s="140"/>
      <c r="R103" s="141">
        <f t="shared" si="64"/>
        <v>0</v>
      </c>
      <c r="S103" s="139"/>
      <c r="T103" s="140"/>
      <c r="U103" s="140"/>
      <c r="V103" s="141">
        <f t="shared" si="65"/>
        <v>0</v>
      </c>
      <c r="W103" s="139"/>
      <c r="X103" s="140"/>
      <c r="Y103" s="140"/>
      <c r="Z103" s="141">
        <f t="shared" si="66"/>
        <v>0</v>
      </c>
      <c r="AA103" s="139"/>
      <c r="AB103" s="140"/>
      <c r="AC103" s="140"/>
      <c r="AD103" s="141">
        <f t="shared" si="67"/>
        <v>0</v>
      </c>
      <c r="AE103" s="139"/>
      <c r="AF103" s="140"/>
      <c r="AG103" s="140"/>
      <c r="AH103" s="141">
        <f t="shared" si="68"/>
        <v>0</v>
      </c>
      <c r="AI103" s="139"/>
      <c r="AJ103" s="140"/>
      <c r="AK103" s="140"/>
      <c r="AL103" s="141">
        <f t="shared" si="69"/>
        <v>0</v>
      </c>
      <c r="AM103" s="139"/>
      <c r="AN103" s="140"/>
      <c r="AO103" s="140"/>
      <c r="AP103" s="141">
        <f t="shared" si="70"/>
        <v>0</v>
      </c>
      <c r="AQ103" s="139"/>
      <c r="AR103" s="140"/>
      <c r="AS103" s="140"/>
      <c r="AT103" s="141">
        <f t="shared" si="71"/>
        <v>0</v>
      </c>
      <c r="AU103" s="139"/>
      <c r="AV103" s="140"/>
      <c r="AW103" s="140"/>
      <c r="AX103" s="141">
        <f t="shared" si="72"/>
        <v>0</v>
      </c>
      <c r="AY103" s="143"/>
    </row>
    <row r="104" spans="1:51" s="133" customFormat="1" ht="30" hidden="1" customHeight="1" x14ac:dyDescent="0.3">
      <c r="A104" s="16" t="s">
        <v>275</v>
      </c>
      <c r="B104" s="15" t="s">
        <v>274</v>
      </c>
      <c r="C104" s="130">
        <f>SUM(C95:C102)</f>
        <v>0</v>
      </c>
      <c r="D104" s="131">
        <f>SUM(D95:D102)</f>
        <v>0</v>
      </c>
      <c r="E104" s="131">
        <f>SUM(E95:E102)</f>
        <v>0</v>
      </c>
      <c r="F104" s="132">
        <f>IF((SUM(C104:E104))=(SUM(F95:F103)),SUM(F95:F103),"HIBA!")</f>
        <v>0</v>
      </c>
      <c r="G104" s="130">
        <f>SUM(G95:G102)</f>
        <v>0</v>
      </c>
      <c r="H104" s="131">
        <f>SUM(H95:H102)</f>
        <v>0</v>
      </c>
      <c r="I104" s="131">
        <f>SUM(I95:I102)</f>
        <v>0</v>
      </c>
      <c r="J104" s="132">
        <f>IF((SUM(F104:I104))=(SUM(J95:J103)),SUM(J95:J103),"HIBA!")</f>
        <v>0</v>
      </c>
      <c r="K104" s="130">
        <f>SUM(K95:K102)</f>
        <v>0</v>
      </c>
      <c r="L104" s="131">
        <f>SUM(L95:L102)</f>
        <v>0</v>
      </c>
      <c r="M104" s="131">
        <f>SUM(M95:M102)</f>
        <v>0</v>
      </c>
      <c r="N104" s="132">
        <f>IF((SUM(J104:M104))=(SUM(N95:N103)),SUM(N95:N103),"HIBA!")</f>
        <v>0</v>
      </c>
      <c r="O104" s="130">
        <f>SUM(O95:O102)</f>
        <v>0</v>
      </c>
      <c r="P104" s="131">
        <f>SUM(P95:P102)</f>
        <v>0</v>
      </c>
      <c r="Q104" s="131">
        <f>SUM(Q95:Q102)</f>
        <v>0</v>
      </c>
      <c r="R104" s="132">
        <f>IF((SUM(N104:Q104))=(SUM(R95:R103)),SUM(R95:R103),"HIBA!")</f>
        <v>0</v>
      </c>
      <c r="S104" s="130">
        <f>SUM(S95:S102)</f>
        <v>0</v>
      </c>
      <c r="T104" s="131">
        <f>SUM(T95:T102)</f>
        <v>0</v>
      </c>
      <c r="U104" s="131">
        <f>SUM(U95:U102)</f>
        <v>0</v>
      </c>
      <c r="V104" s="132">
        <f>IF((SUM(R104:U104))=(SUM(V95:V103)),SUM(V95:V103),"HIBA!")</f>
        <v>0</v>
      </c>
      <c r="W104" s="130">
        <f>SUM(W95:W102)</f>
        <v>0</v>
      </c>
      <c r="X104" s="131">
        <f>SUM(X95:X102)</f>
        <v>0</v>
      </c>
      <c r="Y104" s="131">
        <f>SUM(Y95:Y102)</f>
        <v>0</v>
      </c>
      <c r="Z104" s="132">
        <f>IF((SUM(V104:Y104))=(SUM(Z95:Z103)),SUM(Z95:Z103),"HIBA!")</f>
        <v>0</v>
      </c>
      <c r="AA104" s="130">
        <f>SUM(AA95:AA102)</f>
        <v>0</v>
      </c>
      <c r="AB104" s="131">
        <f>SUM(AB95:AB102)</f>
        <v>0</v>
      </c>
      <c r="AC104" s="131">
        <f>SUM(AC95:AC102)</f>
        <v>0</v>
      </c>
      <c r="AD104" s="132">
        <f>IF((SUM(Z104:AC104))=(SUM(AD95:AD103)),SUM(AD95:AD103),"HIBA!")</f>
        <v>0</v>
      </c>
      <c r="AE104" s="130">
        <f>SUM(AE95:AE102)</f>
        <v>0</v>
      </c>
      <c r="AF104" s="131">
        <f>SUM(AF95:AF102)</f>
        <v>0</v>
      </c>
      <c r="AG104" s="131">
        <f>SUM(AG95:AG102)</f>
        <v>0</v>
      </c>
      <c r="AH104" s="132">
        <f>IF((SUM(AD104:AG104))=(SUM(AH95:AH103)),SUM(AH95:AH103),"HIBA!")</f>
        <v>0</v>
      </c>
      <c r="AI104" s="130">
        <f>SUM(AI95:AI102)</f>
        <v>0</v>
      </c>
      <c r="AJ104" s="131">
        <f>SUM(AJ95:AJ102)</f>
        <v>0</v>
      </c>
      <c r="AK104" s="131">
        <f>SUM(AK95:AK102)</f>
        <v>0</v>
      </c>
      <c r="AL104" s="132">
        <f>IF((SUM(AH104:AK104))=(SUM(AL95:AL103)),SUM(AL95:AL103),"HIBA!")</f>
        <v>0</v>
      </c>
      <c r="AM104" s="130">
        <f>SUM(AM95:AM102)</f>
        <v>0</v>
      </c>
      <c r="AN104" s="131">
        <f>SUM(AN95:AN102)</f>
        <v>0</v>
      </c>
      <c r="AO104" s="131">
        <f>SUM(AO95:AO102)</f>
        <v>0</v>
      </c>
      <c r="AP104" s="132">
        <f>IF((SUM(AL104:AO104))=(SUM(AP95:AP103)),SUM(AP95:AP103),"HIBA!")</f>
        <v>0</v>
      </c>
      <c r="AQ104" s="130">
        <f>SUM(AQ95:AQ102)</f>
        <v>0</v>
      </c>
      <c r="AR104" s="131">
        <f>SUM(AR95:AR102)</f>
        <v>0</v>
      </c>
      <c r="AS104" s="131">
        <f>SUM(AS95:AS102)</f>
        <v>0</v>
      </c>
      <c r="AT104" s="132">
        <f>IF((SUM(AP104:AS104))=(SUM(AT95:AT103)),SUM(AT95:AT103),"HIBA!")</f>
        <v>0</v>
      </c>
      <c r="AU104" s="130">
        <f>SUM(AU95:AU102)</f>
        <v>0</v>
      </c>
      <c r="AV104" s="131">
        <f>SUM(AV95:AV102)</f>
        <v>0</v>
      </c>
      <c r="AW104" s="131">
        <f>SUM(AW95:AW102)</f>
        <v>0</v>
      </c>
      <c r="AX104" s="132">
        <f>IF((SUM(AT104:AW104))=(SUM(AX95:AX103)),SUM(AX95:AX103),"HIBA!")</f>
        <v>0</v>
      </c>
      <c r="AY104" s="134"/>
    </row>
    <row r="105" spans="1:51" s="148" customFormat="1" ht="30" hidden="1" customHeight="1" x14ac:dyDescent="0.3">
      <c r="A105" s="144" t="s">
        <v>65</v>
      </c>
      <c r="B105" s="43"/>
      <c r="C105" s="145">
        <f>SUM(C104,C94,C89)</f>
        <v>0</v>
      </c>
      <c r="D105" s="146">
        <f>SUM(D104,D94,D89)</f>
        <v>0</v>
      </c>
      <c r="E105" s="146">
        <f>SUM(E104,E94,E89)</f>
        <v>0</v>
      </c>
      <c r="F105" s="147">
        <f>IF((SUM(C105:E105))=(F104+F94+F89),SUM(F104+F94+F89),"HIBA!")</f>
        <v>0</v>
      </c>
      <c r="G105" s="145">
        <f>SUM(G104,G94,G89)</f>
        <v>0</v>
      </c>
      <c r="H105" s="146">
        <f>SUM(H104,H94,H89)</f>
        <v>0</v>
      </c>
      <c r="I105" s="146">
        <f>SUM(I104,I94,I89)</f>
        <v>0</v>
      </c>
      <c r="J105" s="147">
        <f>IF((SUM(F105:I105))=(J104+J94+J89),SUM(J104+J94+J89),"HIBA!")</f>
        <v>0</v>
      </c>
      <c r="K105" s="145">
        <f>SUM(K104,K94,K89)</f>
        <v>0</v>
      </c>
      <c r="L105" s="146">
        <f>SUM(L104,L94,L89)</f>
        <v>0</v>
      </c>
      <c r="M105" s="146">
        <f>SUM(M104,M94,M89)</f>
        <v>0</v>
      </c>
      <c r="N105" s="147">
        <f>IF((SUM(J105:M105))=(N104+N94+N89),SUM(N104+N94+N89),"HIBA!")</f>
        <v>0</v>
      </c>
      <c r="O105" s="145">
        <f>SUM(O104,O94,O89)</f>
        <v>0</v>
      </c>
      <c r="P105" s="146">
        <f>SUM(P104,P94,P89)</f>
        <v>0</v>
      </c>
      <c r="Q105" s="146">
        <f>SUM(Q104,Q94,Q89)</f>
        <v>0</v>
      </c>
      <c r="R105" s="147">
        <f>IF((SUM(N105:Q105))=(R104+R94+R89),SUM(R104+R94+R89),"HIBA!")</f>
        <v>0</v>
      </c>
      <c r="S105" s="145">
        <f>SUM(S104,S94,S89)</f>
        <v>0</v>
      </c>
      <c r="T105" s="146">
        <f>SUM(T104,T94,T89)</f>
        <v>0</v>
      </c>
      <c r="U105" s="146">
        <f>SUM(U104,U94,U89)</f>
        <v>0</v>
      </c>
      <c r="V105" s="147">
        <f>IF((SUM(R105:U105))=(V104+V94+V89),SUM(V104+V94+V89),"HIBA!")</f>
        <v>0</v>
      </c>
      <c r="W105" s="145">
        <f>SUM(W104,W94,W89)</f>
        <v>0</v>
      </c>
      <c r="X105" s="146">
        <f>SUM(X104,X94,X89)</f>
        <v>0</v>
      </c>
      <c r="Y105" s="146">
        <f>SUM(Y104,Y94,Y89)</f>
        <v>0</v>
      </c>
      <c r="Z105" s="147">
        <f>IF((SUM(V105:Y105))=(Z104+Z94+Z89),SUM(Z104+Z94+Z89),"HIBA!")</f>
        <v>0</v>
      </c>
      <c r="AA105" s="145">
        <f>SUM(AA104,AA94,AA89)</f>
        <v>0</v>
      </c>
      <c r="AB105" s="146">
        <f>SUM(AB104,AB94,AB89)</f>
        <v>0</v>
      </c>
      <c r="AC105" s="146">
        <f>SUM(AC104,AC94,AC89)</f>
        <v>0</v>
      </c>
      <c r="AD105" s="147">
        <f>IF((SUM(Z105:AC105))=(AD104+AD94+AD89),SUM(AD104+AD94+AD89),"HIBA!")</f>
        <v>0</v>
      </c>
      <c r="AE105" s="145">
        <f>SUM(AE104,AE94,AE89)</f>
        <v>0</v>
      </c>
      <c r="AF105" s="146">
        <f>SUM(AF104,AF94,AF89)</f>
        <v>0</v>
      </c>
      <c r="AG105" s="146">
        <f>SUM(AG104,AG94,AG89)</f>
        <v>0</v>
      </c>
      <c r="AH105" s="147">
        <f>IF((SUM(AD105:AG105))=(AH104+AH94+AH89),SUM(AH104+AH94+AH89),"HIBA!")</f>
        <v>0</v>
      </c>
      <c r="AI105" s="145">
        <f>SUM(AI104,AI94,AI89)</f>
        <v>0</v>
      </c>
      <c r="AJ105" s="146">
        <f>SUM(AJ104,AJ94,AJ89)</f>
        <v>0</v>
      </c>
      <c r="AK105" s="146">
        <f>SUM(AK104,AK94,AK89)</f>
        <v>0</v>
      </c>
      <c r="AL105" s="147">
        <f>IF((SUM(AH105:AK105))=(AL104+AL94+AL89),SUM(AL104+AL94+AL89),"HIBA!")</f>
        <v>0</v>
      </c>
      <c r="AM105" s="145">
        <f>SUM(AM104,AM94,AM89)</f>
        <v>0</v>
      </c>
      <c r="AN105" s="146">
        <f>SUM(AN104,AN94,AN89)</f>
        <v>0</v>
      </c>
      <c r="AO105" s="146">
        <f>SUM(AO104,AO94,AO89)</f>
        <v>0</v>
      </c>
      <c r="AP105" s="147">
        <f>IF((SUM(AL105:AO105))=(AP104+AP94+AP89),SUM(AP104+AP94+AP89),"HIBA!")</f>
        <v>0</v>
      </c>
      <c r="AQ105" s="145">
        <f>SUM(AQ104,AQ94,AQ89)</f>
        <v>0</v>
      </c>
      <c r="AR105" s="146">
        <f>SUM(AR104,AR94,AR89)</f>
        <v>0</v>
      </c>
      <c r="AS105" s="146">
        <f>SUM(AS104,AS94,AS89)</f>
        <v>0</v>
      </c>
      <c r="AT105" s="147">
        <f>IF((SUM(AP105:AS105))=(AT104+AT94+AT89),SUM(AT104+AT94+AT89),"HIBA!")</f>
        <v>0</v>
      </c>
      <c r="AU105" s="145">
        <f>SUM(AU104,AU94,AU89)</f>
        <v>0</v>
      </c>
      <c r="AV105" s="146">
        <f>SUM(AV104,AV94,AV89)</f>
        <v>0</v>
      </c>
      <c r="AW105" s="146">
        <f>SUM(AW104,AW94,AW89)</f>
        <v>0</v>
      </c>
      <c r="AX105" s="147">
        <f>IF((SUM(AT105:AW105))=(AX104+AX94+AX89),SUM(AX104+AX94+AX89),"HIBA!")</f>
        <v>0</v>
      </c>
      <c r="AY105" s="149"/>
    </row>
    <row r="106" spans="1:51" s="148" customFormat="1" ht="30" customHeight="1" x14ac:dyDescent="0.3">
      <c r="A106" s="39" t="s">
        <v>273</v>
      </c>
      <c r="B106" s="38" t="s">
        <v>272</v>
      </c>
      <c r="C106" s="152">
        <f>SUM(C105,C81)</f>
        <v>0</v>
      </c>
      <c r="D106" s="153">
        <f>SUM(D105,D81)</f>
        <v>0</v>
      </c>
      <c r="E106" s="153">
        <f>SUM(E105,E81)</f>
        <v>0</v>
      </c>
      <c r="F106" s="154">
        <f>IF((SUM(C106:E106))=(F105+F81),SUM(F105+F81),"HIBA!")</f>
        <v>0</v>
      </c>
      <c r="G106" s="152">
        <f>SUM(G105,G81)</f>
        <v>0</v>
      </c>
      <c r="H106" s="153">
        <f>SUM(H105,H81)</f>
        <v>0</v>
      </c>
      <c r="I106" s="153">
        <f>SUM(I105,I81)</f>
        <v>0</v>
      </c>
      <c r="J106" s="154">
        <f>IF((SUM(F106:I106))=(J105+J81),SUM(J105+J81),"HIBA!")</f>
        <v>0</v>
      </c>
      <c r="K106" s="152">
        <f>SUM(K105,K81)</f>
        <v>0</v>
      </c>
      <c r="L106" s="153">
        <f>SUM(L105,L81)</f>
        <v>0</v>
      </c>
      <c r="M106" s="153">
        <f>SUM(M105,M81)</f>
        <v>0</v>
      </c>
      <c r="N106" s="154">
        <f>IF((SUM(J106:M106))=(N105+N81),SUM(N105+N81),"HIBA!")</f>
        <v>0</v>
      </c>
      <c r="O106" s="152">
        <f>SUM(O105,O81)</f>
        <v>0</v>
      </c>
      <c r="P106" s="153">
        <f>SUM(P105,P81)</f>
        <v>0</v>
      </c>
      <c r="Q106" s="153">
        <f>SUM(Q105,Q81)</f>
        <v>0</v>
      </c>
      <c r="R106" s="154">
        <f>IF((SUM(N106:Q106))=(R105+R81),SUM(R105+R81),"HIBA!")</f>
        <v>0</v>
      </c>
      <c r="S106" s="152">
        <f>SUM(S105,S81)</f>
        <v>0</v>
      </c>
      <c r="T106" s="153">
        <f>SUM(T105,T81)</f>
        <v>0</v>
      </c>
      <c r="U106" s="153">
        <f>SUM(U105,U81)</f>
        <v>0</v>
      </c>
      <c r="V106" s="154">
        <f>IF((SUM(R106:U106))=(V105+V81),SUM(V105+V81),"HIBA!")</f>
        <v>0</v>
      </c>
      <c r="W106" s="152">
        <f>SUM(W105,W81)</f>
        <v>0</v>
      </c>
      <c r="X106" s="153">
        <f>SUM(X105,X81)</f>
        <v>0</v>
      </c>
      <c r="Y106" s="153">
        <f>SUM(Y105,Y81)</f>
        <v>0</v>
      </c>
      <c r="Z106" s="154">
        <f>IF((SUM(V106:Y106))=(Z105+Z81),SUM(Z105+Z81),"HIBA!")</f>
        <v>0</v>
      </c>
      <c r="AA106" s="152">
        <f>SUM(AA105,AA81)</f>
        <v>0</v>
      </c>
      <c r="AB106" s="153">
        <f>SUM(AB105,AB81)</f>
        <v>0</v>
      </c>
      <c r="AC106" s="153">
        <f>SUM(AC105,AC81)</f>
        <v>0</v>
      </c>
      <c r="AD106" s="154">
        <f>IF((SUM(Z106:AC106))=(AD105+AD81),SUM(AD105+AD81),"HIBA!")</f>
        <v>0</v>
      </c>
      <c r="AE106" s="152">
        <f>SUM(AE105,AE81)</f>
        <v>0</v>
      </c>
      <c r="AF106" s="153">
        <f>SUM(AF105,AF81)</f>
        <v>0</v>
      </c>
      <c r="AG106" s="153">
        <f>SUM(AG105,AG81)</f>
        <v>0</v>
      </c>
      <c r="AH106" s="154">
        <f>IF((SUM(AD106:AG106))=(AH105+AH81),SUM(AH105+AH81),"HIBA!")</f>
        <v>0</v>
      </c>
      <c r="AI106" s="152">
        <f>SUM(AI105,AI81)</f>
        <v>0</v>
      </c>
      <c r="AJ106" s="153">
        <f>SUM(AJ105,AJ81)</f>
        <v>0</v>
      </c>
      <c r="AK106" s="153">
        <f>SUM(AK105,AK81)</f>
        <v>0</v>
      </c>
      <c r="AL106" s="154">
        <f>IF((SUM(AH106:AK106))=(AL105+AL81),SUM(AL105+AL81),"HIBA!")</f>
        <v>0</v>
      </c>
      <c r="AM106" s="152">
        <f>SUM(AM105,AM81)</f>
        <v>0</v>
      </c>
      <c r="AN106" s="153">
        <f>SUM(AN105,AN81)</f>
        <v>0</v>
      </c>
      <c r="AO106" s="153">
        <f>SUM(AO105,AO81)</f>
        <v>0</v>
      </c>
      <c r="AP106" s="154">
        <f>IF((SUM(AL106:AO106))=(AP105+AP81),SUM(AP105+AP81),"HIBA!")</f>
        <v>0</v>
      </c>
      <c r="AQ106" s="152">
        <f>SUM(AQ105,AQ81)</f>
        <v>0</v>
      </c>
      <c r="AR106" s="153">
        <f>SUM(AR105,AR81)</f>
        <v>0</v>
      </c>
      <c r="AS106" s="153">
        <f>SUM(AS105,AS81)</f>
        <v>0</v>
      </c>
      <c r="AT106" s="154">
        <f>IF((SUM(AP106:AS106))=(AT105+AT81),SUM(AT105+AT81),"HIBA!")</f>
        <v>0</v>
      </c>
      <c r="AU106" s="152">
        <f>SUM(AU105,AU81)</f>
        <v>0</v>
      </c>
      <c r="AV106" s="153">
        <f>SUM(AV105,AV81)</f>
        <v>0</v>
      </c>
      <c r="AW106" s="153">
        <f>SUM(AW105,AW81)</f>
        <v>0</v>
      </c>
      <c r="AX106" s="154">
        <f>IF((SUM(AT106:AW106))=(AX105+AX81),SUM(AX105+AX81),"HIBA!")</f>
        <v>0</v>
      </c>
      <c r="AY106" s="149"/>
    </row>
    <row r="107" spans="1:51" s="123" customFormat="1" ht="24.9" hidden="1" customHeight="1" x14ac:dyDescent="0.3">
      <c r="A107" s="81" t="s">
        <v>271</v>
      </c>
      <c r="B107" s="80" t="s">
        <v>270</v>
      </c>
      <c r="C107" s="120"/>
      <c r="D107" s="121"/>
      <c r="E107" s="121"/>
      <c r="F107" s="122">
        <f>SUM(C107:E107)</f>
        <v>0</v>
      </c>
      <c r="G107" s="120"/>
      <c r="H107" s="121"/>
      <c r="I107" s="121"/>
      <c r="J107" s="122">
        <f>SUM(F107:I107)</f>
        <v>0</v>
      </c>
      <c r="K107" s="120"/>
      <c r="L107" s="121"/>
      <c r="M107" s="121"/>
      <c r="N107" s="122">
        <f>SUM(J107:M107)</f>
        <v>0</v>
      </c>
      <c r="O107" s="120"/>
      <c r="P107" s="121"/>
      <c r="Q107" s="121"/>
      <c r="R107" s="122">
        <f>SUM(N107:Q107)</f>
        <v>0</v>
      </c>
      <c r="S107" s="120"/>
      <c r="T107" s="121"/>
      <c r="U107" s="121"/>
      <c r="V107" s="122">
        <f>SUM(R107:U107)</f>
        <v>0</v>
      </c>
      <c r="W107" s="120"/>
      <c r="X107" s="121"/>
      <c r="Y107" s="121"/>
      <c r="Z107" s="122">
        <f>SUM(V107:Y107)</f>
        <v>0</v>
      </c>
      <c r="AA107" s="120"/>
      <c r="AB107" s="121"/>
      <c r="AC107" s="121"/>
      <c r="AD107" s="122">
        <f>SUM(Z107:AC107)</f>
        <v>0</v>
      </c>
      <c r="AE107" s="120"/>
      <c r="AF107" s="121"/>
      <c r="AG107" s="121"/>
      <c r="AH107" s="122">
        <f>SUM(AD107:AG107)</f>
        <v>0</v>
      </c>
      <c r="AI107" s="120"/>
      <c r="AJ107" s="121"/>
      <c r="AK107" s="121"/>
      <c r="AL107" s="122">
        <f>SUM(AH107:AK107)</f>
        <v>0</v>
      </c>
      <c r="AM107" s="120"/>
      <c r="AN107" s="121"/>
      <c r="AO107" s="121"/>
      <c r="AP107" s="122">
        <f>SUM(AL107:AO107)</f>
        <v>0</v>
      </c>
      <c r="AQ107" s="120"/>
      <c r="AR107" s="121"/>
      <c r="AS107" s="121"/>
      <c r="AT107" s="122">
        <f>SUM(AP107:AS107)</f>
        <v>0</v>
      </c>
      <c r="AU107" s="120"/>
      <c r="AV107" s="121"/>
      <c r="AW107" s="121"/>
      <c r="AX107" s="122">
        <f>SUM(AT107:AW107)</f>
        <v>0</v>
      </c>
      <c r="AY107" s="124"/>
    </row>
    <row r="108" spans="1:51" s="123" customFormat="1" ht="24.9" hidden="1" customHeight="1" x14ac:dyDescent="0.3">
      <c r="A108" s="81" t="s">
        <v>269</v>
      </c>
      <c r="B108" s="80" t="s">
        <v>268</v>
      </c>
      <c r="C108" s="120"/>
      <c r="D108" s="121"/>
      <c r="E108" s="121"/>
      <c r="F108" s="122">
        <f>SUM(C108:E108)</f>
        <v>0</v>
      </c>
      <c r="G108" s="120"/>
      <c r="H108" s="121"/>
      <c r="I108" s="121"/>
      <c r="J108" s="122">
        <f>SUM(F108:I108)</f>
        <v>0</v>
      </c>
      <c r="K108" s="120"/>
      <c r="L108" s="121"/>
      <c r="M108" s="121"/>
      <c r="N108" s="122">
        <f>SUM(J108:M108)</f>
        <v>0</v>
      </c>
      <c r="O108" s="120"/>
      <c r="P108" s="121"/>
      <c r="Q108" s="121"/>
      <c r="R108" s="122">
        <f>SUM(N108:Q108)</f>
        <v>0</v>
      </c>
      <c r="S108" s="120"/>
      <c r="T108" s="121"/>
      <c r="U108" s="121"/>
      <c r="V108" s="122">
        <f>SUM(R108:U108)</f>
        <v>0</v>
      </c>
      <c r="W108" s="120"/>
      <c r="X108" s="121"/>
      <c r="Y108" s="121"/>
      <c r="Z108" s="122">
        <f>SUM(V108:Y108)</f>
        <v>0</v>
      </c>
      <c r="AA108" s="120"/>
      <c r="AB108" s="121"/>
      <c r="AC108" s="121"/>
      <c r="AD108" s="122">
        <f>SUM(Z108:AC108)</f>
        <v>0</v>
      </c>
      <c r="AE108" s="120"/>
      <c r="AF108" s="121"/>
      <c r="AG108" s="121"/>
      <c r="AH108" s="122">
        <f>SUM(AD108:AG108)</f>
        <v>0</v>
      </c>
      <c r="AI108" s="120"/>
      <c r="AJ108" s="121"/>
      <c r="AK108" s="121"/>
      <c r="AL108" s="122">
        <f>SUM(AH108:AK108)</f>
        <v>0</v>
      </c>
      <c r="AM108" s="120"/>
      <c r="AN108" s="121"/>
      <c r="AO108" s="121"/>
      <c r="AP108" s="122">
        <f>SUM(AL108:AO108)</f>
        <v>0</v>
      </c>
      <c r="AQ108" s="120"/>
      <c r="AR108" s="121"/>
      <c r="AS108" s="121"/>
      <c r="AT108" s="122">
        <f>SUM(AP108:AS108)</f>
        <v>0</v>
      </c>
      <c r="AU108" s="120"/>
      <c r="AV108" s="121"/>
      <c r="AW108" s="121"/>
      <c r="AX108" s="122">
        <f>SUM(AT108:AW108)</f>
        <v>0</v>
      </c>
      <c r="AY108" s="124"/>
    </row>
    <row r="109" spans="1:51" s="123" customFormat="1" ht="24.9" hidden="1" customHeight="1" x14ac:dyDescent="0.3">
      <c r="A109" s="81" t="s">
        <v>267</v>
      </c>
      <c r="B109" s="80" t="s">
        <v>266</v>
      </c>
      <c r="C109" s="120"/>
      <c r="D109" s="121"/>
      <c r="E109" s="121"/>
      <c r="F109" s="122">
        <f>SUM(C109:E109)</f>
        <v>0</v>
      </c>
      <c r="G109" s="120"/>
      <c r="H109" s="121"/>
      <c r="I109" s="121"/>
      <c r="J109" s="122">
        <f>SUM(F109:I109)</f>
        <v>0</v>
      </c>
      <c r="K109" s="120"/>
      <c r="L109" s="121"/>
      <c r="M109" s="121"/>
      <c r="N109" s="122">
        <f>SUM(J109:M109)</f>
        <v>0</v>
      </c>
      <c r="O109" s="120"/>
      <c r="P109" s="121"/>
      <c r="Q109" s="121"/>
      <c r="R109" s="122">
        <f>SUM(N109:Q109)</f>
        <v>0</v>
      </c>
      <c r="S109" s="120"/>
      <c r="T109" s="121"/>
      <c r="U109" s="121"/>
      <c r="V109" s="122">
        <f>SUM(R109:U109)</f>
        <v>0</v>
      </c>
      <c r="W109" s="120"/>
      <c r="X109" s="121"/>
      <c r="Y109" s="121"/>
      <c r="Z109" s="122">
        <f>SUM(V109:Y109)</f>
        <v>0</v>
      </c>
      <c r="AA109" s="120"/>
      <c r="AB109" s="121"/>
      <c r="AC109" s="121"/>
      <c r="AD109" s="122">
        <f>SUM(Z109:AC109)</f>
        <v>0</v>
      </c>
      <c r="AE109" s="120"/>
      <c r="AF109" s="121"/>
      <c r="AG109" s="121"/>
      <c r="AH109" s="122">
        <f>SUM(AD109:AG109)</f>
        <v>0</v>
      </c>
      <c r="AI109" s="120"/>
      <c r="AJ109" s="121"/>
      <c r="AK109" s="121"/>
      <c r="AL109" s="122">
        <f>SUM(AH109:AK109)</f>
        <v>0</v>
      </c>
      <c r="AM109" s="120"/>
      <c r="AN109" s="121"/>
      <c r="AO109" s="121"/>
      <c r="AP109" s="122">
        <f>SUM(AL109:AO109)</f>
        <v>0</v>
      </c>
      <c r="AQ109" s="120"/>
      <c r="AR109" s="121"/>
      <c r="AS109" s="121"/>
      <c r="AT109" s="122">
        <f>SUM(AP109:AS109)</f>
        <v>0</v>
      </c>
      <c r="AU109" s="120"/>
      <c r="AV109" s="121"/>
      <c r="AW109" s="121"/>
      <c r="AX109" s="122">
        <f>SUM(AT109:AW109)</f>
        <v>0</v>
      </c>
      <c r="AY109" s="124"/>
    </row>
    <row r="110" spans="1:51" s="128" customFormat="1" ht="24.9" hidden="1" customHeight="1" x14ac:dyDescent="0.3">
      <c r="A110" s="28" t="s">
        <v>265</v>
      </c>
      <c r="B110" s="27" t="s">
        <v>264</v>
      </c>
      <c r="C110" s="125">
        <f>SUM(C107:C109)</f>
        <v>0</v>
      </c>
      <c r="D110" s="126">
        <f>SUM(D107:D109)</f>
        <v>0</v>
      </c>
      <c r="E110" s="126">
        <f>SUM(E107:E109)</f>
        <v>0</v>
      </c>
      <c r="F110" s="127">
        <f>IF((SUM(C110:E110))=SUM(F107:F109),SUM(F107:F109),"HIBA!")</f>
        <v>0</v>
      </c>
      <c r="G110" s="125">
        <f>SUM(G107:G109)</f>
        <v>0</v>
      </c>
      <c r="H110" s="126">
        <f>SUM(H107:H109)</f>
        <v>0</v>
      </c>
      <c r="I110" s="126">
        <f>SUM(I107:I109)</f>
        <v>0</v>
      </c>
      <c r="J110" s="127">
        <f>IF((SUM(F110:I110))=SUM(J107:J109),SUM(J107:J109),"HIBA!")</f>
        <v>0</v>
      </c>
      <c r="K110" s="125">
        <f>SUM(K107:K109)</f>
        <v>0</v>
      </c>
      <c r="L110" s="126">
        <f>SUM(L107:L109)</f>
        <v>0</v>
      </c>
      <c r="M110" s="126">
        <f>SUM(M107:M109)</f>
        <v>0</v>
      </c>
      <c r="N110" s="127">
        <f>IF((SUM(J110:M110))=SUM(N107:N109),SUM(N107:N109),"HIBA!")</f>
        <v>0</v>
      </c>
      <c r="O110" s="125">
        <f>SUM(O107:O109)</f>
        <v>0</v>
      </c>
      <c r="P110" s="126">
        <f>SUM(P107:P109)</f>
        <v>0</v>
      </c>
      <c r="Q110" s="126">
        <f>SUM(Q107:Q109)</f>
        <v>0</v>
      </c>
      <c r="R110" s="127">
        <f>IF((SUM(N110:Q110))=SUM(R107:R109),SUM(R107:R109),"HIBA!")</f>
        <v>0</v>
      </c>
      <c r="S110" s="125">
        <f>SUM(S107:S109)</f>
        <v>0</v>
      </c>
      <c r="T110" s="126">
        <f>SUM(T107:T109)</f>
        <v>0</v>
      </c>
      <c r="U110" s="126">
        <f>SUM(U107:U109)</f>
        <v>0</v>
      </c>
      <c r="V110" s="127">
        <f>IF((SUM(R110:U110))=SUM(V107:V109),SUM(V107:V109),"HIBA!")</f>
        <v>0</v>
      </c>
      <c r="W110" s="125">
        <f>SUM(W107:W109)</f>
        <v>0</v>
      </c>
      <c r="X110" s="126">
        <f>SUM(X107:X109)</f>
        <v>0</v>
      </c>
      <c r="Y110" s="126">
        <f>SUM(Y107:Y109)</f>
        <v>0</v>
      </c>
      <c r="Z110" s="127">
        <f>IF((SUM(V110:Y110))=SUM(Z107:Z109),SUM(Z107:Z109),"HIBA!")</f>
        <v>0</v>
      </c>
      <c r="AA110" s="125">
        <f>SUM(AA107:AA109)</f>
        <v>0</v>
      </c>
      <c r="AB110" s="126">
        <f>SUM(AB107:AB109)</f>
        <v>0</v>
      </c>
      <c r="AC110" s="126">
        <f>SUM(AC107:AC109)</f>
        <v>0</v>
      </c>
      <c r="AD110" s="127">
        <f>IF((SUM(Z110:AC110))=SUM(AD107:AD109),SUM(AD107:AD109),"HIBA!")</f>
        <v>0</v>
      </c>
      <c r="AE110" s="125">
        <f>SUM(AE107:AE109)</f>
        <v>0</v>
      </c>
      <c r="AF110" s="126">
        <f>SUM(AF107:AF109)</f>
        <v>0</v>
      </c>
      <c r="AG110" s="126">
        <f>SUM(AG107:AG109)</f>
        <v>0</v>
      </c>
      <c r="AH110" s="127">
        <f>IF((SUM(AD110:AG110))=SUM(AH107:AH109),SUM(AH107:AH109),"HIBA!")</f>
        <v>0</v>
      </c>
      <c r="AI110" s="125">
        <f>SUM(AI107:AI109)</f>
        <v>0</v>
      </c>
      <c r="AJ110" s="126">
        <f>SUM(AJ107:AJ109)</f>
        <v>0</v>
      </c>
      <c r="AK110" s="126">
        <f>SUM(AK107:AK109)</f>
        <v>0</v>
      </c>
      <c r="AL110" s="127">
        <f>IF((SUM(AH110:AK110))=SUM(AL107:AL109),SUM(AL107:AL109),"HIBA!")</f>
        <v>0</v>
      </c>
      <c r="AM110" s="125">
        <f>SUM(AM107:AM109)</f>
        <v>0</v>
      </c>
      <c r="AN110" s="126">
        <f>SUM(AN107:AN109)</f>
        <v>0</v>
      </c>
      <c r="AO110" s="126">
        <f>SUM(AO107:AO109)</f>
        <v>0</v>
      </c>
      <c r="AP110" s="127">
        <f>IF((SUM(AL110:AO110))=SUM(AP107:AP109),SUM(AP107:AP109),"HIBA!")</f>
        <v>0</v>
      </c>
      <c r="AQ110" s="125">
        <f>SUM(AQ107:AQ109)</f>
        <v>0</v>
      </c>
      <c r="AR110" s="126">
        <f>SUM(AR107:AR109)</f>
        <v>0</v>
      </c>
      <c r="AS110" s="126">
        <f>SUM(AS107:AS109)</f>
        <v>0</v>
      </c>
      <c r="AT110" s="127">
        <f>IF((SUM(AP110:AS110))=SUM(AT107:AT109),SUM(AT107:AT109),"HIBA!")</f>
        <v>0</v>
      </c>
      <c r="AU110" s="125">
        <f>SUM(AU107:AU109)</f>
        <v>0</v>
      </c>
      <c r="AV110" s="126">
        <f>SUM(AV107:AV109)</f>
        <v>0</v>
      </c>
      <c r="AW110" s="126">
        <f>SUM(AW107:AW109)</f>
        <v>0</v>
      </c>
      <c r="AX110" s="127">
        <f>IF((SUM(AT110:AW110))=SUM(AX107:AX109),SUM(AX107:AX109),"HIBA!")</f>
        <v>0</v>
      </c>
      <c r="AY110" s="129"/>
    </row>
    <row r="111" spans="1:51" s="123" customFormat="1" ht="24.9" hidden="1" customHeight="1" x14ac:dyDescent="0.3">
      <c r="A111" s="34" t="s">
        <v>263</v>
      </c>
      <c r="B111" s="33" t="s">
        <v>262</v>
      </c>
      <c r="C111" s="120"/>
      <c r="D111" s="121"/>
      <c r="E111" s="121"/>
      <c r="F111" s="122">
        <f>SUM(C111:E111)</f>
        <v>0</v>
      </c>
      <c r="G111" s="120"/>
      <c r="H111" s="121"/>
      <c r="I111" s="121"/>
      <c r="J111" s="122">
        <f t="shared" ref="J111:J116" si="73">SUM(F111:I111)</f>
        <v>0</v>
      </c>
      <c r="K111" s="120"/>
      <c r="L111" s="121"/>
      <c r="M111" s="121"/>
      <c r="N111" s="122">
        <f t="shared" ref="N111:N116" si="74">SUM(J111:M111)</f>
        <v>0</v>
      </c>
      <c r="O111" s="120"/>
      <c r="P111" s="121"/>
      <c r="Q111" s="121"/>
      <c r="R111" s="122">
        <f t="shared" ref="R111:R116" si="75">SUM(N111:Q111)</f>
        <v>0</v>
      </c>
      <c r="S111" s="120"/>
      <c r="T111" s="121"/>
      <c r="U111" s="121"/>
      <c r="V111" s="122">
        <f t="shared" ref="V111:V116" si="76">SUM(R111:U111)</f>
        <v>0</v>
      </c>
      <c r="W111" s="120"/>
      <c r="X111" s="121"/>
      <c r="Y111" s="121"/>
      <c r="Z111" s="122">
        <f t="shared" ref="Z111:Z116" si="77">SUM(V111:Y111)</f>
        <v>0</v>
      </c>
      <c r="AA111" s="120"/>
      <c r="AB111" s="121"/>
      <c r="AC111" s="121"/>
      <c r="AD111" s="122">
        <f t="shared" ref="AD111:AD116" si="78">SUM(Z111:AC111)</f>
        <v>0</v>
      </c>
      <c r="AE111" s="120"/>
      <c r="AF111" s="121"/>
      <c r="AG111" s="121"/>
      <c r="AH111" s="122">
        <f t="shared" ref="AH111:AH116" si="79">SUM(AD111:AG111)</f>
        <v>0</v>
      </c>
      <c r="AI111" s="120"/>
      <c r="AJ111" s="121"/>
      <c r="AK111" s="121"/>
      <c r="AL111" s="122">
        <f t="shared" ref="AL111:AL116" si="80">SUM(AH111:AK111)</f>
        <v>0</v>
      </c>
      <c r="AM111" s="120"/>
      <c r="AN111" s="121"/>
      <c r="AO111" s="121"/>
      <c r="AP111" s="122">
        <f t="shared" ref="AP111:AP116" si="81">SUM(AL111:AO111)</f>
        <v>0</v>
      </c>
      <c r="AQ111" s="120"/>
      <c r="AR111" s="121"/>
      <c r="AS111" s="121"/>
      <c r="AT111" s="122">
        <f t="shared" ref="AT111:AT116" si="82">SUM(AP111:AS111)</f>
        <v>0</v>
      </c>
      <c r="AU111" s="120"/>
      <c r="AV111" s="121"/>
      <c r="AW111" s="121"/>
      <c r="AX111" s="122">
        <f t="shared" ref="AX111:AX116" si="83">SUM(AT111:AW111)</f>
        <v>0</v>
      </c>
      <c r="AY111" s="124"/>
    </row>
    <row r="112" spans="1:51" s="123" customFormat="1" ht="24.9" hidden="1" customHeight="1" x14ac:dyDescent="0.3">
      <c r="A112" s="81" t="s">
        <v>261</v>
      </c>
      <c r="B112" s="80" t="s">
        <v>260</v>
      </c>
      <c r="C112" s="120"/>
      <c r="D112" s="121"/>
      <c r="E112" s="121"/>
      <c r="F112" s="122">
        <f>SUM(C112:E112)</f>
        <v>0</v>
      </c>
      <c r="G112" s="120"/>
      <c r="H112" s="121"/>
      <c r="I112" s="121"/>
      <c r="J112" s="122">
        <f t="shared" si="73"/>
        <v>0</v>
      </c>
      <c r="K112" s="120"/>
      <c r="L112" s="121"/>
      <c r="M112" s="121"/>
      <c r="N112" s="122">
        <f t="shared" si="74"/>
        <v>0</v>
      </c>
      <c r="O112" s="120"/>
      <c r="P112" s="121"/>
      <c r="Q112" s="121"/>
      <c r="R112" s="122">
        <f t="shared" si="75"/>
        <v>0</v>
      </c>
      <c r="S112" s="120"/>
      <c r="T112" s="121"/>
      <c r="U112" s="121"/>
      <c r="V112" s="122">
        <f t="shared" si="76"/>
        <v>0</v>
      </c>
      <c r="W112" s="120"/>
      <c r="X112" s="121"/>
      <c r="Y112" s="121"/>
      <c r="Z112" s="122">
        <f t="shared" si="77"/>
        <v>0</v>
      </c>
      <c r="AA112" s="120"/>
      <c r="AB112" s="121"/>
      <c r="AC112" s="121"/>
      <c r="AD112" s="122">
        <f t="shared" si="78"/>
        <v>0</v>
      </c>
      <c r="AE112" s="120"/>
      <c r="AF112" s="121"/>
      <c r="AG112" s="121"/>
      <c r="AH112" s="122">
        <f t="shared" si="79"/>
        <v>0</v>
      </c>
      <c r="AI112" s="120"/>
      <c r="AJ112" s="121"/>
      <c r="AK112" s="121"/>
      <c r="AL112" s="122">
        <f t="shared" si="80"/>
        <v>0</v>
      </c>
      <c r="AM112" s="120"/>
      <c r="AN112" s="121"/>
      <c r="AO112" s="121"/>
      <c r="AP112" s="122">
        <f t="shared" si="81"/>
        <v>0</v>
      </c>
      <c r="AQ112" s="120"/>
      <c r="AR112" s="121"/>
      <c r="AS112" s="121"/>
      <c r="AT112" s="122">
        <f t="shared" si="82"/>
        <v>0</v>
      </c>
      <c r="AU112" s="120"/>
      <c r="AV112" s="121"/>
      <c r="AW112" s="121"/>
      <c r="AX112" s="122">
        <f t="shared" si="83"/>
        <v>0</v>
      </c>
      <c r="AY112" s="124"/>
    </row>
    <row r="113" spans="1:51" s="123" customFormat="1" ht="24.9" hidden="1" customHeight="1" x14ac:dyDescent="0.3">
      <c r="A113" s="81" t="s">
        <v>259</v>
      </c>
      <c r="B113" s="80" t="s">
        <v>258</v>
      </c>
      <c r="C113" s="120"/>
      <c r="D113" s="121"/>
      <c r="E113" s="121"/>
      <c r="F113" s="122">
        <f>SUM(C113:E113)</f>
        <v>0</v>
      </c>
      <c r="G113" s="120"/>
      <c r="H113" s="121"/>
      <c r="I113" s="121"/>
      <c r="J113" s="122">
        <f t="shared" si="73"/>
        <v>0</v>
      </c>
      <c r="K113" s="120"/>
      <c r="L113" s="121"/>
      <c r="M113" s="121"/>
      <c r="N113" s="122">
        <f t="shared" si="74"/>
        <v>0</v>
      </c>
      <c r="O113" s="120"/>
      <c r="P113" s="121"/>
      <c r="Q113" s="121"/>
      <c r="R113" s="122">
        <f t="shared" si="75"/>
        <v>0</v>
      </c>
      <c r="S113" s="120"/>
      <c r="T113" s="121"/>
      <c r="U113" s="121"/>
      <c r="V113" s="122">
        <f t="shared" si="76"/>
        <v>0</v>
      </c>
      <c r="W113" s="120"/>
      <c r="X113" s="121"/>
      <c r="Y113" s="121"/>
      <c r="Z113" s="122">
        <f t="shared" si="77"/>
        <v>0</v>
      </c>
      <c r="AA113" s="120"/>
      <c r="AB113" s="121"/>
      <c r="AC113" s="121"/>
      <c r="AD113" s="122">
        <f t="shared" si="78"/>
        <v>0</v>
      </c>
      <c r="AE113" s="120"/>
      <c r="AF113" s="121"/>
      <c r="AG113" s="121"/>
      <c r="AH113" s="122">
        <f t="shared" si="79"/>
        <v>0</v>
      </c>
      <c r="AI113" s="120"/>
      <c r="AJ113" s="121"/>
      <c r="AK113" s="121"/>
      <c r="AL113" s="122">
        <f t="shared" si="80"/>
        <v>0</v>
      </c>
      <c r="AM113" s="120"/>
      <c r="AN113" s="121"/>
      <c r="AO113" s="121"/>
      <c r="AP113" s="122">
        <f t="shared" si="81"/>
        <v>0</v>
      </c>
      <c r="AQ113" s="120"/>
      <c r="AR113" s="121"/>
      <c r="AS113" s="121"/>
      <c r="AT113" s="122">
        <f t="shared" si="82"/>
        <v>0</v>
      </c>
      <c r="AU113" s="120"/>
      <c r="AV113" s="121"/>
      <c r="AW113" s="121"/>
      <c r="AX113" s="122">
        <f t="shared" si="83"/>
        <v>0</v>
      </c>
      <c r="AY113" s="124"/>
    </row>
    <row r="114" spans="1:51" s="123" customFormat="1" ht="24.9" hidden="1" customHeight="1" x14ac:dyDescent="0.3">
      <c r="A114" s="81" t="s">
        <v>257</v>
      </c>
      <c r="B114" s="80" t="s">
        <v>256</v>
      </c>
      <c r="C114" s="120"/>
      <c r="D114" s="121"/>
      <c r="E114" s="121"/>
      <c r="F114" s="122">
        <f>SUM(C114:E114)</f>
        <v>0</v>
      </c>
      <c r="G114" s="120"/>
      <c r="H114" s="121"/>
      <c r="I114" s="121"/>
      <c r="J114" s="122">
        <f t="shared" si="73"/>
        <v>0</v>
      </c>
      <c r="K114" s="120"/>
      <c r="L114" s="121"/>
      <c r="M114" s="121"/>
      <c r="N114" s="122">
        <f t="shared" si="74"/>
        <v>0</v>
      </c>
      <c r="O114" s="120"/>
      <c r="P114" s="121"/>
      <c r="Q114" s="121"/>
      <c r="R114" s="122">
        <f t="shared" si="75"/>
        <v>0</v>
      </c>
      <c r="S114" s="120"/>
      <c r="T114" s="121"/>
      <c r="U114" s="121"/>
      <c r="V114" s="122">
        <f t="shared" si="76"/>
        <v>0</v>
      </c>
      <c r="W114" s="120"/>
      <c r="X114" s="121"/>
      <c r="Y114" s="121"/>
      <c r="Z114" s="122">
        <f t="shared" si="77"/>
        <v>0</v>
      </c>
      <c r="AA114" s="120"/>
      <c r="AB114" s="121"/>
      <c r="AC114" s="121"/>
      <c r="AD114" s="122">
        <f t="shared" si="78"/>
        <v>0</v>
      </c>
      <c r="AE114" s="120"/>
      <c r="AF114" s="121"/>
      <c r="AG114" s="121"/>
      <c r="AH114" s="122">
        <f t="shared" si="79"/>
        <v>0</v>
      </c>
      <c r="AI114" s="120"/>
      <c r="AJ114" s="121"/>
      <c r="AK114" s="121"/>
      <c r="AL114" s="122">
        <f t="shared" si="80"/>
        <v>0</v>
      </c>
      <c r="AM114" s="120"/>
      <c r="AN114" s="121"/>
      <c r="AO114" s="121"/>
      <c r="AP114" s="122">
        <f t="shared" si="81"/>
        <v>0</v>
      </c>
      <c r="AQ114" s="120"/>
      <c r="AR114" s="121"/>
      <c r="AS114" s="121"/>
      <c r="AT114" s="122">
        <f t="shared" si="82"/>
        <v>0</v>
      </c>
      <c r="AU114" s="120"/>
      <c r="AV114" s="121"/>
      <c r="AW114" s="121"/>
      <c r="AX114" s="122">
        <f t="shared" si="83"/>
        <v>0</v>
      </c>
      <c r="AY114" s="124"/>
    </row>
    <row r="115" spans="1:51" s="123" customFormat="1" ht="24.9" hidden="1" customHeight="1" x14ac:dyDescent="0.3">
      <c r="A115" s="81" t="s">
        <v>255</v>
      </c>
      <c r="B115" s="80" t="s">
        <v>254</v>
      </c>
      <c r="C115" s="120"/>
      <c r="D115" s="121"/>
      <c r="E115" s="121"/>
      <c r="F115" s="122"/>
      <c r="G115" s="120"/>
      <c r="H115" s="121"/>
      <c r="I115" s="121"/>
      <c r="J115" s="122">
        <f t="shared" si="73"/>
        <v>0</v>
      </c>
      <c r="K115" s="120"/>
      <c r="L115" s="121"/>
      <c r="M115" s="121"/>
      <c r="N115" s="122">
        <f t="shared" si="74"/>
        <v>0</v>
      </c>
      <c r="O115" s="120"/>
      <c r="P115" s="121"/>
      <c r="Q115" s="121"/>
      <c r="R115" s="122">
        <f t="shared" si="75"/>
        <v>0</v>
      </c>
      <c r="S115" s="120"/>
      <c r="T115" s="121"/>
      <c r="U115" s="121"/>
      <c r="V115" s="122">
        <f t="shared" si="76"/>
        <v>0</v>
      </c>
      <c r="W115" s="120"/>
      <c r="X115" s="121"/>
      <c r="Y115" s="121"/>
      <c r="Z115" s="122">
        <f t="shared" si="77"/>
        <v>0</v>
      </c>
      <c r="AA115" s="120"/>
      <c r="AB115" s="121"/>
      <c r="AC115" s="121"/>
      <c r="AD115" s="122">
        <f t="shared" si="78"/>
        <v>0</v>
      </c>
      <c r="AE115" s="120"/>
      <c r="AF115" s="121"/>
      <c r="AG115" s="121"/>
      <c r="AH115" s="122">
        <f t="shared" si="79"/>
        <v>0</v>
      </c>
      <c r="AI115" s="120"/>
      <c r="AJ115" s="121"/>
      <c r="AK115" s="121"/>
      <c r="AL115" s="122">
        <f t="shared" si="80"/>
        <v>0</v>
      </c>
      <c r="AM115" s="120"/>
      <c r="AN115" s="121"/>
      <c r="AO115" s="121"/>
      <c r="AP115" s="122">
        <f t="shared" si="81"/>
        <v>0</v>
      </c>
      <c r="AQ115" s="120"/>
      <c r="AR115" s="121"/>
      <c r="AS115" s="121"/>
      <c r="AT115" s="122">
        <f t="shared" si="82"/>
        <v>0</v>
      </c>
      <c r="AU115" s="120"/>
      <c r="AV115" s="121"/>
      <c r="AW115" s="121"/>
      <c r="AX115" s="122">
        <f t="shared" si="83"/>
        <v>0</v>
      </c>
      <c r="AY115" s="124"/>
    </row>
    <row r="116" spans="1:51" s="123" customFormat="1" ht="24.9" hidden="1" customHeight="1" x14ac:dyDescent="0.3">
      <c r="A116" s="81" t="s">
        <v>253</v>
      </c>
      <c r="B116" s="80" t="s">
        <v>252</v>
      </c>
      <c r="C116" s="120"/>
      <c r="D116" s="121"/>
      <c r="E116" s="121"/>
      <c r="F116" s="122"/>
      <c r="G116" s="120"/>
      <c r="H116" s="121"/>
      <c r="I116" s="121"/>
      <c r="J116" s="122">
        <f t="shared" si="73"/>
        <v>0</v>
      </c>
      <c r="K116" s="120"/>
      <c r="L116" s="121"/>
      <c r="M116" s="121"/>
      <c r="N116" s="122">
        <f t="shared" si="74"/>
        <v>0</v>
      </c>
      <c r="O116" s="120"/>
      <c r="P116" s="121"/>
      <c r="Q116" s="121"/>
      <c r="R116" s="122">
        <f t="shared" si="75"/>
        <v>0</v>
      </c>
      <c r="S116" s="120"/>
      <c r="T116" s="121"/>
      <c r="U116" s="121"/>
      <c r="V116" s="122">
        <f t="shared" si="76"/>
        <v>0</v>
      </c>
      <c r="W116" s="120"/>
      <c r="X116" s="121"/>
      <c r="Y116" s="121"/>
      <c r="Z116" s="122">
        <f t="shared" si="77"/>
        <v>0</v>
      </c>
      <c r="AA116" s="120"/>
      <c r="AB116" s="121"/>
      <c r="AC116" s="121"/>
      <c r="AD116" s="122">
        <f t="shared" si="78"/>
        <v>0</v>
      </c>
      <c r="AE116" s="120"/>
      <c r="AF116" s="121"/>
      <c r="AG116" s="121"/>
      <c r="AH116" s="122">
        <f t="shared" si="79"/>
        <v>0</v>
      </c>
      <c r="AI116" s="120"/>
      <c r="AJ116" s="121"/>
      <c r="AK116" s="121"/>
      <c r="AL116" s="122">
        <f t="shared" si="80"/>
        <v>0</v>
      </c>
      <c r="AM116" s="120"/>
      <c r="AN116" s="121"/>
      <c r="AO116" s="121"/>
      <c r="AP116" s="122">
        <f t="shared" si="81"/>
        <v>0</v>
      </c>
      <c r="AQ116" s="120"/>
      <c r="AR116" s="121"/>
      <c r="AS116" s="121"/>
      <c r="AT116" s="122">
        <f t="shared" si="82"/>
        <v>0</v>
      </c>
      <c r="AU116" s="120"/>
      <c r="AV116" s="121"/>
      <c r="AW116" s="121"/>
      <c r="AX116" s="122">
        <f t="shared" si="83"/>
        <v>0</v>
      </c>
      <c r="AY116" s="124"/>
    </row>
    <row r="117" spans="1:51" s="128" customFormat="1" ht="24.9" hidden="1" customHeight="1" x14ac:dyDescent="0.3">
      <c r="A117" s="28" t="s">
        <v>251</v>
      </c>
      <c r="B117" s="27" t="s">
        <v>250</v>
      </c>
      <c r="C117" s="125">
        <f>SUM(C111:C114)</f>
        <v>0</v>
      </c>
      <c r="D117" s="126">
        <f>SUM(D111:D114)</f>
        <v>0</v>
      </c>
      <c r="E117" s="126">
        <f>SUM(E111:E114)</f>
        <v>0</v>
      </c>
      <c r="F117" s="127">
        <f>IF((SUM(C117:E117))=SUM(F111:F116),SUM(F111:F116),"HIBA!")</f>
        <v>0</v>
      </c>
      <c r="G117" s="125">
        <f>SUM(G111:G114)</f>
        <v>0</v>
      </c>
      <c r="H117" s="126">
        <f>SUM(H111:H114)</f>
        <v>0</v>
      </c>
      <c r="I117" s="126">
        <f>SUM(I111:I114)</f>
        <v>0</v>
      </c>
      <c r="J117" s="127">
        <f>IF((SUM(F117:I117))=SUM(J111:J116),SUM(J111:J116),"HIBA!")</f>
        <v>0</v>
      </c>
      <c r="K117" s="125">
        <f>SUM(K111:K114)</f>
        <v>0</v>
      </c>
      <c r="L117" s="126">
        <f>SUM(L111:L114)</f>
        <v>0</v>
      </c>
      <c r="M117" s="126">
        <f>SUM(M111:M114)</f>
        <v>0</v>
      </c>
      <c r="N117" s="127">
        <f>IF((SUM(J117:M117))=SUM(N111:N116),SUM(N111:N116),"HIBA!")</f>
        <v>0</v>
      </c>
      <c r="O117" s="125">
        <f>SUM(O111:O114)</f>
        <v>0</v>
      </c>
      <c r="P117" s="126">
        <f>SUM(P111:P114)</f>
        <v>0</v>
      </c>
      <c r="Q117" s="126">
        <f>SUM(Q111:Q114)</f>
        <v>0</v>
      </c>
      <c r="R117" s="127">
        <f>IF((SUM(N117:Q117))=SUM(R111:R116),SUM(R111:R116),"HIBA!")</f>
        <v>0</v>
      </c>
      <c r="S117" s="125">
        <f>SUM(S111:S114)</f>
        <v>0</v>
      </c>
      <c r="T117" s="126">
        <f>SUM(T111:T114)</f>
        <v>0</v>
      </c>
      <c r="U117" s="126">
        <f>SUM(U111:U114)</f>
        <v>0</v>
      </c>
      <c r="V117" s="127">
        <f>IF((SUM(R117:U117))=SUM(V111:V116),SUM(V111:V116),"HIBA!")</f>
        <v>0</v>
      </c>
      <c r="W117" s="125">
        <f>SUM(W111:W114)</f>
        <v>0</v>
      </c>
      <c r="X117" s="126">
        <f>SUM(X111:X114)</f>
        <v>0</v>
      </c>
      <c r="Y117" s="126">
        <f>SUM(Y111:Y114)</f>
        <v>0</v>
      </c>
      <c r="Z117" s="127">
        <f>IF((SUM(V117:Y117))=SUM(Z111:Z116),SUM(Z111:Z116),"HIBA!")</f>
        <v>0</v>
      </c>
      <c r="AA117" s="125">
        <f>SUM(AA111:AA114)</f>
        <v>0</v>
      </c>
      <c r="AB117" s="126">
        <f>SUM(AB111:AB114)</f>
        <v>0</v>
      </c>
      <c r="AC117" s="126">
        <f>SUM(AC111:AC114)</f>
        <v>0</v>
      </c>
      <c r="AD117" s="127">
        <f>IF((SUM(Z117:AC117))=SUM(AD111:AD116),SUM(AD111:AD116),"HIBA!")</f>
        <v>0</v>
      </c>
      <c r="AE117" s="125">
        <f>SUM(AE111:AE114)</f>
        <v>0</v>
      </c>
      <c r="AF117" s="126">
        <f>SUM(AF111:AF114)</f>
        <v>0</v>
      </c>
      <c r="AG117" s="126">
        <f>SUM(AG111:AG114)</f>
        <v>0</v>
      </c>
      <c r="AH117" s="127">
        <f>IF((SUM(AD117:AG117))=SUM(AH111:AH116),SUM(AH111:AH116),"HIBA!")</f>
        <v>0</v>
      </c>
      <c r="AI117" s="125">
        <f>SUM(AI111:AI114)</f>
        <v>0</v>
      </c>
      <c r="AJ117" s="126">
        <f>SUM(AJ111:AJ114)</f>
        <v>0</v>
      </c>
      <c r="AK117" s="126">
        <f>SUM(AK111:AK114)</f>
        <v>0</v>
      </c>
      <c r="AL117" s="127">
        <f>IF((SUM(AH117:AK117))=SUM(AL111:AL116),SUM(AL111:AL116),"HIBA!")</f>
        <v>0</v>
      </c>
      <c r="AM117" s="125">
        <f>SUM(AM111:AM114)</f>
        <v>0</v>
      </c>
      <c r="AN117" s="126">
        <f>SUM(AN111:AN114)</f>
        <v>0</v>
      </c>
      <c r="AO117" s="126">
        <f>SUM(AO111:AO114)</f>
        <v>0</v>
      </c>
      <c r="AP117" s="127">
        <f>IF((SUM(AL117:AO117))=SUM(AP111:AP116),SUM(AP111:AP116),"HIBA!")</f>
        <v>0</v>
      </c>
      <c r="AQ117" s="125">
        <f>SUM(AQ111:AQ114)</f>
        <v>0</v>
      </c>
      <c r="AR117" s="126">
        <f>SUM(AR111:AR114)</f>
        <v>0</v>
      </c>
      <c r="AS117" s="126">
        <f>SUM(AS111:AS114)</f>
        <v>0</v>
      </c>
      <c r="AT117" s="127">
        <f>IF((SUM(AP117:AS117))=SUM(AT111:AT116),SUM(AT111:AT116),"HIBA!")</f>
        <v>0</v>
      </c>
      <c r="AU117" s="125">
        <f>SUM(AU111:AU114)</f>
        <v>0</v>
      </c>
      <c r="AV117" s="126">
        <f>SUM(AV111:AV114)</f>
        <v>0</v>
      </c>
      <c r="AW117" s="126">
        <f>SUM(AW111:AW114)</f>
        <v>0</v>
      </c>
      <c r="AX117" s="127">
        <f>IF((SUM(AT117:AW117))=SUM(AX111:AX116),SUM(AX111:AX116),"HIBA!")</f>
        <v>0</v>
      </c>
      <c r="AY117" s="129"/>
    </row>
    <row r="118" spans="1:51" s="123" customFormat="1" ht="24.9" hidden="1" customHeight="1" x14ac:dyDescent="0.3">
      <c r="A118" s="34" t="s">
        <v>249</v>
      </c>
      <c r="B118" s="33" t="s">
        <v>248</v>
      </c>
      <c r="C118" s="120"/>
      <c r="D118" s="121"/>
      <c r="E118" s="121"/>
      <c r="F118" s="122">
        <f t="shared" ref="F118:F125" si="84">SUM(C118:E118)</f>
        <v>0</v>
      </c>
      <c r="G118" s="120"/>
      <c r="H118" s="121"/>
      <c r="I118" s="121"/>
      <c r="J118" s="122">
        <f t="shared" ref="J118:J125" si="85">SUM(F118:I118)</f>
        <v>0</v>
      </c>
      <c r="K118" s="120"/>
      <c r="L118" s="121"/>
      <c r="M118" s="121"/>
      <c r="N118" s="122">
        <f t="shared" ref="N118:N125" si="86">SUM(J118:M118)</f>
        <v>0</v>
      </c>
      <c r="O118" s="120"/>
      <c r="P118" s="121"/>
      <c r="Q118" s="121"/>
      <c r="R118" s="122">
        <f t="shared" ref="R118:R125" si="87">SUM(N118:Q118)</f>
        <v>0</v>
      </c>
      <c r="S118" s="120"/>
      <c r="T118" s="121"/>
      <c r="U118" s="121"/>
      <c r="V118" s="122">
        <f t="shared" ref="V118:V125" si="88">SUM(R118:U118)</f>
        <v>0</v>
      </c>
      <c r="W118" s="120"/>
      <c r="X118" s="121"/>
      <c r="Y118" s="121"/>
      <c r="Z118" s="122">
        <f t="shared" ref="Z118:Z125" si="89">SUM(V118:Y118)</f>
        <v>0</v>
      </c>
      <c r="AA118" s="120"/>
      <c r="AB118" s="121"/>
      <c r="AC118" s="121"/>
      <c r="AD118" s="122">
        <f t="shared" ref="AD118:AD125" si="90">SUM(Z118:AC118)</f>
        <v>0</v>
      </c>
      <c r="AE118" s="120"/>
      <c r="AF118" s="121"/>
      <c r="AG118" s="121"/>
      <c r="AH118" s="122">
        <f t="shared" ref="AH118:AH125" si="91">SUM(AD118:AG118)</f>
        <v>0</v>
      </c>
      <c r="AI118" s="120"/>
      <c r="AJ118" s="121"/>
      <c r="AK118" s="121"/>
      <c r="AL118" s="122">
        <f t="shared" ref="AL118:AL125" si="92">SUM(AH118:AK118)</f>
        <v>0</v>
      </c>
      <c r="AM118" s="120"/>
      <c r="AN118" s="121"/>
      <c r="AO118" s="121"/>
      <c r="AP118" s="122">
        <f t="shared" ref="AP118:AP125" si="93">SUM(AL118:AO118)</f>
        <v>0</v>
      </c>
      <c r="AQ118" s="120"/>
      <c r="AR118" s="121"/>
      <c r="AS118" s="121"/>
      <c r="AT118" s="122">
        <f t="shared" ref="AT118:AT125" si="94">SUM(AP118:AS118)</f>
        <v>0</v>
      </c>
      <c r="AU118" s="120"/>
      <c r="AV118" s="121"/>
      <c r="AW118" s="121"/>
      <c r="AX118" s="122">
        <f t="shared" ref="AX118:AX125" si="95">SUM(AT118:AW118)</f>
        <v>0</v>
      </c>
      <c r="AY118" s="124"/>
    </row>
    <row r="119" spans="1:51" s="123" customFormat="1" ht="24.9" hidden="1" customHeight="1" x14ac:dyDescent="0.3">
      <c r="A119" s="34" t="s">
        <v>247</v>
      </c>
      <c r="B119" s="33" t="s">
        <v>246</v>
      </c>
      <c r="C119" s="120"/>
      <c r="D119" s="121"/>
      <c r="E119" s="121"/>
      <c r="F119" s="122">
        <f t="shared" si="84"/>
        <v>0</v>
      </c>
      <c r="G119" s="120"/>
      <c r="H119" s="121"/>
      <c r="I119" s="121"/>
      <c r="J119" s="122">
        <f t="shared" si="85"/>
        <v>0</v>
      </c>
      <c r="K119" s="120"/>
      <c r="L119" s="121"/>
      <c r="M119" s="121"/>
      <c r="N119" s="122">
        <f t="shared" si="86"/>
        <v>0</v>
      </c>
      <c r="O119" s="120"/>
      <c r="P119" s="121"/>
      <c r="Q119" s="121"/>
      <c r="R119" s="122">
        <f t="shared" si="87"/>
        <v>0</v>
      </c>
      <c r="S119" s="120"/>
      <c r="T119" s="121"/>
      <c r="U119" s="121"/>
      <c r="V119" s="122">
        <f t="shared" si="88"/>
        <v>0</v>
      </c>
      <c r="W119" s="120"/>
      <c r="X119" s="121"/>
      <c r="Y119" s="121"/>
      <c r="Z119" s="122">
        <f t="shared" si="89"/>
        <v>0</v>
      </c>
      <c r="AA119" s="120"/>
      <c r="AB119" s="121"/>
      <c r="AC119" s="121"/>
      <c r="AD119" s="122">
        <f t="shared" si="90"/>
        <v>0</v>
      </c>
      <c r="AE119" s="120"/>
      <c r="AF119" s="121"/>
      <c r="AG119" s="121"/>
      <c r="AH119" s="122">
        <f t="shared" si="91"/>
        <v>0</v>
      </c>
      <c r="AI119" s="120"/>
      <c r="AJ119" s="121"/>
      <c r="AK119" s="121"/>
      <c r="AL119" s="122">
        <f t="shared" si="92"/>
        <v>0</v>
      </c>
      <c r="AM119" s="120"/>
      <c r="AN119" s="121"/>
      <c r="AO119" s="121"/>
      <c r="AP119" s="122">
        <f t="shared" si="93"/>
        <v>0</v>
      </c>
      <c r="AQ119" s="120"/>
      <c r="AR119" s="121"/>
      <c r="AS119" s="121"/>
      <c r="AT119" s="122">
        <f t="shared" si="94"/>
        <v>0</v>
      </c>
      <c r="AU119" s="120"/>
      <c r="AV119" s="121"/>
      <c r="AW119" s="121"/>
      <c r="AX119" s="122">
        <f t="shared" si="95"/>
        <v>0</v>
      </c>
      <c r="AY119" s="124"/>
    </row>
    <row r="120" spans="1:51" s="123" customFormat="1" ht="24.9" hidden="1" customHeight="1" x14ac:dyDescent="0.3">
      <c r="A120" s="34" t="s">
        <v>245</v>
      </c>
      <c r="B120" s="33" t="s">
        <v>244</v>
      </c>
      <c r="C120" s="120"/>
      <c r="D120" s="121"/>
      <c r="E120" s="121"/>
      <c r="F120" s="122">
        <f t="shared" si="84"/>
        <v>0</v>
      </c>
      <c r="G120" s="120"/>
      <c r="H120" s="121"/>
      <c r="I120" s="121"/>
      <c r="J120" s="122">
        <f t="shared" si="85"/>
        <v>0</v>
      </c>
      <c r="K120" s="120"/>
      <c r="L120" s="121"/>
      <c r="M120" s="121"/>
      <c r="N120" s="122">
        <f t="shared" si="86"/>
        <v>0</v>
      </c>
      <c r="O120" s="120"/>
      <c r="P120" s="121"/>
      <c r="Q120" s="121"/>
      <c r="R120" s="122">
        <f t="shared" si="87"/>
        <v>0</v>
      </c>
      <c r="S120" s="120"/>
      <c r="T120" s="121"/>
      <c r="U120" s="121"/>
      <c r="V120" s="122">
        <f t="shared" si="88"/>
        <v>0</v>
      </c>
      <c r="W120" s="120"/>
      <c r="X120" s="121"/>
      <c r="Y120" s="121"/>
      <c r="Z120" s="122">
        <f t="shared" si="89"/>
        <v>0</v>
      </c>
      <c r="AA120" s="120"/>
      <c r="AB120" s="121"/>
      <c r="AC120" s="121"/>
      <c r="AD120" s="122">
        <f t="shared" si="90"/>
        <v>0</v>
      </c>
      <c r="AE120" s="120"/>
      <c r="AF120" s="121"/>
      <c r="AG120" s="121"/>
      <c r="AH120" s="122">
        <f t="shared" si="91"/>
        <v>0</v>
      </c>
      <c r="AI120" s="120"/>
      <c r="AJ120" s="121"/>
      <c r="AK120" s="121"/>
      <c r="AL120" s="122">
        <f t="shared" si="92"/>
        <v>0</v>
      </c>
      <c r="AM120" s="120"/>
      <c r="AN120" s="121"/>
      <c r="AO120" s="121"/>
      <c r="AP120" s="122">
        <f t="shared" si="93"/>
        <v>0</v>
      </c>
      <c r="AQ120" s="120"/>
      <c r="AR120" s="121"/>
      <c r="AS120" s="121"/>
      <c r="AT120" s="122">
        <f t="shared" si="94"/>
        <v>0</v>
      </c>
      <c r="AU120" s="120"/>
      <c r="AV120" s="121"/>
      <c r="AW120" s="121"/>
      <c r="AX120" s="122">
        <f t="shared" si="95"/>
        <v>0</v>
      </c>
      <c r="AY120" s="124"/>
    </row>
    <row r="121" spans="1:51" s="123" customFormat="1" ht="24.9" hidden="1" customHeight="1" x14ac:dyDescent="0.3">
      <c r="A121" s="34" t="s">
        <v>243</v>
      </c>
      <c r="B121" s="33" t="s">
        <v>242</v>
      </c>
      <c r="C121" s="120"/>
      <c r="D121" s="121"/>
      <c r="E121" s="121"/>
      <c r="F121" s="122">
        <f t="shared" si="84"/>
        <v>0</v>
      </c>
      <c r="G121" s="120"/>
      <c r="H121" s="121"/>
      <c r="I121" s="121"/>
      <c r="J121" s="122">
        <f t="shared" si="85"/>
        <v>0</v>
      </c>
      <c r="K121" s="120"/>
      <c r="L121" s="121"/>
      <c r="M121" s="121"/>
      <c r="N121" s="122">
        <f t="shared" si="86"/>
        <v>0</v>
      </c>
      <c r="O121" s="120"/>
      <c r="P121" s="121"/>
      <c r="Q121" s="121"/>
      <c r="R121" s="122">
        <f t="shared" si="87"/>
        <v>0</v>
      </c>
      <c r="S121" s="120"/>
      <c r="T121" s="121"/>
      <c r="U121" s="121"/>
      <c r="V121" s="122">
        <f t="shared" si="88"/>
        <v>0</v>
      </c>
      <c r="W121" s="120"/>
      <c r="X121" s="121"/>
      <c r="Y121" s="121"/>
      <c r="Z121" s="122">
        <f t="shared" si="89"/>
        <v>0</v>
      </c>
      <c r="AA121" s="120"/>
      <c r="AB121" s="121"/>
      <c r="AC121" s="121"/>
      <c r="AD121" s="122">
        <f t="shared" si="90"/>
        <v>0</v>
      </c>
      <c r="AE121" s="120"/>
      <c r="AF121" s="121"/>
      <c r="AG121" s="121"/>
      <c r="AH121" s="122">
        <f t="shared" si="91"/>
        <v>0</v>
      </c>
      <c r="AI121" s="120"/>
      <c r="AJ121" s="121"/>
      <c r="AK121" s="121"/>
      <c r="AL121" s="122">
        <f t="shared" si="92"/>
        <v>0</v>
      </c>
      <c r="AM121" s="120"/>
      <c r="AN121" s="121"/>
      <c r="AO121" s="121"/>
      <c r="AP121" s="122">
        <f t="shared" si="93"/>
        <v>0</v>
      </c>
      <c r="AQ121" s="120"/>
      <c r="AR121" s="121"/>
      <c r="AS121" s="121"/>
      <c r="AT121" s="122">
        <f t="shared" si="94"/>
        <v>0</v>
      </c>
      <c r="AU121" s="120"/>
      <c r="AV121" s="121"/>
      <c r="AW121" s="121"/>
      <c r="AX121" s="122">
        <f t="shared" si="95"/>
        <v>0</v>
      </c>
      <c r="AY121" s="124"/>
    </row>
    <row r="122" spans="1:51" s="123" customFormat="1" ht="24.9" hidden="1" customHeight="1" x14ac:dyDescent="0.3">
      <c r="A122" s="34" t="s">
        <v>241</v>
      </c>
      <c r="B122" s="33" t="s">
        <v>240</v>
      </c>
      <c r="C122" s="120"/>
      <c r="D122" s="121"/>
      <c r="E122" s="121"/>
      <c r="F122" s="122">
        <f t="shared" si="84"/>
        <v>0</v>
      </c>
      <c r="G122" s="120"/>
      <c r="H122" s="121"/>
      <c r="I122" s="121"/>
      <c r="J122" s="122">
        <f t="shared" si="85"/>
        <v>0</v>
      </c>
      <c r="K122" s="120"/>
      <c r="L122" s="121"/>
      <c r="M122" s="121"/>
      <c r="N122" s="122">
        <f t="shared" si="86"/>
        <v>0</v>
      </c>
      <c r="O122" s="120"/>
      <c r="P122" s="121"/>
      <c r="Q122" s="121"/>
      <c r="R122" s="122">
        <f t="shared" si="87"/>
        <v>0</v>
      </c>
      <c r="S122" s="120"/>
      <c r="T122" s="121"/>
      <c r="U122" s="121"/>
      <c r="V122" s="122">
        <f t="shared" si="88"/>
        <v>0</v>
      </c>
      <c r="W122" s="120"/>
      <c r="X122" s="121"/>
      <c r="Y122" s="121"/>
      <c r="Z122" s="122">
        <f t="shared" si="89"/>
        <v>0</v>
      </c>
      <c r="AA122" s="120"/>
      <c r="AB122" s="121"/>
      <c r="AC122" s="121"/>
      <c r="AD122" s="122">
        <f t="shared" si="90"/>
        <v>0</v>
      </c>
      <c r="AE122" s="120"/>
      <c r="AF122" s="121"/>
      <c r="AG122" s="121"/>
      <c r="AH122" s="122">
        <f t="shared" si="91"/>
        <v>0</v>
      </c>
      <c r="AI122" s="120"/>
      <c r="AJ122" s="121"/>
      <c r="AK122" s="121"/>
      <c r="AL122" s="122">
        <f t="shared" si="92"/>
        <v>0</v>
      </c>
      <c r="AM122" s="120"/>
      <c r="AN122" s="121"/>
      <c r="AO122" s="121"/>
      <c r="AP122" s="122">
        <f t="shared" si="93"/>
        <v>0</v>
      </c>
      <c r="AQ122" s="120"/>
      <c r="AR122" s="121"/>
      <c r="AS122" s="121"/>
      <c r="AT122" s="122">
        <f t="shared" si="94"/>
        <v>0</v>
      </c>
      <c r="AU122" s="120"/>
      <c r="AV122" s="121"/>
      <c r="AW122" s="121"/>
      <c r="AX122" s="122">
        <f t="shared" si="95"/>
        <v>0</v>
      </c>
      <c r="AY122" s="124"/>
    </row>
    <row r="123" spans="1:51" s="123" customFormat="1" ht="24.9" hidden="1" customHeight="1" x14ac:dyDescent="0.3">
      <c r="A123" s="34" t="s">
        <v>239</v>
      </c>
      <c r="B123" s="33" t="s">
        <v>238</v>
      </c>
      <c r="C123" s="120"/>
      <c r="D123" s="121"/>
      <c r="E123" s="121"/>
      <c r="F123" s="122">
        <f t="shared" si="84"/>
        <v>0</v>
      </c>
      <c r="G123" s="120"/>
      <c r="H123" s="121"/>
      <c r="I123" s="121"/>
      <c r="J123" s="122">
        <f t="shared" si="85"/>
        <v>0</v>
      </c>
      <c r="K123" s="120"/>
      <c r="L123" s="121"/>
      <c r="M123" s="121"/>
      <c r="N123" s="122">
        <f t="shared" si="86"/>
        <v>0</v>
      </c>
      <c r="O123" s="120"/>
      <c r="P123" s="121"/>
      <c r="Q123" s="121"/>
      <c r="R123" s="122">
        <f t="shared" si="87"/>
        <v>0</v>
      </c>
      <c r="S123" s="120"/>
      <c r="T123" s="121"/>
      <c r="U123" s="121"/>
      <c r="V123" s="122">
        <f t="shared" si="88"/>
        <v>0</v>
      </c>
      <c r="W123" s="120"/>
      <c r="X123" s="121"/>
      <c r="Y123" s="121"/>
      <c r="Z123" s="122">
        <f t="shared" si="89"/>
        <v>0</v>
      </c>
      <c r="AA123" s="120"/>
      <c r="AB123" s="121"/>
      <c r="AC123" s="121"/>
      <c r="AD123" s="122">
        <f t="shared" si="90"/>
        <v>0</v>
      </c>
      <c r="AE123" s="120"/>
      <c r="AF123" s="121"/>
      <c r="AG123" s="121"/>
      <c r="AH123" s="122">
        <f t="shared" si="91"/>
        <v>0</v>
      </c>
      <c r="AI123" s="120"/>
      <c r="AJ123" s="121"/>
      <c r="AK123" s="121"/>
      <c r="AL123" s="122">
        <f t="shared" si="92"/>
        <v>0</v>
      </c>
      <c r="AM123" s="120"/>
      <c r="AN123" s="121"/>
      <c r="AO123" s="121"/>
      <c r="AP123" s="122">
        <f t="shared" si="93"/>
        <v>0</v>
      </c>
      <c r="AQ123" s="120"/>
      <c r="AR123" s="121"/>
      <c r="AS123" s="121"/>
      <c r="AT123" s="122">
        <f t="shared" si="94"/>
        <v>0</v>
      </c>
      <c r="AU123" s="120"/>
      <c r="AV123" s="121"/>
      <c r="AW123" s="121"/>
      <c r="AX123" s="122">
        <f t="shared" si="95"/>
        <v>0</v>
      </c>
      <c r="AY123" s="124"/>
    </row>
    <row r="124" spans="1:51" s="123" customFormat="1" ht="24.9" hidden="1" customHeight="1" x14ac:dyDescent="0.3">
      <c r="A124" s="34" t="s">
        <v>237</v>
      </c>
      <c r="B124" s="33" t="s">
        <v>236</v>
      </c>
      <c r="C124" s="120"/>
      <c r="D124" s="121"/>
      <c r="E124" s="121"/>
      <c r="F124" s="122">
        <f t="shared" si="84"/>
        <v>0</v>
      </c>
      <c r="G124" s="120"/>
      <c r="H124" s="121"/>
      <c r="I124" s="121"/>
      <c r="J124" s="122">
        <f t="shared" si="85"/>
        <v>0</v>
      </c>
      <c r="K124" s="120"/>
      <c r="L124" s="121"/>
      <c r="M124" s="121"/>
      <c r="N124" s="122">
        <f t="shared" si="86"/>
        <v>0</v>
      </c>
      <c r="O124" s="120"/>
      <c r="P124" s="121"/>
      <c r="Q124" s="121"/>
      <c r="R124" s="122">
        <f t="shared" si="87"/>
        <v>0</v>
      </c>
      <c r="S124" s="120"/>
      <c r="T124" s="121"/>
      <c r="U124" s="121"/>
      <c r="V124" s="122">
        <f t="shared" si="88"/>
        <v>0</v>
      </c>
      <c r="W124" s="120"/>
      <c r="X124" s="121"/>
      <c r="Y124" s="121"/>
      <c r="Z124" s="122">
        <f t="shared" si="89"/>
        <v>0</v>
      </c>
      <c r="AA124" s="120"/>
      <c r="AB124" s="121"/>
      <c r="AC124" s="121"/>
      <c r="AD124" s="122">
        <f t="shared" si="90"/>
        <v>0</v>
      </c>
      <c r="AE124" s="120"/>
      <c r="AF124" s="121"/>
      <c r="AG124" s="121"/>
      <c r="AH124" s="122">
        <f t="shared" si="91"/>
        <v>0</v>
      </c>
      <c r="AI124" s="120"/>
      <c r="AJ124" s="121"/>
      <c r="AK124" s="121"/>
      <c r="AL124" s="122">
        <f t="shared" si="92"/>
        <v>0</v>
      </c>
      <c r="AM124" s="120"/>
      <c r="AN124" s="121"/>
      <c r="AO124" s="121"/>
      <c r="AP124" s="122">
        <f t="shared" si="93"/>
        <v>0</v>
      </c>
      <c r="AQ124" s="120"/>
      <c r="AR124" s="121"/>
      <c r="AS124" s="121"/>
      <c r="AT124" s="122">
        <f t="shared" si="94"/>
        <v>0</v>
      </c>
      <c r="AU124" s="120"/>
      <c r="AV124" s="121"/>
      <c r="AW124" s="121"/>
      <c r="AX124" s="122">
        <f t="shared" si="95"/>
        <v>0</v>
      </c>
      <c r="AY124" s="124"/>
    </row>
    <row r="125" spans="1:51" s="123" customFormat="1" ht="24.9" hidden="1" customHeight="1" x14ac:dyDescent="0.3">
      <c r="A125" s="34" t="s">
        <v>235</v>
      </c>
      <c r="B125" s="33" t="s">
        <v>234</v>
      </c>
      <c r="C125" s="120"/>
      <c r="D125" s="121"/>
      <c r="E125" s="121"/>
      <c r="F125" s="122">
        <f t="shared" si="84"/>
        <v>0</v>
      </c>
      <c r="G125" s="120"/>
      <c r="H125" s="121"/>
      <c r="I125" s="121"/>
      <c r="J125" s="122">
        <f t="shared" si="85"/>
        <v>0</v>
      </c>
      <c r="K125" s="120"/>
      <c r="L125" s="121"/>
      <c r="M125" s="121"/>
      <c r="N125" s="122">
        <f t="shared" si="86"/>
        <v>0</v>
      </c>
      <c r="O125" s="120"/>
      <c r="P125" s="121"/>
      <c r="Q125" s="121"/>
      <c r="R125" s="122">
        <f t="shared" si="87"/>
        <v>0</v>
      </c>
      <c r="S125" s="120"/>
      <c r="T125" s="121"/>
      <c r="U125" s="121"/>
      <c r="V125" s="122">
        <f t="shared" si="88"/>
        <v>0</v>
      </c>
      <c r="W125" s="120"/>
      <c r="X125" s="121"/>
      <c r="Y125" s="121"/>
      <c r="Z125" s="122">
        <f t="shared" si="89"/>
        <v>0</v>
      </c>
      <c r="AA125" s="120"/>
      <c r="AB125" s="121"/>
      <c r="AC125" s="121"/>
      <c r="AD125" s="122">
        <f t="shared" si="90"/>
        <v>0</v>
      </c>
      <c r="AE125" s="120"/>
      <c r="AF125" s="121"/>
      <c r="AG125" s="121"/>
      <c r="AH125" s="122">
        <f t="shared" si="91"/>
        <v>0</v>
      </c>
      <c r="AI125" s="120"/>
      <c r="AJ125" s="121"/>
      <c r="AK125" s="121"/>
      <c r="AL125" s="122">
        <f t="shared" si="92"/>
        <v>0</v>
      </c>
      <c r="AM125" s="120"/>
      <c r="AN125" s="121"/>
      <c r="AO125" s="121"/>
      <c r="AP125" s="122">
        <f t="shared" si="93"/>
        <v>0</v>
      </c>
      <c r="AQ125" s="120"/>
      <c r="AR125" s="121"/>
      <c r="AS125" s="121"/>
      <c r="AT125" s="122">
        <f t="shared" si="94"/>
        <v>0</v>
      </c>
      <c r="AU125" s="120"/>
      <c r="AV125" s="121"/>
      <c r="AW125" s="121"/>
      <c r="AX125" s="122">
        <f t="shared" si="95"/>
        <v>0</v>
      </c>
      <c r="AY125" s="124"/>
    </row>
    <row r="126" spans="1:51" s="128" customFormat="1" ht="24.9" hidden="1" customHeight="1" x14ac:dyDescent="0.3">
      <c r="A126" s="28" t="s">
        <v>233</v>
      </c>
      <c r="B126" s="27" t="s">
        <v>232</v>
      </c>
      <c r="C126" s="125">
        <f>SUM(C124:C125)</f>
        <v>0</v>
      </c>
      <c r="D126" s="126">
        <f>SUM(D124:D125)</f>
        <v>0</v>
      </c>
      <c r="E126" s="126">
        <f>SUM(E124:E125)</f>
        <v>0</v>
      </c>
      <c r="F126" s="127">
        <f>IF((SUM(C126:E126))=SUM(F124:F125),SUM(F124:F125),"HIBA!")</f>
        <v>0</v>
      </c>
      <c r="G126" s="125">
        <f>SUM(G124:G125)</f>
        <v>0</v>
      </c>
      <c r="H126" s="126">
        <f>SUM(H124:H125)</f>
        <v>0</v>
      </c>
      <c r="I126" s="126">
        <f>SUM(I124:I125)</f>
        <v>0</v>
      </c>
      <c r="J126" s="127">
        <f>IF((SUM(F126:I126))=SUM(J124:J125),SUM(J124:J125),"HIBA!")</f>
        <v>0</v>
      </c>
      <c r="K126" s="125">
        <f>SUM(K124:K125)</f>
        <v>0</v>
      </c>
      <c r="L126" s="126">
        <f>SUM(L124:L125)</f>
        <v>0</v>
      </c>
      <c r="M126" s="126">
        <f>SUM(M124:M125)</f>
        <v>0</v>
      </c>
      <c r="N126" s="127">
        <f>IF((SUM(J126:M126))=SUM(N124:N125),SUM(N124:N125),"HIBA!")</f>
        <v>0</v>
      </c>
      <c r="O126" s="125">
        <f>SUM(O124:O125)</f>
        <v>0</v>
      </c>
      <c r="P126" s="126">
        <f>SUM(P124:P125)</f>
        <v>0</v>
      </c>
      <c r="Q126" s="126">
        <f>SUM(Q124:Q125)</f>
        <v>0</v>
      </c>
      <c r="R126" s="127">
        <f>IF((SUM(N126:Q126))=SUM(R124:R125),SUM(R124:R125),"HIBA!")</f>
        <v>0</v>
      </c>
      <c r="S126" s="125">
        <f>SUM(S124:S125)</f>
        <v>0</v>
      </c>
      <c r="T126" s="126">
        <f>SUM(T124:T125)</f>
        <v>0</v>
      </c>
      <c r="U126" s="126">
        <f>SUM(U124:U125)</f>
        <v>0</v>
      </c>
      <c r="V126" s="127">
        <f>IF((SUM(R126:U126))=SUM(V124:V125),SUM(V124:V125),"HIBA!")</f>
        <v>0</v>
      </c>
      <c r="W126" s="125">
        <f>SUM(W124:W125)</f>
        <v>0</v>
      </c>
      <c r="X126" s="126">
        <f>SUM(X124:X125)</f>
        <v>0</v>
      </c>
      <c r="Y126" s="126">
        <f>SUM(Y124:Y125)</f>
        <v>0</v>
      </c>
      <c r="Z126" s="127">
        <f>IF((SUM(V126:Y126))=SUM(Z124:Z125),SUM(Z124:Z125),"HIBA!")</f>
        <v>0</v>
      </c>
      <c r="AA126" s="125">
        <f>SUM(AA124:AA125)</f>
        <v>0</v>
      </c>
      <c r="AB126" s="126">
        <f>SUM(AB124:AB125)</f>
        <v>0</v>
      </c>
      <c r="AC126" s="126">
        <f>SUM(AC124:AC125)</f>
        <v>0</v>
      </c>
      <c r="AD126" s="127">
        <f>IF((SUM(Z126:AC126))=SUM(AD124:AD125),SUM(AD124:AD125),"HIBA!")</f>
        <v>0</v>
      </c>
      <c r="AE126" s="125">
        <f>SUM(AE124:AE125)</f>
        <v>0</v>
      </c>
      <c r="AF126" s="126">
        <f>SUM(AF124:AF125)</f>
        <v>0</v>
      </c>
      <c r="AG126" s="126">
        <f>SUM(AG124:AG125)</f>
        <v>0</v>
      </c>
      <c r="AH126" s="127">
        <f>IF((SUM(AD126:AG126))=SUM(AH124:AH125),SUM(AH124:AH125),"HIBA!")</f>
        <v>0</v>
      </c>
      <c r="AI126" s="125">
        <f>SUM(AI124:AI125)</f>
        <v>0</v>
      </c>
      <c r="AJ126" s="126">
        <f>SUM(AJ124:AJ125)</f>
        <v>0</v>
      </c>
      <c r="AK126" s="126">
        <f>SUM(AK124:AK125)</f>
        <v>0</v>
      </c>
      <c r="AL126" s="127">
        <f>IF((SUM(AH126:AK126))=SUM(AL124:AL125),SUM(AL124:AL125),"HIBA!")</f>
        <v>0</v>
      </c>
      <c r="AM126" s="125">
        <f>SUM(AM124:AM125)</f>
        <v>0</v>
      </c>
      <c r="AN126" s="126">
        <f>SUM(AN124:AN125)</f>
        <v>0</v>
      </c>
      <c r="AO126" s="126">
        <f>SUM(AO124:AO125)</f>
        <v>0</v>
      </c>
      <c r="AP126" s="127">
        <f>IF((SUM(AL126:AO126))=SUM(AP124:AP125),SUM(AP124:AP125),"HIBA!")</f>
        <v>0</v>
      </c>
      <c r="AQ126" s="125">
        <f>SUM(AQ124:AQ125)</f>
        <v>0</v>
      </c>
      <c r="AR126" s="126">
        <f>SUM(AR124:AR125)</f>
        <v>0</v>
      </c>
      <c r="AS126" s="126">
        <f>SUM(AS124:AS125)</f>
        <v>0</v>
      </c>
      <c r="AT126" s="127">
        <f>IF((SUM(AP126:AS126))=SUM(AT124:AT125),SUM(AT124:AT125),"HIBA!")</f>
        <v>0</v>
      </c>
      <c r="AU126" s="125">
        <f>SUM(AU124:AU125)</f>
        <v>0</v>
      </c>
      <c r="AV126" s="126">
        <f>SUM(AV124:AV125)</f>
        <v>0</v>
      </c>
      <c r="AW126" s="126">
        <f>SUM(AW124:AW125)</f>
        <v>0</v>
      </c>
      <c r="AX126" s="127">
        <f>IF((SUM(AT126:AW126))=SUM(AX124:AX125),SUM(AX124:AX125),"HIBA!")</f>
        <v>0</v>
      </c>
      <c r="AY126" s="129"/>
    </row>
    <row r="127" spans="1:51" s="128" customFormat="1" ht="24.9" hidden="1" customHeight="1" x14ac:dyDescent="0.3">
      <c r="A127" s="28" t="s">
        <v>231</v>
      </c>
      <c r="B127" s="27" t="s">
        <v>230</v>
      </c>
      <c r="C127" s="125">
        <f>SUM(C117:C123)</f>
        <v>0</v>
      </c>
      <c r="D127" s="126">
        <f>SUM(D117:D123)</f>
        <v>0</v>
      </c>
      <c r="E127" s="126">
        <f>SUM(E117:E123)</f>
        <v>0</v>
      </c>
      <c r="F127" s="127">
        <f>IF((SUM(C127:E127))=SUM(F118:F123,F126),SUM(F118:F123,F126),"HIBA!")</f>
        <v>0</v>
      </c>
      <c r="G127" s="125">
        <f>SUM(G117:G123)</f>
        <v>0</v>
      </c>
      <c r="H127" s="126">
        <f>SUM(H117:H123)</f>
        <v>0</v>
      </c>
      <c r="I127" s="126">
        <f>SUM(I117:I123)</f>
        <v>0</v>
      </c>
      <c r="J127" s="127">
        <f>IF((SUM(F127:I127))=SUM(J118:J123),SUM(J118:J123),"HIBA!")</f>
        <v>0</v>
      </c>
      <c r="K127" s="125">
        <f>SUM(K117:K123)</f>
        <v>0</v>
      </c>
      <c r="L127" s="126">
        <f>SUM(L117:L123)</f>
        <v>0</v>
      </c>
      <c r="M127" s="126">
        <f>SUM(M117:M123)</f>
        <v>0</v>
      </c>
      <c r="N127" s="127">
        <f>IF((SUM(J127:M127))=SUM(N118:N123),SUM(N118:N123),"HIBA!")</f>
        <v>0</v>
      </c>
      <c r="O127" s="125">
        <f>SUM(O117:O123)</f>
        <v>0</v>
      </c>
      <c r="P127" s="126">
        <f>SUM(P117:P123)</f>
        <v>0</v>
      </c>
      <c r="Q127" s="126">
        <f>SUM(Q117:Q123)</f>
        <v>0</v>
      </c>
      <c r="R127" s="127">
        <f>IF((SUM(N127:Q127))=SUM(R118:R123),SUM(R118:R123),"HIBA!")</f>
        <v>0</v>
      </c>
      <c r="S127" s="125">
        <f>SUM(S117:S123)</f>
        <v>0</v>
      </c>
      <c r="T127" s="126">
        <f>SUM(T117:T123)</f>
        <v>0</v>
      </c>
      <c r="U127" s="126">
        <f>SUM(U117:U123)</f>
        <v>0</v>
      </c>
      <c r="V127" s="127">
        <f>IF((SUM(R127:U127))=SUM(V118:V123),SUM(V118:V123),"HIBA!")</f>
        <v>0</v>
      </c>
      <c r="W127" s="125">
        <f>SUM(W117:W123)</f>
        <v>0</v>
      </c>
      <c r="X127" s="126">
        <f>SUM(X117:X123)</f>
        <v>0</v>
      </c>
      <c r="Y127" s="126">
        <f>SUM(Y117:Y123)</f>
        <v>0</v>
      </c>
      <c r="Z127" s="127">
        <f>IF((SUM(V127:Y127))=SUM(Z118:Z123),SUM(Z118:Z123),"HIBA!")</f>
        <v>0</v>
      </c>
      <c r="AA127" s="125">
        <f>SUM(AA117:AA123)</f>
        <v>0</v>
      </c>
      <c r="AB127" s="126">
        <f>SUM(AB117:AB123)</f>
        <v>0</v>
      </c>
      <c r="AC127" s="126">
        <f>SUM(AC117:AC123)</f>
        <v>0</v>
      </c>
      <c r="AD127" s="127">
        <f>IF((SUM(Z127:AC127))=SUM(AD118:AD123),SUM(AD118:AD123),"HIBA!")</f>
        <v>0</v>
      </c>
      <c r="AE127" s="125">
        <f>SUM(AE117:AE123)</f>
        <v>0</v>
      </c>
      <c r="AF127" s="126">
        <f>SUM(AF117:AF123)</f>
        <v>0</v>
      </c>
      <c r="AG127" s="126">
        <f>SUM(AG117:AG123)</f>
        <v>0</v>
      </c>
      <c r="AH127" s="127">
        <f>IF((SUM(AD127:AG127))=SUM(AH118:AH123),SUM(AH118:AH123),"HIBA!")</f>
        <v>0</v>
      </c>
      <c r="AI127" s="125">
        <f>SUM(AI117:AI123)</f>
        <v>0</v>
      </c>
      <c r="AJ127" s="126">
        <f>SUM(AJ117:AJ123)</f>
        <v>0</v>
      </c>
      <c r="AK127" s="126">
        <f>SUM(AK117:AK123)</f>
        <v>0</v>
      </c>
      <c r="AL127" s="127">
        <f>IF((SUM(AH127:AK127))=SUM(AL118:AL123),SUM(AL118:AL123),"HIBA!")</f>
        <v>0</v>
      </c>
      <c r="AM127" s="125">
        <f>SUM(AM117:AM123)</f>
        <v>0</v>
      </c>
      <c r="AN127" s="126">
        <f>SUM(AN117:AN123)</f>
        <v>0</v>
      </c>
      <c r="AO127" s="126">
        <f>SUM(AO117:AO123)</f>
        <v>0</v>
      </c>
      <c r="AP127" s="127">
        <f>IF((SUM(AL127:AO127))=SUM(AP118:AP123),SUM(AP118:AP123),"HIBA!")</f>
        <v>0</v>
      </c>
      <c r="AQ127" s="125">
        <f>SUM(AQ117:AQ123)</f>
        <v>0</v>
      </c>
      <c r="AR127" s="126">
        <f>SUM(AR117:AR123)</f>
        <v>0</v>
      </c>
      <c r="AS127" s="126">
        <f>SUM(AS117:AS123)</f>
        <v>0</v>
      </c>
      <c r="AT127" s="127">
        <f>IF((SUM(AP127:AS127))=SUM(AT118:AT123),SUM(AT118:AT123),"HIBA!")</f>
        <v>0</v>
      </c>
      <c r="AU127" s="125">
        <f>SUM(AU117:AU123)</f>
        <v>0</v>
      </c>
      <c r="AV127" s="126">
        <f>SUM(AV117:AV123)</f>
        <v>0</v>
      </c>
      <c r="AW127" s="126">
        <f>SUM(AW117:AW123)</f>
        <v>0</v>
      </c>
      <c r="AX127" s="127">
        <f>IF((SUM(AT127:AW127))=SUM(AX118:AX123),SUM(AX118:AX123),"HIBA!")</f>
        <v>0</v>
      </c>
      <c r="AY127" s="129"/>
    </row>
    <row r="128" spans="1:51" s="123" customFormat="1" ht="24.9" hidden="1" customHeight="1" x14ac:dyDescent="0.3">
      <c r="A128" s="34" t="s">
        <v>229</v>
      </c>
      <c r="B128" s="33" t="s">
        <v>228</v>
      </c>
      <c r="C128" s="120"/>
      <c r="D128" s="121"/>
      <c r="E128" s="121"/>
      <c r="F128" s="122">
        <f>SUM(C128:E128)</f>
        <v>0</v>
      </c>
      <c r="G128" s="120"/>
      <c r="H128" s="121"/>
      <c r="I128" s="121"/>
      <c r="J128" s="122">
        <f>SUM(F128:I128)</f>
        <v>0</v>
      </c>
      <c r="K128" s="120"/>
      <c r="L128" s="121"/>
      <c r="M128" s="121"/>
      <c r="N128" s="122">
        <f>SUM(J128:M128)</f>
        <v>0</v>
      </c>
      <c r="O128" s="120"/>
      <c r="P128" s="121"/>
      <c r="Q128" s="121"/>
      <c r="R128" s="122">
        <f>SUM(N128:Q128)</f>
        <v>0</v>
      </c>
      <c r="S128" s="120"/>
      <c r="T128" s="121"/>
      <c r="U128" s="121"/>
      <c r="V128" s="122">
        <f>SUM(R128:U128)</f>
        <v>0</v>
      </c>
      <c r="W128" s="120"/>
      <c r="X128" s="121"/>
      <c r="Y128" s="121"/>
      <c r="Z128" s="122">
        <f>SUM(V128:Y128)</f>
        <v>0</v>
      </c>
      <c r="AA128" s="120"/>
      <c r="AB128" s="121"/>
      <c r="AC128" s="121"/>
      <c r="AD128" s="122">
        <f>SUM(Z128:AC128)</f>
        <v>0</v>
      </c>
      <c r="AE128" s="120"/>
      <c r="AF128" s="121"/>
      <c r="AG128" s="121"/>
      <c r="AH128" s="122">
        <f>SUM(AD128:AG128)</f>
        <v>0</v>
      </c>
      <c r="AI128" s="120"/>
      <c r="AJ128" s="121"/>
      <c r="AK128" s="121"/>
      <c r="AL128" s="122">
        <f>SUM(AH128:AK128)</f>
        <v>0</v>
      </c>
      <c r="AM128" s="120"/>
      <c r="AN128" s="121"/>
      <c r="AO128" s="121"/>
      <c r="AP128" s="122">
        <f>SUM(AL128:AO128)</f>
        <v>0</v>
      </c>
      <c r="AQ128" s="120"/>
      <c r="AR128" s="121"/>
      <c r="AS128" s="121"/>
      <c r="AT128" s="122">
        <f>SUM(AP128:AS128)</f>
        <v>0</v>
      </c>
      <c r="AU128" s="120"/>
      <c r="AV128" s="121"/>
      <c r="AW128" s="121"/>
      <c r="AX128" s="122">
        <f>SUM(AT128:AW128)</f>
        <v>0</v>
      </c>
      <c r="AY128" s="124"/>
    </row>
    <row r="129" spans="1:51" s="123" customFormat="1" ht="24.9" hidden="1" customHeight="1" x14ac:dyDescent="0.3">
      <c r="A129" s="34" t="s">
        <v>227</v>
      </c>
      <c r="B129" s="33" t="s">
        <v>226</v>
      </c>
      <c r="C129" s="120"/>
      <c r="D129" s="121"/>
      <c r="E129" s="121"/>
      <c r="F129" s="122">
        <f>SUM(C129:E129)</f>
        <v>0</v>
      </c>
      <c r="G129" s="120"/>
      <c r="H129" s="121"/>
      <c r="I129" s="121"/>
      <c r="J129" s="122">
        <f>SUM(F129:I129)</f>
        <v>0</v>
      </c>
      <c r="K129" s="120"/>
      <c r="L129" s="121"/>
      <c r="M129" s="121"/>
      <c r="N129" s="122">
        <f>SUM(J129:M129)</f>
        <v>0</v>
      </c>
      <c r="O129" s="120"/>
      <c r="P129" s="121"/>
      <c r="Q129" s="121"/>
      <c r="R129" s="122">
        <f>SUM(N129:Q129)</f>
        <v>0</v>
      </c>
      <c r="S129" s="120"/>
      <c r="T129" s="121"/>
      <c r="U129" s="121"/>
      <c r="V129" s="122">
        <f>SUM(R129:U129)</f>
        <v>0</v>
      </c>
      <c r="W129" s="120"/>
      <c r="X129" s="121"/>
      <c r="Y129" s="121"/>
      <c r="Z129" s="122">
        <f>SUM(V129:Y129)</f>
        <v>0</v>
      </c>
      <c r="AA129" s="120"/>
      <c r="AB129" s="121"/>
      <c r="AC129" s="121"/>
      <c r="AD129" s="122">
        <f>SUM(Z129:AC129)</f>
        <v>0</v>
      </c>
      <c r="AE129" s="120"/>
      <c r="AF129" s="121"/>
      <c r="AG129" s="121"/>
      <c r="AH129" s="122">
        <f>SUM(AD129:AG129)</f>
        <v>0</v>
      </c>
      <c r="AI129" s="120"/>
      <c r="AJ129" s="121"/>
      <c r="AK129" s="121"/>
      <c r="AL129" s="122">
        <f>SUM(AH129:AK129)</f>
        <v>0</v>
      </c>
      <c r="AM129" s="120"/>
      <c r="AN129" s="121"/>
      <c r="AO129" s="121"/>
      <c r="AP129" s="122">
        <f>SUM(AL129:AO129)</f>
        <v>0</v>
      </c>
      <c r="AQ129" s="120"/>
      <c r="AR129" s="121"/>
      <c r="AS129" s="121"/>
      <c r="AT129" s="122">
        <f>SUM(AP129:AS129)</f>
        <v>0</v>
      </c>
      <c r="AU129" s="120"/>
      <c r="AV129" s="121"/>
      <c r="AW129" s="121"/>
      <c r="AX129" s="122">
        <f>SUM(AT129:AW129)</f>
        <v>0</v>
      </c>
      <c r="AY129" s="124"/>
    </row>
    <row r="130" spans="1:51" s="123" customFormat="1" ht="24.9" hidden="1" customHeight="1" x14ac:dyDescent="0.3">
      <c r="A130" s="34" t="s">
        <v>225</v>
      </c>
      <c r="B130" s="33" t="s">
        <v>224</v>
      </c>
      <c r="C130" s="120"/>
      <c r="D130" s="121"/>
      <c r="E130" s="121"/>
      <c r="F130" s="122">
        <f>SUM(C130:E130)</f>
        <v>0</v>
      </c>
      <c r="G130" s="120"/>
      <c r="H130" s="121"/>
      <c r="I130" s="121"/>
      <c r="J130" s="122">
        <f>SUM(F130:I130)</f>
        <v>0</v>
      </c>
      <c r="K130" s="120"/>
      <c r="L130" s="121"/>
      <c r="M130" s="121"/>
      <c r="N130" s="122">
        <f>SUM(J130:M130)</f>
        <v>0</v>
      </c>
      <c r="O130" s="120"/>
      <c r="P130" s="121"/>
      <c r="Q130" s="121"/>
      <c r="R130" s="122">
        <f>SUM(N130:Q130)</f>
        <v>0</v>
      </c>
      <c r="S130" s="120"/>
      <c r="T130" s="121"/>
      <c r="U130" s="121"/>
      <c r="V130" s="122">
        <f>SUM(R130:U130)</f>
        <v>0</v>
      </c>
      <c r="W130" s="120"/>
      <c r="X130" s="121"/>
      <c r="Y130" s="121"/>
      <c r="Z130" s="122">
        <f>SUM(V130:Y130)</f>
        <v>0</v>
      </c>
      <c r="AA130" s="120"/>
      <c r="AB130" s="121"/>
      <c r="AC130" s="121"/>
      <c r="AD130" s="122">
        <f>SUM(Z130:AC130)</f>
        <v>0</v>
      </c>
      <c r="AE130" s="120"/>
      <c r="AF130" s="121"/>
      <c r="AG130" s="121"/>
      <c r="AH130" s="122">
        <f>SUM(AD130:AG130)</f>
        <v>0</v>
      </c>
      <c r="AI130" s="120"/>
      <c r="AJ130" s="121"/>
      <c r="AK130" s="121"/>
      <c r="AL130" s="122">
        <f>SUM(AH130:AK130)</f>
        <v>0</v>
      </c>
      <c r="AM130" s="120"/>
      <c r="AN130" s="121"/>
      <c r="AO130" s="121"/>
      <c r="AP130" s="122">
        <f>SUM(AL130:AO130)</f>
        <v>0</v>
      </c>
      <c r="AQ130" s="120"/>
      <c r="AR130" s="121"/>
      <c r="AS130" s="121"/>
      <c r="AT130" s="122">
        <f>SUM(AP130:AS130)</f>
        <v>0</v>
      </c>
      <c r="AU130" s="120"/>
      <c r="AV130" s="121"/>
      <c r="AW130" s="121"/>
      <c r="AX130" s="122">
        <f>SUM(AT130:AW130)</f>
        <v>0</v>
      </c>
      <c r="AY130" s="124"/>
    </row>
    <row r="131" spans="1:51" s="123" customFormat="1" ht="24.9" hidden="1" customHeight="1" x14ac:dyDescent="0.3">
      <c r="A131" s="34" t="s">
        <v>223</v>
      </c>
      <c r="B131" s="33" t="s">
        <v>222</v>
      </c>
      <c r="C131" s="120"/>
      <c r="D131" s="121"/>
      <c r="E131" s="121"/>
      <c r="F131" s="122">
        <f>SUM(C131:E131)</f>
        <v>0</v>
      </c>
      <c r="G131" s="120"/>
      <c r="H131" s="121"/>
      <c r="I131" s="121"/>
      <c r="J131" s="122">
        <f>SUM(F131:I131)</f>
        <v>0</v>
      </c>
      <c r="K131" s="120"/>
      <c r="L131" s="121"/>
      <c r="M131" s="121"/>
      <c r="N131" s="122">
        <f>SUM(J131:M131)</f>
        <v>0</v>
      </c>
      <c r="O131" s="120"/>
      <c r="P131" s="121"/>
      <c r="Q131" s="121"/>
      <c r="R131" s="122">
        <f>SUM(N131:Q131)</f>
        <v>0</v>
      </c>
      <c r="S131" s="120"/>
      <c r="T131" s="121"/>
      <c r="U131" s="121"/>
      <c r="V131" s="122">
        <f>SUM(R131:U131)</f>
        <v>0</v>
      </c>
      <c r="W131" s="120"/>
      <c r="X131" s="121"/>
      <c r="Y131" s="121"/>
      <c r="Z131" s="122">
        <f>SUM(V131:Y131)</f>
        <v>0</v>
      </c>
      <c r="AA131" s="120"/>
      <c r="AB131" s="121"/>
      <c r="AC131" s="121"/>
      <c r="AD131" s="122">
        <f>SUM(Z131:AC131)</f>
        <v>0</v>
      </c>
      <c r="AE131" s="120"/>
      <c r="AF131" s="121"/>
      <c r="AG131" s="121"/>
      <c r="AH131" s="122">
        <f>SUM(AD131:AG131)</f>
        <v>0</v>
      </c>
      <c r="AI131" s="120"/>
      <c r="AJ131" s="121"/>
      <c r="AK131" s="121"/>
      <c r="AL131" s="122">
        <f>SUM(AH131:AK131)</f>
        <v>0</v>
      </c>
      <c r="AM131" s="120"/>
      <c r="AN131" s="121"/>
      <c r="AO131" s="121"/>
      <c r="AP131" s="122">
        <f>SUM(AL131:AO131)</f>
        <v>0</v>
      </c>
      <c r="AQ131" s="120"/>
      <c r="AR131" s="121"/>
      <c r="AS131" s="121"/>
      <c r="AT131" s="122">
        <f>SUM(AP131:AS131)</f>
        <v>0</v>
      </c>
      <c r="AU131" s="120"/>
      <c r="AV131" s="121"/>
      <c r="AW131" s="121"/>
      <c r="AX131" s="122">
        <f>SUM(AT131:AW131)</f>
        <v>0</v>
      </c>
      <c r="AY131" s="124"/>
    </row>
    <row r="132" spans="1:51" s="123" customFormat="1" ht="24.9" hidden="1" customHeight="1" x14ac:dyDescent="0.3">
      <c r="A132" s="34" t="s">
        <v>221</v>
      </c>
      <c r="B132" s="33" t="s">
        <v>220</v>
      </c>
      <c r="C132" s="120"/>
      <c r="D132" s="121"/>
      <c r="E132" s="121"/>
      <c r="F132" s="122">
        <f>SUM(C132:E132)</f>
        <v>0</v>
      </c>
      <c r="G132" s="120"/>
      <c r="H132" s="121"/>
      <c r="I132" s="121"/>
      <c r="J132" s="122">
        <f>SUM(F132:I132)</f>
        <v>0</v>
      </c>
      <c r="K132" s="120"/>
      <c r="L132" s="121"/>
      <c r="M132" s="121"/>
      <c r="N132" s="122">
        <f>SUM(J132:M132)</f>
        <v>0</v>
      </c>
      <c r="O132" s="120"/>
      <c r="P132" s="121"/>
      <c r="Q132" s="121"/>
      <c r="R132" s="122">
        <f>SUM(N132:Q132)</f>
        <v>0</v>
      </c>
      <c r="S132" s="120"/>
      <c r="T132" s="121"/>
      <c r="U132" s="121"/>
      <c r="V132" s="122">
        <f>SUM(R132:U132)</f>
        <v>0</v>
      </c>
      <c r="W132" s="120"/>
      <c r="X132" s="121"/>
      <c r="Y132" s="121"/>
      <c r="Z132" s="122">
        <f>SUM(V132:Y132)</f>
        <v>0</v>
      </c>
      <c r="AA132" s="120"/>
      <c r="AB132" s="121"/>
      <c r="AC132" s="121"/>
      <c r="AD132" s="122">
        <f>SUM(Z132:AC132)</f>
        <v>0</v>
      </c>
      <c r="AE132" s="120"/>
      <c r="AF132" s="121"/>
      <c r="AG132" s="121"/>
      <c r="AH132" s="122">
        <f>SUM(AD132:AG132)</f>
        <v>0</v>
      </c>
      <c r="AI132" s="120"/>
      <c r="AJ132" s="121"/>
      <c r="AK132" s="121"/>
      <c r="AL132" s="122">
        <f>SUM(AH132:AK132)</f>
        <v>0</v>
      </c>
      <c r="AM132" s="120"/>
      <c r="AN132" s="121"/>
      <c r="AO132" s="121"/>
      <c r="AP132" s="122">
        <f>SUM(AL132:AO132)</f>
        <v>0</v>
      </c>
      <c r="AQ132" s="120"/>
      <c r="AR132" s="121"/>
      <c r="AS132" s="121"/>
      <c r="AT132" s="122">
        <f>SUM(AP132:AS132)</f>
        <v>0</v>
      </c>
      <c r="AU132" s="120"/>
      <c r="AV132" s="121"/>
      <c r="AW132" s="121"/>
      <c r="AX132" s="122">
        <f>SUM(AT132:AW132)</f>
        <v>0</v>
      </c>
      <c r="AY132" s="124"/>
    </row>
    <row r="133" spans="1:51" s="128" customFormat="1" ht="24.9" hidden="1" customHeight="1" x14ac:dyDescent="0.3">
      <c r="A133" s="28" t="s">
        <v>219</v>
      </c>
      <c r="B133" s="27" t="s">
        <v>218</v>
      </c>
      <c r="C133" s="125">
        <f>SUM(C128:C132)</f>
        <v>0</v>
      </c>
      <c r="D133" s="126">
        <f>SUM(D128:D132)</f>
        <v>0</v>
      </c>
      <c r="E133" s="126">
        <f>SUM(E128:E132)</f>
        <v>0</v>
      </c>
      <c r="F133" s="127">
        <f>IF((SUM(C133:E133))=SUM(F128:F132),SUM(F128:F132),"HIBA!")</f>
        <v>0</v>
      </c>
      <c r="G133" s="125">
        <f>SUM(G128:G131)</f>
        <v>0</v>
      </c>
      <c r="H133" s="126">
        <f>SUM(H128:H131)</f>
        <v>0</v>
      </c>
      <c r="I133" s="126">
        <f>SUM(I128:I131)</f>
        <v>0</v>
      </c>
      <c r="J133" s="127">
        <f>IF((SUM(F133:I133))=SUM(J128:J132),SUM(J128:J132),"HIBA!")</f>
        <v>0</v>
      </c>
      <c r="K133" s="125">
        <f>SUM(K128:K131)</f>
        <v>0</v>
      </c>
      <c r="L133" s="126">
        <f>SUM(L128:L131)</f>
        <v>0</v>
      </c>
      <c r="M133" s="126">
        <f>SUM(M128:M131)</f>
        <v>0</v>
      </c>
      <c r="N133" s="127">
        <f>IF((SUM(J133:M133))=SUM(N128:N132),SUM(N128:N132),"HIBA!")</f>
        <v>0</v>
      </c>
      <c r="O133" s="125">
        <f>SUM(O128:O131)</f>
        <v>0</v>
      </c>
      <c r="P133" s="126">
        <f>SUM(P128:P131)</f>
        <v>0</v>
      </c>
      <c r="Q133" s="126">
        <f>SUM(Q128:Q131)</f>
        <v>0</v>
      </c>
      <c r="R133" s="127">
        <f>IF((SUM(N133:Q133))=SUM(R128:R132),SUM(R128:R132),"HIBA!")</f>
        <v>0</v>
      </c>
      <c r="S133" s="125">
        <f>SUM(S128:S131)</f>
        <v>0</v>
      </c>
      <c r="T133" s="126">
        <f>SUM(T128:T131)</f>
        <v>0</v>
      </c>
      <c r="U133" s="126">
        <f>SUM(U128:U131)</f>
        <v>0</v>
      </c>
      <c r="V133" s="127">
        <f>IF((SUM(R133:U133))=SUM(V128:V132),SUM(V128:V132),"HIBA!")</f>
        <v>0</v>
      </c>
      <c r="W133" s="125">
        <f>SUM(W128:W131)</f>
        <v>0</v>
      </c>
      <c r="X133" s="126">
        <f>SUM(X128:X131)</f>
        <v>0</v>
      </c>
      <c r="Y133" s="126">
        <f>SUM(Y128:Y131)</f>
        <v>0</v>
      </c>
      <c r="Z133" s="127">
        <f>IF((SUM(V133:Y133))=SUM(Z128:Z132),SUM(Z128:Z132),"HIBA!")</f>
        <v>0</v>
      </c>
      <c r="AA133" s="125">
        <f>SUM(AA128:AA131)</f>
        <v>0</v>
      </c>
      <c r="AB133" s="126">
        <f>SUM(AB128:AB131)</f>
        <v>0</v>
      </c>
      <c r="AC133" s="126">
        <f>SUM(AC128:AC131)</f>
        <v>0</v>
      </c>
      <c r="AD133" s="127">
        <f>IF((SUM(Z133:AC133))=SUM(AD128:AD132),SUM(AD128:AD132),"HIBA!")</f>
        <v>0</v>
      </c>
      <c r="AE133" s="125">
        <f>SUM(AE128:AE131)</f>
        <v>0</v>
      </c>
      <c r="AF133" s="126">
        <f>SUM(AF128:AF131)</f>
        <v>0</v>
      </c>
      <c r="AG133" s="126">
        <f>SUM(AG128:AG131)</f>
        <v>0</v>
      </c>
      <c r="AH133" s="127">
        <f>IF((SUM(AD133:AG133))=SUM(AH128:AH132),SUM(AH128:AH132),"HIBA!")</f>
        <v>0</v>
      </c>
      <c r="AI133" s="125">
        <f>SUM(AI128:AI131)</f>
        <v>0</v>
      </c>
      <c r="AJ133" s="126">
        <f>SUM(AJ128:AJ131)</f>
        <v>0</v>
      </c>
      <c r="AK133" s="126">
        <f>SUM(AK128:AK131)</f>
        <v>0</v>
      </c>
      <c r="AL133" s="127">
        <f>IF((SUM(AH133:AK133))=SUM(AL128:AL132),SUM(AL128:AL132),"HIBA!")</f>
        <v>0</v>
      </c>
      <c r="AM133" s="125">
        <f>SUM(AM128:AM131)</f>
        <v>0</v>
      </c>
      <c r="AN133" s="126">
        <f>SUM(AN128:AN131)</f>
        <v>0</v>
      </c>
      <c r="AO133" s="126">
        <f>SUM(AO128:AO131)</f>
        <v>0</v>
      </c>
      <c r="AP133" s="127">
        <f>IF((SUM(AL133:AO133))=SUM(AP128:AP132),SUM(AP128:AP132),"HIBA!")</f>
        <v>0</v>
      </c>
      <c r="AQ133" s="125">
        <f>SUM(AQ128:AQ131)</f>
        <v>0</v>
      </c>
      <c r="AR133" s="126">
        <f>SUM(AR128:AR131)</f>
        <v>0</v>
      </c>
      <c r="AS133" s="126">
        <f>SUM(AS128:AS131)</f>
        <v>0</v>
      </c>
      <c r="AT133" s="127">
        <f>IF((SUM(AP133:AS133))=SUM(AT128:AT132),SUM(AT128:AT132),"HIBA!")</f>
        <v>0</v>
      </c>
      <c r="AU133" s="125">
        <f>SUM(AU128:AU131)</f>
        <v>0</v>
      </c>
      <c r="AV133" s="126">
        <f>SUM(AV128:AV131)</f>
        <v>0</v>
      </c>
      <c r="AW133" s="126">
        <f>SUM(AW128:AW131)</f>
        <v>0</v>
      </c>
      <c r="AX133" s="127">
        <f>IF((SUM(AT133:AW133))=SUM(AX128:AX132),SUM(AX128:AX132),"HIBA!")</f>
        <v>0</v>
      </c>
      <c r="AY133" s="129"/>
    </row>
    <row r="134" spans="1:51" s="142" customFormat="1" ht="24.9" hidden="1" customHeight="1" x14ac:dyDescent="0.3">
      <c r="A134" s="45" t="s">
        <v>217</v>
      </c>
      <c r="B134" s="21" t="s">
        <v>216</v>
      </c>
      <c r="C134" s="139"/>
      <c r="D134" s="140"/>
      <c r="E134" s="140"/>
      <c r="F134" s="141">
        <f>SUM(C134:E134)</f>
        <v>0</v>
      </c>
      <c r="G134" s="139"/>
      <c r="H134" s="140"/>
      <c r="I134" s="140"/>
      <c r="J134" s="141">
        <f>SUM(F134:I134)</f>
        <v>0</v>
      </c>
      <c r="K134" s="139"/>
      <c r="L134" s="140"/>
      <c r="M134" s="140"/>
      <c r="N134" s="141">
        <f>SUM(J134:M134)</f>
        <v>0</v>
      </c>
      <c r="O134" s="139"/>
      <c r="P134" s="140"/>
      <c r="Q134" s="140"/>
      <c r="R134" s="141">
        <f>SUM(N134:Q134)</f>
        <v>0</v>
      </c>
      <c r="S134" s="139"/>
      <c r="T134" s="140"/>
      <c r="U134" s="140"/>
      <c r="V134" s="141">
        <f>SUM(R134:U134)</f>
        <v>0</v>
      </c>
      <c r="W134" s="139"/>
      <c r="X134" s="140"/>
      <c r="Y134" s="140"/>
      <c r="Z134" s="141">
        <f>SUM(V134:Y134)</f>
        <v>0</v>
      </c>
      <c r="AA134" s="139"/>
      <c r="AB134" s="140"/>
      <c r="AC134" s="140"/>
      <c r="AD134" s="141">
        <f>SUM(Z134:AC134)</f>
        <v>0</v>
      </c>
      <c r="AE134" s="139"/>
      <c r="AF134" s="140"/>
      <c r="AG134" s="140"/>
      <c r="AH134" s="141">
        <f>SUM(AD134:AG134)</f>
        <v>0</v>
      </c>
      <c r="AI134" s="139"/>
      <c r="AJ134" s="140"/>
      <c r="AK134" s="140"/>
      <c r="AL134" s="141">
        <f>SUM(AH134:AK134)</f>
        <v>0</v>
      </c>
      <c r="AM134" s="139"/>
      <c r="AN134" s="140"/>
      <c r="AO134" s="140"/>
      <c r="AP134" s="141">
        <f>SUM(AL134:AO134)</f>
        <v>0</v>
      </c>
      <c r="AQ134" s="139"/>
      <c r="AR134" s="140"/>
      <c r="AS134" s="140"/>
      <c r="AT134" s="141">
        <f>SUM(AP134:AS134)</f>
        <v>0</v>
      </c>
      <c r="AU134" s="139"/>
      <c r="AV134" s="140"/>
      <c r="AW134" s="140"/>
      <c r="AX134" s="141">
        <f>SUM(AT134:AW134)</f>
        <v>0</v>
      </c>
      <c r="AY134" s="143"/>
    </row>
    <row r="135" spans="1:51" s="142" customFormat="1" ht="24.9" hidden="1" customHeight="1" x14ac:dyDescent="0.3">
      <c r="A135" s="45" t="s">
        <v>215</v>
      </c>
      <c r="B135" s="21" t="s">
        <v>214</v>
      </c>
      <c r="C135" s="139"/>
      <c r="D135" s="140"/>
      <c r="E135" s="140"/>
      <c r="F135" s="141">
        <f>SUM(C135:E135)</f>
        <v>0</v>
      </c>
      <c r="G135" s="139"/>
      <c r="H135" s="140"/>
      <c r="I135" s="140"/>
      <c r="J135" s="141">
        <f>SUM(F135:I135)</f>
        <v>0</v>
      </c>
      <c r="K135" s="139"/>
      <c r="L135" s="140"/>
      <c r="M135" s="140"/>
      <c r="N135" s="141">
        <f>SUM(J135:M135)</f>
        <v>0</v>
      </c>
      <c r="O135" s="139"/>
      <c r="P135" s="140"/>
      <c r="Q135" s="140"/>
      <c r="R135" s="141">
        <f>SUM(N135:Q135)</f>
        <v>0</v>
      </c>
      <c r="S135" s="139"/>
      <c r="T135" s="140"/>
      <c r="U135" s="140"/>
      <c r="V135" s="141">
        <f>SUM(R135:U135)</f>
        <v>0</v>
      </c>
      <c r="W135" s="139"/>
      <c r="X135" s="140"/>
      <c r="Y135" s="140"/>
      <c r="Z135" s="141">
        <f>SUM(V135:Y135)</f>
        <v>0</v>
      </c>
      <c r="AA135" s="139"/>
      <c r="AB135" s="140"/>
      <c r="AC135" s="140"/>
      <c r="AD135" s="141">
        <f>SUM(Z135:AC135)</f>
        <v>0</v>
      </c>
      <c r="AE135" s="139"/>
      <c r="AF135" s="140"/>
      <c r="AG135" s="140"/>
      <c r="AH135" s="141">
        <f>SUM(AD135:AG135)</f>
        <v>0</v>
      </c>
      <c r="AI135" s="139"/>
      <c r="AJ135" s="140"/>
      <c r="AK135" s="140"/>
      <c r="AL135" s="141">
        <f>SUM(AH135:AK135)</f>
        <v>0</v>
      </c>
      <c r="AM135" s="139"/>
      <c r="AN135" s="140"/>
      <c r="AO135" s="140"/>
      <c r="AP135" s="141">
        <f>SUM(AL135:AO135)</f>
        <v>0</v>
      </c>
      <c r="AQ135" s="139"/>
      <c r="AR135" s="140"/>
      <c r="AS135" s="140"/>
      <c r="AT135" s="141">
        <f>SUM(AP135:AS135)</f>
        <v>0</v>
      </c>
      <c r="AU135" s="139"/>
      <c r="AV135" s="140"/>
      <c r="AW135" s="140"/>
      <c r="AX135" s="141">
        <f>SUM(AT135:AW135)</f>
        <v>0</v>
      </c>
      <c r="AY135" s="143"/>
    </row>
    <row r="136" spans="1:51" s="148" customFormat="1" ht="30" customHeight="1" x14ac:dyDescent="0.3">
      <c r="A136" s="39" t="s">
        <v>213</v>
      </c>
      <c r="B136" s="38" t="s">
        <v>212</v>
      </c>
      <c r="C136" s="152">
        <f>SUM(C127,C133:C135)</f>
        <v>0</v>
      </c>
      <c r="D136" s="153">
        <f>SUM(D127,D133:D135)</f>
        <v>0</v>
      </c>
      <c r="E136" s="153">
        <f>SUM(E127,E133:E135)</f>
        <v>0</v>
      </c>
      <c r="F136" s="154">
        <f>IF((SUM(C136:E136))=SUM(F127,F133:F135),SUM(F127,F133:F135),"HIBA!")</f>
        <v>0</v>
      </c>
      <c r="G136" s="152">
        <f>SUM(G127,G133,G134)</f>
        <v>0</v>
      </c>
      <c r="H136" s="153">
        <f>SUM(H127,H133,H134)</f>
        <v>0</v>
      </c>
      <c r="I136" s="153">
        <f>SUM(I127,I133,I134)</f>
        <v>0</v>
      </c>
      <c r="J136" s="154">
        <f>IF((SUM(F136:I136))=SUM(J127,J133,J134),SUM(J127,J133,J134),"HIBA!")</f>
        <v>0</v>
      </c>
      <c r="K136" s="152">
        <f>SUM(K127,K133,K134)</f>
        <v>0</v>
      </c>
      <c r="L136" s="153">
        <f>SUM(L127,L133,L134)</f>
        <v>0</v>
      </c>
      <c r="M136" s="153">
        <f>SUM(M127,M133,M134)</f>
        <v>0</v>
      </c>
      <c r="N136" s="154">
        <f>IF((SUM(J136:M136))=SUM(N127,N133,N134),SUM(N127,N133,N134),"HIBA!")</f>
        <v>0</v>
      </c>
      <c r="O136" s="152">
        <f>SUM(O127,O133,O134)</f>
        <v>0</v>
      </c>
      <c r="P136" s="153">
        <f>SUM(P127,P133,P134)</f>
        <v>0</v>
      </c>
      <c r="Q136" s="153">
        <f>SUM(Q127,Q133,Q134)</f>
        <v>0</v>
      </c>
      <c r="R136" s="154">
        <f>IF((SUM(N136:Q136))=SUM(R127,R133,R134),SUM(R127,R133,R134),"HIBA!")</f>
        <v>0</v>
      </c>
      <c r="S136" s="152">
        <f>SUM(S127,S133,S134)</f>
        <v>0</v>
      </c>
      <c r="T136" s="153">
        <f>SUM(T127,T133,T134)</f>
        <v>0</v>
      </c>
      <c r="U136" s="153">
        <f>SUM(U127,U133,U134)</f>
        <v>0</v>
      </c>
      <c r="V136" s="154">
        <f>IF((SUM(R136:U136))=SUM(V127,V133,V134),SUM(V127,V133,V134),"HIBA!")</f>
        <v>0</v>
      </c>
      <c r="W136" s="152">
        <f>SUM(W127,W133,W134)</f>
        <v>0</v>
      </c>
      <c r="X136" s="153">
        <f>SUM(X127,X133,X134)</f>
        <v>0</v>
      </c>
      <c r="Y136" s="153">
        <f>SUM(Y127,Y133,Y134)</f>
        <v>0</v>
      </c>
      <c r="Z136" s="154">
        <f>IF((SUM(V136:Y136))=SUM(Z127,Z133,Z134),SUM(Z127,Z133,Z134),"HIBA!")</f>
        <v>0</v>
      </c>
      <c r="AA136" s="152">
        <f>SUM(AA127,AA133,AA134)</f>
        <v>0</v>
      </c>
      <c r="AB136" s="153">
        <f>SUM(AB127,AB133,AB134)</f>
        <v>0</v>
      </c>
      <c r="AC136" s="153">
        <f>SUM(AC127,AC133,AC134)</f>
        <v>0</v>
      </c>
      <c r="AD136" s="154">
        <f>IF((SUM(Z136:AC136))=SUM(AD127,AD133,AD134),SUM(AD127,AD133,AD134),"HIBA!")</f>
        <v>0</v>
      </c>
      <c r="AE136" s="152">
        <f>SUM(AE127,AE133,AE134)</f>
        <v>0</v>
      </c>
      <c r="AF136" s="153">
        <f>SUM(AF127,AF133,AF134)</f>
        <v>0</v>
      </c>
      <c r="AG136" s="153">
        <f>SUM(AG127,AG133,AG134)</f>
        <v>0</v>
      </c>
      <c r="AH136" s="154">
        <f>IF((SUM(AD136:AG136))=SUM(AH127,AH133,AH134),SUM(AH127,AH133,AH134),"HIBA!")</f>
        <v>0</v>
      </c>
      <c r="AI136" s="152">
        <f>SUM(AI127,AI133,AI134)</f>
        <v>0</v>
      </c>
      <c r="AJ136" s="153">
        <f>SUM(AJ127,AJ133,AJ134)</f>
        <v>0</v>
      </c>
      <c r="AK136" s="153">
        <f>SUM(AK127,AK133,AK134)</f>
        <v>0</v>
      </c>
      <c r="AL136" s="154">
        <f>IF((SUM(AH136:AK136))=SUM(AL127,AL133,AL134),SUM(AL127,AL133,AL134),"HIBA!")</f>
        <v>0</v>
      </c>
      <c r="AM136" s="152">
        <f>SUM(AM127,AM133,AM134)</f>
        <v>0</v>
      </c>
      <c r="AN136" s="153">
        <f>SUM(AN127,AN133,AN134)</f>
        <v>0</v>
      </c>
      <c r="AO136" s="153">
        <f>SUM(AO127,AO133,AO134)</f>
        <v>0</v>
      </c>
      <c r="AP136" s="154">
        <f>IF((SUM(AL136:AO136))=SUM(AP127,AP133,AP134),SUM(AP127,AP133,AP134),"HIBA!")</f>
        <v>0</v>
      </c>
      <c r="AQ136" s="152">
        <f>SUM(AQ127,AQ133,AQ134)</f>
        <v>0</v>
      </c>
      <c r="AR136" s="153">
        <f>SUM(AR127,AR133,AR134)</f>
        <v>0</v>
      </c>
      <c r="AS136" s="153">
        <f>SUM(AS127,AS133,AS134)</f>
        <v>0</v>
      </c>
      <c r="AT136" s="154">
        <f>IF((SUM(AP136:AS136))=SUM(AT127,AT133,AT134),SUM(AT127,AT133,AT134),"HIBA!")</f>
        <v>0</v>
      </c>
      <c r="AU136" s="152">
        <f>SUM(AU127,AU133,AU134)</f>
        <v>0</v>
      </c>
      <c r="AV136" s="153">
        <f>SUM(AV127,AV133,AV134)</f>
        <v>0</v>
      </c>
      <c r="AW136" s="153">
        <f>SUM(AW127,AW133,AW134)</f>
        <v>0</v>
      </c>
      <c r="AX136" s="154">
        <f>IF((SUM(AT136:AW136))=SUM(AX127,AX133,AX134),SUM(AX127,AX133,AX134),"HIBA!")</f>
        <v>0</v>
      </c>
      <c r="AY136" s="149"/>
    </row>
    <row r="137" spans="1:51" s="148" customFormat="1" ht="30" customHeight="1" thickBot="1" x14ac:dyDescent="0.35">
      <c r="A137" s="155" t="s">
        <v>211</v>
      </c>
      <c r="B137" s="9"/>
      <c r="C137" s="156">
        <f>SUM(C136,C106)</f>
        <v>0</v>
      </c>
      <c r="D137" s="157">
        <f>SUM(D136,D106)</f>
        <v>0</v>
      </c>
      <c r="E137" s="157">
        <f>SUM(E136,E106)</f>
        <v>0</v>
      </c>
      <c r="F137" s="158">
        <f>IF((SUM(C137:E137))=SUM(F136,F106),SUM(F136,F106),"HIBA!")</f>
        <v>0</v>
      </c>
      <c r="G137" s="156">
        <f>SUM(G136,G106)</f>
        <v>0</v>
      </c>
      <c r="H137" s="157">
        <f>SUM(H136,H106)</f>
        <v>0</v>
      </c>
      <c r="I137" s="157">
        <f>SUM(I136,I106)</f>
        <v>0</v>
      </c>
      <c r="J137" s="158">
        <f>IF((SUM(F137:I137))=SUM(J136,J106),SUM(J136,J106),"HIBA!")</f>
        <v>0</v>
      </c>
      <c r="K137" s="156">
        <f>SUM(K136,K106)</f>
        <v>0</v>
      </c>
      <c r="L137" s="157">
        <f>SUM(L136,L106)</f>
        <v>0</v>
      </c>
      <c r="M137" s="157">
        <f>SUM(M136,M106)</f>
        <v>0</v>
      </c>
      <c r="N137" s="158">
        <f>IF((SUM(J137:M137))=SUM(N136,N106),SUM(N136,N106),"HIBA!")</f>
        <v>0</v>
      </c>
      <c r="O137" s="156">
        <f>SUM(O136,O106)</f>
        <v>0</v>
      </c>
      <c r="P137" s="157">
        <f>SUM(P136,P106)</f>
        <v>0</v>
      </c>
      <c r="Q137" s="157">
        <f>SUM(Q136,Q106)</f>
        <v>0</v>
      </c>
      <c r="R137" s="158">
        <f>IF((SUM(N137:Q137))=SUM(R136,R106),SUM(R136,R106),"HIBA!")</f>
        <v>0</v>
      </c>
      <c r="S137" s="156">
        <f>SUM(S136,S106)</f>
        <v>0</v>
      </c>
      <c r="T137" s="157">
        <f>SUM(T136,T106)</f>
        <v>0</v>
      </c>
      <c r="U137" s="157">
        <f>SUM(U136,U106)</f>
        <v>0</v>
      </c>
      <c r="V137" s="158">
        <f>IF((SUM(R137:U137))=SUM(V136,V106),SUM(V136,V106),"HIBA!")</f>
        <v>0</v>
      </c>
      <c r="W137" s="156">
        <f>SUM(W136,W106)</f>
        <v>0</v>
      </c>
      <c r="X137" s="157">
        <f>SUM(X136,X106)</f>
        <v>0</v>
      </c>
      <c r="Y137" s="157">
        <f>SUM(Y136,Y106)</f>
        <v>0</v>
      </c>
      <c r="Z137" s="158">
        <f>IF((SUM(V137:Y137))=SUM(Z136,Z106),SUM(Z136,Z106),"HIBA!")</f>
        <v>0</v>
      </c>
      <c r="AA137" s="156">
        <f>SUM(AA136,AA106)</f>
        <v>0</v>
      </c>
      <c r="AB137" s="157">
        <f>SUM(AB136,AB106)</f>
        <v>0</v>
      </c>
      <c r="AC137" s="157">
        <f>SUM(AC136,AC106)</f>
        <v>0</v>
      </c>
      <c r="AD137" s="158">
        <f>IF((SUM(Z137:AC137))=SUM(AD136,AD106),SUM(AD136,AD106),"HIBA!")</f>
        <v>0</v>
      </c>
      <c r="AE137" s="156">
        <f>SUM(AE136,AE106)</f>
        <v>0</v>
      </c>
      <c r="AF137" s="157">
        <f>SUM(AF136,AF106)</f>
        <v>0</v>
      </c>
      <c r="AG137" s="157">
        <f>SUM(AG136,AG106)</f>
        <v>0</v>
      </c>
      <c r="AH137" s="158">
        <f>IF((SUM(AD137:AG137))=SUM(AH136,AH106),SUM(AH136,AH106),"HIBA!")</f>
        <v>0</v>
      </c>
      <c r="AI137" s="156">
        <f>SUM(AI136,AI106)</f>
        <v>0</v>
      </c>
      <c r="AJ137" s="157">
        <f>SUM(AJ136,AJ106)</f>
        <v>0</v>
      </c>
      <c r="AK137" s="157">
        <f>SUM(AK136,AK106)</f>
        <v>0</v>
      </c>
      <c r="AL137" s="158">
        <f>IF((SUM(AH137:AK137))=SUM(AL136,AL106),SUM(AL136,AL106),"HIBA!")</f>
        <v>0</v>
      </c>
      <c r="AM137" s="156">
        <f>SUM(AM136,AM106)</f>
        <v>0</v>
      </c>
      <c r="AN137" s="157">
        <f>SUM(AN136,AN106)</f>
        <v>0</v>
      </c>
      <c r="AO137" s="157">
        <f>SUM(AO136,AO106)</f>
        <v>0</v>
      </c>
      <c r="AP137" s="158">
        <f>IF((SUM(AL137:AO137))=SUM(AP136,AP106),SUM(AP136,AP106),"HIBA!")</f>
        <v>0</v>
      </c>
      <c r="AQ137" s="156">
        <f>SUM(AQ136,AQ106)</f>
        <v>0</v>
      </c>
      <c r="AR137" s="157">
        <f>SUM(AR136,AR106)</f>
        <v>0</v>
      </c>
      <c r="AS137" s="157">
        <f>SUM(AS136,AS106)</f>
        <v>0</v>
      </c>
      <c r="AT137" s="158">
        <f>IF((SUM(AP137:AS137))=SUM(AT136,AT106),SUM(AT136,AT106),"HIBA!")</f>
        <v>0</v>
      </c>
      <c r="AU137" s="156">
        <f>SUM(AU136,AU106)</f>
        <v>0</v>
      </c>
      <c r="AV137" s="157">
        <f>SUM(AV136,AV106)</f>
        <v>0</v>
      </c>
      <c r="AW137" s="157">
        <f>SUM(AW136,AW106)</f>
        <v>0</v>
      </c>
      <c r="AX137" s="158">
        <f>IF((SUM(AT137:AW137))=SUM(AX136,AX106),SUM(AX136,AX106),"HIBA!")</f>
        <v>0</v>
      </c>
      <c r="AY137" s="149"/>
    </row>
    <row r="138" spans="1:51" s="123" customFormat="1" x14ac:dyDescent="0.3">
      <c r="A138" s="103"/>
      <c r="B138" s="64"/>
      <c r="C138" s="102"/>
      <c r="D138" s="102"/>
      <c r="E138" s="102"/>
      <c r="F138" s="103" t="str">
        <f>IF(F137=F245,"",F137-F245)</f>
        <v/>
      </c>
      <c r="G138" s="102"/>
      <c r="H138" s="102"/>
      <c r="I138" s="102"/>
      <c r="J138" s="103" t="str">
        <f>IF(J137=J245,"",J137-J245)</f>
        <v/>
      </c>
      <c r="K138" s="102"/>
      <c r="L138" s="102"/>
      <c r="M138" s="102"/>
      <c r="N138" s="103" t="str">
        <f>IF(N137=N245,"",N137-N245)</f>
        <v/>
      </c>
      <c r="O138" s="102"/>
      <c r="P138" s="102"/>
      <c r="Q138" s="102"/>
      <c r="R138" s="103" t="str">
        <f>IF(R137=R245,"",R137-R245)</f>
        <v/>
      </c>
      <c r="S138" s="102"/>
      <c r="T138" s="102"/>
      <c r="U138" s="102"/>
      <c r="V138" s="103" t="str">
        <f>IF(V137=V245,"",V137-V245)</f>
        <v/>
      </c>
      <c r="W138" s="102"/>
      <c r="X138" s="102"/>
      <c r="Y138" s="102"/>
      <c r="Z138" s="103" t="str">
        <f>IF(Z137=Z245,"",Z137-Z245)</f>
        <v/>
      </c>
      <c r="AA138" s="102"/>
      <c r="AB138" s="102"/>
      <c r="AC138" s="102"/>
      <c r="AD138" s="103" t="str">
        <f>IF(AD137=AD245,"",AD137-AD245)</f>
        <v/>
      </c>
      <c r="AE138" s="102"/>
      <c r="AF138" s="102"/>
      <c r="AG138" s="102"/>
      <c r="AH138" s="103" t="str">
        <f>IF(AH137=AH245,"",AH137-AH245)</f>
        <v/>
      </c>
      <c r="AI138" s="102"/>
      <c r="AJ138" s="102"/>
      <c r="AK138" s="102"/>
      <c r="AL138" s="103" t="str">
        <f>IF(AL137=AL245,"",AL137-AL245)</f>
        <v/>
      </c>
      <c r="AM138" s="102"/>
      <c r="AN138" s="102"/>
      <c r="AO138" s="102"/>
      <c r="AP138" s="103" t="str">
        <f>IF(AP137=AP245,"",AP137-AP245)</f>
        <v/>
      </c>
      <c r="AQ138" s="102"/>
      <c r="AR138" s="102"/>
      <c r="AS138" s="102"/>
      <c r="AT138" s="103" t="str">
        <f>IF(AT137=AT245,"",AT137-AT245)</f>
        <v/>
      </c>
      <c r="AU138" s="102"/>
      <c r="AV138" s="102"/>
      <c r="AW138" s="102"/>
      <c r="AX138" s="103" t="str">
        <f>IF(AX137=AX245,"",AX137-AX245)</f>
        <v/>
      </c>
      <c r="AY138" s="124"/>
    </row>
    <row r="139" spans="1:51" s="123" customFormat="1" x14ac:dyDescent="0.3">
      <c r="A139" s="103" t="s">
        <v>684</v>
      </c>
      <c r="B139" s="64"/>
      <c r="C139" s="102"/>
      <c r="D139" s="102"/>
      <c r="E139" s="102"/>
      <c r="F139" s="103"/>
      <c r="G139" s="102"/>
      <c r="H139" s="102"/>
      <c r="I139" s="102"/>
      <c r="J139" s="103"/>
      <c r="K139" s="102"/>
      <c r="L139" s="102"/>
      <c r="M139" s="102"/>
      <c r="N139" s="103"/>
      <c r="O139" s="102"/>
      <c r="P139" s="102"/>
      <c r="Q139" s="102"/>
      <c r="R139" s="103"/>
      <c r="S139" s="102"/>
      <c r="T139" s="102"/>
      <c r="U139" s="102"/>
      <c r="V139" s="103"/>
      <c r="W139" s="102"/>
      <c r="X139" s="102"/>
      <c r="Y139" s="102"/>
      <c r="Z139" s="103"/>
      <c r="AA139" s="102"/>
      <c r="AB139" s="102"/>
      <c r="AC139" s="102"/>
      <c r="AD139" s="103"/>
      <c r="AE139" s="102"/>
      <c r="AF139" s="102"/>
      <c r="AG139" s="102"/>
      <c r="AH139" s="103"/>
      <c r="AI139" s="102"/>
      <c r="AJ139" s="102"/>
      <c r="AK139" s="102"/>
      <c r="AL139" s="103"/>
      <c r="AM139" s="102"/>
      <c r="AN139" s="102"/>
      <c r="AO139" s="102"/>
      <c r="AP139" s="103"/>
      <c r="AQ139" s="102"/>
      <c r="AR139" s="102"/>
      <c r="AS139" s="102"/>
      <c r="AT139" s="103"/>
      <c r="AU139" s="102"/>
      <c r="AV139" s="102"/>
      <c r="AW139" s="102"/>
      <c r="AX139" s="103"/>
      <c r="AY139" s="124"/>
    </row>
    <row r="140" spans="1:51" s="123" customFormat="1" ht="15.6" x14ac:dyDescent="0.3">
      <c r="A140" s="111" t="s">
        <v>210</v>
      </c>
      <c r="B140" s="64"/>
      <c r="C140" s="102"/>
      <c r="D140" s="102"/>
      <c r="E140" s="102"/>
      <c r="F140" s="103"/>
      <c r="G140" s="102"/>
      <c r="H140" s="102"/>
      <c r="I140" s="102"/>
      <c r="J140" s="103"/>
      <c r="K140" s="102"/>
      <c r="L140" s="102"/>
      <c r="M140" s="102"/>
      <c r="N140" s="103"/>
      <c r="O140" s="102"/>
      <c r="P140" s="102"/>
      <c r="Q140" s="102"/>
      <c r="R140" s="103"/>
      <c r="S140" s="102"/>
      <c r="T140" s="102"/>
      <c r="U140" s="102"/>
      <c r="V140" s="103"/>
      <c r="W140" s="102"/>
      <c r="X140" s="102"/>
      <c r="Y140" s="102"/>
      <c r="Z140" s="103"/>
      <c r="AA140" s="102"/>
      <c r="AB140" s="102"/>
      <c r="AC140" s="102"/>
      <c r="AD140" s="103"/>
      <c r="AE140" s="102"/>
      <c r="AF140" s="102"/>
      <c r="AG140" s="102"/>
      <c r="AH140" s="103"/>
      <c r="AI140" s="102"/>
      <c r="AJ140" s="102"/>
      <c r="AK140" s="102"/>
      <c r="AL140" s="103"/>
      <c r="AM140" s="102"/>
      <c r="AN140" s="102"/>
      <c r="AO140" s="102"/>
      <c r="AP140" s="103"/>
      <c r="AQ140" s="102"/>
      <c r="AR140" s="102"/>
      <c r="AS140" s="102"/>
      <c r="AT140" s="103"/>
      <c r="AU140" s="102"/>
      <c r="AV140" s="102"/>
      <c r="AW140" s="102"/>
      <c r="AX140" s="103"/>
      <c r="AY140" s="124"/>
    </row>
    <row r="141" spans="1:51" s="123" customFormat="1" ht="17.399999999999999" x14ac:dyDescent="0.3">
      <c r="A141" s="112" t="s">
        <v>466</v>
      </c>
      <c r="B141" s="64"/>
      <c r="C141" s="102"/>
      <c r="D141" s="102"/>
      <c r="E141" s="102"/>
      <c r="F141" s="103"/>
      <c r="G141" s="102"/>
      <c r="H141" s="102"/>
      <c r="I141" s="102"/>
      <c r="J141" s="103"/>
      <c r="K141" s="102"/>
      <c r="L141" s="102"/>
      <c r="M141" s="102"/>
      <c r="N141" s="103"/>
      <c r="O141" s="102"/>
      <c r="P141" s="102"/>
      <c r="Q141" s="102"/>
      <c r="R141" s="103"/>
      <c r="S141" s="102"/>
      <c r="T141" s="102"/>
      <c r="U141" s="102"/>
      <c r="V141" s="103"/>
      <c r="W141" s="102"/>
      <c r="X141" s="102"/>
      <c r="Y141" s="102"/>
      <c r="Z141" s="103"/>
      <c r="AA141" s="102"/>
      <c r="AB141" s="102"/>
      <c r="AC141" s="102"/>
      <c r="AD141" s="103"/>
      <c r="AE141" s="102"/>
      <c r="AF141" s="102"/>
      <c r="AG141" s="102"/>
      <c r="AH141" s="103"/>
      <c r="AI141" s="102"/>
      <c r="AJ141" s="102"/>
      <c r="AK141" s="102"/>
      <c r="AL141" s="103"/>
      <c r="AM141" s="102"/>
      <c r="AN141" s="102"/>
      <c r="AO141" s="102"/>
      <c r="AP141" s="103"/>
      <c r="AQ141" s="102"/>
      <c r="AR141" s="102"/>
      <c r="AS141" s="102"/>
      <c r="AT141" s="103"/>
      <c r="AU141" s="102"/>
      <c r="AV141" s="102"/>
      <c r="AW141" s="102"/>
      <c r="AX141" s="103"/>
      <c r="AY141" s="124"/>
    </row>
    <row r="142" spans="1:51" s="123" customFormat="1" ht="13.8" x14ac:dyDescent="0.3">
      <c r="A142" s="113" t="s">
        <v>468</v>
      </c>
      <c r="B142" s="64"/>
      <c r="C142" s="102"/>
      <c r="D142" s="102"/>
      <c r="E142" s="102"/>
      <c r="F142" s="103"/>
      <c r="G142" s="102"/>
      <c r="H142" s="102"/>
      <c r="I142" s="102"/>
      <c r="J142" s="103"/>
      <c r="K142" s="102"/>
      <c r="L142" s="102"/>
      <c r="M142" s="102"/>
      <c r="N142" s="103"/>
      <c r="O142" s="102"/>
      <c r="P142" s="102"/>
      <c r="Q142" s="102"/>
      <c r="R142" s="103"/>
      <c r="S142" s="102"/>
      <c r="T142" s="102"/>
      <c r="U142" s="102"/>
      <c r="V142" s="103"/>
      <c r="W142" s="102"/>
      <c r="X142" s="102"/>
      <c r="Y142" s="102"/>
      <c r="Z142" s="103"/>
      <c r="AA142" s="102"/>
      <c r="AB142" s="102"/>
      <c r="AC142" s="102"/>
      <c r="AD142" s="103"/>
      <c r="AE142" s="102"/>
      <c r="AF142" s="102"/>
      <c r="AG142" s="102"/>
      <c r="AH142" s="103"/>
      <c r="AI142" s="102"/>
      <c r="AJ142" s="102"/>
      <c r="AK142" s="102"/>
      <c r="AL142" s="103"/>
      <c r="AM142" s="102"/>
      <c r="AN142" s="102"/>
      <c r="AO142" s="102"/>
      <c r="AP142" s="103"/>
      <c r="AQ142" s="102"/>
      <c r="AR142" s="102"/>
      <c r="AS142" s="102"/>
      <c r="AT142" s="103"/>
      <c r="AU142" s="102"/>
      <c r="AV142" s="102"/>
      <c r="AW142" s="102"/>
      <c r="AX142" s="103"/>
      <c r="AY142" s="124"/>
    </row>
    <row r="143" spans="1:51" s="123" customFormat="1" x14ac:dyDescent="0.3">
      <c r="B143" s="159"/>
      <c r="C143" s="160"/>
      <c r="D143" s="160"/>
      <c r="E143" s="160"/>
      <c r="F143" s="159"/>
      <c r="G143" s="160"/>
      <c r="H143" s="160"/>
      <c r="I143" s="160"/>
      <c r="J143" s="159"/>
      <c r="K143" s="160"/>
      <c r="L143" s="160"/>
      <c r="M143" s="160"/>
      <c r="N143" s="159"/>
      <c r="O143" s="160"/>
      <c r="P143" s="160"/>
      <c r="Q143" s="160"/>
      <c r="R143" s="159"/>
      <c r="S143" s="160"/>
      <c r="T143" s="161"/>
      <c r="U143" s="161"/>
      <c r="V143" s="162"/>
      <c r="W143" s="161"/>
      <c r="X143" s="161"/>
      <c r="Y143" s="161"/>
      <c r="Z143" s="162"/>
      <c r="AA143" s="161"/>
      <c r="AB143" s="161"/>
      <c r="AC143" s="161"/>
      <c r="AD143" s="162"/>
      <c r="AE143" s="161"/>
      <c r="AF143" s="161"/>
      <c r="AG143" s="161"/>
      <c r="AH143" s="162"/>
      <c r="AI143" s="161"/>
      <c r="AJ143" s="161"/>
      <c r="AK143" s="161"/>
      <c r="AL143" s="162"/>
      <c r="AM143" s="161"/>
      <c r="AN143" s="161"/>
      <c r="AO143" s="161"/>
      <c r="AP143" s="162"/>
      <c r="AQ143" s="161"/>
      <c r="AR143" s="161"/>
      <c r="AS143" s="161"/>
      <c r="AT143" s="162"/>
      <c r="AU143" s="161"/>
      <c r="AV143" s="161"/>
      <c r="AW143" s="161"/>
      <c r="AX143" s="162"/>
      <c r="AY143" s="124"/>
    </row>
    <row r="144" spans="1:51" s="123" customFormat="1" ht="13.8" thickBot="1" x14ac:dyDescent="0.35">
      <c r="A144" s="159"/>
      <c r="B144" s="57"/>
      <c r="C144" s="163"/>
      <c r="D144" s="163"/>
      <c r="E144" s="163"/>
      <c r="F144" s="164"/>
      <c r="G144" s="163"/>
      <c r="H144" s="163"/>
      <c r="I144" s="163"/>
      <c r="J144" s="164"/>
      <c r="K144" s="163"/>
      <c r="L144" s="163"/>
      <c r="M144" s="163"/>
      <c r="N144" s="164"/>
      <c r="O144" s="163"/>
      <c r="P144" s="163"/>
      <c r="Q144" s="163"/>
      <c r="R144" s="164"/>
      <c r="S144" s="163"/>
      <c r="T144" s="163"/>
      <c r="U144" s="163"/>
      <c r="V144" s="164"/>
      <c r="W144" s="163"/>
      <c r="X144" s="163"/>
      <c r="Y144" s="163"/>
      <c r="Z144" s="164"/>
      <c r="AA144" s="163"/>
      <c r="AB144" s="163"/>
      <c r="AC144" s="163"/>
      <c r="AD144" s="164"/>
      <c r="AE144" s="163"/>
      <c r="AF144" s="163"/>
      <c r="AG144" s="163"/>
      <c r="AH144" s="164"/>
      <c r="AI144" s="163"/>
      <c r="AJ144" s="163"/>
      <c r="AK144" s="163"/>
      <c r="AL144" s="164"/>
      <c r="AM144" s="163"/>
      <c r="AN144" s="163"/>
      <c r="AO144" s="163"/>
      <c r="AP144" s="164"/>
      <c r="AQ144" s="163"/>
      <c r="AR144" s="163"/>
      <c r="AS144" s="163"/>
      <c r="AT144" s="164"/>
      <c r="AU144" s="163"/>
      <c r="AV144" s="163"/>
      <c r="AW144" s="163"/>
      <c r="AX144" s="164"/>
      <c r="AY144" s="124"/>
    </row>
    <row r="145" spans="1:51" s="116" customFormat="1" ht="15" customHeight="1" x14ac:dyDescent="0.3">
      <c r="A145" s="114"/>
      <c r="B145" s="115"/>
      <c r="C145" s="616" t="s">
        <v>209</v>
      </c>
      <c r="D145" s="617"/>
      <c r="E145" s="618"/>
      <c r="F145" s="52" t="s">
        <v>198</v>
      </c>
      <c r="G145" s="616" t="s">
        <v>208</v>
      </c>
      <c r="H145" s="617"/>
      <c r="I145" s="618"/>
      <c r="J145" s="52" t="s">
        <v>198</v>
      </c>
      <c r="K145" s="616" t="s">
        <v>207</v>
      </c>
      <c r="L145" s="617"/>
      <c r="M145" s="618"/>
      <c r="N145" s="51" t="s">
        <v>198</v>
      </c>
      <c r="O145" s="616" t="s">
        <v>207</v>
      </c>
      <c r="P145" s="617"/>
      <c r="Q145" s="618"/>
      <c r="R145" s="51" t="s">
        <v>198</v>
      </c>
      <c r="S145" s="616" t="s">
        <v>206</v>
      </c>
      <c r="T145" s="617"/>
      <c r="U145" s="618"/>
      <c r="V145" s="51" t="s">
        <v>198</v>
      </c>
      <c r="W145" s="616" t="s">
        <v>205</v>
      </c>
      <c r="X145" s="617"/>
      <c r="Y145" s="618"/>
      <c r="Z145" s="51" t="s">
        <v>198</v>
      </c>
      <c r="AA145" s="616" t="s">
        <v>204</v>
      </c>
      <c r="AB145" s="617"/>
      <c r="AC145" s="618"/>
      <c r="AD145" s="51" t="s">
        <v>198</v>
      </c>
      <c r="AE145" s="616" t="s">
        <v>203</v>
      </c>
      <c r="AF145" s="617"/>
      <c r="AG145" s="618"/>
      <c r="AH145" s="51" t="s">
        <v>198</v>
      </c>
      <c r="AI145" s="616" t="s">
        <v>202</v>
      </c>
      <c r="AJ145" s="617"/>
      <c r="AK145" s="618"/>
      <c r="AL145" s="51" t="s">
        <v>198</v>
      </c>
      <c r="AM145" s="616" t="s">
        <v>201</v>
      </c>
      <c r="AN145" s="617"/>
      <c r="AO145" s="618"/>
      <c r="AP145" s="51" t="s">
        <v>198</v>
      </c>
      <c r="AQ145" s="616" t="s">
        <v>200</v>
      </c>
      <c r="AR145" s="617"/>
      <c r="AS145" s="618"/>
      <c r="AT145" s="51" t="s">
        <v>198</v>
      </c>
      <c r="AU145" s="616" t="s">
        <v>199</v>
      </c>
      <c r="AV145" s="617"/>
      <c r="AW145" s="618"/>
      <c r="AX145" s="51" t="s">
        <v>198</v>
      </c>
      <c r="AY145" s="117"/>
    </row>
    <row r="146" spans="1:51" s="116" customFormat="1" ht="66" x14ac:dyDescent="0.3">
      <c r="A146" s="50" t="s">
        <v>197</v>
      </c>
      <c r="B146" s="49" t="s">
        <v>196</v>
      </c>
      <c r="C146" s="118" t="s">
        <v>195</v>
      </c>
      <c r="D146" s="119" t="s">
        <v>194</v>
      </c>
      <c r="E146" s="119" t="s">
        <v>193</v>
      </c>
      <c r="F146" s="48"/>
      <c r="G146" s="118" t="s">
        <v>195</v>
      </c>
      <c r="H146" s="119" t="s">
        <v>194</v>
      </c>
      <c r="I146" s="119" t="s">
        <v>193</v>
      </c>
      <c r="J146" s="48"/>
      <c r="K146" s="118" t="s">
        <v>195</v>
      </c>
      <c r="L146" s="119" t="s">
        <v>194</v>
      </c>
      <c r="M146" s="119" t="s">
        <v>193</v>
      </c>
      <c r="N146" s="47"/>
      <c r="O146" s="118" t="s">
        <v>195</v>
      </c>
      <c r="P146" s="119" t="s">
        <v>194</v>
      </c>
      <c r="Q146" s="119" t="s">
        <v>193</v>
      </c>
      <c r="R146" s="47"/>
      <c r="S146" s="118" t="s">
        <v>195</v>
      </c>
      <c r="T146" s="119" t="s">
        <v>194</v>
      </c>
      <c r="U146" s="119" t="s">
        <v>193</v>
      </c>
      <c r="V146" s="47"/>
      <c r="W146" s="118" t="s">
        <v>195</v>
      </c>
      <c r="X146" s="119" t="s">
        <v>194</v>
      </c>
      <c r="Y146" s="119" t="s">
        <v>193</v>
      </c>
      <c r="Z146" s="47"/>
      <c r="AA146" s="118" t="s">
        <v>195</v>
      </c>
      <c r="AB146" s="119" t="s">
        <v>194</v>
      </c>
      <c r="AC146" s="119" t="s">
        <v>193</v>
      </c>
      <c r="AD146" s="47"/>
      <c r="AE146" s="118" t="s">
        <v>195</v>
      </c>
      <c r="AF146" s="119" t="s">
        <v>194</v>
      </c>
      <c r="AG146" s="119" t="s">
        <v>193</v>
      </c>
      <c r="AH146" s="47"/>
      <c r="AI146" s="118" t="s">
        <v>195</v>
      </c>
      <c r="AJ146" s="119" t="s">
        <v>194</v>
      </c>
      <c r="AK146" s="119" t="s">
        <v>193</v>
      </c>
      <c r="AL146" s="47"/>
      <c r="AM146" s="118" t="s">
        <v>195</v>
      </c>
      <c r="AN146" s="119" t="s">
        <v>194</v>
      </c>
      <c r="AO146" s="119" t="s">
        <v>193</v>
      </c>
      <c r="AP146" s="47"/>
      <c r="AQ146" s="118" t="s">
        <v>195</v>
      </c>
      <c r="AR146" s="119" t="s">
        <v>194</v>
      </c>
      <c r="AS146" s="119" t="s">
        <v>193</v>
      </c>
      <c r="AT146" s="47"/>
      <c r="AU146" s="118" t="s">
        <v>195</v>
      </c>
      <c r="AV146" s="119" t="s">
        <v>194</v>
      </c>
      <c r="AW146" s="119" t="s">
        <v>193</v>
      </c>
      <c r="AX146" s="47"/>
      <c r="AY146" s="117"/>
    </row>
    <row r="147" spans="1:51" s="123" customFormat="1" ht="24.9" hidden="1" customHeight="1" x14ac:dyDescent="0.3">
      <c r="A147" s="34" t="s">
        <v>192</v>
      </c>
      <c r="B147" s="33" t="s">
        <v>191</v>
      </c>
      <c r="C147" s="165"/>
      <c r="D147" s="166"/>
      <c r="E147" s="166"/>
      <c r="F147" s="167">
        <f t="shared" ref="F147:F152" si="96">SUM(C147:E147)</f>
        <v>0</v>
      </c>
      <c r="G147" s="165"/>
      <c r="H147" s="166"/>
      <c r="I147" s="166"/>
      <c r="J147" s="167">
        <f t="shared" ref="J147:J152" si="97">SUM(F147:I147)</f>
        <v>0</v>
      </c>
      <c r="K147" s="165"/>
      <c r="L147" s="166"/>
      <c r="M147" s="166"/>
      <c r="N147" s="167">
        <f t="shared" ref="N147:N152" si="98">SUM(J147:M147)</f>
        <v>0</v>
      </c>
      <c r="O147" s="165"/>
      <c r="P147" s="166"/>
      <c r="Q147" s="166"/>
      <c r="R147" s="167">
        <f t="shared" ref="R147:R152" si="99">SUM(N147:Q147)</f>
        <v>0</v>
      </c>
      <c r="S147" s="165"/>
      <c r="T147" s="166"/>
      <c r="U147" s="166"/>
      <c r="V147" s="167">
        <f t="shared" ref="V147:V152" si="100">SUM(R147:U147)</f>
        <v>0</v>
      </c>
      <c r="W147" s="165"/>
      <c r="X147" s="166"/>
      <c r="Y147" s="166"/>
      <c r="Z147" s="167">
        <f t="shared" ref="Z147:Z152" si="101">SUM(V147:Y147)</f>
        <v>0</v>
      </c>
      <c r="AA147" s="165"/>
      <c r="AB147" s="166"/>
      <c r="AC147" s="166"/>
      <c r="AD147" s="167">
        <f t="shared" ref="AD147:AD152" si="102">SUM(Z147:AC147)</f>
        <v>0</v>
      </c>
      <c r="AE147" s="165"/>
      <c r="AF147" s="166"/>
      <c r="AG147" s="166"/>
      <c r="AH147" s="167">
        <f t="shared" ref="AH147:AH152" si="103">SUM(AD147:AG147)</f>
        <v>0</v>
      </c>
      <c r="AI147" s="165"/>
      <c r="AJ147" s="166"/>
      <c r="AK147" s="166"/>
      <c r="AL147" s="167">
        <f t="shared" ref="AL147:AL152" si="104">SUM(AH147:AK147)</f>
        <v>0</v>
      </c>
      <c r="AM147" s="165"/>
      <c r="AN147" s="166"/>
      <c r="AO147" s="166"/>
      <c r="AP147" s="167">
        <f t="shared" ref="AP147:AP152" si="105">SUM(AL147:AO147)</f>
        <v>0</v>
      </c>
      <c r="AQ147" s="165"/>
      <c r="AR147" s="166"/>
      <c r="AS147" s="166"/>
      <c r="AT147" s="167">
        <f t="shared" ref="AT147:AT152" si="106">SUM(AP147:AS147)</f>
        <v>0</v>
      </c>
      <c r="AU147" s="165"/>
      <c r="AV147" s="166"/>
      <c r="AW147" s="166"/>
      <c r="AX147" s="167">
        <f t="shared" ref="AX147:AX152" si="107">SUM(AT147:AW147)</f>
        <v>0</v>
      </c>
      <c r="AY147" s="124"/>
    </row>
    <row r="148" spans="1:51" s="123" customFormat="1" ht="24.9" hidden="1" customHeight="1" x14ac:dyDescent="0.3">
      <c r="A148" s="34" t="s">
        <v>190</v>
      </c>
      <c r="B148" s="33" t="s">
        <v>189</v>
      </c>
      <c r="C148" s="165"/>
      <c r="D148" s="166"/>
      <c r="E148" s="166"/>
      <c r="F148" s="167">
        <f t="shared" si="96"/>
        <v>0</v>
      </c>
      <c r="G148" s="165"/>
      <c r="H148" s="166"/>
      <c r="I148" s="166"/>
      <c r="J148" s="167">
        <f t="shared" si="97"/>
        <v>0</v>
      </c>
      <c r="K148" s="165"/>
      <c r="L148" s="166"/>
      <c r="M148" s="166"/>
      <c r="N148" s="167">
        <f t="shared" si="98"/>
        <v>0</v>
      </c>
      <c r="O148" s="165"/>
      <c r="P148" s="166"/>
      <c r="Q148" s="166"/>
      <c r="R148" s="167">
        <f t="shared" si="99"/>
        <v>0</v>
      </c>
      <c r="S148" s="165"/>
      <c r="T148" s="166"/>
      <c r="U148" s="166"/>
      <c r="V148" s="167">
        <f t="shared" si="100"/>
        <v>0</v>
      </c>
      <c r="W148" s="165"/>
      <c r="X148" s="166"/>
      <c r="Y148" s="166"/>
      <c r="Z148" s="167">
        <f t="shared" si="101"/>
        <v>0</v>
      </c>
      <c r="AA148" s="165"/>
      <c r="AB148" s="166"/>
      <c r="AC148" s="166"/>
      <c r="AD148" s="167">
        <f t="shared" si="102"/>
        <v>0</v>
      </c>
      <c r="AE148" s="165"/>
      <c r="AF148" s="166"/>
      <c r="AG148" s="166"/>
      <c r="AH148" s="167">
        <f t="shared" si="103"/>
        <v>0</v>
      </c>
      <c r="AI148" s="165"/>
      <c r="AJ148" s="166"/>
      <c r="AK148" s="166"/>
      <c r="AL148" s="167">
        <f t="shared" si="104"/>
        <v>0</v>
      </c>
      <c r="AM148" s="165"/>
      <c r="AN148" s="166"/>
      <c r="AO148" s="166"/>
      <c r="AP148" s="167">
        <f t="shared" si="105"/>
        <v>0</v>
      </c>
      <c r="AQ148" s="165"/>
      <c r="AR148" s="166"/>
      <c r="AS148" s="166"/>
      <c r="AT148" s="167">
        <f t="shared" si="106"/>
        <v>0</v>
      </c>
      <c r="AU148" s="165"/>
      <c r="AV148" s="166"/>
      <c r="AW148" s="166"/>
      <c r="AX148" s="167">
        <f t="shared" si="107"/>
        <v>0</v>
      </c>
      <c r="AY148" s="124"/>
    </row>
    <row r="149" spans="1:51" s="123" customFormat="1" ht="24.9" hidden="1" customHeight="1" x14ac:dyDescent="0.3">
      <c r="A149" s="34" t="s">
        <v>188</v>
      </c>
      <c r="B149" s="33" t="s">
        <v>187</v>
      </c>
      <c r="C149" s="165"/>
      <c r="D149" s="166"/>
      <c r="E149" s="166"/>
      <c r="F149" s="167">
        <f t="shared" si="96"/>
        <v>0</v>
      </c>
      <c r="G149" s="165"/>
      <c r="H149" s="166"/>
      <c r="I149" s="166"/>
      <c r="J149" s="167">
        <f t="shared" si="97"/>
        <v>0</v>
      </c>
      <c r="K149" s="165"/>
      <c r="L149" s="166"/>
      <c r="M149" s="166"/>
      <c r="N149" s="167">
        <f t="shared" si="98"/>
        <v>0</v>
      </c>
      <c r="O149" s="165"/>
      <c r="P149" s="166"/>
      <c r="Q149" s="166"/>
      <c r="R149" s="167">
        <f t="shared" si="99"/>
        <v>0</v>
      </c>
      <c r="S149" s="165"/>
      <c r="T149" s="166"/>
      <c r="U149" s="166"/>
      <c r="V149" s="167">
        <f t="shared" si="100"/>
        <v>0</v>
      </c>
      <c r="W149" s="165"/>
      <c r="X149" s="166"/>
      <c r="Y149" s="166"/>
      <c r="Z149" s="167">
        <f t="shared" si="101"/>
        <v>0</v>
      </c>
      <c r="AA149" s="165"/>
      <c r="AB149" s="166"/>
      <c r="AC149" s="166"/>
      <c r="AD149" s="167">
        <f t="shared" si="102"/>
        <v>0</v>
      </c>
      <c r="AE149" s="165"/>
      <c r="AF149" s="166"/>
      <c r="AG149" s="166"/>
      <c r="AH149" s="167">
        <f t="shared" si="103"/>
        <v>0</v>
      </c>
      <c r="AI149" s="165"/>
      <c r="AJ149" s="166"/>
      <c r="AK149" s="166"/>
      <c r="AL149" s="167">
        <f t="shared" si="104"/>
        <v>0</v>
      </c>
      <c r="AM149" s="165"/>
      <c r="AN149" s="166"/>
      <c r="AO149" s="166"/>
      <c r="AP149" s="167">
        <f t="shared" si="105"/>
        <v>0</v>
      </c>
      <c r="AQ149" s="165"/>
      <c r="AR149" s="166"/>
      <c r="AS149" s="166"/>
      <c r="AT149" s="167">
        <f t="shared" si="106"/>
        <v>0</v>
      </c>
      <c r="AU149" s="165"/>
      <c r="AV149" s="166"/>
      <c r="AW149" s="166"/>
      <c r="AX149" s="167">
        <f t="shared" si="107"/>
        <v>0</v>
      </c>
      <c r="AY149" s="124"/>
    </row>
    <row r="150" spans="1:51" s="123" customFormat="1" ht="24.9" hidden="1" customHeight="1" x14ac:dyDescent="0.3">
      <c r="A150" s="34" t="s">
        <v>186</v>
      </c>
      <c r="B150" s="33" t="s">
        <v>185</v>
      </c>
      <c r="C150" s="165"/>
      <c r="D150" s="166"/>
      <c r="E150" s="166"/>
      <c r="F150" s="167">
        <f t="shared" si="96"/>
        <v>0</v>
      </c>
      <c r="G150" s="165"/>
      <c r="H150" s="166"/>
      <c r="I150" s="166"/>
      <c r="J150" s="167">
        <f t="shared" si="97"/>
        <v>0</v>
      </c>
      <c r="K150" s="165"/>
      <c r="L150" s="166"/>
      <c r="M150" s="166"/>
      <c r="N150" s="167">
        <f t="shared" si="98"/>
        <v>0</v>
      </c>
      <c r="O150" s="165"/>
      <c r="P150" s="166"/>
      <c r="Q150" s="166"/>
      <c r="R150" s="167">
        <f t="shared" si="99"/>
        <v>0</v>
      </c>
      <c r="S150" s="165"/>
      <c r="T150" s="166"/>
      <c r="U150" s="166"/>
      <c r="V150" s="167">
        <f t="shared" si="100"/>
        <v>0</v>
      </c>
      <c r="W150" s="165"/>
      <c r="X150" s="166"/>
      <c r="Y150" s="166"/>
      <c r="Z150" s="167">
        <f t="shared" si="101"/>
        <v>0</v>
      </c>
      <c r="AA150" s="165"/>
      <c r="AB150" s="166"/>
      <c r="AC150" s="166"/>
      <c r="AD150" s="167">
        <f t="shared" si="102"/>
        <v>0</v>
      </c>
      <c r="AE150" s="165"/>
      <c r="AF150" s="166"/>
      <c r="AG150" s="166"/>
      <c r="AH150" s="167">
        <f t="shared" si="103"/>
        <v>0</v>
      </c>
      <c r="AI150" s="165"/>
      <c r="AJ150" s="166"/>
      <c r="AK150" s="166"/>
      <c r="AL150" s="167">
        <f t="shared" si="104"/>
        <v>0</v>
      </c>
      <c r="AM150" s="165"/>
      <c r="AN150" s="166"/>
      <c r="AO150" s="166"/>
      <c r="AP150" s="167">
        <f t="shared" si="105"/>
        <v>0</v>
      </c>
      <c r="AQ150" s="165"/>
      <c r="AR150" s="166"/>
      <c r="AS150" s="166"/>
      <c r="AT150" s="167">
        <f t="shared" si="106"/>
        <v>0</v>
      </c>
      <c r="AU150" s="165"/>
      <c r="AV150" s="166"/>
      <c r="AW150" s="166"/>
      <c r="AX150" s="167">
        <f t="shared" si="107"/>
        <v>0</v>
      </c>
      <c r="AY150" s="124"/>
    </row>
    <row r="151" spans="1:51" s="123" customFormat="1" ht="24.9" hidden="1" customHeight="1" x14ac:dyDescent="0.3">
      <c r="A151" s="34" t="s">
        <v>184</v>
      </c>
      <c r="B151" s="33" t="s">
        <v>183</v>
      </c>
      <c r="C151" s="165"/>
      <c r="D151" s="166"/>
      <c r="E151" s="166"/>
      <c r="F151" s="167">
        <f t="shared" si="96"/>
        <v>0</v>
      </c>
      <c r="G151" s="165"/>
      <c r="H151" s="166"/>
      <c r="I151" s="166"/>
      <c r="J151" s="167">
        <f t="shared" si="97"/>
        <v>0</v>
      </c>
      <c r="K151" s="165"/>
      <c r="L151" s="166"/>
      <c r="M151" s="166"/>
      <c r="N151" s="167">
        <f t="shared" si="98"/>
        <v>0</v>
      </c>
      <c r="O151" s="165"/>
      <c r="P151" s="166"/>
      <c r="Q151" s="166"/>
      <c r="R151" s="167">
        <f t="shared" si="99"/>
        <v>0</v>
      </c>
      <c r="S151" s="165"/>
      <c r="T151" s="166"/>
      <c r="U151" s="166"/>
      <c r="V151" s="167">
        <f t="shared" si="100"/>
        <v>0</v>
      </c>
      <c r="W151" s="165"/>
      <c r="X151" s="166"/>
      <c r="Y151" s="166"/>
      <c r="Z151" s="167">
        <f t="shared" si="101"/>
        <v>0</v>
      </c>
      <c r="AA151" s="165"/>
      <c r="AB151" s="166"/>
      <c r="AC151" s="166"/>
      <c r="AD151" s="167">
        <f t="shared" si="102"/>
        <v>0</v>
      </c>
      <c r="AE151" s="165"/>
      <c r="AF151" s="166"/>
      <c r="AG151" s="166"/>
      <c r="AH151" s="167">
        <f t="shared" si="103"/>
        <v>0</v>
      </c>
      <c r="AI151" s="165"/>
      <c r="AJ151" s="166"/>
      <c r="AK151" s="166"/>
      <c r="AL151" s="167">
        <f t="shared" si="104"/>
        <v>0</v>
      </c>
      <c r="AM151" s="165"/>
      <c r="AN151" s="166"/>
      <c r="AO151" s="166"/>
      <c r="AP151" s="167">
        <f t="shared" si="105"/>
        <v>0</v>
      </c>
      <c r="AQ151" s="165"/>
      <c r="AR151" s="166"/>
      <c r="AS151" s="166"/>
      <c r="AT151" s="167">
        <f t="shared" si="106"/>
        <v>0</v>
      </c>
      <c r="AU151" s="165"/>
      <c r="AV151" s="166"/>
      <c r="AW151" s="166"/>
      <c r="AX151" s="167">
        <f t="shared" si="107"/>
        <v>0</v>
      </c>
      <c r="AY151" s="124"/>
    </row>
    <row r="152" spans="1:51" s="123" customFormat="1" ht="24.9" hidden="1" customHeight="1" x14ac:dyDescent="0.3">
      <c r="A152" s="34" t="s">
        <v>182</v>
      </c>
      <c r="B152" s="33" t="s">
        <v>181</v>
      </c>
      <c r="C152" s="165"/>
      <c r="D152" s="166"/>
      <c r="E152" s="166"/>
      <c r="F152" s="167">
        <f t="shared" si="96"/>
        <v>0</v>
      </c>
      <c r="G152" s="165"/>
      <c r="H152" s="166"/>
      <c r="I152" s="166"/>
      <c r="J152" s="167">
        <f t="shared" si="97"/>
        <v>0</v>
      </c>
      <c r="K152" s="165"/>
      <c r="L152" s="166"/>
      <c r="M152" s="166"/>
      <c r="N152" s="167">
        <f t="shared" si="98"/>
        <v>0</v>
      </c>
      <c r="O152" s="165"/>
      <c r="P152" s="166"/>
      <c r="Q152" s="166"/>
      <c r="R152" s="167">
        <f t="shared" si="99"/>
        <v>0</v>
      </c>
      <c r="S152" s="165"/>
      <c r="T152" s="166"/>
      <c r="U152" s="166"/>
      <c r="V152" s="167">
        <f t="shared" si="100"/>
        <v>0</v>
      </c>
      <c r="W152" s="165"/>
      <c r="X152" s="166"/>
      <c r="Y152" s="166"/>
      <c r="Z152" s="167">
        <f t="shared" si="101"/>
        <v>0</v>
      </c>
      <c r="AA152" s="165"/>
      <c r="AB152" s="166"/>
      <c r="AC152" s="166"/>
      <c r="AD152" s="167">
        <f t="shared" si="102"/>
        <v>0</v>
      </c>
      <c r="AE152" s="165"/>
      <c r="AF152" s="166"/>
      <c r="AG152" s="166"/>
      <c r="AH152" s="167">
        <f t="shared" si="103"/>
        <v>0</v>
      </c>
      <c r="AI152" s="165"/>
      <c r="AJ152" s="166"/>
      <c r="AK152" s="166"/>
      <c r="AL152" s="167">
        <f t="shared" si="104"/>
        <v>0</v>
      </c>
      <c r="AM152" s="165"/>
      <c r="AN152" s="166"/>
      <c r="AO152" s="166"/>
      <c r="AP152" s="167">
        <f t="shared" si="105"/>
        <v>0</v>
      </c>
      <c r="AQ152" s="165"/>
      <c r="AR152" s="166"/>
      <c r="AS152" s="166"/>
      <c r="AT152" s="167">
        <f t="shared" si="106"/>
        <v>0</v>
      </c>
      <c r="AU152" s="165"/>
      <c r="AV152" s="166"/>
      <c r="AW152" s="166"/>
      <c r="AX152" s="167">
        <f t="shared" si="107"/>
        <v>0</v>
      </c>
      <c r="AY152" s="124"/>
    </row>
    <row r="153" spans="1:51" s="128" customFormat="1" ht="24.9" hidden="1" customHeight="1" x14ac:dyDescent="0.3">
      <c r="A153" s="28" t="s">
        <v>180</v>
      </c>
      <c r="B153" s="27" t="s">
        <v>179</v>
      </c>
      <c r="C153" s="168">
        <f>SUM(C147:C152)</f>
        <v>0</v>
      </c>
      <c r="D153" s="169">
        <f>SUM(D147:D152)</f>
        <v>0</v>
      </c>
      <c r="E153" s="169">
        <f>SUM(E147:E152)</f>
        <v>0</v>
      </c>
      <c r="F153" s="170">
        <f>IF((SUM(C153:E153))=SUM(F147:F152),SUM(F147:F152),"HIBA!")</f>
        <v>0</v>
      </c>
      <c r="G153" s="168">
        <f>SUM(G147:G152)</f>
        <v>0</v>
      </c>
      <c r="H153" s="169">
        <f>SUM(H147:H152)</f>
        <v>0</v>
      </c>
      <c r="I153" s="169">
        <f>SUM(I147:I152)</f>
        <v>0</v>
      </c>
      <c r="J153" s="170">
        <f>IF((SUM(F153:I153))=SUM(J147:J152),SUM(J147:J152),"HIBA!")</f>
        <v>0</v>
      </c>
      <c r="K153" s="168">
        <f>SUM(K147:K152)</f>
        <v>0</v>
      </c>
      <c r="L153" s="169">
        <f>SUM(L147:L152)</f>
        <v>0</v>
      </c>
      <c r="M153" s="169">
        <f>SUM(M147:M152)</f>
        <v>0</v>
      </c>
      <c r="N153" s="170">
        <f>IF((SUM(J153:M153))=SUM(N147:N152),SUM(N147:N152),"HIBA!")</f>
        <v>0</v>
      </c>
      <c r="O153" s="168">
        <f>SUM(O147:O152)</f>
        <v>0</v>
      </c>
      <c r="P153" s="169">
        <f>SUM(P147:P152)</f>
        <v>0</v>
      </c>
      <c r="Q153" s="169">
        <f>SUM(Q147:Q152)</f>
        <v>0</v>
      </c>
      <c r="R153" s="170">
        <f>IF((SUM(N153:Q153))=SUM(R147:R152),SUM(R147:R152),"HIBA!")</f>
        <v>0</v>
      </c>
      <c r="S153" s="168">
        <f>SUM(S147:S152)</f>
        <v>0</v>
      </c>
      <c r="T153" s="169">
        <f>SUM(T147:T152)</f>
        <v>0</v>
      </c>
      <c r="U153" s="169">
        <f>SUM(U147:U152)</f>
        <v>0</v>
      </c>
      <c r="V153" s="170">
        <f>IF((SUM(R153:U153))=SUM(V147:V152),SUM(V147:V152),"HIBA!")</f>
        <v>0</v>
      </c>
      <c r="W153" s="168">
        <f>SUM(W147:W152)</f>
        <v>0</v>
      </c>
      <c r="X153" s="169">
        <f>SUM(X147:X152)</f>
        <v>0</v>
      </c>
      <c r="Y153" s="169">
        <f>SUM(Y147:Y152)</f>
        <v>0</v>
      </c>
      <c r="Z153" s="170">
        <f>IF((SUM(V153:Y153))=SUM(Z147:Z152),SUM(Z147:Z152),"HIBA!")</f>
        <v>0</v>
      </c>
      <c r="AA153" s="168">
        <f>SUM(AA147:AA152)</f>
        <v>0</v>
      </c>
      <c r="AB153" s="169">
        <f>SUM(AB147:AB152)</f>
        <v>0</v>
      </c>
      <c r="AC153" s="169">
        <f>SUM(AC147:AC152)</f>
        <v>0</v>
      </c>
      <c r="AD153" s="170">
        <f>IF((SUM(Z153:AC153))=SUM(AD147:AD152),SUM(AD147:AD152),"HIBA!")</f>
        <v>0</v>
      </c>
      <c r="AE153" s="168">
        <f>SUM(AE147:AE152)</f>
        <v>0</v>
      </c>
      <c r="AF153" s="169">
        <f>SUM(AF147:AF152)</f>
        <v>0</v>
      </c>
      <c r="AG153" s="169">
        <f>SUM(AG147:AG152)</f>
        <v>0</v>
      </c>
      <c r="AH153" s="170">
        <f>IF((SUM(AD153:AG153))=SUM(AH147:AH152),SUM(AH147:AH152),"HIBA!")</f>
        <v>0</v>
      </c>
      <c r="AI153" s="168">
        <f>SUM(AI147:AI152)</f>
        <v>0</v>
      </c>
      <c r="AJ153" s="169">
        <f>SUM(AJ147:AJ152)</f>
        <v>0</v>
      </c>
      <c r="AK153" s="169">
        <f>SUM(AK147:AK152)</f>
        <v>0</v>
      </c>
      <c r="AL153" s="170">
        <f>IF((SUM(AH153:AK153))=SUM(AL147:AL152),SUM(AL147:AL152),"HIBA!")</f>
        <v>0</v>
      </c>
      <c r="AM153" s="168">
        <f>SUM(AM147:AM152)</f>
        <v>0</v>
      </c>
      <c r="AN153" s="169">
        <f>SUM(AN147:AN152)</f>
        <v>0</v>
      </c>
      <c r="AO153" s="169">
        <f>SUM(AO147:AO152)</f>
        <v>0</v>
      </c>
      <c r="AP153" s="170">
        <f>IF((SUM(AL153:AO153))=SUM(AP147:AP152),SUM(AP147:AP152),"HIBA!")</f>
        <v>0</v>
      </c>
      <c r="AQ153" s="168">
        <f>SUM(AQ147:AQ152)</f>
        <v>0</v>
      </c>
      <c r="AR153" s="169">
        <f>SUM(AR147:AR152)</f>
        <v>0</v>
      </c>
      <c r="AS153" s="169">
        <f>SUM(AS147:AS152)</f>
        <v>0</v>
      </c>
      <c r="AT153" s="170">
        <f>IF((SUM(AP153:AS153))=SUM(AT147:AT152),SUM(AT147:AT152),"HIBA!")</f>
        <v>0</v>
      </c>
      <c r="AU153" s="168">
        <f>SUM(AU147:AU152)</f>
        <v>0</v>
      </c>
      <c r="AV153" s="169">
        <f>SUM(AV147:AV152)</f>
        <v>0</v>
      </c>
      <c r="AW153" s="169">
        <f>SUM(AW147:AW152)</f>
        <v>0</v>
      </c>
      <c r="AX153" s="170">
        <f>IF((SUM(AT153:AW153))=SUM(AX147:AX152),SUM(AX147:AX152),"HIBA!")</f>
        <v>0</v>
      </c>
      <c r="AY153" s="129"/>
    </row>
    <row r="154" spans="1:51" s="142" customFormat="1" ht="24.9" hidden="1" customHeight="1" x14ac:dyDescent="0.3">
      <c r="A154" s="45" t="s">
        <v>178</v>
      </c>
      <c r="B154" s="21" t="s">
        <v>177</v>
      </c>
      <c r="C154" s="165"/>
      <c r="D154" s="166"/>
      <c r="E154" s="166"/>
      <c r="F154" s="171">
        <f>SUM(C154:E154)</f>
        <v>0</v>
      </c>
      <c r="G154" s="165"/>
      <c r="H154" s="166"/>
      <c r="I154" s="166"/>
      <c r="J154" s="171">
        <f>SUM(F154:I154)</f>
        <v>0</v>
      </c>
      <c r="K154" s="165"/>
      <c r="L154" s="166"/>
      <c r="M154" s="166"/>
      <c r="N154" s="171">
        <f>SUM(J154:M154)</f>
        <v>0</v>
      </c>
      <c r="O154" s="165"/>
      <c r="P154" s="166"/>
      <c r="Q154" s="166"/>
      <c r="R154" s="171">
        <f>SUM(N154:Q154)</f>
        <v>0</v>
      </c>
      <c r="S154" s="165"/>
      <c r="T154" s="166"/>
      <c r="U154" s="166"/>
      <c r="V154" s="171">
        <f>SUM(R154:U154)</f>
        <v>0</v>
      </c>
      <c r="W154" s="165"/>
      <c r="X154" s="166"/>
      <c r="Y154" s="166"/>
      <c r="Z154" s="171">
        <f>SUM(V154:Y154)</f>
        <v>0</v>
      </c>
      <c r="AA154" s="165"/>
      <c r="AB154" s="166"/>
      <c r="AC154" s="166"/>
      <c r="AD154" s="171">
        <f>SUM(Z154:AC154)</f>
        <v>0</v>
      </c>
      <c r="AE154" s="165"/>
      <c r="AF154" s="166"/>
      <c r="AG154" s="166"/>
      <c r="AH154" s="171">
        <f>SUM(AD154:AG154)</f>
        <v>0</v>
      </c>
      <c r="AI154" s="165"/>
      <c r="AJ154" s="166"/>
      <c r="AK154" s="166"/>
      <c r="AL154" s="171">
        <f>SUM(AH154:AK154)</f>
        <v>0</v>
      </c>
      <c r="AM154" s="165"/>
      <c r="AN154" s="166"/>
      <c r="AO154" s="166"/>
      <c r="AP154" s="171">
        <f>SUM(AL154:AO154)</f>
        <v>0</v>
      </c>
      <c r="AQ154" s="165"/>
      <c r="AR154" s="166"/>
      <c r="AS154" s="166"/>
      <c r="AT154" s="171">
        <f>SUM(AP154:AS154)</f>
        <v>0</v>
      </c>
      <c r="AU154" s="165"/>
      <c r="AV154" s="166"/>
      <c r="AW154" s="166"/>
      <c r="AX154" s="171">
        <f>SUM(AT154:AW154)</f>
        <v>0</v>
      </c>
      <c r="AY154" s="143"/>
    </row>
    <row r="155" spans="1:51" s="142" customFormat="1" ht="24.9" hidden="1" customHeight="1" x14ac:dyDescent="0.3">
      <c r="A155" s="45" t="s">
        <v>176</v>
      </c>
      <c r="B155" s="21" t="s">
        <v>175</v>
      </c>
      <c r="C155" s="165"/>
      <c r="D155" s="166"/>
      <c r="E155" s="166"/>
      <c r="F155" s="171">
        <f>SUM(C155:E155)</f>
        <v>0</v>
      </c>
      <c r="G155" s="165"/>
      <c r="H155" s="166"/>
      <c r="I155" s="166"/>
      <c r="J155" s="171">
        <f>SUM(F155:I155)</f>
        <v>0</v>
      </c>
      <c r="K155" s="165"/>
      <c r="L155" s="166"/>
      <c r="M155" s="166"/>
      <c r="N155" s="171">
        <f>SUM(J155:M155)</f>
        <v>0</v>
      </c>
      <c r="O155" s="165"/>
      <c r="P155" s="166"/>
      <c r="Q155" s="166"/>
      <c r="R155" s="171">
        <f>SUM(N155:Q155)</f>
        <v>0</v>
      </c>
      <c r="S155" s="165"/>
      <c r="T155" s="166"/>
      <c r="U155" s="166"/>
      <c r="V155" s="171">
        <f>SUM(R155:U155)</f>
        <v>0</v>
      </c>
      <c r="W155" s="165"/>
      <c r="X155" s="166"/>
      <c r="Y155" s="166"/>
      <c r="Z155" s="171">
        <f>SUM(V155:Y155)</f>
        <v>0</v>
      </c>
      <c r="AA155" s="165"/>
      <c r="AB155" s="166"/>
      <c r="AC155" s="166"/>
      <c r="AD155" s="171">
        <f>SUM(Z155:AC155)</f>
        <v>0</v>
      </c>
      <c r="AE155" s="165"/>
      <c r="AF155" s="166"/>
      <c r="AG155" s="166"/>
      <c r="AH155" s="171">
        <f>SUM(AD155:AG155)</f>
        <v>0</v>
      </c>
      <c r="AI155" s="165"/>
      <c r="AJ155" s="166"/>
      <c r="AK155" s="166"/>
      <c r="AL155" s="171">
        <f>SUM(AH155:AK155)</f>
        <v>0</v>
      </c>
      <c r="AM155" s="165"/>
      <c r="AN155" s="166"/>
      <c r="AO155" s="166"/>
      <c r="AP155" s="171">
        <f>SUM(AL155:AO155)</f>
        <v>0</v>
      </c>
      <c r="AQ155" s="165"/>
      <c r="AR155" s="166"/>
      <c r="AS155" s="166"/>
      <c r="AT155" s="171">
        <f>SUM(AP155:AS155)</f>
        <v>0</v>
      </c>
      <c r="AU155" s="165"/>
      <c r="AV155" s="166"/>
      <c r="AW155" s="166"/>
      <c r="AX155" s="171">
        <f>SUM(AT155:AW155)</f>
        <v>0</v>
      </c>
      <c r="AY155" s="143"/>
    </row>
    <row r="156" spans="1:51" s="142" customFormat="1" ht="24.9" hidden="1" customHeight="1" x14ac:dyDescent="0.3">
      <c r="A156" s="45" t="s">
        <v>174</v>
      </c>
      <c r="B156" s="21" t="s">
        <v>173</v>
      </c>
      <c r="C156" s="165"/>
      <c r="D156" s="166"/>
      <c r="E156" s="166"/>
      <c r="F156" s="171">
        <f>SUM(C156:E156)</f>
        <v>0</v>
      </c>
      <c r="G156" s="165"/>
      <c r="H156" s="166"/>
      <c r="I156" s="166"/>
      <c r="J156" s="171">
        <f>SUM(F156:I156)</f>
        <v>0</v>
      </c>
      <c r="K156" s="165"/>
      <c r="L156" s="166"/>
      <c r="M156" s="166"/>
      <c r="N156" s="171">
        <f>SUM(J156:M156)</f>
        <v>0</v>
      </c>
      <c r="O156" s="165"/>
      <c r="P156" s="166"/>
      <c r="Q156" s="166"/>
      <c r="R156" s="171">
        <f>SUM(N156:Q156)</f>
        <v>0</v>
      </c>
      <c r="S156" s="165"/>
      <c r="T156" s="166"/>
      <c r="U156" s="166"/>
      <c r="V156" s="171">
        <f>SUM(R156:U156)</f>
        <v>0</v>
      </c>
      <c r="W156" s="165"/>
      <c r="X156" s="166"/>
      <c r="Y156" s="166"/>
      <c r="Z156" s="171">
        <f>SUM(V156:Y156)</f>
        <v>0</v>
      </c>
      <c r="AA156" s="165"/>
      <c r="AB156" s="166"/>
      <c r="AC156" s="166"/>
      <c r="AD156" s="171">
        <f>SUM(Z156:AC156)</f>
        <v>0</v>
      </c>
      <c r="AE156" s="165"/>
      <c r="AF156" s="166"/>
      <c r="AG156" s="166"/>
      <c r="AH156" s="171">
        <f>SUM(AD156:AG156)</f>
        <v>0</v>
      </c>
      <c r="AI156" s="165"/>
      <c r="AJ156" s="166"/>
      <c r="AK156" s="166"/>
      <c r="AL156" s="171">
        <f>SUM(AH156:AK156)</f>
        <v>0</v>
      </c>
      <c r="AM156" s="165"/>
      <c r="AN156" s="166"/>
      <c r="AO156" s="166"/>
      <c r="AP156" s="171">
        <f>SUM(AL156:AO156)</f>
        <v>0</v>
      </c>
      <c r="AQ156" s="165"/>
      <c r="AR156" s="166"/>
      <c r="AS156" s="166"/>
      <c r="AT156" s="171">
        <f>SUM(AP156:AS156)</f>
        <v>0</v>
      </c>
      <c r="AU156" s="165"/>
      <c r="AV156" s="166"/>
      <c r="AW156" s="166"/>
      <c r="AX156" s="171">
        <f>SUM(AT156:AW156)</f>
        <v>0</v>
      </c>
      <c r="AY156" s="143"/>
    </row>
    <row r="157" spans="1:51" s="142" customFormat="1" ht="24.9" hidden="1" customHeight="1" x14ac:dyDescent="0.3">
      <c r="A157" s="45" t="s">
        <v>172</v>
      </c>
      <c r="B157" s="21" t="s">
        <v>171</v>
      </c>
      <c r="C157" s="165"/>
      <c r="D157" s="166"/>
      <c r="E157" s="166"/>
      <c r="F157" s="171">
        <f>SUM(C157:E157)</f>
        <v>0</v>
      </c>
      <c r="G157" s="165"/>
      <c r="H157" s="166"/>
      <c r="I157" s="166"/>
      <c r="J157" s="171">
        <f>SUM(F157:I157)</f>
        <v>0</v>
      </c>
      <c r="K157" s="165"/>
      <c r="L157" s="166"/>
      <c r="M157" s="166"/>
      <c r="N157" s="171">
        <f>SUM(J157:M157)</f>
        <v>0</v>
      </c>
      <c r="O157" s="165"/>
      <c r="P157" s="166"/>
      <c r="Q157" s="166"/>
      <c r="R157" s="171">
        <f>SUM(N157:Q157)</f>
        <v>0</v>
      </c>
      <c r="S157" s="165"/>
      <c r="T157" s="166"/>
      <c r="U157" s="166"/>
      <c r="V157" s="171">
        <f>SUM(R157:U157)</f>
        <v>0</v>
      </c>
      <c r="W157" s="165"/>
      <c r="X157" s="166"/>
      <c r="Y157" s="166"/>
      <c r="Z157" s="171">
        <f>SUM(V157:Y157)</f>
        <v>0</v>
      </c>
      <c r="AA157" s="165"/>
      <c r="AB157" s="166"/>
      <c r="AC157" s="166"/>
      <c r="AD157" s="171">
        <f>SUM(Z157:AC157)</f>
        <v>0</v>
      </c>
      <c r="AE157" s="165"/>
      <c r="AF157" s="166"/>
      <c r="AG157" s="166"/>
      <c r="AH157" s="171">
        <f>SUM(AD157:AG157)</f>
        <v>0</v>
      </c>
      <c r="AI157" s="165"/>
      <c r="AJ157" s="166"/>
      <c r="AK157" s="166"/>
      <c r="AL157" s="171">
        <f>SUM(AH157:AK157)</f>
        <v>0</v>
      </c>
      <c r="AM157" s="165"/>
      <c r="AN157" s="166"/>
      <c r="AO157" s="166"/>
      <c r="AP157" s="171">
        <f>SUM(AL157:AO157)</f>
        <v>0</v>
      </c>
      <c r="AQ157" s="165"/>
      <c r="AR157" s="166"/>
      <c r="AS157" s="166"/>
      <c r="AT157" s="171">
        <f>SUM(AP157:AS157)</f>
        <v>0</v>
      </c>
      <c r="AU157" s="165"/>
      <c r="AV157" s="166"/>
      <c r="AW157" s="166"/>
      <c r="AX157" s="171">
        <f>SUM(AT157:AW157)</f>
        <v>0</v>
      </c>
      <c r="AY157" s="143"/>
    </row>
    <row r="158" spans="1:51" s="142" customFormat="1" ht="24.9" customHeight="1" x14ac:dyDescent="0.3">
      <c r="A158" s="45" t="s">
        <v>170</v>
      </c>
      <c r="B158" s="21" t="s">
        <v>169</v>
      </c>
      <c r="C158" s="172"/>
      <c r="D158" s="173"/>
      <c r="E158" s="173"/>
      <c r="F158" s="171">
        <f>SUM(C158:E158)</f>
        <v>0</v>
      </c>
      <c r="G158" s="172"/>
      <c r="H158" s="173"/>
      <c r="I158" s="173"/>
      <c r="J158" s="171">
        <f>SUM(F158:I158)</f>
        <v>0</v>
      </c>
      <c r="K158" s="172"/>
      <c r="L158" s="173"/>
      <c r="M158" s="173"/>
      <c r="N158" s="171">
        <f>SUM(J158:M158)</f>
        <v>0</v>
      </c>
      <c r="O158" s="172"/>
      <c r="P158" s="173"/>
      <c r="Q158" s="173"/>
      <c r="R158" s="171">
        <f>SUM(N158:Q158)</f>
        <v>0</v>
      </c>
      <c r="S158" s="172"/>
      <c r="T158" s="173"/>
      <c r="U158" s="173"/>
      <c r="V158" s="171">
        <f>SUM(R158:U158)</f>
        <v>0</v>
      </c>
      <c r="W158" s="172"/>
      <c r="X158" s="173"/>
      <c r="Y158" s="173"/>
      <c r="Z158" s="171">
        <f>SUM(V158:Y158)</f>
        <v>0</v>
      </c>
      <c r="AA158" s="172"/>
      <c r="AB158" s="173"/>
      <c r="AC158" s="173"/>
      <c r="AD158" s="171">
        <f>SUM(Z158:AC158)</f>
        <v>0</v>
      </c>
      <c r="AE158" s="172"/>
      <c r="AF158" s="173"/>
      <c r="AG158" s="173"/>
      <c r="AH158" s="171">
        <f>SUM(AD158:AG158)</f>
        <v>0</v>
      </c>
      <c r="AI158" s="172"/>
      <c r="AJ158" s="173"/>
      <c r="AK158" s="173"/>
      <c r="AL158" s="171">
        <f>SUM(AH158:AK158)</f>
        <v>0</v>
      </c>
      <c r="AM158" s="172"/>
      <c r="AN158" s="173"/>
      <c r="AO158" s="173"/>
      <c r="AP158" s="171">
        <f>SUM(AL158:AO158)</f>
        <v>0</v>
      </c>
      <c r="AQ158" s="172"/>
      <c r="AR158" s="173"/>
      <c r="AS158" s="173"/>
      <c r="AT158" s="171">
        <f>SUM(AP158:AS158)</f>
        <v>0</v>
      </c>
      <c r="AU158" s="172"/>
      <c r="AV158" s="173"/>
      <c r="AW158" s="173"/>
      <c r="AX158" s="171">
        <f>SUM(AT158:AW158)</f>
        <v>0</v>
      </c>
      <c r="AY158" s="143"/>
    </row>
    <row r="159" spans="1:51" s="133" customFormat="1" ht="30" customHeight="1" x14ac:dyDescent="0.3">
      <c r="A159" s="16" t="s">
        <v>168</v>
      </c>
      <c r="B159" s="15" t="s">
        <v>167</v>
      </c>
      <c r="C159" s="174">
        <f>SUM(C153:C158)</f>
        <v>0</v>
      </c>
      <c r="D159" s="175">
        <f>SUM(D153:D158)</f>
        <v>0</v>
      </c>
      <c r="E159" s="175">
        <f>SUM(E153:E158)</f>
        <v>0</v>
      </c>
      <c r="F159" s="176">
        <f>IF((SUM(C159:E159))=SUM(F153:F158),SUM(F153:F158),"HIBA!")</f>
        <v>0</v>
      </c>
      <c r="G159" s="174">
        <f>SUM(G153:G158)</f>
        <v>0</v>
      </c>
      <c r="H159" s="175">
        <f>SUM(H153:H158)</f>
        <v>0</v>
      </c>
      <c r="I159" s="175">
        <f>SUM(I153:I158)</f>
        <v>0</v>
      </c>
      <c r="J159" s="176">
        <f>IF((SUM(F159:I159))=SUM(J153:J158),SUM(J153:J158),"HIBA!")</f>
        <v>0</v>
      </c>
      <c r="K159" s="174">
        <f>SUM(K153:K158)</f>
        <v>0</v>
      </c>
      <c r="L159" s="175">
        <f>SUM(L153:L158)</f>
        <v>0</v>
      </c>
      <c r="M159" s="175">
        <f>SUM(M153:M158)</f>
        <v>0</v>
      </c>
      <c r="N159" s="176">
        <f>IF((SUM(J159:M159))=SUM(N153:N158),SUM(N153:N158),"HIBA!")</f>
        <v>0</v>
      </c>
      <c r="O159" s="174">
        <f>SUM(O153:O158)</f>
        <v>0</v>
      </c>
      <c r="P159" s="175">
        <f>SUM(P153:P158)</f>
        <v>0</v>
      </c>
      <c r="Q159" s="175">
        <f>SUM(Q153:Q158)</f>
        <v>0</v>
      </c>
      <c r="R159" s="176">
        <f>IF((SUM(N159:Q159))=SUM(R153:R158),SUM(R153:R158),"HIBA!")</f>
        <v>0</v>
      </c>
      <c r="S159" s="174">
        <f>SUM(S153:S158)</f>
        <v>0</v>
      </c>
      <c r="T159" s="175">
        <f>SUM(T153:T158)</f>
        <v>0</v>
      </c>
      <c r="U159" s="175">
        <f>SUM(U153:U158)</f>
        <v>0</v>
      </c>
      <c r="V159" s="176">
        <f>IF((SUM(R159:U159))=SUM(V153:V158),SUM(V153:V158),"HIBA!")</f>
        <v>0</v>
      </c>
      <c r="W159" s="174">
        <f>SUM(W153:W158)</f>
        <v>0</v>
      </c>
      <c r="X159" s="175">
        <f>SUM(X153:X158)</f>
        <v>0</v>
      </c>
      <c r="Y159" s="175">
        <f>SUM(Y153:Y158)</f>
        <v>0</v>
      </c>
      <c r="Z159" s="176">
        <f>IF((SUM(V159:Y159))=SUM(Z153:Z158),SUM(Z153:Z158),"HIBA!")</f>
        <v>0</v>
      </c>
      <c r="AA159" s="174">
        <f>SUM(AA153:AA158)</f>
        <v>0</v>
      </c>
      <c r="AB159" s="175">
        <f>SUM(AB153:AB158)</f>
        <v>0</v>
      </c>
      <c r="AC159" s="175">
        <f>SUM(AC153:AC158)</f>
        <v>0</v>
      </c>
      <c r="AD159" s="176">
        <f>IF((SUM(Z159:AC159))=SUM(AD153:AD158),SUM(AD153:AD158),"HIBA!")</f>
        <v>0</v>
      </c>
      <c r="AE159" s="174">
        <f>SUM(AE153:AE158)</f>
        <v>0</v>
      </c>
      <c r="AF159" s="175">
        <f>SUM(AF153:AF158)</f>
        <v>0</v>
      </c>
      <c r="AG159" s="175">
        <f>SUM(AG153:AG158)</f>
        <v>0</v>
      </c>
      <c r="AH159" s="176">
        <f>IF((SUM(AD159:AG159))=SUM(AH153:AH158),SUM(AH153:AH158),"HIBA!")</f>
        <v>0</v>
      </c>
      <c r="AI159" s="174">
        <f>SUM(AI153:AI158)</f>
        <v>0</v>
      </c>
      <c r="AJ159" s="175">
        <f>SUM(AJ153:AJ158)</f>
        <v>0</v>
      </c>
      <c r="AK159" s="175">
        <f>SUM(AK153:AK158)</f>
        <v>0</v>
      </c>
      <c r="AL159" s="176">
        <f>IF((SUM(AH159:AK159))=SUM(AL153:AL158),SUM(AL153:AL158),"HIBA!")</f>
        <v>0</v>
      </c>
      <c r="AM159" s="174">
        <f>SUM(AM153:AM158)</f>
        <v>0</v>
      </c>
      <c r="AN159" s="175">
        <f>SUM(AN153:AN158)</f>
        <v>0</v>
      </c>
      <c r="AO159" s="175">
        <f>SUM(AO153:AO158)</f>
        <v>0</v>
      </c>
      <c r="AP159" s="176">
        <f>IF((SUM(AL159:AO159))=SUM(AP153:AP158),SUM(AP153:AP158),"HIBA!")</f>
        <v>0</v>
      </c>
      <c r="AQ159" s="174">
        <f>SUM(AQ153:AQ158)</f>
        <v>0</v>
      </c>
      <c r="AR159" s="175">
        <f>SUM(AR153:AR158)</f>
        <v>0</v>
      </c>
      <c r="AS159" s="175">
        <f>SUM(AS153:AS158)</f>
        <v>0</v>
      </c>
      <c r="AT159" s="176">
        <f>IF((SUM(AP159:AS159))=SUM(AT153:AT158),SUM(AT153:AT158),"HIBA!")</f>
        <v>0</v>
      </c>
      <c r="AU159" s="174">
        <f>SUM(AU153:AU158)</f>
        <v>0</v>
      </c>
      <c r="AV159" s="175">
        <f>SUM(AV153:AV158)</f>
        <v>0</v>
      </c>
      <c r="AW159" s="175">
        <f>SUM(AW153:AW158)</f>
        <v>0</v>
      </c>
      <c r="AX159" s="176">
        <f>IF((SUM(AT159:AW159))=SUM(AX153:AX158),SUM(AX153:AX158),"HIBA!")</f>
        <v>0</v>
      </c>
      <c r="AY159" s="134"/>
    </row>
    <row r="160" spans="1:51" s="123" customFormat="1" ht="24.9" hidden="1" customHeight="1" x14ac:dyDescent="0.3">
      <c r="A160" s="34" t="s">
        <v>166</v>
      </c>
      <c r="B160" s="33" t="s">
        <v>165</v>
      </c>
      <c r="C160" s="165"/>
      <c r="D160" s="166"/>
      <c r="E160" s="166"/>
      <c r="F160" s="167">
        <f>SUM(C160:E160)</f>
        <v>0</v>
      </c>
      <c r="G160" s="165"/>
      <c r="H160" s="166"/>
      <c r="I160" s="166"/>
      <c r="J160" s="167">
        <f>SUM(F160:I160)</f>
        <v>0</v>
      </c>
      <c r="K160" s="165"/>
      <c r="L160" s="166"/>
      <c r="M160" s="166"/>
      <c r="N160" s="167">
        <f>SUM(J160:M160)</f>
        <v>0</v>
      </c>
      <c r="O160" s="165"/>
      <c r="P160" s="166"/>
      <c r="Q160" s="166"/>
      <c r="R160" s="167">
        <f>SUM(N160:Q160)</f>
        <v>0</v>
      </c>
      <c r="S160" s="165"/>
      <c r="T160" s="166"/>
      <c r="U160" s="166"/>
      <c r="V160" s="167">
        <f>SUM(R160:U160)</f>
        <v>0</v>
      </c>
      <c r="W160" s="165"/>
      <c r="X160" s="166"/>
      <c r="Y160" s="166"/>
      <c r="Z160" s="167">
        <f>SUM(V160:Y160)</f>
        <v>0</v>
      </c>
      <c r="AA160" s="165"/>
      <c r="AB160" s="166"/>
      <c r="AC160" s="166"/>
      <c r="AD160" s="167">
        <f>SUM(Z160:AC160)</f>
        <v>0</v>
      </c>
      <c r="AE160" s="165"/>
      <c r="AF160" s="166"/>
      <c r="AG160" s="166"/>
      <c r="AH160" s="167">
        <f>SUM(AD160:AG160)</f>
        <v>0</v>
      </c>
      <c r="AI160" s="165"/>
      <c r="AJ160" s="166"/>
      <c r="AK160" s="166"/>
      <c r="AL160" s="167">
        <f>SUM(AH160:AK160)</f>
        <v>0</v>
      </c>
      <c r="AM160" s="165"/>
      <c r="AN160" s="166"/>
      <c r="AO160" s="166"/>
      <c r="AP160" s="167">
        <f>SUM(AL160:AO160)</f>
        <v>0</v>
      </c>
      <c r="AQ160" s="165"/>
      <c r="AR160" s="166"/>
      <c r="AS160" s="166"/>
      <c r="AT160" s="167">
        <f>SUM(AP160:AS160)</f>
        <v>0</v>
      </c>
      <c r="AU160" s="165"/>
      <c r="AV160" s="166"/>
      <c r="AW160" s="166"/>
      <c r="AX160" s="167">
        <f>SUM(AT160:AW160)</f>
        <v>0</v>
      </c>
      <c r="AY160" s="124"/>
    </row>
    <row r="161" spans="1:51" s="123" customFormat="1" ht="24.9" hidden="1" customHeight="1" x14ac:dyDescent="0.3">
      <c r="A161" s="34" t="s">
        <v>164</v>
      </c>
      <c r="B161" s="33" t="s">
        <v>163</v>
      </c>
      <c r="C161" s="165"/>
      <c r="D161" s="166"/>
      <c r="E161" s="166"/>
      <c r="F161" s="167">
        <f>SUM(C161:E161)</f>
        <v>0</v>
      </c>
      <c r="G161" s="165"/>
      <c r="H161" s="166"/>
      <c r="I161" s="166"/>
      <c r="J161" s="167">
        <f>SUM(F161:I161)</f>
        <v>0</v>
      </c>
      <c r="K161" s="165"/>
      <c r="L161" s="166"/>
      <c r="M161" s="166"/>
      <c r="N161" s="167">
        <f>SUM(J161:M161)</f>
        <v>0</v>
      </c>
      <c r="O161" s="165"/>
      <c r="P161" s="166"/>
      <c r="Q161" s="166"/>
      <c r="R161" s="167">
        <f>SUM(N161:Q161)</f>
        <v>0</v>
      </c>
      <c r="S161" s="165"/>
      <c r="T161" s="166"/>
      <c r="U161" s="166"/>
      <c r="V161" s="167">
        <f>SUM(R161:U161)</f>
        <v>0</v>
      </c>
      <c r="W161" s="165"/>
      <c r="X161" s="166"/>
      <c r="Y161" s="166"/>
      <c r="Z161" s="167">
        <f>SUM(V161:Y161)</f>
        <v>0</v>
      </c>
      <c r="AA161" s="165"/>
      <c r="AB161" s="166"/>
      <c r="AC161" s="166"/>
      <c r="AD161" s="167">
        <f>SUM(Z161:AC161)</f>
        <v>0</v>
      </c>
      <c r="AE161" s="165"/>
      <c r="AF161" s="166"/>
      <c r="AG161" s="166"/>
      <c r="AH161" s="167">
        <f>SUM(AD161:AG161)</f>
        <v>0</v>
      </c>
      <c r="AI161" s="165"/>
      <c r="AJ161" s="166"/>
      <c r="AK161" s="166"/>
      <c r="AL161" s="167">
        <f>SUM(AH161:AK161)</f>
        <v>0</v>
      </c>
      <c r="AM161" s="165"/>
      <c r="AN161" s="166"/>
      <c r="AO161" s="166"/>
      <c r="AP161" s="167">
        <f>SUM(AL161:AO161)</f>
        <v>0</v>
      </c>
      <c r="AQ161" s="165"/>
      <c r="AR161" s="166"/>
      <c r="AS161" s="166"/>
      <c r="AT161" s="167">
        <f>SUM(AP161:AS161)</f>
        <v>0</v>
      </c>
      <c r="AU161" s="165"/>
      <c r="AV161" s="166"/>
      <c r="AW161" s="166"/>
      <c r="AX161" s="167">
        <f>SUM(AT161:AW161)</f>
        <v>0</v>
      </c>
      <c r="AY161" s="124"/>
    </row>
    <row r="162" spans="1:51" s="128" customFormat="1" ht="24.9" hidden="1" customHeight="1" x14ac:dyDescent="0.3">
      <c r="A162" s="28" t="s">
        <v>162</v>
      </c>
      <c r="B162" s="27" t="s">
        <v>161</v>
      </c>
      <c r="C162" s="168">
        <f>SUM(C160:C161)</f>
        <v>0</v>
      </c>
      <c r="D162" s="169">
        <f>SUM(D160:D161)</f>
        <v>0</v>
      </c>
      <c r="E162" s="169">
        <f>SUM(E160:E161)</f>
        <v>0</v>
      </c>
      <c r="F162" s="170">
        <f>IF((SUM(C162:E162))=SUM(F160:F161),SUM(F160:F161),"HIBA!")</f>
        <v>0</v>
      </c>
      <c r="G162" s="168">
        <f>SUM(G160:G161)</f>
        <v>0</v>
      </c>
      <c r="H162" s="169">
        <f>SUM(H160:H161)</f>
        <v>0</v>
      </c>
      <c r="I162" s="169">
        <f>SUM(I160:I161)</f>
        <v>0</v>
      </c>
      <c r="J162" s="170">
        <f>IF((SUM(F162:I162))=SUM(J160:J161),SUM(J160:J161),"HIBA!")</f>
        <v>0</v>
      </c>
      <c r="K162" s="168">
        <f>SUM(K160:K161)</f>
        <v>0</v>
      </c>
      <c r="L162" s="169">
        <f>SUM(L160:L161)</f>
        <v>0</v>
      </c>
      <c r="M162" s="169">
        <f>SUM(M160:M161)</f>
        <v>0</v>
      </c>
      <c r="N162" s="170">
        <f>IF((SUM(J162:M162))=SUM(N160:N161),SUM(N160:N161),"HIBA!")</f>
        <v>0</v>
      </c>
      <c r="O162" s="168">
        <f>SUM(O160:O161)</f>
        <v>0</v>
      </c>
      <c r="P162" s="169">
        <f>SUM(P160:P161)</f>
        <v>0</v>
      </c>
      <c r="Q162" s="169">
        <f>SUM(Q160:Q161)</f>
        <v>0</v>
      </c>
      <c r="R162" s="170">
        <f>IF((SUM(N162:Q162))=SUM(R160:R161),SUM(R160:R161),"HIBA!")</f>
        <v>0</v>
      </c>
      <c r="S162" s="168">
        <f>SUM(S160:S161)</f>
        <v>0</v>
      </c>
      <c r="T162" s="169">
        <f>SUM(T160:T161)</f>
        <v>0</v>
      </c>
      <c r="U162" s="169">
        <f>SUM(U160:U161)</f>
        <v>0</v>
      </c>
      <c r="V162" s="170">
        <f>IF((SUM(R162:U162))=SUM(V160:V161),SUM(V160:V161),"HIBA!")</f>
        <v>0</v>
      </c>
      <c r="W162" s="168">
        <f>SUM(W160:W161)</f>
        <v>0</v>
      </c>
      <c r="X162" s="169">
        <f>SUM(X160:X161)</f>
        <v>0</v>
      </c>
      <c r="Y162" s="169">
        <f>SUM(Y160:Y161)</f>
        <v>0</v>
      </c>
      <c r="Z162" s="170">
        <f>IF((SUM(V162:Y162))=SUM(Z160:Z161),SUM(Z160:Z161),"HIBA!")</f>
        <v>0</v>
      </c>
      <c r="AA162" s="168">
        <f>SUM(AA160:AA161)</f>
        <v>0</v>
      </c>
      <c r="AB162" s="169">
        <f>SUM(AB160:AB161)</f>
        <v>0</v>
      </c>
      <c r="AC162" s="169">
        <f>SUM(AC160:AC161)</f>
        <v>0</v>
      </c>
      <c r="AD162" s="170">
        <f>IF((SUM(Z162:AC162))=SUM(AD160:AD161),SUM(AD160:AD161),"HIBA!")</f>
        <v>0</v>
      </c>
      <c r="AE162" s="168">
        <f>SUM(AE160:AE161)</f>
        <v>0</v>
      </c>
      <c r="AF162" s="169">
        <f>SUM(AF160:AF161)</f>
        <v>0</v>
      </c>
      <c r="AG162" s="169">
        <f>SUM(AG160:AG161)</f>
        <v>0</v>
      </c>
      <c r="AH162" s="170">
        <f>IF((SUM(AD162:AG162))=SUM(AH160:AH161),SUM(AH160:AH161),"HIBA!")</f>
        <v>0</v>
      </c>
      <c r="AI162" s="168">
        <f>SUM(AI160:AI161)</f>
        <v>0</v>
      </c>
      <c r="AJ162" s="169">
        <f>SUM(AJ160:AJ161)</f>
        <v>0</v>
      </c>
      <c r="AK162" s="169">
        <f>SUM(AK160:AK161)</f>
        <v>0</v>
      </c>
      <c r="AL162" s="170">
        <f>IF((SUM(AH162:AK162))=SUM(AL160:AL161),SUM(AL160:AL161),"HIBA!")</f>
        <v>0</v>
      </c>
      <c r="AM162" s="168">
        <f>SUM(AM160:AM161)</f>
        <v>0</v>
      </c>
      <c r="AN162" s="169">
        <f>SUM(AN160:AN161)</f>
        <v>0</v>
      </c>
      <c r="AO162" s="169">
        <f>SUM(AO160:AO161)</f>
        <v>0</v>
      </c>
      <c r="AP162" s="170">
        <f>IF((SUM(AL162:AO162))=SUM(AP160:AP161),SUM(AP160:AP161),"HIBA!")</f>
        <v>0</v>
      </c>
      <c r="AQ162" s="168">
        <f>SUM(AQ160:AQ161)</f>
        <v>0</v>
      </c>
      <c r="AR162" s="169">
        <f>SUM(AR160:AR161)</f>
        <v>0</v>
      </c>
      <c r="AS162" s="169">
        <f>SUM(AS160:AS161)</f>
        <v>0</v>
      </c>
      <c r="AT162" s="170">
        <f>IF((SUM(AP162:AS162))=SUM(AT160:AT161),SUM(AT160:AT161),"HIBA!")</f>
        <v>0</v>
      </c>
      <c r="AU162" s="168">
        <f>SUM(AU160:AU161)</f>
        <v>0</v>
      </c>
      <c r="AV162" s="169">
        <f>SUM(AV160:AV161)</f>
        <v>0</v>
      </c>
      <c r="AW162" s="169">
        <f>SUM(AW160:AW161)</f>
        <v>0</v>
      </c>
      <c r="AX162" s="170">
        <f>IF((SUM(AT162:AW162))=SUM(AX160:AX161),SUM(AX160:AX161),"HIBA!")</f>
        <v>0</v>
      </c>
      <c r="AY162" s="129"/>
    </row>
    <row r="163" spans="1:51" s="142" customFormat="1" ht="24.9" hidden="1" customHeight="1" x14ac:dyDescent="0.3">
      <c r="A163" s="45" t="s">
        <v>160</v>
      </c>
      <c r="B163" s="21" t="s">
        <v>159</v>
      </c>
      <c r="C163" s="165"/>
      <c r="D163" s="166"/>
      <c r="E163" s="166"/>
      <c r="F163" s="171">
        <f t="shared" ref="F163:F170" si="108">SUM(C163:E163)</f>
        <v>0</v>
      </c>
      <c r="G163" s="165"/>
      <c r="H163" s="166"/>
      <c r="I163" s="166"/>
      <c r="J163" s="171">
        <f t="shared" ref="J163:J170" si="109">SUM(F163:I163)</f>
        <v>0</v>
      </c>
      <c r="K163" s="165"/>
      <c r="L163" s="166"/>
      <c r="M163" s="166"/>
      <c r="N163" s="171">
        <f t="shared" ref="N163:N170" si="110">SUM(J163:M163)</f>
        <v>0</v>
      </c>
      <c r="O163" s="165"/>
      <c r="P163" s="166"/>
      <c r="Q163" s="166"/>
      <c r="R163" s="171">
        <f t="shared" ref="R163:R170" si="111">SUM(N163:Q163)</f>
        <v>0</v>
      </c>
      <c r="S163" s="165"/>
      <c r="T163" s="166"/>
      <c r="U163" s="166"/>
      <c r="V163" s="171">
        <f t="shared" ref="V163:V170" si="112">SUM(R163:U163)</f>
        <v>0</v>
      </c>
      <c r="W163" s="165"/>
      <c r="X163" s="166"/>
      <c r="Y163" s="166"/>
      <c r="Z163" s="171">
        <f t="shared" ref="Z163:Z170" si="113">SUM(V163:Y163)</f>
        <v>0</v>
      </c>
      <c r="AA163" s="165"/>
      <c r="AB163" s="166"/>
      <c r="AC163" s="166"/>
      <c r="AD163" s="171">
        <f t="shared" ref="AD163:AD170" si="114">SUM(Z163:AC163)</f>
        <v>0</v>
      </c>
      <c r="AE163" s="165"/>
      <c r="AF163" s="166"/>
      <c r="AG163" s="166"/>
      <c r="AH163" s="171">
        <f t="shared" ref="AH163:AH170" si="115">SUM(AD163:AG163)</f>
        <v>0</v>
      </c>
      <c r="AI163" s="165"/>
      <c r="AJ163" s="166"/>
      <c r="AK163" s="166"/>
      <c r="AL163" s="171">
        <f t="shared" ref="AL163:AL170" si="116">SUM(AH163:AK163)</f>
        <v>0</v>
      </c>
      <c r="AM163" s="165"/>
      <c r="AN163" s="166"/>
      <c r="AO163" s="166"/>
      <c r="AP163" s="171">
        <f t="shared" ref="AP163:AP170" si="117">SUM(AL163:AO163)</f>
        <v>0</v>
      </c>
      <c r="AQ163" s="165"/>
      <c r="AR163" s="166"/>
      <c r="AS163" s="166"/>
      <c r="AT163" s="171">
        <f t="shared" ref="AT163:AT170" si="118">SUM(AP163:AS163)</f>
        <v>0</v>
      </c>
      <c r="AU163" s="165"/>
      <c r="AV163" s="166"/>
      <c r="AW163" s="166"/>
      <c r="AX163" s="171">
        <f t="shared" ref="AX163:AX170" si="119">SUM(AT163:AW163)</f>
        <v>0</v>
      </c>
      <c r="AY163" s="143"/>
    </row>
    <row r="164" spans="1:51" s="142" customFormat="1" ht="24.9" hidden="1" customHeight="1" x14ac:dyDescent="0.3">
      <c r="A164" s="45" t="s">
        <v>158</v>
      </c>
      <c r="B164" s="21" t="s">
        <v>157</v>
      </c>
      <c r="C164" s="165"/>
      <c r="D164" s="166"/>
      <c r="E164" s="166"/>
      <c r="F164" s="171">
        <f t="shared" si="108"/>
        <v>0</v>
      </c>
      <c r="G164" s="165"/>
      <c r="H164" s="166"/>
      <c r="I164" s="166"/>
      <c r="J164" s="171">
        <f t="shared" si="109"/>
        <v>0</v>
      </c>
      <c r="K164" s="165"/>
      <c r="L164" s="166"/>
      <c r="M164" s="166"/>
      <c r="N164" s="171">
        <f t="shared" si="110"/>
        <v>0</v>
      </c>
      <c r="O164" s="165"/>
      <c r="P164" s="166"/>
      <c r="Q164" s="166"/>
      <c r="R164" s="171">
        <f t="shared" si="111"/>
        <v>0</v>
      </c>
      <c r="S164" s="165"/>
      <c r="T164" s="166"/>
      <c r="U164" s="166"/>
      <c r="V164" s="171">
        <f t="shared" si="112"/>
        <v>0</v>
      </c>
      <c r="W164" s="165"/>
      <c r="X164" s="166"/>
      <c r="Y164" s="166"/>
      <c r="Z164" s="171">
        <f t="shared" si="113"/>
        <v>0</v>
      </c>
      <c r="AA164" s="165"/>
      <c r="AB164" s="166"/>
      <c r="AC164" s="166"/>
      <c r="AD164" s="171">
        <f t="shared" si="114"/>
        <v>0</v>
      </c>
      <c r="AE164" s="165"/>
      <c r="AF164" s="166"/>
      <c r="AG164" s="166"/>
      <c r="AH164" s="171">
        <f t="shared" si="115"/>
        <v>0</v>
      </c>
      <c r="AI164" s="165"/>
      <c r="AJ164" s="166"/>
      <c r="AK164" s="166"/>
      <c r="AL164" s="171">
        <f t="shared" si="116"/>
        <v>0</v>
      </c>
      <c r="AM164" s="165"/>
      <c r="AN164" s="166"/>
      <c r="AO164" s="166"/>
      <c r="AP164" s="171">
        <f t="shared" si="117"/>
        <v>0</v>
      </c>
      <c r="AQ164" s="165"/>
      <c r="AR164" s="166"/>
      <c r="AS164" s="166"/>
      <c r="AT164" s="171">
        <f t="shared" si="118"/>
        <v>0</v>
      </c>
      <c r="AU164" s="165"/>
      <c r="AV164" s="166"/>
      <c r="AW164" s="166"/>
      <c r="AX164" s="171">
        <f t="shared" si="119"/>
        <v>0</v>
      </c>
      <c r="AY164" s="143"/>
    </row>
    <row r="165" spans="1:51" s="142" customFormat="1" ht="24.9" hidden="1" customHeight="1" x14ac:dyDescent="0.3">
      <c r="A165" s="45" t="s">
        <v>156</v>
      </c>
      <c r="B165" s="21" t="s">
        <v>155</v>
      </c>
      <c r="C165" s="165"/>
      <c r="D165" s="166"/>
      <c r="E165" s="166"/>
      <c r="F165" s="171">
        <f t="shared" si="108"/>
        <v>0</v>
      </c>
      <c r="G165" s="165"/>
      <c r="H165" s="166"/>
      <c r="I165" s="166"/>
      <c r="J165" s="171">
        <f t="shared" si="109"/>
        <v>0</v>
      </c>
      <c r="K165" s="165"/>
      <c r="L165" s="166"/>
      <c r="M165" s="166"/>
      <c r="N165" s="171">
        <f t="shared" si="110"/>
        <v>0</v>
      </c>
      <c r="O165" s="165"/>
      <c r="P165" s="166"/>
      <c r="Q165" s="166"/>
      <c r="R165" s="171">
        <f t="shared" si="111"/>
        <v>0</v>
      </c>
      <c r="S165" s="165"/>
      <c r="T165" s="166"/>
      <c r="U165" s="166"/>
      <c r="V165" s="171">
        <f t="shared" si="112"/>
        <v>0</v>
      </c>
      <c r="W165" s="165"/>
      <c r="X165" s="166"/>
      <c r="Y165" s="166"/>
      <c r="Z165" s="171">
        <f t="shared" si="113"/>
        <v>0</v>
      </c>
      <c r="AA165" s="165"/>
      <c r="AB165" s="166"/>
      <c r="AC165" s="166"/>
      <c r="AD165" s="171">
        <f t="shared" si="114"/>
        <v>0</v>
      </c>
      <c r="AE165" s="165"/>
      <c r="AF165" s="166"/>
      <c r="AG165" s="166"/>
      <c r="AH165" s="171">
        <f t="shared" si="115"/>
        <v>0</v>
      </c>
      <c r="AI165" s="165"/>
      <c r="AJ165" s="166"/>
      <c r="AK165" s="166"/>
      <c r="AL165" s="171">
        <f t="shared" si="116"/>
        <v>0</v>
      </c>
      <c r="AM165" s="165"/>
      <c r="AN165" s="166"/>
      <c r="AO165" s="166"/>
      <c r="AP165" s="171">
        <f t="shared" si="117"/>
        <v>0</v>
      </c>
      <c r="AQ165" s="165"/>
      <c r="AR165" s="166"/>
      <c r="AS165" s="166"/>
      <c r="AT165" s="171">
        <f t="shared" si="118"/>
        <v>0</v>
      </c>
      <c r="AU165" s="165"/>
      <c r="AV165" s="166"/>
      <c r="AW165" s="166"/>
      <c r="AX165" s="171">
        <f t="shared" si="119"/>
        <v>0</v>
      </c>
      <c r="AY165" s="143"/>
    </row>
    <row r="166" spans="1:51" s="123" customFormat="1" ht="24.9" hidden="1" customHeight="1" x14ac:dyDescent="0.3">
      <c r="A166" s="34" t="s">
        <v>154</v>
      </c>
      <c r="B166" s="33" t="s">
        <v>153</v>
      </c>
      <c r="C166" s="165"/>
      <c r="D166" s="166"/>
      <c r="E166" s="166"/>
      <c r="F166" s="167">
        <f t="shared" si="108"/>
        <v>0</v>
      </c>
      <c r="G166" s="165"/>
      <c r="H166" s="166"/>
      <c r="I166" s="166"/>
      <c r="J166" s="167">
        <f t="shared" si="109"/>
        <v>0</v>
      </c>
      <c r="K166" s="165"/>
      <c r="L166" s="166"/>
      <c r="M166" s="166"/>
      <c r="N166" s="167">
        <f t="shared" si="110"/>
        <v>0</v>
      </c>
      <c r="O166" s="165"/>
      <c r="P166" s="166"/>
      <c r="Q166" s="166"/>
      <c r="R166" s="167">
        <f t="shared" si="111"/>
        <v>0</v>
      </c>
      <c r="S166" s="165"/>
      <c r="T166" s="166"/>
      <c r="U166" s="166"/>
      <c r="V166" s="167">
        <f t="shared" si="112"/>
        <v>0</v>
      </c>
      <c r="W166" s="165"/>
      <c r="X166" s="166"/>
      <c r="Y166" s="166"/>
      <c r="Z166" s="167">
        <f t="shared" si="113"/>
        <v>0</v>
      </c>
      <c r="AA166" s="165"/>
      <c r="AB166" s="166"/>
      <c r="AC166" s="166"/>
      <c r="AD166" s="167">
        <f t="shared" si="114"/>
        <v>0</v>
      </c>
      <c r="AE166" s="165"/>
      <c r="AF166" s="166"/>
      <c r="AG166" s="166"/>
      <c r="AH166" s="167">
        <f t="shared" si="115"/>
        <v>0</v>
      </c>
      <c r="AI166" s="165"/>
      <c r="AJ166" s="166"/>
      <c r="AK166" s="166"/>
      <c r="AL166" s="167">
        <f t="shared" si="116"/>
        <v>0</v>
      </c>
      <c r="AM166" s="165"/>
      <c r="AN166" s="166"/>
      <c r="AO166" s="166"/>
      <c r="AP166" s="167">
        <f t="shared" si="117"/>
        <v>0</v>
      </c>
      <c r="AQ166" s="165"/>
      <c r="AR166" s="166"/>
      <c r="AS166" s="166"/>
      <c r="AT166" s="167">
        <f t="shared" si="118"/>
        <v>0</v>
      </c>
      <c r="AU166" s="165"/>
      <c r="AV166" s="166"/>
      <c r="AW166" s="166"/>
      <c r="AX166" s="167">
        <f t="shared" si="119"/>
        <v>0</v>
      </c>
      <c r="AY166" s="124"/>
    </row>
    <row r="167" spans="1:51" s="123" customFormat="1" ht="24.9" hidden="1" customHeight="1" x14ac:dyDescent="0.3">
      <c r="A167" s="34" t="s">
        <v>152</v>
      </c>
      <c r="B167" s="33" t="s">
        <v>151</v>
      </c>
      <c r="C167" s="165"/>
      <c r="D167" s="166"/>
      <c r="E167" s="166"/>
      <c r="F167" s="167">
        <f t="shared" si="108"/>
        <v>0</v>
      </c>
      <c r="G167" s="165"/>
      <c r="H167" s="166"/>
      <c r="I167" s="166"/>
      <c r="J167" s="167">
        <f t="shared" si="109"/>
        <v>0</v>
      </c>
      <c r="K167" s="165"/>
      <c r="L167" s="166"/>
      <c r="M167" s="166"/>
      <c r="N167" s="167">
        <f t="shared" si="110"/>
        <v>0</v>
      </c>
      <c r="O167" s="165"/>
      <c r="P167" s="166"/>
      <c r="Q167" s="166"/>
      <c r="R167" s="167">
        <f t="shared" si="111"/>
        <v>0</v>
      </c>
      <c r="S167" s="165"/>
      <c r="T167" s="166"/>
      <c r="U167" s="166"/>
      <c r="V167" s="167">
        <f t="shared" si="112"/>
        <v>0</v>
      </c>
      <c r="W167" s="165"/>
      <c r="X167" s="166"/>
      <c r="Y167" s="166"/>
      <c r="Z167" s="167">
        <f t="shared" si="113"/>
        <v>0</v>
      </c>
      <c r="AA167" s="165"/>
      <c r="AB167" s="166"/>
      <c r="AC167" s="166"/>
      <c r="AD167" s="167">
        <f t="shared" si="114"/>
        <v>0</v>
      </c>
      <c r="AE167" s="165"/>
      <c r="AF167" s="166"/>
      <c r="AG167" s="166"/>
      <c r="AH167" s="167">
        <f t="shared" si="115"/>
        <v>0</v>
      </c>
      <c r="AI167" s="165"/>
      <c r="AJ167" s="166"/>
      <c r="AK167" s="166"/>
      <c r="AL167" s="167">
        <f t="shared" si="116"/>
        <v>0</v>
      </c>
      <c r="AM167" s="165"/>
      <c r="AN167" s="166"/>
      <c r="AO167" s="166"/>
      <c r="AP167" s="167">
        <f t="shared" si="117"/>
        <v>0</v>
      </c>
      <c r="AQ167" s="165"/>
      <c r="AR167" s="166"/>
      <c r="AS167" s="166"/>
      <c r="AT167" s="167">
        <f t="shared" si="118"/>
        <v>0</v>
      </c>
      <c r="AU167" s="165"/>
      <c r="AV167" s="166"/>
      <c r="AW167" s="166"/>
      <c r="AX167" s="167">
        <f t="shared" si="119"/>
        <v>0</v>
      </c>
      <c r="AY167" s="124"/>
    </row>
    <row r="168" spans="1:51" s="123" customFormat="1" ht="24.9" hidden="1" customHeight="1" x14ac:dyDescent="0.3">
      <c r="A168" s="34" t="s">
        <v>150</v>
      </c>
      <c r="B168" s="33" t="s">
        <v>149</v>
      </c>
      <c r="C168" s="165"/>
      <c r="D168" s="166"/>
      <c r="E168" s="166"/>
      <c r="F168" s="167">
        <f t="shared" si="108"/>
        <v>0</v>
      </c>
      <c r="G168" s="165"/>
      <c r="H168" s="166"/>
      <c r="I168" s="166"/>
      <c r="J168" s="167">
        <f t="shared" si="109"/>
        <v>0</v>
      </c>
      <c r="K168" s="165"/>
      <c r="L168" s="166"/>
      <c r="M168" s="166"/>
      <c r="N168" s="167">
        <f t="shared" si="110"/>
        <v>0</v>
      </c>
      <c r="O168" s="165"/>
      <c r="P168" s="166"/>
      <c r="Q168" s="166"/>
      <c r="R168" s="167">
        <f t="shared" si="111"/>
        <v>0</v>
      </c>
      <c r="S168" s="165"/>
      <c r="T168" s="166"/>
      <c r="U168" s="166"/>
      <c r="V168" s="167">
        <f t="shared" si="112"/>
        <v>0</v>
      </c>
      <c r="W168" s="165"/>
      <c r="X168" s="166"/>
      <c r="Y168" s="166"/>
      <c r="Z168" s="167">
        <f t="shared" si="113"/>
        <v>0</v>
      </c>
      <c r="AA168" s="165"/>
      <c r="AB168" s="166"/>
      <c r="AC168" s="166"/>
      <c r="AD168" s="167">
        <f t="shared" si="114"/>
        <v>0</v>
      </c>
      <c r="AE168" s="165"/>
      <c r="AF168" s="166"/>
      <c r="AG168" s="166"/>
      <c r="AH168" s="167">
        <f t="shared" si="115"/>
        <v>0</v>
      </c>
      <c r="AI168" s="165"/>
      <c r="AJ168" s="166"/>
      <c r="AK168" s="166"/>
      <c r="AL168" s="167">
        <f t="shared" si="116"/>
        <v>0</v>
      </c>
      <c r="AM168" s="165"/>
      <c r="AN168" s="166"/>
      <c r="AO168" s="166"/>
      <c r="AP168" s="167">
        <f t="shared" si="117"/>
        <v>0</v>
      </c>
      <c r="AQ168" s="165"/>
      <c r="AR168" s="166"/>
      <c r="AS168" s="166"/>
      <c r="AT168" s="167">
        <f t="shared" si="118"/>
        <v>0</v>
      </c>
      <c r="AU168" s="165"/>
      <c r="AV168" s="166"/>
      <c r="AW168" s="166"/>
      <c r="AX168" s="167">
        <f t="shared" si="119"/>
        <v>0</v>
      </c>
      <c r="AY168" s="124"/>
    </row>
    <row r="169" spans="1:51" s="123" customFormat="1" ht="24.9" hidden="1" customHeight="1" x14ac:dyDescent="0.3">
      <c r="A169" s="34" t="s">
        <v>148</v>
      </c>
      <c r="B169" s="33" t="s">
        <v>147</v>
      </c>
      <c r="C169" s="165"/>
      <c r="D169" s="166"/>
      <c r="E169" s="166"/>
      <c r="F169" s="167">
        <f t="shared" si="108"/>
        <v>0</v>
      </c>
      <c r="G169" s="165"/>
      <c r="H169" s="166"/>
      <c r="I169" s="166"/>
      <c r="J169" s="167">
        <f t="shared" si="109"/>
        <v>0</v>
      </c>
      <c r="K169" s="165"/>
      <c r="L169" s="166"/>
      <c r="M169" s="166"/>
      <c r="N169" s="167">
        <f t="shared" si="110"/>
        <v>0</v>
      </c>
      <c r="O169" s="165"/>
      <c r="P169" s="166"/>
      <c r="Q169" s="166"/>
      <c r="R169" s="167">
        <f t="shared" si="111"/>
        <v>0</v>
      </c>
      <c r="S169" s="165"/>
      <c r="T169" s="166"/>
      <c r="U169" s="166"/>
      <c r="V169" s="167">
        <f t="shared" si="112"/>
        <v>0</v>
      </c>
      <c r="W169" s="165"/>
      <c r="X169" s="166"/>
      <c r="Y169" s="166"/>
      <c r="Z169" s="167">
        <f t="shared" si="113"/>
        <v>0</v>
      </c>
      <c r="AA169" s="165"/>
      <c r="AB169" s="166"/>
      <c r="AC169" s="166"/>
      <c r="AD169" s="167">
        <f t="shared" si="114"/>
        <v>0</v>
      </c>
      <c r="AE169" s="165"/>
      <c r="AF169" s="166"/>
      <c r="AG169" s="166"/>
      <c r="AH169" s="167">
        <f t="shared" si="115"/>
        <v>0</v>
      </c>
      <c r="AI169" s="165"/>
      <c r="AJ169" s="166"/>
      <c r="AK169" s="166"/>
      <c r="AL169" s="167">
        <f t="shared" si="116"/>
        <v>0</v>
      </c>
      <c r="AM169" s="165"/>
      <c r="AN169" s="166"/>
      <c r="AO169" s="166"/>
      <c r="AP169" s="167">
        <f t="shared" si="117"/>
        <v>0</v>
      </c>
      <c r="AQ169" s="165"/>
      <c r="AR169" s="166"/>
      <c r="AS169" s="166"/>
      <c r="AT169" s="167">
        <f t="shared" si="118"/>
        <v>0</v>
      </c>
      <c r="AU169" s="165"/>
      <c r="AV169" s="166"/>
      <c r="AW169" s="166"/>
      <c r="AX169" s="167">
        <f t="shared" si="119"/>
        <v>0</v>
      </c>
      <c r="AY169" s="124"/>
    </row>
    <row r="170" spans="1:51" s="123" customFormat="1" ht="24.9" hidden="1" customHeight="1" x14ac:dyDescent="0.3">
      <c r="A170" s="34" t="s">
        <v>146</v>
      </c>
      <c r="B170" s="33" t="s">
        <v>145</v>
      </c>
      <c r="C170" s="165"/>
      <c r="D170" s="166"/>
      <c r="E170" s="166"/>
      <c r="F170" s="167">
        <f t="shared" si="108"/>
        <v>0</v>
      </c>
      <c r="G170" s="165"/>
      <c r="H170" s="166"/>
      <c r="I170" s="166"/>
      <c r="J170" s="167">
        <f t="shared" si="109"/>
        <v>0</v>
      </c>
      <c r="K170" s="165"/>
      <c r="L170" s="166"/>
      <c r="M170" s="166"/>
      <c r="N170" s="167">
        <f t="shared" si="110"/>
        <v>0</v>
      </c>
      <c r="O170" s="165"/>
      <c r="P170" s="166"/>
      <c r="Q170" s="166"/>
      <c r="R170" s="167">
        <f t="shared" si="111"/>
        <v>0</v>
      </c>
      <c r="S170" s="165"/>
      <c r="T170" s="166"/>
      <c r="U170" s="166"/>
      <c r="V170" s="167">
        <f t="shared" si="112"/>
        <v>0</v>
      </c>
      <c r="W170" s="165"/>
      <c r="X170" s="166"/>
      <c r="Y170" s="166"/>
      <c r="Z170" s="167">
        <f t="shared" si="113"/>
        <v>0</v>
      </c>
      <c r="AA170" s="165"/>
      <c r="AB170" s="166"/>
      <c r="AC170" s="166"/>
      <c r="AD170" s="167">
        <f t="shared" si="114"/>
        <v>0</v>
      </c>
      <c r="AE170" s="165"/>
      <c r="AF170" s="166"/>
      <c r="AG170" s="166"/>
      <c r="AH170" s="167">
        <f t="shared" si="115"/>
        <v>0</v>
      </c>
      <c r="AI170" s="165"/>
      <c r="AJ170" s="166"/>
      <c r="AK170" s="166"/>
      <c r="AL170" s="167">
        <f t="shared" si="116"/>
        <v>0</v>
      </c>
      <c r="AM170" s="165"/>
      <c r="AN170" s="166"/>
      <c r="AO170" s="166"/>
      <c r="AP170" s="167">
        <f t="shared" si="117"/>
        <v>0</v>
      </c>
      <c r="AQ170" s="165"/>
      <c r="AR170" s="166"/>
      <c r="AS170" s="166"/>
      <c r="AT170" s="167">
        <f t="shared" si="118"/>
        <v>0</v>
      </c>
      <c r="AU170" s="165"/>
      <c r="AV170" s="166"/>
      <c r="AW170" s="166"/>
      <c r="AX170" s="167">
        <f t="shared" si="119"/>
        <v>0</v>
      </c>
      <c r="AY170" s="124"/>
    </row>
    <row r="171" spans="1:51" s="128" customFormat="1" ht="24.9" hidden="1" customHeight="1" x14ac:dyDescent="0.3">
      <c r="A171" s="28" t="s">
        <v>144</v>
      </c>
      <c r="B171" s="27" t="s">
        <v>143</v>
      </c>
      <c r="C171" s="168">
        <f>SUM(C166:C170)</f>
        <v>0</v>
      </c>
      <c r="D171" s="169">
        <f>SUM(D166:D170)</f>
        <v>0</v>
      </c>
      <c r="E171" s="169">
        <f>SUM(E166:E170)</f>
        <v>0</v>
      </c>
      <c r="F171" s="170">
        <f>IF((SUM(C171:E171))=SUM(F166:F170),SUM(F166:F170),"HIBA!")</f>
        <v>0</v>
      </c>
      <c r="G171" s="168">
        <f>SUM(G166:G170)</f>
        <v>0</v>
      </c>
      <c r="H171" s="169">
        <f>SUM(H166:H170)</f>
        <v>0</v>
      </c>
      <c r="I171" s="169">
        <f>SUM(I166:I170)</f>
        <v>0</v>
      </c>
      <c r="J171" s="170">
        <f>IF((SUM(F171:I171))=SUM(J166:J170),SUM(J166:J170),"HIBA!")</f>
        <v>0</v>
      </c>
      <c r="K171" s="168">
        <f>SUM(K166:K170)</f>
        <v>0</v>
      </c>
      <c r="L171" s="169">
        <f>SUM(L166:L170)</f>
        <v>0</v>
      </c>
      <c r="M171" s="169">
        <f>SUM(M166:M170)</f>
        <v>0</v>
      </c>
      <c r="N171" s="170">
        <f>IF((SUM(J171:M171))=SUM(N166:N170),SUM(N166:N170),"HIBA!")</f>
        <v>0</v>
      </c>
      <c r="O171" s="168">
        <f>SUM(O166:O170)</f>
        <v>0</v>
      </c>
      <c r="P171" s="169">
        <f>SUM(P166:P170)</f>
        <v>0</v>
      </c>
      <c r="Q171" s="169">
        <f>SUM(Q166:Q170)</f>
        <v>0</v>
      </c>
      <c r="R171" s="170">
        <f>IF((SUM(N171:Q171))=SUM(R166:R170),SUM(R166:R170),"HIBA!")</f>
        <v>0</v>
      </c>
      <c r="S171" s="168">
        <f>SUM(S166:S170)</f>
        <v>0</v>
      </c>
      <c r="T171" s="169">
        <f>SUM(T166:T170)</f>
        <v>0</v>
      </c>
      <c r="U171" s="169">
        <f>SUM(U166:U170)</f>
        <v>0</v>
      </c>
      <c r="V171" s="170">
        <f>IF((SUM(R171:U171))=SUM(V166:V170),SUM(V166:V170),"HIBA!")</f>
        <v>0</v>
      </c>
      <c r="W171" s="168">
        <f>SUM(W166:W170)</f>
        <v>0</v>
      </c>
      <c r="X171" s="169">
        <f>SUM(X166:X170)</f>
        <v>0</v>
      </c>
      <c r="Y171" s="169">
        <f>SUM(Y166:Y170)</f>
        <v>0</v>
      </c>
      <c r="Z171" s="170">
        <f>IF((SUM(V171:Y171))=SUM(Z166:Z170),SUM(Z166:Z170),"HIBA!")</f>
        <v>0</v>
      </c>
      <c r="AA171" s="168">
        <f>SUM(AA166:AA170)</f>
        <v>0</v>
      </c>
      <c r="AB171" s="169">
        <f>SUM(AB166:AB170)</f>
        <v>0</v>
      </c>
      <c r="AC171" s="169">
        <f>SUM(AC166:AC170)</f>
        <v>0</v>
      </c>
      <c r="AD171" s="170">
        <f>IF((SUM(Z171:AC171))=SUM(AD166:AD170),SUM(AD166:AD170),"HIBA!")</f>
        <v>0</v>
      </c>
      <c r="AE171" s="168">
        <f>SUM(AE166:AE170)</f>
        <v>0</v>
      </c>
      <c r="AF171" s="169">
        <f>SUM(AF166:AF170)</f>
        <v>0</v>
      </c>
      <c r="AG171" s="169">
        <f>SUM(AG166:AG170)</f>
        <v>0</v>
      </c>
      <c r="AH171" s="170">
        <f>IF((SUM(AD171:AG171))=SUM(AH166:AH170),SUM(AH166:AH170),"HIBA!")</f>
        <v>0</v>
      </c>
      <c r="AI171" s="168">
        <f>SUM(AI166:AI170)</f>
        <v>0</v>
      </c>
      <c r="AJ171" s="169">
        <f>SUM(AJ166:AJ170)</f>
        <v>0</v>
      </c>
      <c r="AK171" s="169">
        <f>SUM(AK166:AK170)</f>
        <v>0</v>
      </c>
      <c r="AL171" s="170">
        <f>IF((SUM(AH171:AK171))=SUM(AL166:AL170),SUM(AL166:AL170),"HIBA!")</f>
        <v>0</v>
      </c>
      <c r="AM171" s="168">
        <f>SUM(AM166:AM170)</f>
        <v>0</v>
      </c>
      <c r="AN171" s="169">
        <f>SUM(AN166:AN170)</f>
        <v>0</v>
      </c>
      <c r="AO171" s="169">
        <f>SUM(AO166:AO170)</f>
        <v>0</v>
      </c>
      <c r="AP171" s="170">
        <f>IF((SUM(AL171:AO171))=SUM(AP166:AP170),SUM(AP166:AP170),"HIBA!")</f>
        <v>0</v>
      </c>
      <c r="AQ171" s="168">
        <f>SUM(AQ166:AQ170)</f>
        <v>0</v>
      </c>
      <c r="AR171" s="169">
        <f>SUM(AR166:AR170)</f>
        <v>0</v>
      </c>
      <c r="AS171" s="169">
        <f>SUM(AS166:AS170)</f>
        <v>0</v>
      </c>
      <c r="AT171" s="170">
        <f>IF((SUM(AP171:AS171))=SUM(AT166:AT170),SUM(AT166:AT170),"HIBA!")</f>
        <v>0</v>
      </c>
      <c r="AU171" s="168">
        <f>SUM(AU166:AU170)</f>
        <v>0</v>
      </c>
      <c r="AV171" s="169">
        <f>SUM(AV166:AV170)</f>
        <v>0</v>
      </c>
      <c r="AW171" s="169">
        <f>SUM(AW166:AW170)</f>
        <v>0</v>
      </c>
      <c r="AX171" s="170">
        <f>IF((SUM(AT171:AW171))=SUM(AX166:AX170),SUM(AX166:AX170),"HIBA!")</f>
        <v>0</v>
      </c>
      <c r="AY171" s="129"/>
    </row>
    <row r="172" spans="1:51" s="142" customFormat="1" ht="24.9" hidden="1" customHeight="1" x14ac:dyDescent="0.3">
      <c r="A172" s="45" t="s">
        <v>142</v>
      </c>
      <c r="B172" s="21" t="s">
        <v>141</v>
      </c>
      <c r="C172" s="165"/>
      <c r="D172" s="166"/>
      <c r="E172" s="166"/>
      <c r="F172" s="171">
        <f>SUM(C172:E172)</f>
        <v>0</v>
      </c>
      <c r="G172" s="165"/>
      <c r="H172" s="166"/>
      <c r="I172" s="166"/>
      <c r="J172" s="171">
        <f>SUM(F172:I172)</f>
        <v>0</v>
      </c>
      <c r="K172" s="165"/>
      <c r="L172" s="166"/>
      <c r="M172" s="166"/>
      <c r="N172" s="171">
        <f>SUM(J172:M172)</f>
        <v>0</v>
      </c>
      <c r="O172" s="165"/>
      <c r="P172" s="166"/>
      <c r="Q172" s="166"/>
      <c r="R172" s="171">
        <f>SUM(N172:Q172)</f>
        <v>0</v>
      </c>
      <c r="S172" s="165"/>
      <c r="T172" s="166"/>
      <c r="U172" s="166"/>
      <c r="V172" s="171">
        <f>SUM(R172:U172)</f>
        <v>0</v>
      </c>
      <c r="W172" s="165"/>
      <c r="X172" s="166"/>
      <c r="Y172" s="166"/>
      <c r="Z172" s="171">
        <f>SUM(V172:Y172)</f>
        <v>0</v>
      </c>
      <c r="AA172" s="165"/>
      <c r="AB172" s="166"/>
      <c r="AC172" s="166"/>
      <c r="AD172" s="171">
        <f>SUM(Z172:AC172)</f>
        <v>0</v>
      </c>
      <c r="AE172" s="165"/>
      <c r="AF172" s="166"/>
      <c r="AG172" s="166"/>
      <c r="AH172" s="171">
        <f>SUM(AD172:AG172)</f>
        <v>0</v>
      </c>
      <c r="AI172" s="165"/>
      <c r="AJ172" s="166"/>
      <c r="AK172" s="166"/>
      <c r="AL172" s="171">
        <f>SUM(AH172:AK172)</f>
        <v>0</v>
      </c>
      <c r="AM172" s="165"/>
      <c r="AN172" s="166"/>
      <c r="AO172" s="166"/>
      <c r="AP172" s="171">
        <f>SUM(AL172:AO172)</f>
        <v>0</v>
      </c>
      <c r="AQ172" s="165"/>
      <c r="AR172" s="166"/>
      <c r="AS172" s="166"/>
      <c r="AT172" s="171">
        <f>SUM(AP172:AS172)</f>
        <v>0</v>
      </c>
      <c r="AU172" s="165"/>
      <c r="AV172" s="166"/>
      <c r="AW172" s="166"/>
      <c r="AX172" s="171">
        <f>SUM(AT172:AW172)</f>
        <v>0</v>
      </c>
      <c r="AY172" s="143"/>
    </row>
    <row r="173" spans="1:51" s="133" customFormat="1" ht="30" hidden="1" customHeight="1" x14ac:dyDescent="0.3">
      <c r="A173" s="16" t="s">
        <v>140</v>
      </c>
      <c r="B173" s="15" t="s">
        <v>139</v>
      </c>
      <c r="C173" s="174">
        <f>SUM(C162:C165,C171:C172)</f>
        <v>0</v>
      </c>
      <c r="D173" s="175">
        <f>SUM(D162:D165,D171:D172)</f>
        <v>0</v>
      </c>
      <c r="E173" s="175">
        <f>SUM(E162:E165,E171:E172)</f>
        <v>0</v>
      </c>
      <c r="F173" s="176">
        <f>IF((SUM(C173:E173))=SUM(F162:F165,F171:F172),SUM(F162:F165,F171:F172),"HIBA!")</f>
        <v>0</v>
      </c>
      <c r="G173" s="174">
        <f>SUM(G162:G165,G171:G172)</f>
        <v>0</v>
      </c>
      <c r="H173" s="175">
        <f>SUM(H162:H165,H171:H172)</f>
        <v>0</v>
      </c>
      <c r="I173" s="175">
        <f>SUM(I162:I165,I171:I172)</f>
        <v>0</v>
      </c>
      <c r="J173" s="176">
        <f>IF((SUM(F173:I173))=SUM(J162:J165,J171:J172),SUM(J162:J165,J171:J172),"HIBA!")</f>
        <v>0</v>
      </c>
      <c r="K173" s="174">
        <f>SUM(K162:K165,K171:K172)</f>
        <v>0</v>
      </c>
      <c r="L173" s="175">
        <f>SUM(L162:L165,L171:L172)</f>
        <v>0</v>
      </c>
      <c r="M173" s="175">
        <f>SUM(M162:M165,M171:M172)</f>
        <v>0</v>
      </c>
      <c r="N173" s="176">
        <f>IF((SUM(J173:M173))=SUM(N162:N165,N171:N172),SUM(N162:N165,N171:N172),"HIBA!")</f>
        <v>0</v>
      </c>
      <c r="O173" s="174">
        <f>SUM(O162:O165,O171:O172)</f>
        <v>0</v>
      </c>
      <c r="P173" s="175">
        <f>SUM(P162:P165,P171:P172)</f>
        <v>0</v>
      </c>
      <c r="Q173" s="175">
        <f>SUM(Q162:Q165,Q171:Q172)</f>
        <v>0</v>
      </c>
      <c r="R173" s="176">
        <f>IF((SUM(N173:Q173))=SUM(R162:R165,R171:R172),SUM(R162:R165,R171:R172),"HIBA!")</f>
        <v>0</v>
      </c>
      <c r="S173" s="174">
        <f>SUM(S162:S165,S171:S172)</f>
        <v>0</v>
      </c>
      <c r="T173" s="175">
        <f>SUM(T162:T165,T171:T172)</f>
        <v>0</v>
      </c>
      <c r="U173" s="175">
        <f>SUM(U162:U165,U171:U172)</f>
        <v>0</v>
      </c>
      <c r="V173" s="176">
        <f>IF((SUM(R173:U173))=SUM(V162:V165,V171:V172),SUM(V162:V165,V171:V172),"HIBA!")</f>
        <v>0</v>
      </c>
      <c r="W173" s="174">
        <f>SUM(W162:W165,W171:W172)</f>
        <v>0</v>
      </c>
      <c r="X173" s="175">
        <f>SUM(X162:X165,X171:X172)</f>
        <v>0</v>
      </c>
      <c r="Y173" s="175">
        <f>SUM(Y162:Y165,Y171:Y172)</f>
        <v>0</v>
      </c>
      <c r="Z173" s="176">
        <f>IF((SUM(V173:Y173))=SUM(Z162:Z165,Z171:Z172),SUM(Z162:Z165,Z171:Z172),"HIBA!")</f>
        <v>0</v>
      </c>
      <c r="AA173" s="174">
        <f>SUM(AA162:AA165,AA171:AA172)</f>
        <v>0</v>
      </c>
      <c r="AB173" s="175">
        <f>SUM(AB162:AB165,AB171:AB172)</f>
        <v>0</v>
      </c>
      <c r="AC173" s="175">
        <f>SUM(AC162:AC165,AC171:AC172)</f>
        <v>0</v>
      </c>
      <c r="AD173" s="176">
        <f>IF((SUM(Z173:AC173))=SUM(AD162:AD165,AD171:AD172),SUM(AD162:AD165,AD171:AD172),"HIBA!")</f>
        <v>0</v>
      </c>
      <c r="AE173" s="174">
        <f>SUM(AE162:AE165,AE171:AE172)</f>
        <v>0</v>
      </c>
      <c r="AF173" s="175">
        <f>SUM(AF162:AF165,AF171:AF172)</f>
        <v>0</v>
      </c>
      <c r="AG173" s="175">
        <f>SUM(AG162:AG165,AG171:AG172)</f>
        <v>0</v>
      </c>
      <c r="AH173" s="176">
        <f>IF((SUM(AD173:AG173))=SUM(AH162:AH165,AH171:AH172),SUM(AH162:AH165,AH171:AH172),"HIBA!")</f>
        <v>0</v>
      </c>
      <c r="AI173" s="174">
        <f>SUM(AI162:AI165,AI171:AI172)</f>
        <v>0</v>
      </c>
      <c r="AJ173" s="175">
        <f>SUM(AJ162:AJ165,AJ171:AJ172)</f>
        <v>0</v>
      </c>
      <c r="AK173" s="175">
        <f>SUM(AK162:AK165,AK171:AK172)</f>
        <v>0</v>
      </c>
      <c r="AL173" s="176">
        <f>IF((SUM(AH173:AK173))=SUM(AL162:AL165,AL171:AL172),SUM(AL162:AL165,AL171:AL172),"HIBA!")</f>
        <v>0</v>
      </c>
      <c r="AM173" s="174">
        <f>SUM(AM162:AM165,AM171:AM172)</f>
        <v>0</v>
      </c>
      <c r="AN173" s="175">
        <f>SUM(AN162:AN165,AN171:AN172)</f>
        <v>0</v>
      </c>
      <c r="AO173" s="175">
        <f>SUM(AO162:AO165,AO171:AO172)</f>
        <v>0</v>
      </c>
      <c r="AP173" s="176">
        <f>IF((SUM(AL173:AO173))=SUM(AP162:AP165,AP171:AP172),SUM(AP162:AP165,AP171:AP172),"HIBA!")</f>
        <v>0</v>
      </c>
      <c r="AQ173" s="174">
        <f>SUM(AQ162:AQ165,AQ171:AQ172)</f>
        <v>0</v>
      </c>
      <c r="AR173" s="175">
        <f>SUM(AR162:AR165,AR171:AR172)</f>
        <v>0</v>
      </c>
      <c r="AS173" s="175">
        <f>SUM(AS162:AS165,AS171:AS172)</f>
        <v>0</v>
      </c>
      <c r="AT173" s="176">
        <f>IF((SUM(AP173:AS173))=SUM(AT162:AT165,AT171:AT172),SUM(AT162:AT165,AT171:AT172),"HIBA!")</f>
        <v>0</v>
      </c>
      <c r="AU173" s="174">
        <f>SUM(AU162:AU165,AU171:AU172)</f>
        <v>0</v>
      </c>
      <c r="AV173" s="175">
        <f>SUM(AV162:AV165,AV171:AV172)</f>
        <v>0</v>
      </c>
      <c r="AW173" s="175">
        <f>SUM(AW162:AW165,AW171:AW172)</f>
        <v>0</v>
      </c>
      <c r="AX173" s="176">
        <f>IF((SUM(AT173:AW173))=SUM(AX162:AX165,AX171:AX172),SUM(AX162:AX165,AX171:AX172),"HIBA!")</f>
        <v>0</v>
      </c>
      <c r="AY173" s="134"/>
    </row>
    <row r="174" spans="1:51" s="123" customFormat="1" ht="24.9" hidden="1" customHeight="1" x14ac:dyDescent="0.3">
      <c r="A174" s="34" t="s">
        <v>138</v>
      </c>
      <c r="B174" s="33" t="s">
        <v>137</v>
      </c>
      <c r="C174" s="165"/>
      <c r="D174" s="166"/>
      <c r="E174" s="166"/>
      <c r="F174" s="167">
        <f t="shared" ref="F174:F184" si="120">SUM(C174:E174)</f>
        <v>0</v>
      </c>
      <c r="G174" s="165"/>
      <c r="H174" s="166"/>
      <c r="I174" s="166"/>
      <c r="J174" s="167">
        <f t="shared" ref="J174:J184" si="121">SUM(F174:I174)</f>
        <v>0</v>
      </c>
      <c r="K174" s="165"/>
      <c r="L174" s="166"/>
      <c r="M174" s="166"/>
      <c r="N174" s="167">
        <f t="shared" ref="N174:N184" si="122">SUM(J174:M174)</f>
        <v>0</v>
      </c>
      <c r="O174" s="165"/>
      <c r="P174" s="166"/>
      <c r="Q174" s="166"/>
      <c r="R174" s="167">
        <f t="shared" ref="R174:R184" si="123">SUM(N174:Q174)</f>
        <v>0</v>
      </c>
      <c r="S174" s="165"/>
      <c r="T174" s="166"/>
      <c r="U174" s="166"/>
      <c r="V174" s="167">
        <f t="shared" ref="V174:V184" si="124">SUM(R174:U174)</f>
        <v>0</v>
      </c>
      <c r="W174" s="165"/>
      <c r="X174" s="166"/>
      <c r="Y174" s="166"/>
      <c r="Z174" s="167">
        <f t="shared" ref="Z174:Z184" si="125">SUM(V174:Y174)</f>
        <v>0</v>
      </c>
      <c r="AA174" s="165"/>
      <c r="AB174" s="166"/>
      <c r="AC174" s="166"/>
      <c r="AD174" s="167">
        <f t="shared" ref="AD174:AD184" si="126">SUM(Z174:AC174)</f>
        <v>0</v>
      </c>
      <c r="AE174" s="165"/>
      <c r="AF174" s="166"/>
      <c r="AG174" s="166"/>
      <c r="AH174" s="167">
        <f t="shared" ref="AH174:AH184" si="127">SUM(AD174:AG174)</f>
        <v>0</v>
      </c>
      <c r="AI174" s="165"/>
      <c r="AJ174" s="166"/>
      <c r="AK174" s="166"/>
      <c r="AL174" s="167">
        <f t="shared" ref="AL174:AL184" si="128">SUM(AH174:AK174)</f>
        <v>0</v>
      </c>
      <c r="AM174" s="165"/>
      <c r="AN174" s="166"/>
      <c r="AO174" s="166"/>
      <c r="AP174" s="167">
        <f t="shared" ref="AP174:AP184" si="129">SUM(AL174:AO174)</f>
        <v>0</v>
      </c>
      <c r="AQ174" s="165"/>
      <c r="AR174" s="166"/>
      <c r="AS174" s="166"/>
      <c r="AT174" s="167">
        <f t="shared" ref="AT174:AT184" si="130">SUM(AP174:AS174)</f>
        <v>0</v>
      </c>
      <c r="AU174" s="165"/>
      <c r="AV174" s="166"/>
      <c r="AW174" s="166"/>
      <c r="AX174" s="167">
        <f t="shared" ref="AX174:AX184" si="131">SUM(AT174:AW174)</f>
        <v>0</v>
      </c>
      <c r="AY174" s="124"/>
    </row>
    <row r="175" spans="1:51" s="123" customFormat="1" ht="24.9" customHeight="1" x14ac:dyDescent="0.3">
      <c r="A175" s="34" t="s">
        <v>136</v>
      </c>
      <c r="B175" s="33" t="s">
        <v>135</v>
      </c>
      <c r="C175" s="165"/>
      <c r="D175" s="166"/>
      <c r="E175" s="166"/>
      <c r="F175" s="167">
        <f t="shared" si="120"/>
        <v>0</v>
      </c>
      <c r="G175" s="165"/>
      <c r="H175" s="166"/>
      <c r="I175" s="166"/>
      <c r="J175" s="167">
        <f t="shared" si="121"/>
        <v>0</v>
      </c>
      <c r="K175" s="165"/>
      <c r="L175" s="166"/>
      <c r="M175" s="166"/>
      <c r="N175" s="167">
        <f t="shared" si="122"/>
        <v>0</v>
      </c>
      <c r="O175" s="165"/>
      <c r="P175" s="166"/>
      <c r="Q175" s="166"/>
      <c r="R175" s="167">
        <f t="shared" si="123"/>
        <v>0</v>
      </c>
      <c r="S175" s="165"/>
      <c r="T175" s="166"/>
      <c r="U175" s="166"/>
      <c r="V175" s="167">
        <f t="shared" si="124"/>
        <v>0</v>
      </c>
      <c r="W175" s="165"/>
      <c r="X175" s="166"/>
      <c r="Y175" s="166"/>
      <c r="Z175" s="167">
        <f t="shared" si="125"/>
        <v>0</v>
      </c>
      <c r="AA175" s="165"/>
      <c r="AB175" s="166"/>
      <c r="AC175" s="166"/>
      <c r="AD175" s="167">
        <f t="shared" si="126"/>
        <v>0</v>
      </c>
      <c r="AE175" s="165"/>
      <c r="AF175" s="166"/>
      <c r="AG175" s="166"/>
      <c r="AH175" s="167">
        <f t="shared" si="127"/>
        <v>0</v>
      </c>
      <c r="AI175" s="165"/>
      <c r="AJ175" s="166"/>
      <c r="AK175" s="166"/>
      <c r="AL175" s="167">
        <f t="shared" si="128"/>
        <v>0</v>
      </c>
      <c r="AM175" s="165"/>
      <c r="AN175" s="166"/>
      <c r="AO175" s="166"/>
      <c r="AP175" s="167">
        <f t="shared" si="129"/>
        <v>0</v>
      </c>
      <c r="AQ175" s="165"/>
      <c r="AR175" s="166"/>
      <c r="AS175" s="166"/>
      <c r="AT175" s="167">
        <f t="shared" si="130"/>
        <v>0</v>
      </c>
      <c r="AU175" s="165"/>
      <c r="AV175" s="166"/>
      <c r="AW175" s="166"/>
      <c r="AX175" s="167">
        <f t="shared" si="131"/>
        <v>0</v>
      </c>
      <c r="AY175" s="124"/>
    </row>
    <row r="176" spans="1:51" s="123" customFormat="1" ht="24.9" hidden="1" customHeight="1" x14ac:dyDescent="0.3">
      <c r="A176" s="34" t="s">
        <v>134</v>
      </c>
      <c r="B176" s="33" t="s">
        <v>133</v>
      </c>
      <c r="C176" s="165"/>
      <c r="D176" s="166"/>
      <c r="E176" s="166"/>
      <c r="F176" s="167">
        <f t="shared" si="120"/>
        <v>0</v>
      </c>
      <c r="G176" s="165"/>
      <c r="H176" s="166"/>
      <c r="I176" s="166"/>
      <c r="J176" s="167">
        <f t="shared" si="121"/>
        <v>0</v>
      </c>
      <c r="K176" s="165"/>
      <c r="L176" s="166"/>
      <c r="M176" s="166"/>
      <c r="N176" s="167">
        <f t="shared" si="122"/>
        <v>0</v>
      </c>
      <c r="O176" s="165"/>
      <c r="P176" s="166"/>
      <c r="Q176" s="166"/>
      <c r="R176" s="167">
        <f t="shared" si="123"/>
        <v>0</v>
      </c>
      <c r="S176" s="165"/>
      <c r="T176" s="166"/>
      <c r="U176" s="166"/>
      <c r="V176" s="167">
        <f t="shared" si="124"/>
        <v>0</v>
      </c>
      <c r="W176" s="165"/>
      <c r="X176" s="166"/>
      <c r="Y176" s="166"/>
      <c r="Z176" s="167">
        <f t="shared" si="125"/>
        <v>0</v>
      </c>
      <c r="AA176" s="165"/>
      <c r="AB176" s="166"/>
      <c r="AC176" s="166"/>
      <c r="AD176" s="167">
        <f t="shared" si="126"/>
        <v>0</v>
      </c>
      <c r="AE176" s="165"/>
      <c r="AF176" s="166"/>
      <c r="AG176" s="166"/>
      <c r="AH176" s="167">
        <f t="shared" si="127"/>
        <v>0</v>
      </c>
      <c r="AI176" s="165"/>
      <c r="AJ176" s="166"/>
      <c r="AK176" s="166"/>
      <c r="AL176" s="167">
        <f t="shared" si="128"/>
        <v>0</v>
      </c>
      <c r="AM176" s="165"/>
      <c r="AN176" s="166"/>
      <c r="AO176" s="166"/>
      <c r="AP176" s="167">
        <f t="shared" si="129"/>
        <v>0</v>
      </c>
      <c r="AQ176" s="165"/>
      <c r="AR176" s="166"/>
      <c r="AS176" s="166"/>
      <c r="AT176" s="167">
        <f t="shared" si="130"/>
        <v>0</v>
      </c>
      <c r="AU176" s="165"/>
      <c r="AV176" s="166"/>
      <c r="AW176" s="166"/>
      <c r="AX176" s="167">
        <f t="shared" si="131"/>
        <v>0</v>
      </c>
      <c r="AY176" s="124"/>
    </row>
    <row r="177" spans="1:51" s="123" customFormat="1" ht="24.9" hidden="1" customHeight="1" x14ac:dyDescent="0.3">
      <c r="A177" s="34" t="s">
        <v>132</v>
      </c>
      <c r="B177" s="33" t="s">
        <v>131</v>
      </c>
      <c r="C177" s="165"/>
      <c r="D177" s="166"/>
      <c r="E177" s="166"/>
      <c r="F177" s="167">
        <f t="shared" si="120"/>
        <v>0</v>
      </c>
      <c r="G177" s="165"/>
      <c r="H177" s="166"/>
      <c r="I177" s="166"/>
      <c r="J177" s="167">
        <f t="shared" si="121"/>
        <v>0</v>
      </c>
      <c r="K177" s="165"/>
      <c r="L177" s="166"/>
      <c r="M177" s="166"/>
      <c r="N177" s="167">
        <f t="shared" si="122"/>
        <v>0</v>
      </c>
      <c r="O177" s="165"/>
      <c r="P177" s="166"/>
      <c r="Q177" s="166"/>
      <c r="R177" s="167">
        <f t="shared" si="123"/>
        <v>0</v>
      </c>
      <c r="S177" s="165"/>
      <c r="T177" s="166"/>
      <c r="U177" s="166"/>
      <c r="V177" s="167">
        <f t="shared" si="124"/>
        <v>0</v>
      </c>
      <c r="W177" s="165"/>
      <c r="X177" s="166"/>
      <c r="Y177" s="166"/>
      <c r="Z177" s="167">
        <f t="shared" si="125"/>
        <v>0</v>
      </c>
      <c r="AA177" s="165"/>
      <c r="AB177" s="166"/>
      <c r="AC177" s="166"/>
      <c r="AD177" s="167">
        <f t="shared" si="126"/>
        <v>0</v>
      </c>
      <c r="AE177" s="165"/>
      <c r="AF177" s="166"/>
      <c r="AG177" s="166"/>
      <c r="AH177" s="167">
        <f t="shared" si="127"/>
        <v>0</v>
      </c>
      <c r="AI177" s="165"/>
      <c r="AJ177" s="166"/>
      <c r="AK177" s="166"/>
      <c r="AL177" s="167">
        <f t="shared" si="128"/>
        <v>0</v>
      </c>
      <c r="AM177" s="165"/>
      <c r="AN177" s="166"/>
      <c r="AO177" s="166"/>
      <c r="AP177" s="167">
        <f t="shared" si="129"/>
        <v>0</v>
      </c>
      <c r="AQ177" s="165"/>
      <c r="AR177" s="166"/>
      <c r="AS177" s="166"/>
      <c r="AT177" s="167">
        <f t="shared" si="130"/>
        <v>0</v>
      </c>
      <c r="AU177" s="165"/>
      <c r="AV177" s="166"/>
      <c r="AW177" s="166"/>
      <c r="AX177" s="167">
        <f t="shared" si="131"/>
        <v>0</v>
      </c>
      <c r="AY177" s="124"/>
    </row>
    <row r="178" spans="1:51" s="123" customFormat="1" ht="24.9" hidden="1" customHeight="1" x14ac:dyDescent="0.3">
      <c r="A178" s="34" t="s">
        <v>130</v>
      </c>
      <c r="B178" s="33" t="s">
        <v>129</v>
      </c>
      <c r="C178" s="165"/>
      <c r="D178" s="166"/>
      <c r="E178" s="166"/>
      <c r="F178" s="167">
        <f t="shared" si="120"/>
        <v>0</v>
      </c>
      <c r="G178" s="165"/>
      <c r="H178" s="166"/>
      <c r="I178" s="166"/>
      <c r="J178" s="167">
        <f t="shared" si="121"/>
        <v>0</v>
      </c>
      <c r="K178" s="165"/>
      <c r="L178" s="166"/>
      <c r="M178" s="166"/>
      <c r="N178" s="167">
        <f t="shared" si="122"/>
        <v>0</v>
      </c>
      <c r="O178" s="165"/>
      <c r="P178" s="166"/>
      <c r="Q178" s="166"/>
      <c r="R178" s="167">
        <f t="shared" si="123"/>
        <v>0</v>
      </c>
      <c r="S178" s="165"/>
      <c r="T178" s="166"/>
      <c r="U178" s="166"/>
      <c r="V178" s="167">
        <f t="shared" si="124"/>
        <v>0</v>
      </c>
      <c r="W178" s="165"/>
      <c r="X178" s="166"/>
      <c r="Y178" s="166"/>
      <c r="Z178" s="167">
        <f t="shared" si="125"/>
        <v>0</v>
      </c>
      <c r="AA178" s="165"/>
      <c r="AB178" s="166"/>
      <c r="AC178" s="166"/>
      <c r="AD178" s="167">
        <f t="shared" si="126"/>
        <v>0</v>
      </c>
      <c r="AE178" s="165"/>
      <c r="AF178" s="166"/>
      <c r="AG178" s="166"/>
      <c r="AH178" s="167">
        <f t="shared" si="127"/>
        <v>0</v>
      </c>
      <c r="AI178" s="165"/>
      <c r="AJ178" s="166"/>
      <c r="AK178" s="166"/>
      <c r="AL178" s="167">
        <f t="shared" si="128"/>
        <v>0</v>
      </c>
      <c r="AM178" s="165"/>
      <c r="AN178" s="166"/>
      <c r="AO178" s="166"/>
      <c r="AP178" s="167">
        <f t="shared" si="129"/>
        <v>0</v>
      </c>
      <c r="AQ178" s="165"/>
      <c r="AR178" s="166"/>
      <c r="AS178" s="166"/>
      <c r="AT178" s="167">
        <f t="shared" si="130"/>
        <v>0</v>
      </c>
      <c r="AU178" s="165"/>
      <c r="AV178" s="166"/>
      <c r="AW178" s="166"/>
      <c r="AX178" s="167">
        <f t="shared" si="131"/>
        <v>0</v>
      </c>
      <c r="AY178" s="124"/>
    </row>
    <row r="179" spans="1:51" s="123" customFormat="1" ht="24.9" hidden="1" customHeight="1" x14ac:dyDescent="0.3">
      <c r="A179" s="34" t="s">
        <v>128</v>
      </c>
      <c r="B179" s="33" t="s">
        <v>127</v>
      </c>
      <c r="C179" s="165"/>
      <c r="D179" s="166"/>
      <c r="E179" s="166"/>
      <c r="F179" s="167">
        <f t="shared" si="120"/>
        <v>0</v>
      </c>
      <c r="G179" s="165"/>
      <c r="H179" s="166"/>
      <c r="I179" s="166"/>
      <c r="J179" s="167">
        <f t="shared" si="121"/>
        <v>0</v>
      </c>
      <c r="K179" s="165"/>
      <c r="L179" s="166"/>
      <c r="M179" s="166"/>
      <c r="N179" s="167">
        <f t="shared" si="122"/>
        <v>0</v>
      </c>
      <c r="O179" s="165"/>
      <c r="P179" s="166"/>
      <c r="Q179" s="166"/>
      <c r="R179" s="167">
        <f t="shared" si="123"/>
        <v>0</v>
      </c>
      <c r="S179" s="165"/>
      <c r="T179" s="166"/>
      <c r="U179" s="166"/>
      <c r="V179" s="167">
        <f t="shared" si="124"/>
        <v>0</v>
      </c>
      <c r="W179" s="165"/>
      <c r="X179" s="166"/>
      <c r="Y179" s="166"/>
      <c r="Z179" s="167">
        <f t="shared" si="125"/>
        <v>0</v>
      </c>
      <c r="AA179" s="165"/>
      <c r="AB179" s="166"/>
      <c r="AC179" s="166"/>
      <c r="AD179" s="167">
        <f t="shared" si="126"/>
        <v>0</v>
      </c>
      <c r="AE179" s="165"/>
      <c r="AF179" s="166"/>
      <c r="AG179" s="166"/>
      <c r="AH179" s="167">
        <f t="shared" si="127"/>
        <v>0</v>
      </c>
      <c r="AI179" s="165"/>
      <c r="AJ179" s="166"/>
      <c r="AK179" s="166"/>
      <c r="AL179" s="167">
        <f t="shared" si="128"/>
        <v>0</v>
      </c>
      <c r="AM179" s="165"/>
      <c r="AN179" s="166"/>
      <c r="AO179" s="166"/>
      <c r="AP179" s="167">
        <f t="shared" si="129"/>
        <v>0</v>
      </c>
      <c r="AQ179" s="165"/>
      <c r="AR179" s="166"/>
      <c r="AS179" s="166"/>
      <c r="AT179" s="167">
        <f t="shared" si="130"/>
        <v>0</v>
      </c>
      <c r="AU179" s="165"/>
      <c r="AV179" s="166"/>
      <c r="AW179" s="166"/>
      <c r="AX179" s="167">
        <f t="shared" si="131"/>
        <v>0</v>
      </c>
      <c r="AY179" s="124"/>
    </row>
    <row r="180" spans="1:51" s="123" customFormat="1" ht="24.9" hidden="1" customHeight="1" x14ac:dyDescent="0.3">
      <c r="A180" s="34" t="s">
        <v>126</v>
      </c>
      <c r="B180" s="33" t="s">
        <v>125</v>
      </c>
      <c r="C180" s="165"/>
      <c r="D180" s="166"/>
      <c r="E180" s="166"/>
      <c r="F180" s="167">
        <f t="shared" si="120"/>
        <v>0</v>
      </c>
      <c r="G180" s="165"/>
      <c r="H180" s="166"/>
      <c r="I180" s="166"/>
      <c r="J180" s="167">
        <f t="shared" si="121"/>
        <v>0</v>
      </c>
      <c r="K180" s="165"/>
      <c r="L180" s="166"/>
      <c r="M180" s="166"/>
      <c r="N180" s="167">
        <f t="shared" si="122"/>
        <v>0</v>
      </c>
      <c r="O180" s="165"/>
      <c r="P180" s="166"/>
      <c r="Q180" s="166"/>
      <c r="R180" s="167">
        <f t="shared" si="123"/>
        <v>0</v>
      </c>
      <c r="S180" s="165"/>
      <c r="T180" s="166"/>
      <c r="U180" s="166"/>
      <c r="V180" s="167">
        <f t="shared" si="124"/>
        <v>0</v>
      </c>
      <c r="W180" s="165"/>
      <c r="X180" s="166"/>
      <c r="Y180" s="166"/>
      <c r="Z180" s="167">
        <f t="shared" si="125"/>
        <v>0</v>
      </c>
      <c r="AA180" s="165"/>
      <c r="AB180" s="166"/>
      <c r="AC180" s="166"/>
      <c r="AD180" s="167">
        <f t="shared" si="126"/>
        <v>0</v>
      </c>
      <c r="AE180" s="165"/>
      <c r="AF180" s="166"/>
      <c r="AG180" s="166"/>
      <c r="AH180" s="167">
        <f t="shared" si="127"/>
        <v>0</v>
      </c>
      <c r="AI180" s="165"/>
      <c r="AJ180" s="166"/>
      <c r="AK180" s="166"/>
      <c r="AL180" s="167">
        <f t="shared" si="128"/>
        <v>0</v>
      </c>
      <c r="AM180" s="165"/>
      <c r="AN180" s="166"/>
      <c r="AO180" s="166"/>
      <c r="AP180" s="167">
        <f t="shared" si="129"/>
        <v>0</v>
      </c>
      <c r="AQ180" s="165"/>
      <c r="AR180" s="166"/>
      <c r="AS180" s="166"/>
      <c r="AT180" s="167">
        <f t="shared" si="130"/>
        <v>0</v>
      </c>
      <c r="AU180" s="165"/>
      <c r="AV180" s="166"/>
      <c r="AW180" s="166"/>
      <c r="AX180" s="167">
        <f t="shared" si="131"/>
        <v>0</v>
      </c>
      <c r="AY180" s="124"/>
    </row>
    <row r="181" spans="1:51" s="123" customFormat="1" ht="24.9" hidden="1" customHeight="1" x14ac:dyDescent="0.3">
      <c r="A181" s="34" t="s">
        <v>124</v>
      </c>
      <c r="B181" s="33" t="s">
        <v>123</v>
      </c>
      <c r="C181" s="165"/>
      <c r="D181" s="166"/>
      <c r="E181" s="166"/>
      <c r="F181" s="167">
        <f t="shared" si="120"/>
        <v>0</v>
      </c>
      <c r="G181" s="165"/>
      <c r="H181" s="166"/>
      <c r="I181" s="166"/>
      <c r="J181" s="167">
        <f t="shared" si="121"/>
        <v>0</v>
      </c>
      <c r="K181" s="165"/>
      <c r="L181" s="166"/>
      <c r="M181" s="166"/>
      <c r="N181" s="167">
        <f t="shared" si="122"/>
        <v>0</v>
      </c>
      <c r="O181" s="165"/>
      <c r="P181" s="166"/>
      <c r="Q181" s="166"/>
      <c r="R181" s="167">
        <f t="shared" si="123"/>
        <v>0</v>
      </c>
      <c r="S181" s="165"/>
      <c r="T181" s="166"/>
      <c r="U181" s="166"/>
      <c r="V181" s="167">
        <f t="shared" si="124"/>
        <v>0</v>
      </c>
      <c r="W181" s="165"/>
      <c r="X181" s="166"/>
      <c r="Y181" s="166"/>
      <c r="Z181" s="167">
        <f t="shared" si="125"/>
        <v>0</v>
      </c>
      <c r="AA181" s="165"/>
      <c r="AB181" s="166"/>
      <c r="AC181" s="166"/>
      <c r="AD181" s="167">
        <f t="shared" si="126"/>
        <v>0</v>
      </c>
      <c r="AE181" s="165"/>
      <c r="AF181" s="166"/>
      <c r="AG181" s="166"/>
      <c r="AH181" s="167">
        <f t="shared" si="127"/>
        <v>0</v>
      </c>
      <c r="AI181" s="165"/>
      <c r="AJ181" s="166"/>
      <c r="AK181" s="166"/>
      <c r="AL181" s="167">
        <f t="shared" si="128"/>
        <v>0</v>
      </c>
      <c r="AM181" s="165"/>
      <c r="AN181" s="166"/>
      <c r="AO181" s="166"/>
      <c r="AP181" s="167">
        <f t="shared" si="129"/>
        <v>0</v>
      </c>
      <c r="AQ181" s="165"/>
      <c r="AR181" s="166"/>
      <c r="AS181" s="166"/>
      <c r="AT181" s="167">
        <f t="shared" si="130"/>
        <v>0</v>
      </c>
      <c r="AU181" s="165"/>
      <c r="AV181" s="166"/>
      <c r="AW181" s="166"/>
      <c r="AX181" s="167">
        <f t="shared" si="131"/>
        <v>0</v>
      </c>
      <c r="AY181" s="124"/>
    </row>
    <row r="182" spans="1:51" s="123" customFormat="1" ht="24.9" hidden="1" customHeight="1" x14ac:dyDescent="0.3">
      <c r="A182" s="34" t="s">
        <v>122</v>
      </c>
      <c r="B182" s="33" t="s">
        <v>121</v>
      </c>
      <c r="C182" s="165"/>
      <c r="D182" s="166"/>
      <c r="E182" s="166"/>
      <c r="F182" s="167">
        <f t="shared" si="120"/>
        <v>0</v>
      </c>
      <c r="G182" s="165"/>
      <c r="H182" s="166"/>
      <c r="I182" s="166"/>
      <c r="J182" s="167">
        <f t="shared" si="121"/>
        <v>0</v>
      </c>
      <c r="K182" s="165"/>
      <c r="L182" s="166"/>
      <c r="M182" s="166"/>
      <c r="N182" s="167">
        <f t="shared" si="122"/>
        <v>0</v>
      </c>
      <c r="O182" s="165"/>
      <c r="P182" s="166"/>
      <c r="Q182" s="166"/>
      <c r="R182" s="167">
        <f t="shared" si="123"/>
        <v>0</v>
      </c>
      <c r="S182" s="165"/>
      <c r="T182" s="166"/>
      <c r="U182" s="166"/>
      <c r="V182" s="167">
        <f t="shared" si="124"/>
        <v>0</v>
      </c>
      <c r="W182" s="165"/>
      <c r="X182" s="166"/>
      <c r="Y182" s="166"/>
      <c r="Z182" s="167">
        <f t="shared" si="125"/>
        <v>0</v>
      </c>
      <c r="AA182" s="165"/>
      <c r="AB182" s="166"/>
      <c r="AC182" s="166"/>
      <c r="AD182" s="167">
        <f t="shared" si="126"/>
        <v>0</v>
      </c>
      <c r="AE182" s="165"/>
      <c r="AF182" s="166"/>
      <c r="AG182" s="166"/>
      <c r="AH182" s="167">
        <f t="shared" si="127"/>
        <v>0</v>
      </c>
      <c r="AI182" s="165"/>
      <c r="AJ182" s="166"/>
      <c r="AK182" s="166"/>
      <c r="AL182" s="167">
        <f t="shared" si="128"/>
        <v>0</v>
      </c>
      <c r="AM182" s="165"/>
      <c r="AN182" s="166"/>
      <c r="AO182" s="166"/>
      <c r="AP182" s="167">
        <f t="shared" si="129"/>
        <v>0</v>
      </c>
      <c r="AQ182" s="165"/>
      <c r="AR182" s="166"/>
      <c r="AS182" s="166"/>
      <c r="AT182" s="167">
        <f t="shared" si="130"/>
        <v>0</v>
      </c>
      <c r="AU182" s="165"/>
      <c r="AV182" s="166"/>
      <c r="AW182" s="166"/>
      <c r="AX182" s="167">
        <f t="shared" si="131"/>
        <v>0</v>
      </c>
      <c r="AY182" s="124"/>
    </row>
    <row r="183" spans="1:51" s="123" customFormat="1" ht="24.9" hidden="1" customHeight="1" x14ac:dyDescent="0.3">
      <c r="A183" s="34" t="s">
        <v>120</v>
      </c>
      <c r="B183" s="33" t="s">
        <v>119</v>
      </c>
      <c r="C183" s="165"/>
      <c r="D183" s="166"/>
      <c r="E183" s="166"/>
      <c r="F183" s="167">
        <f t="shared" si="120"/>
        <v>0</v>
      </c>
      <c r="G183" s="165"/>
      <c r="H183" s="166"/>
      <c r="I183" s="166"/>
      <c r="J183" s="167">
        <f t="shared" si="121"/>
        <v>0</v>
      </c>
      <c r="K183" s="165"/>
      <c r="L183" s="166"/>
      <c r="M183" s="166"/>
      <c r="N183" s="167">
        <f t="shared" si="122"/>
        <v>0</v>
      </c>
      <c r="O183" s="165"/>
      <c r="P183" s="166"/>
      <c r="Q183" s="166"/>
      <c r="R183" s="167">
        <f t="shared" si="123"/>
        <v>0</v>
      </c>
      <c r="S183" s="165"/>
      <c r="T183" s="166"/>
      <c r="U183" s="166"/>
      <c r="V183" s="167">
        <f t="shared" si="124"/>
        <v>0</v>
      </c>
      <c r="W183" s="165"/>
      <c r="X183" s="166"/>
      <c r="Y183" s="166"/>
      <c r="Z183" s="167">
        <f t="shared" si="125"/>
        <v>0</v>
      </c>
      <c r="AA183" s="165"/>
      <c r="AB183" s="166"/>
      <c r="AC183" s="166"/>
      <c r="AD183" s="167">
        <f t="shared" si="126"/>
        <v>0</v>
      </c>
      <c r="AE183" s="165"/>
      <c r="AF183" s="166"/>
      <c r="AG183" s="166"/>
      <c r="AH183" s="167">
        <f t="shared" si="127"/>
        <v>0</v>
      </c>
      <c r="AI183" s="165"/>
      <c r="AJ183" s="166"/>
      <c r="AK183" s="166"/>
      <c r="AL183" s="167">
        <f t="shared" si="128"/>
        <v>0</v>
      </c>
      <c r="AM183" s="165"/>
      <c r="AN183" s="166"/>
      <c r="AO183" s="166"/>
      <c r="AP183" s="167">
        <f t="shared" si="129"/>
        <v>0</v>
      </c>
      <c r="AQ183" s="165"/>
      <c r="AR183" s="166"/>
      <c r="AS183" s="166"/>
      <c r="AT183" s="167">
        <f t="shared" si="130"/>
        <v>0</v>
      </c>
      <c r="AU183" s="165"/>
      <c r="AV183" s="166"/>
      <c r="AW183" s="166"/>
      <c r="AX183" s="167">
        <f t="shared" si="131"/>
        <v>0</v>
      </c>
      <c r="AY183" s="124"/>
    </row>
    <row r="184" spans="1:51" s="123" customFormat="1" ht="24.9" customHeight="1" x14ac:dyDescent="0.3">
      <c r="A184" s="34" t="s">
        <v>118</v>
      </c>
      <c r="B184" s="33" t="s">
        <v>117</v>
      </c>
      <c r="C184" s="165"/>
      <c r="D184" s="166"/>
      <c r="E184" s="166"/>
      <c r="F184" s="167">
        <f t="shared" si="120"/>
        <v>0</v>
      </c>
      <c r="G184" s="165"/>
      <c r="H184" s="166"/>
      <c r="I184" s="166"/>
      <c r="J184" s="167">
        <f t="shared" si="121"/>
        <v>0</v>
      </c>
      <c r="K184" s="165"/>
      <c r="L184" s="166"/>
      <c r="M184" s="166"/>
      <c r="N184" s="167">
        <f t="shared" si="122"/>
        <v>0</v>
      </c>
      <c r="O184" s="165"/>
      <c r="P184" s="166"/>
      <c r="Q184" s="166"/>
      <c r="R184" s="167">
        <f t="shared" si="123"/>
        <v>0</v>
      </c>
      <c r="S184" s="165"/>
      <c r="T184" s="166"/>
      <c r="U184" s="166"/>
      <c r="V184" s="167">
        <f t="shared" si="124"/>
        <v>0</v>
      </c>
      <c r="W184" s="165"/>
      <c r="X184" s="166"/>
      <c r="Y184" s="166"/>
      <c r="Z184" s="167">
        <f t="shared" si="125"/>
        <v>0</v>
      </c>
      <c r="AA184" s="165"/>
      <c r="AB184" s="166"/>
      <c r="AC184" s="166"/>
      <c r="AD184" s="167">
        <f t="shared" si="126"/>
        <v>0</v>
      </c>
      <c r="AE184" s="165"/>
      <c r="AF184" s="166"/>
      <c r="AG184" s="166"/>
      <c r="AH184" s="167">
        <f t="shared" si="127"/>
        <v>0</v>
      </c>
      <c r="AI184" s="165"/>
      <c r="AJ184" s="166"/>
      <c r="AK184" s="166"/>
      <c r="AL184" s="167">
        <f t="shared" si="128"/>
        <v>0</v>
      </c>
      <c r="AM184" s="165"/>
      <c r="AN184" s="166"/>
      <c r="AO184" s="166"/>
      <c r="AP184" s="167">
        <f t="shared" si="129"/>
        <v>0</v>
      </c>
      <c r="AQ184" s="165"/>
      <c r="AR184" s="166"/>
      <c r="AS184" s="166"/>
      <c r="AT184" s="167">
        <f t="shared" si="130"/>
        <v>0</v>
      </c>
      <c r="AU184" s="165"/>
      <c r="AV184" s="166"/>
      <c r="AW184" s="166"/>
      <c r="AX184" s="167">
        <f t="shared" si="131"/>
        <v>0</v>
      </c>
      <c r="AY184" s="124"/>
    </row>
    <row r="185" spans="1:51" s="133" customFormat="1" ht="30" customHeight="1" x14ac:dyDescent="0.3">
      <c r="A185" s="16" t="s">
        <v>116</v>
      </c>
      <c r="B185" s="15" t="s">
        <v>115</v>
      </c>
      <c r="C185" s="174">
        <f>SUM(C174:C184)</f>
        <v>0</v>
      </c>
      <c r="D185" s="175">
        <f>SUM(D174:D184)</f>
        <v>0</v>
      </c>
      <c r="E185" s="175">
        <f>SUM(E174:E184)</f>
        <v>0</v>
      </c>
      <c r="F185" s="176">
        <f>IF((SUM(C185:E185))=SUM(F174:F184),SUM(F174:F184),"HIBA!")</f>
        <v>0</v>
      </c>
      <c r="G185" s="174">
        <f>SUM(G174:G184)</f>
        <v>0</v>
      </c>
      <c r="H185" s="175">
        <f>SUM(H174:H184)</f>
        <v>0</v>
      </c>
      <c r="I185" s="175">
        <f>SUM(I174:I184)</f>
        <v>0</v>
      </c>
      <c r="J185" s="176">
        <f>IF((SUM(F185:I185))=SUM(J174:J184),SUM(J174:J184),"HIBA!")</f>
        <v>0</v>
      </c>
      <c r="K185" s="174">
        <f>SUM(K174:K184)</f>
        <v>0</v>
      </c>
      <c r="L185" s="175">
        <f>SUM(L174:L184)</f>
        <v>0</v>
      </c>
      <c r="M185" s="175">
        <f>SUM(M174:M184)</f>
        <v>0</v>
      </c>
      <c r="N185" s="176">
        <f>IF((SUM(J185:M185))=SUM(N174:N184),SUM(N174:N184),"HIBA!")</f>
        <v>0</v>
      </c>
      <c r="O185" s="174">
        <f>SUM(O174:O184)</f>
        <v>0</v>
      </c>
      <c r="P185" s="175">
        <f>SUM(P174:P184)</f>
        <v>0</v>
      </c>
      <c r="Q185" s="175">
        <f>SUM(Q174:Q184)</f>
        <v>0</v>
      </c>
      <c r="R185" s="176">
        <f>IF((SUM(N185:Q185))=SUM(R174:R184),SUM(R174:R184),"HIBA!")</f>
        <v>0</v>
      </c>
      <c r="S185" s="174">
        <f>SUM(S174:S184)</f>
        <v>0</v>
      </c>
      <c r="T185" s="175">
        <f>SUM(T174:T184)</f>
        <v>0</v>
      </c>
      <c r="U185" s="175">
        <f>SUM(U174:U184)</f>
        <v>0</v>
      </c>
      <c r="V185" s="176">
        <f>IF((SUM(R185:U185))=SUM(V174:V184),SUM(V174:V184),"HIBA!")</f>
        <v>0</v>
      </c>
      <c r="W185" s="174">
        <f>SUM(W174:W184)</f>
        <v>0</v>
      </c>
      <c r="X185" s="175">
        <f>SUM(X174:X184)</f>
        <v>0</v>
      </c>
      <c r="Y185" s="175">
        <f>SUM(Y174:Y184)</f>
        <v>0</v>
      </c>
      <c r="Z185" s="176">
        <f>IF((SUM(V185:Y185))=SUM(Z174:Z184),SUM(Z174:Z184),"HIBA!")</f>
        <v>0</v>
      </c>
      <c r="AA185" s="174">
        <f>SUM(AA174:AA184)</f>
        <v>0</v>
      </c>
      <c r="AB185" s="175">
        <f>SUM(AB174:AB184)</f>
        <v>0</v>
      </c>
      <c r="AC185" s="175">
        <f>SUM(AC174:AC184)</f>
        <v>0</v>
      </c>
      <c r="AD185" s="176">
        <f>IF((SUM(Z185:AC185))=SUM(AD174:AD184),SUM(AD174:AD184),"HIBA!")</f>
        <v>0</v>
      </c>
      <c r="AE185" s="174">
        <f>SUM(AE174:AE184)</f>
        <v>0</v>
      </c>
      <c r="AF185" s="175">
        <f>SUM(AF174:AF184)</f>
        <v>0</v>
      </c>
      <c r="AG185" s="175">
        <f>SUM(AG174:AG184)</f>
        <v>0</v>
      </c>
      <c r="AH185" s="176">
        <f>IF((SUM(AD185:AG185))=SUM(AH174:AH184),SUM(AH174:AH184),"HIBA!")</f>
        <v>0</v>
      </c>
      <c r="AI185" s="174">
        <f>SUM(AI174:AI184)</f>
        <v>0</v>
      </c>
      <c r="AJ185" s="175">
        <f>SUM(AJ174:AJ184)</f>
        <v>0</v>
      </c>
      <c r="AK185" s="175">
        <f>SUM(AK174:AK184)</f>
        <v>0</v>
      </c>
      <c r="AL185" s="176">
        <f>IF((SUM(AH185:AK185))=SUM(AL174:AL184),SUM(AL174:AL184),"HIBA!")</f>
        <v>0</v>
      </c>
      <c r="AM185" s="174">
        <f>SUM(AM174:AM184)</f>
        <v>0</v>
      </c>
      <c r="AN185" s="175">
        <f>SUM(AN174:AN184)</f>
        <v>0</v>
      </c>
      <c r="AO185" s="175">
        <f>SUM(AO174:AO184)</f>
        <v>0</v>
      </c>
      <c r="AP185" s="176">
        <f>IF((SUM(AL185:AO185))=SUM(AP174:AP184),SUM(AP174:AP184),"HIBA!")</f>
        <v>0</v>
      </c>
      <c r="AQ185" s="174">
        <f>SUM(AQ174:AQ184)</f>
        <v>0</v>
      </c>
      <c r="AR185" s="175">
        <f>SUM(AR174:AR184)</f>
        <v>0</v>
      </c>
      <c r="AS185" s="175">
        <f>SUM(AS174:AS184)</f>
        <v>0</v>
      </c>
      <c r="AT185" s="176">
        <f>IF((SUM(AP185:AS185))=SUM(AT174:AT184),SUM(AT174:AT184),"HIBA!")</f>
        <v>0</v>
      </c>
      <c r="AU185" s="174">
        <f>SUM(AU174:AU184)</f>
        <v>0</v>
      </c>
      <c r="AV185" s="175">
        <f>SUM(AV174:AV184)</f>
        <v>0</v>
      </c>
      <c r="AW185" s="175">
        <f>SUM(AW174:AW184)</f>
        <v>0</v>
      </c>
      <c r="AX185" s="176">
        <f>IF((SUM(AT185:AW185))=SUM(AX174:AX184),SUM(AX174:AX184),"HIBA!")</f>
        <v>0</v>
      </c>
      <c r="AY185" s="134"/>
    </row>
    <row r="186" spans="1:51" s="142" customFormat="1" ht="24.9" hidden="1" customHeight="1" x14ac:dyDescent="0.3">
      <c r="A186" s="45" t="s">
        <v>114</v>
      </c>
      <c r="B186" s="21" t="s">
        <v>113</v>
      </c>
      <c r="C186" s="172"/>
      <c r="D186" s="173"/>
      <c r="E186" s="173"/>
      <c r="F186" s="171">
        <f>SUM(C186:E186)</f>
        <v>0</v>
      </c>
      <c r="G186" s="172"/>
      <c r="H186" s="173"/>
      <c r="I186" s="173"/>
      <c r="J186" s="171">
        <f>SUM(F186:I186)</f>
        <v>0</v>
      </c>
      <c r="K186" s="172"/>
      <c r="L186" s="173"/>
      <c r="M186" s="173"/>
      <c r="N186" s="171">
        <f>SUM(J186:M186)</f>
        <v>0</v>
      </c>
      <c r="O186" s="172"/>
      <c r="P186" s="173"/>
      <c r="Q186" s="173"/>
      <c r="R186" s="171">
        <f>SUM(N186:Q186)</f>
        <v>0</v>
      </c>
      <c r="S186" s="172"/>
      <c r="T186" s="173"/>
      <c r="U186" s="173"/>
      <c r="V186" s="171">
        <f>SUM(R186:U186)</f>
        <v>0</v>
      </c>
      <c r="W186" s="172"/>
      <c r="X186" s="173"/>
      <c r="Y186" s="173"/>
      <c r="Z186" s="171">
        <f>SUM(V186:Y186)</f>
        <v>0</v>
      </c>
      <c r="AA186" s="172"/>
      <c r="AB186" s="173"/>
      <c r="AC186" s="173"/>
      <c r="AD186" s="171">
        <f>SUM(Z186:AC186)</f>
        <v>0</v>
      </c>
      <c r="AE186" s="172"/>
      <c r="AF186" s="173"/>
      <c r="AG186" s="173"/>
      <c r="AH186" s="171">
        <f>SUM(AD186:AG186)</f>
        <v>0</v>
      </c>
      <c r="AI186" s="172"/>
      <c r="AJ186" s="173"/>
      <c r="AK186" s="173"/>
      <c r="AL186" s="171">
        <f>SUM(AH186:AK186)</f>
        <v>0</v>
      </c>
      <c r="AM186" s="172"/>
      <c r="AN186" s="173"/>
      <c r="AO186" s="173"/>
      <c r="AP186" s="171">
        <f>SUM(AL186:AO186)</f>
        <v>0</v>
      </c>
      <c r="AQ186" s="172"/>
      <c r="AR186" s="173"/>
      <c r="AS186" s="173"/>
      <c r="AT186" s="171">
        <f>SUM(AP186:AS186)</f>
        <v>0</v>
      </c>
      <c r="AU186" s="172"/>
      <c r="AV186" s="173"/>
      <c r="AW186" s="173"/>
      <c r="AX186" s="171">
        <f>SUM(AT186:AW186)</f>
        <v>0</v>
      </c>
      <c r="AY186" s="143"/>
    </row>
    <row r="187" spans="1:51" s="142" customFormat="1" ht="24.9" hidden="1" customHeight="1" x14ac:dyDescent="0.3">
      <c r="A187" s="45" t="s">
        <v>112</v>
      </c>
      <c r="B187" s="21" t="s">
        <v>111</v>
      </c>
      <c r="C187" s="172"/>
      <c r="D187" s="173"/>
      <c r="E187" s="173"/>
      <c r="F187" s="171">
        <f>SUM(C187:E187)</f>
        <v>0</v>
      </c>
      <c r="G187" s="172"/>
      <c r="H187" s="173"/>
      <c r="I187" s="173"/>
      <c r="J187" s="171">
        <f>SUM(F187:I187)</f>
        <v>0</v>
      </c>
      <c r="K187" s="172"/>
      <c r="L187" s="173"/>
      <c r="M187" s="173"/>
      <c r="N187" s="171">
        <f>SUM(J187:M187)</f>
        <v>0</v>
      </c>
      <c r="O187" s="172"/>
      <c r="P187" s="173"/>
      <c r="Q187" s="173"/>
      <c r="R187" s="171">
        <f>SUM(N187:Q187)</f>
        <v>0</v>
      </c>
      <c r="S187" s="172"/>
      <c r="T187" s="173"/>
      <c r="U187" s="173"/>
      <c r="V187" s="171">
        <f>SUM(R187:U187)</f>
        <v>0</v>
      </c>
      <c r="W187" s="172"/>
      <c r="X187" s="173"/>
      <c r="Y187" s="173"/>
      <c r="Z187" s="171">
        <f>SUM(V187:Y187)</f>
        <v>0</v>
      </c>
      <c r="AA187" s="172"/>
      <c r="AB187" s="173"/>
      <c r="AC187" s="173"/>
      <c r="AD187" s="171">
        <f>SUM(Z187:AC187)</f>
        <v>0</v>
      </c>
      <c r="AE187" s="172"/>
      <c r="AF187" s="173"/>
      <c r="AG187" s="173"/>
      <c r="AH187" s="171">
        <f>SUM(AD187:AG187)</f>
        <v>0</v>
      </c>
      <c r="AI187" s="172"/>
      <c r="AJ187" s="173"/>
      <c r="AK187" s="173"/>
      <c r="AL187" s="171">
        <f>SUM(AH187:AK187)</f>
        <v>0</v>
      </c>
      <c r="AM187" s="172"/>
      <c r="AN187" s="173"/>
      <c r="AO187" s="173"/>
      <c r="AP187" s="171">
        <f>SUM(AL187:AO187)</f>
        <v>0</v>
      </c>
      <c r="AQ187" s="172"/>
      <c r="AR187" s="173"/>
      <c r="AS187" s="173"/>
      <c r="AT187" s="171">
        <f>SUM(AP187:AS187)</f>
        <v>0</v>
      </c>
      <c r="AU187" s="172"/>
      <c r="AV187" s="173"/>
      <c r="AW187" s="173"/>
      <c r="AX187" s="171">
        <f>SUM(AT187:AW187)</f>
        <v>0</v>
      </c>
      <c r="AY187" s="143"/>
    </row>
    <row r="188" spans="1:51" s="142" customFormat="1" ht="24.9" hidden="1" customHeight="1" x14ac:dyDescent="0.3">
      <c r="A188" s="45" t="s">
        <v>110</v>
      </c>
      <c r="B188" s="21" t="s">
        <v>109</v>
      </c>
      <c r="C188" s="172"/>
      <c r="D188" s="173"/>
      <c r="E188" s="173"/>
      <c r="F188" s="171">
        <f>SUM(C188:E188)</f>
        <v>0</v>
      </c>
      <c r="G188" s="172"/>
      <c r="H188" s="173"/>
      <c r="I188" s="173"/>
      <c r="J188" s="171">
        <f>SUM(F188:I188)</f>
        <v>0</v>
      </c>
      <c r="K188" s="172"/>
      <c r="L188" s="173"/>
      <c r="M188" s="173"/>
      <c r="N188" s="171">
        <f>SUM(J188:M188)</f>
        <v>0</v>
      </c>
      <c r="O188" s="172"/>
      <c r="P188" s="173"/>
      <c r="Q188" s="173"/>
      <c r="R188" s="171">
        <f>SUM(N188:Q188)</f>
        <v>0</v>
      </c>
      <c r="S188" s="172"/>
      <c r="T188" s="173"/>
      <c r="U188" s="173"/>
      <c r="V188" s="171">
        <f>SUM(R188:U188)</f>
        <v>0</v>
      </c>
      <c r="W188" s="172"/>
      <c r="X188" s="173"/>
      <c r="Y188" s="173"/>
      <c r="Z188" s="171">
        <f>SUM(V188:Y188)</f>
        <v>0</v>
      </c>
      <c r="AA188" s="172"/>
      <c r="AB188" s="173"/>
      <c r="AC188" s="173"/>
      <c r="AD188" s="171">
        <f>SUM(Z188:AC188)</f>
        <v>0</v>
      </c>
      <c r="AE188" s="172"/>
      <c r="AF188" s="173"/>
      <c r="AG188" s="173"/>
      <c r="AH188" s="171">
        <f>SUM(AD188:AG188)</f>
        <v>0</v>
      </c>
      <c r="AI188" s="172"/>
      <c r="AJ188" s="173"/>
      <c r="AK188" s="173"/>
      <c r="AL188" s="171">
        <f>SUM(AH188:AK188)</f>
        <v>0</v>
      </c>
      <c r="AM188" s="172"/>
      <c r="AN188" s="173"/>
      <c r="AO188" s="173"/>
      <c r="AP188" s="171">
        <f>SUM(AL188:AO188)</f>
        <v>0</v>
      </c>
      <c r="AQ188" s="172"/>
      <c r="AR188" s="173"/>
      <c r="AS188" s="173"/>
      <c r="AT188" s="171">
        <f>SUM(AP188:AS188)</f>
        <v>0</v>
      </c>
      <c r="AU188" s="172"/>
      <c r="AV188" s="173"/>
      <c r="AW188" s="173"/>
      <c r="AX188" s="171">
        <f>SUM(AT188:AW188)</f>
        <v>0</v>
      </c>
      <c r="AY188" s="143"/>
    </row>
    <row r="189" spans="1:51" s="142" customFormat="1" ht="24.9" hidden="1" customHeight="1" x14ac:dyDescent="0.3">
      <c r="A189" s="45" t="s">
        <v>108</v>
      </c>
      <c r="B189" s="21" t="s">
        <v>107</v>
      </c>
      <c r="C189" s="172"/>
      <c r="D189" s="173"/>
      <c r="E189" s="173"/>
      <c r="F189" s="171">
        <f>SUM(C189:E189)</f>
        <v>0</v>
      </c>
      <c r="G189" s="172"/>
      <c r="H189" s="173"/>
      <c r="I189" s="173"/>
      <c r="J189" s="171">
        <f>SUM(F189:I189)</f>
        <v>0</v>
      </c>
      <c r="K189" s="172"/>
      <c r="L189" s="173"/>
      <c r="M189" s="173"/>
      <c r="N189" s="171">
        <f>SUM(J189:M189)</f>
        <v>0</v>
      </c>
      <c r="O189" s="172"/>
      <c r="P189" s="173"/>
      <c r="Q189" s="173"/>
      <c r="R189" s="171">
        <f>SUM(N189:Q189)</f>
        <v>0</v>
      </c>
      <c r="S189" s="172"/>
      <c r="T189" s="173"/>
      <c r="U189" s="173"/>
      <c r="V189" s="171">
        <f>SUM(R189:U189)</f>
        <v>0</v>
      </c>
      <c r="W189" s="172"/>
      <c r="X189" s="173"/>
      <c r="Y189" s="173"/>
      <c r="Z189" s="171">
        <f>SUM(V189:Y189)</f>
        <v>0</v>
      </c>
      <c r="AA189" s="172"/>
      <c r="AB189" s="173"/>
      <c r="AC189" s="173"/>
      <c r="AD189" s="171">
        <f>SUM(Z189:AC189)</f>
        <v>0</v>
      </c>
      <c r="AE189" s="172"/>
      <c r="AF189" s="173"/>
      <c r="AG189" s="173"/>
      <c r="AH189" s="171">
        <f>SUM(AD189:AG189)</f>
        <v>0</v>
      </c>
      <c r="AI189" s="172"/>
      <c r="AJ189" s="173"/>
      <c r="AK189" s="173"/>
      <c r="AL189" s="171">
        <f>SUM(AH189:AK189)</f>
        <v>0</v>
      </c>
      <c r="AM189" s="172"/>
      <c r="AN189" s="173"/>
      <c r="AO189" s="173"/>
      <c r="AP189" s="171">
        <f>SUM(AL189:AO189)</f>
        <v>0</v>
      </c>
      <c r="AQ189" s="172"/>
      <c r="AR189" s="173"/>
      <c r="AS189" s="173"/>
      <c r="AT189" s="171">
        <f>SUM(AP189:AS189)</f>
        <v>0</v>
      </c>
      <c r="AU189" s="172"/>
      <c r="AV189" s="173"/>
      <c r="AW189" s="173"/>
      <c r="AX189" s="171">
        <f>SUM(AT189:AW189)</f>
        <v>0</v>
      </c>
      <c r="AY189" s="143"/>
    </row>
    <row r="190" spans="1:51" s="142" customFormat="1" ht="24.9" customHeight="1" x14ac:dyDescent="0.3">
      <c r="A190" s="45" t="s">
        <v>106</v>
      </c>
      <c r="B190" s="21" t="s">
        <v>105</v>
      </c>
      <c r="C190" s="172"/>
      <c r="D190" s="173"/>
      <c r="E190" s="173"/>
      <c r="F190" s="171">
        <f>SUM(C190:E190)</f>
        <v>0</v>
      </c>
      <c r="G190" s="172"/>
      <c r="H190" s="173"/>
      <c r="I190" s="173"/>
      <c r="J190" s="171">
        <f>SUM(F190:I190)</f>
        <v>0</v>
      </c>
      <c r="K190" s="172"/>
      <c r="L190" s="173"/>
      <c r="M190" s="173"/>
      <c r="N190" s="171">
        <f>SUM(J190:M190)</f>
        <v>0</v>
      </c>
      <c r="O190" s="172"/>
      <c r="P190" s="173"/>
      <c r="Q190" s="173"/>
      <c r="R190" s="171">
        <f>SUM(N190:Q190)</f>
        <v>0</v>
      </c>
      <c r="S190" s="172"/>
      <c r="T190" s="173"/>
      <c r="U190" s="173"/>
      <c r="V190" s="171">
        <f>SUM(R190:U190)</f>
        <v>0</v>
      </c>
      <c r="W190" s="172"/>
      <c r="X190" s="173"/>
      <c r="Y190" s="173"/>
      <c r="Z190" s="171">
        <f>SUM(V190:Y190)</f>
        <v>0</v>
      </c>
      <c r="AA190" s="172"/>
      <c r="AB190" s="173"/>
      <c r="AC190" s="173"/>
      <c r="AD190" s="171">
        <f>SUM(Z190:AC190)</f>
        <v>0</v>
      </c>
      <c r="AE190" s="172"/>
      <c r="AF190" s="173"/>
      <c r="AG190" s="173"/>
      <c r="AH190" s="171">
        <f>SUM(AD190:AG190)</f>
        <v>0</v>
      </c>
      <c r="AI190" s="172"/>
      <c r="AJ190" s="173"/>
      <c r="AK190" s="173"/>
      <c r="AL190" s="171">
        <f>SUM(AH190:AK190)</f>
        <v>0</v>
      </c>
      <c r="AM190" s="172"/>
      <c r="AN190" s="173"/>
      <c r="AO190" s="173"/>
      <c r="AP190" s="171">
        <f>SUM(AL190:AO190)</f>
        <v>0</v>
      </c>
      <c r="AQ190" s="172"/>
      <c r="AR190" s="173"/>
      <c r="AS190" s="173"/>
      <c r="AT190" s="171">
        <f>SUM(AP190:AS190)</f>
        <v>0</v>
      </c>
      <c r="AU190" s="172"/>
      <c r="AV190" s="173"/>
      <c r="AW190" s="173"/>
      <c r="AX190" s="171">
        <f>SUM(AT190:AW190)</f>
        <v>0</v>
      </c>
      <c r="AY190" s="143"/>
    </row>
    <row r="191" spans="1:51" s="133" customFormat="1" ht="30" customHeight="1" x14ac:dyDescent="0.3">
      <c r="A191" s="16" t="s">
        <v>104</v>
      </c>
      <c r="B191" s="15" t="s">
        <v>103</v>
      </c>
      <c r="C191" s="174">
        <f>SUM(C186:C190)</f>
        <v>0</v>
      </c>
      <c r="D191" s="175">
        <f>SUM(D186:D190)</f>
        <v>0</v>
      </c>
      <c r="E191" s="175">
        <f>SUM(E186:E190)</f>
        <v>0</v>
      </c>
      <c r="F191" s="176">
        <f>IF((SUM(C191:E191))=SUM(F186:F190),SUM(F186:F190),"HIBA!")</f>
        <v>0</v>
      </c>
      <c r="G191" s="174">
        <f>SUM(G186:G190)</f>
        <v>0</v>
      </c>
      <c r="H191" s="175">
        <f>SUM(H186:H190)</f>
        <v>0</v>
      </c>
      <c r="I191" s="175">
        <f>SUM(I186:I190)</f>
        <v>0</v>
      </c>
      <c r="J191" s="176">
        <f>IF((SUM(F191:I191))=SUM(J186:J190),SUM(J186:J190),"HIBA!")</f>
        <v>0</v>
      </c>
      <c r="K191" s="174">
        <f>SUM(K186:K190)</f>
        <v>0</v>
      </c>
      <c r="L191" s="175">
        <f>SUM(L186:L190)</f>
        <v>0</v>
      </c>
      <c r="M191" s="175">
        <f>SUM(M186:M190)</f>
        <v>0</v>
      </c>
      <c r="N191" s="176">
        <f>IF((SUM(J191:M191))=SUM(N186:N190),SUM(N186:N190),"HIBA!")</f>
        <v>0</v>
      </c>
      <c r="O191" s="174">
        <f>SUM(O186:O190)</f>
        <v>0</v>
      </c>
      <c r="P191" s="175">
        <f>SUM(P186:P190)</f>
        <v>0</v>
      </c>
      <c r="Q191" s="175">
        <f>SUM(Q186:Q190)</f>
        <v>0</v>
      </c>
      <c r="R191" s="176">
        <f>IF((SUM(N191:Q191))=SUM(R186:R190),SUM(R186:R190),"HIBA!")</f>
        <v>0</v>
      </c>
      <c r="S191" s="174">
        <f>SUM(S186:S190)</f>
        <v>0</v>
      </c>
      <c r="T191" s="175">
        <f>SUM(T186:T190)</f>
        <v>0</v>
      </c>
      <c r="U191" s="175">
        <f>SUM(U186:U190)</f>
        <v>0</v>
      </c>
      <c r="V191" s="176">
        <f>IF((SUM(R191:U191))=SUM(V186:V190),SUM(V186:V190),"HIBA!")</f>
        <v>0</v>
      </c>
      <c r="W191" s="174">
        <f>SUM(W186:W190)</f>
        <v>0</v>
      </c>
      <c r="X191" s="175">
        <f>SUM(X186:X190)</f>
        <v>0</v>
      </c>
      <c r="Y191" s="175">
        <f>SUM(Y186:Y190)</f>
        <v>0</v>
      </c>
      <c r="Z191" s="176">
        <f>IF((SUM(V191:Y191))=SUM(Z186:Z190),SUM(Z186:Z190),"HIBA!")</f>
        <v>0</v>
      </c>
      <c r="AA191" s="174">
        <f>SUM(AA186:AA190)</f>
        <v>0</v>
      </c>
      <c r="AB191" s="175">
        <f>SUM(AB186:AB190)</f>
        <v>0</v>
      </c>
      <c r="AC191" s="175">
        <f>SUM(AC186:AC190)</f>
        <v>0</v>
      </c>
      <c r="AD191" s="176">
        <f>IF((SUM(Z191:AC191))=SUM(AD186:AD190),SUM(AD186:AD190),"HIBA!")</f>
        <v>0</v>
      </c>
      <c r="AE191" s="174">
        <f>SUM(AE186:AE190)</f>
        <v>0</v>
      </c>
      <c r="AF191" s="175">
        <f>SUM(AF186:AF190)</f>
        <v>0</v>
      </c>
      <c r="AG191" s="175">
        <f>SUM(AG186:AG190)</f>
        <v>0</v>
      </c>
      <c r="AH191" s="176">
        <f>IF((SUM(AD191:AG191))=SUM(AH186:AH190),SUM(AH186:AH190),"HIBA!")</f>
        <v>0</v>
      </c>
      <c r="AI191" s="174">
        <f>SUM(AI186:AI190)</f>
        <v>0</v>
      </c>
      <c r="AJ191" s="175">
        <f>SUM(AJ186:AJ190)</f>
        <v>0</v>
      </c>
      <c r="AK191" s="175">
        <f>SUM(AK186:AK190)</f>
        <v>0</v>
      </c>
      <c r="AL191" s="176">
        <f>IF((SUM(AH191:AK191))=SUM(AL186:AL190),SUM(AL186:AL190),"HIBA!")</f>
        <v>0</v>
      </c>
      <c r="AM191" s="174">
        <f>SUM(AM186:AM190)</f>
        <v>0</v>
      </c>
      <c r="AN191" s="175">
        <f>SUM(AN186:AN190)</f>
        <v>0</v>
      </c>
      <c r="AO191" s="175">
        <f>SUM(AO186:AO190)</f>
        <v>0</v>
      </c>
      <c r="AP191" s="176">
        <f>IF((SUM(AL191:AO191))=SUM(AP186:AP190),SUM(AP186:AP190),"HIBA!")</f>
        <v>0</v>
      </c>
      <c r="AQ191" s="174">
        <f>SUM(AQ186:AQ190)</f>
        <v>0</v>
      </c>
      <c r="AR191" s="175">
        <f>SUM(AR186:AR190)</f>
        <v>0</v>
      </c>
      <c r="AS191" s="175">
        <f>SUM(AS186:AS190)</f>
        <v>0</v>
      </c>
      <c r="AT191" s="176">
        <f>IF((SUM(AP191:AS191))=SUM(AT186:AT190),SUM(AT186:AT190),"HIBA!")</f>
        <v>0</v>
      </c>
      <c r="AU191" s="174">
        <f>SUM(AU186:AU190)</f>
        <v>0</v>
      </c>
      <c r="AV191" s="175">
        <f>SUM(AV186:AV190)</f>
        <v>0</v>
      </c>
      <c r="AW191" s="175">
        <f>SUM(AW186:AW190)</f>
        <v>0</v>
      </c>
      <c r="AX191" s="176">
        <f>IF((SUM(AT191:AW191))=SUM(AX186:AX190),SUM(AX186:AX190),"HIBA!")</f>
        <v>0</v>
      </c>
      <c r="AY191" s="134"/>
    </row>
    <row r="192" spans="1:51" s="148" customFormat="1" ht="30" customHeight="1" x14ac:dyDescent="0.3">
      <c r="A192" s="144" t="s">
        <v>102</v>
      </c>
      <c r="B192" s="43"/>
      <c r="C192" s="177">
        <f>SUM(C185,C173,C159,C191)</f>
        <v>0</v>
      </c>
      <c r="D192" s="178">
        <f>SUM(D185,D173,D159,D191)</f>
        <v>0</v>
      </c>
      <c r="E192" s="178">
        <f>SUM(E185,E173,E159,E191)</f>
        <v>0</v>
      </c>
      <c r="F192" s="179">
        <f>IF((SUM(C192:E192))=(F159+F173+F185+F191),SUM(F159+F173+F185+F191),"HIBA!")</f>
        <v>0</v>
      </c>
      <c r="G192" s="177">
        <f>SUM(G185,G173,G159,G191)</f>
        <v>0</v>
      </c>
      <c r="H192" s="178">
        <f>SUM(H185,H173,H159,H191)</f>
        <v>0</v>
      </c>
      <c r="I192" s="178">
        <f>SUM(I185,I173,I159,I191)</f>
        <v>0</v>
      </c>
      <c r="J192" s="179">
        <f>IF((SUM(F192:I192))=(J159+J173+J185+J191),SUM(J159+J173+J185+J191),"HIBA!")</f>
        <v>0</v>
      </c>
      <c r="K192" s="177">
        <f>SUM(K185,K173,K159,K191)</f>
        <v>0</v>
      </c>
      <c r="L192" s="178">
        <f>SUM(L185,L173,L159,L191)</f>
        <v>0</v>
      </c>
      <c r="M192" s="178">
        <f>SUM(M185,M173,M159,M191)</f>
        <v>0</v>
      </c>
      <c r="N192" s="179">
        <f>IF((SUM(J192:M192))=(N159+N173+N185+N191),SUM(N159+N173+N185+N191),"HIBA!")</f>
        <v>0</v>
      </c>
      <c r="O192" s="177">
        <f>SUM(O185,O173,O159,O191)</f>
        <v>0</v>
      </c>
      <c r="P192" s="178">
        <f>SUM(P185,P173,P159,P191)</f>
        <v>0</v>
      </c>
      <c r="Q192" s="178">
        <f>SUM(Q185,Q173,Q159,Q191)</f>
        <v>0</v>
      </c>
      <c r="R192" s="179">
        <f>IF((SUM(N192:Q192))=(R159+R173+R185+R191),SUM(R159+R173+R185+R191),"HIBA!")</f>
        <v>0</v>
      </c>
      <c r="S192" s="177">
        <f>SUM(S185,S173,S159,S191)</f>
        <v>0</v>
      </c>
      <c r="T192" s="178">
        <f>SUM(T185,T173,T159,T191)</f>
        <v>0</v>
      </c>
      <c r="U192" s="178">
        <f>SUM(U185,U173,U159,U191)</f>
        <v>0</v>
      </c>
      <c r="V192" s="179">
        <f>IF((SUM(R192:U192))=(V159+V173+V185+V191),SUM(V159+V173+V185+V191),"HIBA!")</f>
        <v>0</v>
      </c>
      <c r="W192" s="177">
        <f>SUM(W185,W173,W159,W191)</f>
        <v>0</v>
      </c>
      <c r="X192" s="178">
        <f>SUM(X185,X173,X159,X191)</f>
        <v>0</v>
      </c>
      <c r="Y192" s="178">
        <f>SUM(Y185,Y173,Y159,Y191)</f>
        <v>0</v>
      </c>
      <c r="Z192" s="179">
        <f>IF((SUM(V192:Y192))=(Z159+Z173+Z185+Z191),SUM(Z159+Z173+Z185+Z191),"HIBA!")</f>
        <v>0</v>
      </c>
      <c r="AA192" s="177">
        <f>SUM(AA185,AA173,AA159,AA191)</f>
        <v>0</v>
      </c>
      <c r="AB192" s="178">
        <f>SUM(AB185,AB173,AB159,AB191)</f>
        <v>0</v>
      </c>
      <c r="AC192" s="178">
        <f>SUM(AC185,AC173,AC159,AC191)</f>
        <v>0</v>
      </c>
      <c r="AD192" s="179">
        <f>IF((SUM(Z192:AC192))=(AD159+AD173+AD185+AD191),SUM(AD159+AD173+AD185+AD191),"HIBA!")</f>
        <v>0</v>
      </c>
      <c r="AE192" s="177">
        <f>SUM(AE185,AE173,AE159,AE191)</f>
        <v>0</v>
      </c>
      <c r="AF192" s="178">
        <f>SUM(AF185,AF173,AF159,AF191)</f>
        <v>0</v>
      </c>
      <c r="AG192" s="178">
        <f>SUM(AG185,AG173,AG159,AG191)</f>
        <v>0</v>
      </c>
      <c r="AH192" s="179">
        <f>IF((SUM(AD192:AG192))=(AH159+AH173+AH185+AH191),SUM(AH159+AH173+AH185+AH191),"HIBA!")</f>
        <v>0</v>
      </c>
      <c r="AI192" s="177">
        <f>SUM(AI185,AI173,AI159,AI191)</f>
        <v>0</v>
      </c>
      <c r="AJ192" s="178">
        <f>SUM(AJ185,AJ173,AJ159,AJ191)</f>
        <v>0</v>
      </c>
      <c r="AK192" s="178">
        <f>SUM(AK185,AK173,AK159,AK191)</f>
        <v>0</v>
      </c>
      <c r="AL192" s="179">
        <f>IF((SUM(AH192:AK192))=(AL159+AL173+AL185+AL191),SUM(AL159+AL173+AL185+AL191),"HIBA!")</f>
        <v>0</v>
      </c>
      <c r="AM192" s="177">
        <f>SUM(AM185,AM173,AM159,AM191)</f>
        <v>0</v>
      </c>
      <c r="AN192" s="178">
        <f>SUM(AN185,AN173,AN159,AN191)</f>
        <v>0</v>
      </c>
      <c r="AO192" s="178">
        <f>SUM(AO185,AO173,AO159,AO191)</f>
        <v>0</v>
      </c>
      <c r="AP192" s="179">
        <f>IF((SUM(AL192:AO192))=(AP159+AP173+AP185+AP191),SUM(AP159+AP173+AP185+AP191),"HIBA!")</f>
        <v>0</v>
      </c>
      <c r="AQ192" s="177">
        <f>SUM(AQ185,AQ173,AQ159,AQ191)</f>
        <v>0</v>
      </c>
      <c r="AR192" s="178">
        <f>SUM(AR185,AR173,AR159,AR191)</f>
        <v>0</v>
      </c>
      <c r="AS192" s="178">
        <f>SUM(AS185,AS173,AS159,AS191)</f>
        <v>0</v>
      </c>
      <c r="AT192" s="179">
        <f>IF((SUM(AP192:AS192))=(AT159+AT173+AT185+AT191),SUM(AT159+AT173+AT185+AT191),"HIBA!")</f>
        <v>0</v>
      </c>
      <c r="AU192" s="177">
        <f>SUM(AU185,AU173,AU159,AU191)</f>
        <v>0</v>
      </c>
      <c r="AV192" s="178">
        <f>SUM(AV185,AV173,AV159,AV191)</f>
        <v>0</v>
      </c>
      <c r="AW192" s="178">
        <f>SUM(AW185,AW173,AW159,AW191)</f>
        <v>0</v>
      </c>
      <c r="AX192" s="179">
        <f>IF((SUM(AT192:AW192))=(AX159+AX173+AX185+AX191),SUM(AX159+AX173+AX185+AX191),"HIBA!")</f>
        <v>0</v>
      </c>
      <c r="AY192" s="149"/>
    </row>
    <row r="193" spans="1:51" s="142" customFormat="1" ht="24.9" hidden="1" customHeight="1" x14ac:dyDescent="0.3">
      <c r="A193" s="45" t="s">
        <v>101</v>
      </c>
      <c r="B193" s="21" t="s">
        <v>100</v>
      </c>
      <c r="C193" s="172"/>
      <c r="D193" s="173"/>
      <c r="E193" s="173"/>
      <c r="F193" s="171">
        <f>SUM(C193:E193)</f>
        <v>0</v>
      </c>
      <c r="G193" s="172"/>
      <c r="H193" s="173"/>
      <c r="I193" s="173"/>
      <c r="J193" s="171">
        <f>SUM(F193:I193)</f>
        <v>0</v>
      </c>
      <c r="K193" s="172"/>
      <c r="L193" s="173"/>
      <c r="M193" s="173"/>
      <c r="N193" s="171">
        <f>SUM(J193:M193)</f>
        <v>0</v>
      </c>
      <c r="O193" s="172"/>
      <c r="P193" s="173"/>
      <c r="Q193" s="173"/>
      <c r="R193" s="171">
        <f>SUM(N193:Q193)</f>
        <v>0</v>
      </c>
      <c r="S193" s="172"/>
      <c r="T193" s="173"/>
      <c r="U193" s="173"/>
      <c r="V193" s="171">
        <f>SUM(R193:U193)</f>
        <v>0</v>
      </c>
      <c r="W193" s="172"/>
      <c r="X193" s="173"/>
      <c r="Y193" s="173"/>
      <c r="Z193" s="171">
        <f>SUM(V193:Y193)</f>
        <v>0</v>
      </c>
      <c r="AA193" s="172"/>
      <c r="AB193" s="173"/>
      <c r="AC193" s="173"/>
      <c r="AD193" s="171">
        <f>SUM(Z193:AC193)</f>
        <v>0</v>
      </c>
      <c r="AE193" s="172"/>
      <c r="AF193" s="173"/>
      <c r="AG193" s="173"/>
      <c r="AH193" s="171">
        <f>SUM(AD193:AG193)</f>
        <v>0</v>
      </c>
      <c r="AI193" s="172"/>
      <c r="AJ193" s="173"/>
      <c r="AK193" s="173"/>
      <c r="AL193" s="171">
        <f>SUM(AH193:AK193)</f>
        <v>0</v>
      </c>
      <c r="AM193" s="172"/>
      <c r="AN193" s="173"/>
      <c r="AO193" s="173"/>
      <c r="AP193" s="171">
        <f>SUM(AL193:AO193)</f>
        <v>0</v>
      </c>
      <c r="AQ193" s="172"/>
      <c r="AR193" s="173"/>
      <c r="AS193" s="173"/>
      <c r="AT193" s="171">
        <f>SUM(AP193:AS193)</f>
        <v>0</v>
      </c>
      <c r="AU193" s="172"/>
      <c r="AV193" s="173"/>
      <c r="AW193" s="173"/>
      <c r="AX193" s="171">
        <f>SUM(AT193:AW193)</f>
        <v>0</v>
      </c>
      <c r="AY193" s="143"/>
    </row>
    <row r="194" spans="1:51" s="142" customFormat="1" ht="24.9" hidden="1" customHeight="1" x14ac:dyDescent="0.3">
      <c r="A194" s="45" t="s">
        <v>99</v>
      </c>
      <c r="B194" s="21" t="s">
        <v>98</v>
      </c>
      <c r="C194" s="172"/>
      <c r="D194" s="173"/>
      <c r="E194" s="173"/>
      <c r="F194" s="171">
        <f>SUM(C194:E194)</f>
        <v>0</v>
      </c>
      <c r="G194" s="172"/>
      <c r="H194" s="173"/>
      <c r="I194" s="173"/>
      <c r="J194" s="171">
        <f>SUM(F194:I194)</f>
        <v>0</v>
      </c>
      <c r="K194" s="172"/>
      <c r="L194" s="173"/>
      <c r="M194" s="173"/>
      <c r="N194" s="171">
        <f>SUM(J194:M194)</f>
        <v>0</v>
      </c>
      <c r="O194" s="172"/>
      <c r="P194" s="173"/>
      <c r="Q194" s="173"/>
      <c r="R194" s="171">
        <f>SUM(N194:Q194)</f>
        <v>0</v>
      </c>
      <c r="S194" s="172"/>
      <c r="T194" s="173"/>
      <c r="U194" s="173"/>
      <c r="V194" s="171">
        <f>SUM(R194:U194)</f>
        <v>0</v>
      </c>
      <c r="W194" s="172"/>
      <c r="X194" s="173"/>
      <c r="Y194" s="173"/>
      <c r="Z194" s="171">
        <f>SUM(V194:Y194)</f>
        <v>0</v>
      </c>
      <c r="AA194" s="172"/>
      <c r="AB194" s="173"/>
      <c r="AC194" s="173"/>
      <c r="AD194" s="171">
        <f>SUM(Z194:AC194)</f>
        <v>0</v>
      </c>
      <c r="AE194" s="172"/>
      <c r="AF194" s="173"/>
      <c r="AG194" s="173"/>
      <c r="AH194" s="171">
        <f>SUM(AD194:AG194)</f>
        <v>0</v>
      </c>
      <c r="AI194" s="172"/>
      <c r="AJ194" s="173"/>
      <c r="AK194" s="173"/>
      <c r="AL194" s="171">
        <f>SUM(AH194:AK194)</f>
        <v>0</v>
      </c>
      <c r="AM194" s="172"/>
      <c r="AN194" s="173"/>
      <c r="AO194" s="173"/>
      <c r="AP194" s="171">
        <f>SUM(AL194:AO194)</f>
        <v>0</v>
      </c>
      <c r="AQ194" s="172"/>
      <c r="AR194" s="173"/>
      <c r="AS194" s="173"/>
      <c r="AT194" s="171">
        <f>SUM(AP194:AS194)</f>
        <v>0</v>
      </c>
      <c r="AU194" s="172"/>
      <c r="AV194" s="173"/>
      <c r="AW194" s="173"/>
      <c r="AX194" s="171">
        <f>SUM(AT194:AW194)</f>
        <v>0</v>
      </c>
      <c r="AY194" s="143"/>
    </row>
    <row r="195" spans="1:51" s="142" customFormat="1" ht="24.9" hidden="1" customHeight="1" x14ac:dyDescent="0.3">
      <c r="A195" s="45" t="s">
        <v>97</v>
      </c>
      <c r="B195" s="21" t="s">
        <v>96</v>
      </c>
      <c r="C195" s="172"/>
      <c r="D195" s="173"/>
      <c r="E195" s="173"/>
      <c r="F195" s="171">
        <f>SUM(C195:E195)</f>
        <v>0</v>
      </c>
      <c r="G195" s="172"/>
      <c r="H195" s="173"/>
      <c r="I195" s="173"/>
      <c r="J195" s="171">
        <f>SUM(F195:I195)</f>
        <v>0</v>
      </c>
      <c r="K195" s="172"/>
      <c r="L195" s="173"/>
      <c r="M195" s="173"/>
      <c r="N195" s="171">
        <f>SUM(J195:M195)</f>
        <v>0</v>
      </c>
      <c r="O195" s="172"/>
      <c r="P195" s="173"/>
      <c r="Q195" s="173"/>
      <c r="R195" s="171">
        <f>SUM(N195:Q195)</f>
        <v>0</v>
      </c>
      <c r="S195" s="172"/>
      <c r="T195" s="173"/>
      <c r="U195" s="173"/>
      <c r="V195" s="171">
        <f>SUM(R195:U195)</f>
        <v>0</v>
      </c>
      <c r="W195" s="172"/>
      <c r="X195" s="173"/>
      <c r="Y195" s="173"/>
      <c r="Z195" s="171">
        <f>SUM(V195:Y195)</f>
        <v>0</v>
      </c>
      <c r="AA195" s="172"/>
      <c r="AB195" s="173"/>
      <c r="AC195" s="173"/>
      <c r="AD195" s="171">
        <f>SUM(Z195:AC195)</f>
        <v>0</v>
      </c>
      <c r="AE195" s="172"/>
      <c r="AF195" s="173"/>
      <c r="AG195" s="173"/>
      <c r="AH195" s="171">
        <f>SUM(AD195:AG195)</f>
        <v>0</v>
      </c>
      <c r="AI195" s="172"/>
      <c r="AJ195" s="173"/>
      <c r="AK195" s="173"/>
      <c r="AL195" s="171">
        <f>SUM(AH195:AK195)</f>
        <v>0</v>
      </c>
      <c r="AM195" s="172"/>
      <c r="AN195" s="173"/>
      <c r="AO195" s="173"/>
      <c r="AP195" s="171">
        <f>SUM(AL195:AO195)</f>
        <v>0</v>
      </c>
      <c r="AQ195" s="172"/>
      <c r="AR195" s="173"/>
      <c r="AS195" s="173"/>
      <c r="AT195" s="171">
        <f>SUM(AP195:AS195)</f>
        <v>0</v>
      </c>
      <c r="AU195" s="172"/>
      <c r="AV195" s="173"/>
      <c r="AW195" s="173"/>
      <c r="AX195" s="171">
        <f>SUM(AT195:AW195)</f>
        <v>0</v>
      </c>
      <c r="AY195" s="143"/>
    </row>
    <row r="196" spans="1:51" s="142" customFormat="1" ht="24.9" hidden="1" customHeight="1" x14ac:dyDescent="0.3">
      <c r="A196" s="45" t="s">
        <v>95</v>
      </c>
      <c r="B196" s="21" t="s">
        <v>94</v>
      </c>
      <c r="C196" s="172"/>
      <c r="D196" s="173"/>
      <c r="E196" s="173"/>
      <c r="F196" s="171">
        <f>SUM(C196:E196)</f>
        <v>0</v>
      </c>
      <c r="G196" s="172"/>
      <c r="H196" s="173"/>
      <c r="I196" s="173"/>
      <c r="J196" s="171">
        <f>SUM(F196:I196)</f>
        <v>0</v>
      </c>
      <c r="K196" s="172"/>
      <c r="L196" s="173"/>
      <c r="M196" s="173"/>
      <c r="N196" s="171">
        <f>SUM(J196:M196)</f>
        <v>0</v>
      </c>
      <c r="O196" s="172"/>
      <c r="P196" s="173"/>
      <c r="Q196" s="173"/>
      <c r="R196" s="171">
        <f>SUM(N196:Q196)</f>
        <v>0</v>
      </c>
      <c r="S196" s="172"/>
      <c r="T196" s="173"/>
      <c r="U196" s="173"/>
      <c r="V196" s="171">
        <f>SUM(R196:U196)</f>
        <v>0</v>
      </c>
      <c r="W196" s="172"/>
      <c r="X196" s="173"/>
      <c r="Y196" s="173"/>
      <c r="Z196" s="171">
        <f>SUM(V196:Y196)</f>
        <v>0</v>
      </c>
      <c r="AA196" s="172"/>
      <c r="AB196" s="173"/>
      <c r="AC196" s="173"/>
      <c r="AD196" s="171">
        <f>SUM(Z196:AC196)</f>
        <v>0</v>
      </c>
      <c r="AE196" s="172"/>
      <c r="AF196" s="173"/>
      <c r="AG196" s="173"/>
      <c r="AH196" s="171">
        <f>SUM(AD196:AG196)</f>
        <v>0</v>
      </c>
      <c r="AI196" s="172"/>
      <c r="AJ196" s="173"/>
      <c r="AK196" s="173"/>
      <c r="AL196" s="171">
        <f>SUM(AH196:AK196)</f>
        <v>0</v>
      </c>
      <c r="AM196" s="172"/>
      <c r="AN196" s="173"/>
      <c r="AO196" s="173"/>
      <c r="AP196" s="171">
        <f>SUM(AL196:AO196)</f>
        <v>0</v>
      </c>
      <c r="AQ196" s="172"/>
      <c r="AR196" s="173"/>
      <c r="AS196" s="173"/>
      <c r="AT196" s="171">
        <f>SUM(AP196:AS196)</f>
        <v>0</v>
      </c>
      <c r="AU196" s="172"/>
      <c r="AV196" s="173"/>
      <c r="AW196" s="173"/>
      <c r="AX196" s="171">
        <f>SUM(AT196:AW196)</f>
        <v>0</v>
      </c>
      <c r="AY196" s="143"/>
    </row>
    <row r="197" spans="1:51" s="142" customFormat="1" ht="24.9" hidden="1" customHeight="1" x14ac:dyDescent="0.3">
      <c r="A197" s="45" t="s">
        <v>93</v>
      </c>
      <c r="B197" s="21" t="s">
        <v>92</v>
      </c>
      <c r="C197" s="172"/>
      <c r="D197" s="173"/>
      <c r="E197" s="173"/>
      <c r="F197" s="171">
        <f>SUM(C197:E197)</f>
        <v>0</v>
      </c>
      <c r="G197" s="172"/>
      <c r="H197" s="173"/>
      <c r="I197" s="173"/>
      <c r="J197" s="171">
        <f>SUM(F197:I197)</f>
        <v>0</v>
      </c>
      <c r="K197" s="172"/>
      <c r="L197" s="173"/>
      <c r="M197" s="173"/>
      <c r="N197" s="171">
        <f>SUM(J197:M197)</f>
        <v>0</v>
      </c>
      <c r="O197" s="172"/>
      <c r="P197" s="173"/>
      <c r="Q197" s="173"/>
      <c r="R197" s="171">
        <f>SUM(N197:Q197)</f>
        <v>0</v>
      </c>
      <c r="S197" s="172"/>
      <c r="T197" s="173"/>
      <c r="U197" s="173"/>
      <c r="V197" s="171">
        <f>SUM(R197:U197)</f>
        <v>0</v>
      </c>
      <c r="W197" s="172"/>
      <c r="X197" s="173"/>
      <c r="Y197" s="173"/>
      <c r="Z197" s="171">
        <f>SUM(V197:Y197)</f>
        <v>0</v>
      </c>
      <c r="AA197" s="172"/>
      <c r="AB197" s="173"/>
      <c r="AC197" s="173"/>
      <c r="AD197" s="171">
        <f>SUM(Z197:AC197)</f>
        <v>0</v>
      </c>
      <c r="AE197" s="172"/>
      <c r="AF197" s="173"/>
      <c r="AG197" s="173"/>
      <c r="AH197" s="171">
        <f>SUM(AD197:AG197)</f>
        <v>0</v>
      </c>
      <c r="AI197" s="172"/>
      <c r="AJ197" s="173"/>
      <c r="AK197" s="173"/>
      <c r="AL197" s="171">
        <f>SUM(AH197:AK197)</f>
        <v>0</v>
      </c>
      <c r="AM197" s="172"/>
      <c r="AN197" s="173"/>
      <c r="AO197" s="173"/>
      <c r="AP197" s="171">
        <f>SUM(AL197:AO197)</f>
        <v>0</v>
      </c>
      <c r="AQ197" s="172"/>
      <c r="AR197" s="173"/>
      <c r="AS197" s="173"/>
      <c r="AT197" s="171">
        <f>SUM(AP197:AS197)</f>
        <v>0</v>
      </c>
      <c r="AU197" s="172"/>
      <c r="AV197" s="173"/>
      <c r="AW197" s="173"/>
      <c r="AX197" s="171">
        <f>SUM(AT197:AW197)</f>
        <v>0</v>
      </c>
      <c r="AY197" s="143"/>
    </row>
    <row r="198" spans="1:51" s="133" customFormat="1" ht="30" hidden="1" customHeight="1" x14ac:dyDescent="0.3">
      <c r="A198" s="16" t="s">
        <v>91</v>
      </c>
      <c r="B198" s="15" t="s">
        <v>90</v>
      </c>
      <c r="C198" s="174">
        <f>SUM(C193:C197)</f>
        <v>0</v>
      </c>
      <c r="D198" s="175">
        <f>SUM(D193:D197)</f>
        <v>0</v>
      </c>
      <c r="E198" s="175">
        <f>SUM(E193:E197)</f>
        <v>0</v>
      </c>
      <c r="F198" s="176">
        <f>IF((SUM(C198:E198))=SUM(F193:F197),SUM(F193:F197),"HIBA!")</f>
        <v>0</v>
      </c>
      <c r="G198" s="174">
        <f>SUM(G193:G197)</f>
        <v>0</v>
      </c>
      <c r="H198" s="175">
        <f>SUM(H193:H197)</f>
        <v>0</v>
      </c>
      <c r="I198" s="175">
        <f>SUM(I193:I197)</f>
        <v>0</v>
      </c>
      <c r="J198" s="176">
        <f>IF((SUM(F198:I198))=SUM(J193:J197),SUM(J193:J197),"HIBA!")</f>
        <v>0</v>
      </c>
      <c r="K198" s="174">
        <f>SUM(K193:K197)</f>
        <v>0</v>
      </c>
      <c r="L198" s="175">
        <f>SUM(L193:L197)</f>
        <v>0</v>
      </c>
      <c r="M198" s="175">
        <f>SUM(M193:M197)</f>
        <v>0</v>
      </c>
      <c r="N198" s="176">
        <f>IF((SUM(J198:M198))=SUM(N193:N197),SUM(N193:N197),"HIBA!")</f>
        <v>0</v>
      </c>
      <c r="O198" s="174">
        <f>SUM(O193:O197)</f>
        <v>0</v>
      </c>
      <c r="P198" s="175">
        <f>SUM(P193:P197)</f>
        <v>0</v>
      </c>
      <c r="Q198" s="175">
        <f>SUM(Q193:Q197)</f>
        <v>0</v>
      </c>
      <c r="R198" s="176">
        <f>IF((SUM(N198:Q198))=SUM(R193:R197),SUM(R193:R197),"HIBA!")</f>
        <v>0</v>
      </c>
      <c r="S198" s="174">
        <f>SUM(S193:S197)</f>
        <v>0</v>
      </c>
      <c r="T198" s="175">
        <f>SUM(T193:T197)</f>
        <v>0</v>
      </c>
      <c r="U198" s="175">
        <f>SUM(U193:U197)</f>
        <v>0</v>
      </c>
      <c r="V198" s="176">
        <f>IF((SUM(R198:U198))=SUM(V193:V197),SUM(V193:V197),"HIBA!")</f>
        <v>0</v>
      </c>
      <c r="W198" s="174">
        <f>SUM(W193:W197)</f>
        <v>0</v>
      </c>
      <c r="X198" s="175">
        <f>SUM(X193:X197)</f>
        <v>0</v>
      </c>
      <c r="Y198" s="175">
        <f>SUM(Y193:Y197)</f>
        <v>0</v>
      </c>
      <c r="Z198" s="176">
        <f>IF((SUM(V198:Y198))=SUM(Z193:Z197),SUM(Z193:Z197),"HIBA!")</f>
        <v>0</v>
      </c>
      <c r="AA198" s="174">
        <f>SUM(AA193:AA197)</f>
        <v>0</v>
      </c>
      <c r="AB198" s="175">
        <f>SUM(AB193:AB197)</f>
        <v>0</v>
      </c>
      <c r="AC198" s="175">
        <f>SUM(AC193:AC197)</f>
        <v>0</v>
      </c>
      <c r="AD198" s="176">
        <f>IF((SUM(Z198:AC198))=SUM(AD193:AD197),SUM(AD193:AD197),"HIBA!")</f>
        <v>0</v>
      </c>
      <c r="AE198" s="174">
        <f>SUM(AE193:AE197)</f>
        <v>0</v>
      </c>
      <c r="AF198" s="175">
        <f>SUM(AF193:AF197)</f>
        <v>0</v>
      </c>
      <c r="AG198" s="175">
        <f>SUM(AG193:AG197)</f>
        <v>0</v>
      </c>
      <c r="AH198" s="176">
        <f>IF((SUM(AD198:AG198))=SUM(AH193:AH197),SUM(AH193:AH197),"HIBA!")</f>
        <v>0</v>
      </c>
      <c r="AI198" s="174">
        <f>SUM(AI193:AI197)</f>
        <v>0</v>
      </c>
      <c r="AJ198" s="175">
        <f>SUM(AJ193:AJ197)</f>
        <v>0</v>
      </c>
      <c r="AK198" s="175">
        <f>SUM(AK193:AK197)</f>
        <v>0</v>
      </c>
      <c r="AL198" s="176">
        <f>IF((SUM(AH198:AK198))=SUM(AL193:AL197),SUM(AL193:AL197),"HIBA!")</f>
        <v>0</v>
      </c>
      <c r="AM198" s="174">
        <f>SUM(AM193:AM197)</f>
        <v>0</v>
      </c>
      <c r="AN198" s="175">
        <f>SUM(AN193:AN197)</f>
        <v>0</v>
      </c>
      <c r="AO198" s="175">
        <f>SUM(AO193:AO197)</f>
        <v>0</v>
      </c>
      <c r="AP198" s="176">
        <f>IF((SUM(AL198:AO198))=SUM(AP193:AP197),SUM(AP193:AP197),"HIBA!")</f>
        <v>0</v>
      </c>
      <c r="AQ198" s="174">
        <f>SUM(AQ193:AQ197)</f>
        <v>0</v>
      </c>
      <c r="AR198" s="175">
        <f>SUM(AR193:AR197)</f>
        <v>0</v>
      </c>
      <c r="AS198" s="175">
        <f>SUM(AS193:AS197)</f>
        <v>0</v>
      </c>
      <c r="AT198" s="176">
        <f>IF((SUM(AP198:AS198))=SUM(AT193:AT197),SUM(AT193:AT197),"HIBA!")</f>
        <v>0</v>
      </c>
      <c r="AU198" s="174">
        <f>SUM(AU193:AU197)</f>
        <v>0</v>
      </c>
      <c r="AV198" s="175">
        <f>SUM(AV193:AV197)</f>
        <v>0</v>
      </c>
      <c r="AW198" s="175">
        <f>SUM(AW193:AW197)</f>
        <v>0</v>
      </c>
      <c r="AX198" s="176">
        <f>IF((SUM(AT198:AW198))=SUM(AX193:AX197),SUM(AX193:AX197),"HIBA!")</f>
        <v>0</v>
      </c>
      <c r="AY198" s="134"/>
    </row>
    <row r="199" spans="1:51" s="142" customFormat="1" ht="24.9" hidden="1" customHeight="1" x14ac:dyDescent="0.3">
      <c r="A199" s="45" t="s">
        <v>89</v>
      </c>
      <c r="B199" s="21" t="s">
        <v>88</v>
      </c>
      <c r="C199" s="172"/>
      <c r="D199" s="173"/>
      <c r="E199" s="173"/>
      <c r="F199" s="171">
        <f>SUM(C199:E199)</f>
        <v>0</v>
      </c>
      <c r="G199" s="172"/>
      <c r="H199" s="173"/>
      <c r="I199" s="173"/>
      <c r="J199" s="171">
        <f>SUM(F199:I199)</f>
        <v>0</v>
      </c>
      <c r="K199" s="172"/>
      <c r="L199" s="173"/>
      <c r="M199" s="173"/>
      <c r="N199" s="171">
        <f>SUM(J199:M199)</f>
        <v>0</v>
      </c>
      <c r="O199" s="172"/>
      <c r="P199" s="173"/>
      <c r="Q199" s="173"/>
      <c r="R199" s="171">
        <f>SUM(N199:Q199)</f>
        <v>0</v>
      </c>
      <c r="S199" s="172"/>
      <c r="T199" s="173"/>
      <c r="U199" s="173"/>
      <c r="V199" s="171">
        <f>SUM(R199:U199)</f>
        <v>0</v>
      </c>
      <c r="W199" s="172"/>
      <c r="X199" s="173"/>
      <c r="Y199" s="173"/>
      <c r="Z199" s="171">
        <f>SUM(V199:Y199)</f>
        <v>0</v>
      </c>
      <c r="AA199" s="172"/>
      <c r="AB199" s="173"/>
      <c r="AC199" s="173"/>
      <c r="AD199" s="171">
        <f>SUM(Z199:AC199)</f>
        <v>0</v>
      </c>
      <c r="AE199" s="172"/>
      <c r="AF199" s="173"/>
      <c r="AG199" s="173"/>
      <c r="AH199" s="171">
        <f>SUM(AD199:AG199)</f>
        <v>0</v>
      </c>
      <c r="AI199" s="172"/>
      <c r="AJ199" s="173"/>
      <c r="AK199" s="173"/>
      <c r="AL199" s="171">
        <f>SUM(AH199:AK199)</f>
        <v>0</v>
      </c>
      <c r="AM199" s="172"/>
      <c r="AN199" s="173"/>
      <c r="AO199" s="173"/>
      <c r="AP199" s="171">
        <f>SUM(AL199:AO199)</f>
        <v>0</v>
      </c>
      <c r="AQ199" s="172"/>
      <c r="AR199" s="173"/>
      <c r="AS199" s="173"/>
      <c r="AT199" s="171">
        <f>SUM(AP199:AS199)</f>
        <v>0</v>
      </c>
      <c r="AU199" s="172"/>
      <c r="AV199" s="173"/>
      <c r="AW199" s="173"/>
      <c r="AX199" s="171">
        <f>SUM(AT199:AW199)</f>
        <v>0</v>
      </c>
      <c r="AY199" s="143"/>
    </row>
    <row r="200" spans="1:51" s="142" customFormat="1" ht="24.9" hidden="1" customHeight="1" x14ac:dyDescent="0.3">
      <c r="A200" s="45" t="s">
        <v>87</v>
      </c>
      <c r="B200" s="21" t="s">
        <v>86</v>
      </c>
      <c r="C200" s="172"/>
      <c r="D200" s="173"/>
      <c r="E200" s="173"/>
      <c r="F200" s="171">
        <f>SUM(C200:E200)</f>
        <v>0</v>
      </c>
      <c r="G200" s="172"/>
      <c r="H200" s="173"/>
      <c r="I200" s="173"/>
      <c r="J200" s="171">
        <f>SUM(F200:I200)</f>
        <v>0</v>
      </c>
      <c r="K200" s="172"/>
      <c r="L200" s="173"/>
      <c r="M200" s="173"/>
      <c r="N200" s="171">
        <f>SUM(J200:M200)</f>
        <v>0</v>
      </c>
      <c r="O200" s="172"/>
      <c r="P200" s="173"/>
      <c r="Q200" s="173"/>
      <c r="R200" s="171">
        <f>SUM(N200:Q200)</f>
        <v>0</v>
      </c>
      <c r="S200" s="172"/>
      <c r="T200" s="173"/>
      <c r="U200" s="173"/>
      <c r="V200" s="171">
        <f>SUM(R200:U200)</f>
        <v>0</v>
      </c>
      <c r="W200" s="172"/>
      <c r="X200" s="173"/>
      <c r="Y200" s="173"/>
      <c r="Z200" s="171">
        <f>SUM(V200:Y200)</f>
        <v>0</v>
      </c>
      <c r="AA200" s="172"/>
      <c r="AB200" s="173"/>
      <c r="AC200" s="173"/>
      <c r="AD200" s="171">
        <f>SUM(Z200:AC200)</f>
        <v>0</v>
      </c>
      <c r="AE200" s="172"/>
      <c r="AF200" s="173"/>
      <c r="AG200" s="173"/>
      <c r="AH200" s="171">
        <f>SUM(AD200:AG200)</f>
        <v>0</v>
      </c>
      <c r="AI200" s="172"/>
      <c r="AJ200" s="173"/>
      <c r="AK200" s="173"/>
      <c r="AL200" s="171">
        <f>SUM(AH200:AK200)</f>
        <v>0</v>
      </c>
      <c r="AM200" s="172"/>
      <c r="AN200" s="173"/>
      <c r="AO200" s="173"/>
      <c r="AP200" s="171">
        <f>SUM(AL200:AO200)</f>
        <v>0</v>
      </c>
      <c r="AQ200" s="172"/>
      <c r="AR200" s="173"/>
      <c r="AS200" s="173"/>
      <c r="AT200" s="171">
        <f>SUM(AP200:AS200)</f>
        <v>0</v>
      </c>
      <c r="AU200" s="172"/>
      <c r="AV200" s="173"/>
      <c r="AW200" s="173"/>
      <c r="AX200" s="171">
        <f>SUM(AT200:AW200)</f>
        <v>0</v>
      </c>
      <c r="AY200" s="143"/>
    </row>
    <row r="201" spans="1:51" s="142" customFormat="1" ht="24.9" hidden="1" customHeight="1" x14ac:dyDescent="0.3">
      <c r="A201" s="45" t="s">
        <v>85</v>
      </c>
      <c r="B201" s="21" t="s">
        <v>84</v>
      </c>
      <c r="C201" s="172"/>
      <c r="D201" s="173"/>
      <c r="E201" s="173"/>
      <c r="F201" s="171">
        <f>SUM(C201:E201)</f>
        <v>0</v>
      </c>
      <c r="G201" s="172"/>
      <c r="H201" s="173"/>
      <c r="I201" s="173"/>
      <c r="J201" s="171">
        <f>SUM(F201:I201)</f>
        <v>0</v>
      </c>
      <c r="K201" s="172"/>
      <c r="L201" s="173"/>
      <c r="M201" s="173"/>
      <c r="N201" s="171">
        <f>SUM(J201:M201)</f>
        <v>0</v>
      </c>
      <c r="O201" s="172"/>
      <c r="P201" s="173"/>
      <c r="Q201" s="173"/>
      <c r="R201" s="171">
        <f>SUM(N201:Q201)</f>
        <v>0</v>
      </c>
      <c r="S201" s="172"/>
      <c r="T201" s="173"/>
      <c r="U201" s="173"/>
      <c r="V201" s="171">
        <f>SUM(R201:U201)</f>
        <v>0</v>
      </c>
      <c r="W201" s="172"/>
      <c r="X201" s="173"/>
      <c r="Y201" s="173"/>
      <c r="Z201" s="171">
        <f>SUM(V201:Y201)</f>
        <v>0</v>
      </c>
      <c r="AA201" s="172"/>
      <c r="AB201" s="173"/>
      <c r="AC201" s="173"/>
      <c r="AD201" s="171">
        <f>SUM(Z201:AC201)</f>
        <v>0</v>
      </c>
      <c r="AE201" s="172"/>
      <c r="AF201" s="173"/>
      <c r="AG201" s="173"/>
      <c r="AH201" s="171">
        <f>SUM(AD201:AG201)</f>
        <v>0</v>
      </c>
      <c r="AI201" s="172"/>
      <c r="AJ201" s="173"/>
      <c r="AK201" s="173"/>
      <c r="AL201" s="171">
        <f>SUM(AH201:AK201)</f>
        <v>0</v>
      </c>
      <c r="AM201" s="172"/>
      <c r="AN201" s="173"/>
      <c r="AO201" s="173"/>
      <c r="AP201" s="171">
        <f>SUM(AL201:AO201)</f>
        <v>0</v>
      </c>
      <c r="AQ201" s="172"/>
      <c r="AR201" s="173"/>
      <c r="AS201" s="173"/>
      <c r="AT201" s="171">
        <f>SUM(AP201:AS201)</f>
        <v>0</v>
      </c>
      <c r="AU201" s="172"/>
      <c r="AV201" s="173"/>
      <c r="AW201" s="173"/>
      <c r="AX201" s="171">
        <f>SUM(AT201:AW201)</f>
        <v>0</v>
      </c>
      <c r="AY201" s="143"/>
    </row>
    <row r="202" spans="1:51" s="142" customFormat="1" ht="24.9" hidden="1" customHeight="1" x14ac:dyDescent="0.3">
      <c r="A202" s="45" t="s">
        <v>83</v>
      </c>
      <c r="B202" s="21" t="s">
        <v>82</v>
      </c>
      <c r="C202" s="172"/>
      <c r="D202" s="173"/>
      <c r="E202" s="173"/>
      <c r="F202" s="171">
        <f>SUM(C202:E202)</f>
        <v>0</v>
      </c>
      <c r="G202" s="172"/>
      <c r="H202" s="173"/>
      <c r="I202" s="173"/>
      <c r="J202" s="171">
        <f>SUM(F202:I202)</f>
        <v>0</v>
      </c>
      <c r="K202" s="172"/>
      <c r="L202" s="173"/>
      <c r="M202" s="173"/>
      <c r="N202" s="171">
        <f>SUM(J202:M202)</f>
        <v>0</v>
      </c>
      <c r="O202" s="172"/>
      <c r="P202" s="173"/>
      <c r="Q202" s="173"/>
      <c r="R202" s="171">
        <f>SUM(N202:Q202)</f>
        <v>0</v>
      </c>
      <c r="S202" s="172"/>
      <c r="T202" s="173"/>
      <c r="U202" s="173"/>
      <c r="V202" s="171">
        <f>SUM(R202:U202)</f>
        <v>0</v>
      </c>
      <c r="W202" s="172"/>
      <c r="X202" s="173"/>
      <c r="Y202" s="173"/>
      <c r="Z202" s="171">
        <f>SUM(V202:Y202)</f>
        <v>0</v>
      </c>
      <c r="AA202" s="172"/>
      <c r="AB202" s="173"/>
      <c r="AC202" s="173"/>
      <c r="AD202" s="171">
        <f>SUM(Z202:AC202)</f>
        <v>0</v>
      </c>
      <c r="AE202" s="172"/>
      <c r="AF202" s="173"/>
      <c r="AG202" s="173"/>
      <c r="AH202" s="171">
        <f>SUM(AD202:AG202)</f>
        <v>0</v>
      </c>
      <c r="AI202" s="172"/>
      <c r="AJ202" s="173"/>
      <c r="AK202" s="173"/>
      <c r="AL202" s="171">
        <f>SUM(AH202:AK202)</f>
        <v>0</v>
      </c>
      <c r="AM202" s="172"/>
      <c r="AN202" s="173"/>
      <c r="AO202" s="173"/>
      <c r="AP202" s="171">
        <f>SUM(AL202:AO202)</f>
        <v>0</v>
      </c>
      <c r="AQ202" s="172"/>
      <c r="AR202" s="173"/>
      <c r="AS202" s="173"/>
      <c r="AT202" s="171">
        <f>SUM(AP202:AS202)</f>
        <v>0</v>
      </c>
      <c r="AU202" s="172"/>
      <c r="AV202" s="173"/>
      <c r="AW202" s="173"/>
      <c r="AX202" s="171">
        <f>SUM(AT202:AW202)</f>
        <v>0</v>
      </c>
      <c r="AY202" s="143"/>
    </row>
    <row r="203" spans="1:51" s="142" customFormat="1" ht="24.9" hidden="1" customHeight="1" x14ac:dyDescent="0.3">
      <c r="A203" s="45" t="s">
        <v>81</v>
      </c>
      <c r="B203" s="21" t="s">
        <v>80</v>
      </c>
      <c r="C203" s="172"/>
      <c r="D203" s="173"/>
      <c r="E203" s="173"/>
      <c r="F203" s="171">
        <f>SUM(C203:E203)</f>
        <v>0</v>
      </c>
      <c r="G203" s="172"/>
      <c r="H203" s="173"/>
      <c r="I203" s="173"/>
      <c r="J203" s="171">
        <f>SUM(F203:I203)</f>
        <v>0</v>
      </c>
      <c r="K203" s="172"/>
      <c r="L203" s="173"/>
      <c r="M203" s="173"/>
      <c r="N203" s="171">
        <f>SUM(J203:M203)</f>
        <v>0</v>
      </c>
      <c r="O203" s="172"/>
      <c r="P203" s="173"/>
      <c r="Q203" s="173"/>
      <c r="R203" s="171">
        <f>SUM(N203:Q203)</f>
        <v>0</v>
      </c>
      <c r="S203" s="172"/>
      <c r="T203" s="173"/>
      <c r="U203" s="173"/>
      <c r="V203" s="171">
        <f>SUM(R203:U203)</f>
        <v>0</v>
      </c>
      <c r="W203" s="172"/>
      <c r="X203" s="173"/>
      <c r="Y203" s="173"/>
      <c r="Z203" s="171">
        <f>SUM(V203:Y203)</f>
        <v>0</v>
      </c>
      <c r="AA203" s="172"/>
      <c r="AB203" s="173"/>
      <c r="AC203" s="173"/>
      <c r="AD203" s="171">
        <f>SUM(Z203:AC203)</f>
        <v>0</v>
      </c>
      <c r="AE203" s="172"/>
      <c r="AF203" s="173"/>
      <c r="AG203" s="173"/>
      <c r="AH203" s="171">
        <f>SUM(AD203:AG203)</f>
        <v>0</v>
      </c>
      <c r="AI203" s="172"/>
      <c r="AJ203" s="173"/>
      <c r="AK203" s="173"/>
      <c r="AL203" s="171">
        <f>SUM(AH203:AK203)</f>
        <v>0</v>
      </c>
      <c r="AM203" s="172"/>
      <c r="AN203" s="173"/>
      <c r="AO203" s="173"/>
      <c r="AP203" s="171">
        <f>SUM(AL203:AO203)</f>
        <v>0</v>
      </c>
      <c r="AQ203" s="172"/>
      <c r="AR203" s="173"/>
      <c r="AS203" s="173"/>
      <c r="AT203" s="171">
        <f>SUM(AP203:AS203)</f>
        <v>0</v>
      </c>
      <c r="AU203" s="172"/>
      <c r="AV203" s="173"/>
      <c r="AW203" s="173"/>
      <c r="AX203" s="171">
        <f>SUM(AT203:AW203)</f>
        <v>0</v>
      </c>
      <c r="AY203" s="143"/>
    </row>
    <row r="204" spans="1:51" s="133" customFormat="1" ht="30" hidden="1" customHeight="1" x14ac:dyDescent="0.3">
      <c r="A204" s="16" t="s">
        <v>79</v>
      </c>
      <c r="B204" s="15" t="s">
        <v>78</v>
      </c>
      <c r="C204" s="174">
        <f>SUM(C199:C203)</f>
        <v>0</v>
      </c>
      <c r="D204" s="175">
        <f>SUM(D199:D203)</f>
        <v>0</v>
      </c>
      <c r="E204" s="175">
        <f>SUM(E199:E203)</f>
        <v>0</v>
      </c>
      <c r="F204" s="176">
        <f>IF((SUM(C204:E204))=SUM(F199:F203),SUM(F199:F203),"HIBA!")</f>
        <v>0</v>
      </c>
      <c r="G204" s="174">
        <f>SUM(G199:G203)</f>
        <v>0</v>
      </c>
      <c r="H204" s="175">
        <f>SUM(H199:H203)</f>
        <v>0</v>
      </c>
      <c r="I204" s="175">
        <f>SUM(I199:I203)</f>
        <v>0</v>
      </c>
      <c r="J204" s="176">
        <f>IF((SUM(F204:I204))=SUM(J199:J203),SUM(J199:J203),"HIBA!")</f>
        <v>0</v>
      </c>
      <c r="K204" s="174">
        <f>SUM(K199:K203)</f>
        <v>0</v>
      </c>
      <c r="L204" s="175">
        <f>SUM(L199:L203)</f>
        <v>0</v>
      </c>
      <c r="M204" s="175">
        <f>SUM(M199:M203)</f>
        <v>0</v>
      </c>
      <c r="N204" s="176">
        <f>IF((SUM(J204:M204))=SUM(N199:N203),SUM(N199:N203),"HIBA!")</f>
        <v>0</v>
      </c>
      <c r="O204" s="174">
        <f>SUM(O199:O203)</f>
        <v>0</v>
      </c>
      <c r="P204" s="175">
        <f>SUM(P199:P203)</f>
        <v>0</v>
      </c>
      <c r="Q204" s="175">
        <f>SUM(Q199:Q203)</f>
        <v>0</v>
      </c>
      <c r="R204" s="176">
        <f>IF((SUM(N204:Q204))=SUM(R199:R203),SUM(R199:R203),"HIBA!")</f>
        <v>0</v>
      </c>
      <c r="S204" s="174">
        <f>SUM(S199:S203)</f>
        <v>0</v>
      </c>
      <c r="T204" s="175">
        <f>SUM(T199:T203)</f>
        <v>0</v>
      </c>
      <c r="U204" s="175">
        <f>SUM(U199:U203)</f>
        <v>0</v>
      </c>
      <c r="V204" s="176">
        <f>IF((SUM(R204:U204))=SUM(V199:V203),SUM(V199:V203),"HIBA!")</f>
        <v>0</v>
      </c>
      <c r="W204" s="174">
        <f>SUM(W199:W203)</f>
        <v>0</v>
      </c>
      <c r="X204" s="175">
        <f>SUM(X199:X203)</f>
        <v>0</v>
      </c>
      <c r="Y204" s="175">
        <f>SUM(Y199:Y203)</f>
        <v>0</v>
      </c>
      <c r="Z204" s="176">
        <f>IF((SUM(V204:Y204))=SUM(Z199:Z203),SUM(Z199:Z203),"HIBA!")</f>
        <v>0</v>
      </c>
      <c r="AA204" s="174">
        <f>SUM(AA199:AA203)</f>
        <v>0</v>
      </c>
      <c r="AB204" s="175">
        <f>SUM(AB199:AB203)</f>
        <v>0</v>
      </c>
      <c r="AC204" s="175">
        <f>SUM(AC199:AC203)</f>
        <v>0</v>
      </c>
      <c r="AD204" s="176">
        <f>IF((SUM(Z204:AC204))=SUM(AD199:AD203),SUM(AD199:AD203),"HIBA!")</f>
        <v>0</v>
      </c>
      <c r="AE204" s="174">
        <f>SUM(AE199:AE203)</f>
        <v>0</v>
      </c>
      <c r="AF204" s="175">
        <f>SUM(AF199:AF203)</f>
        <v>0</v>
      </c>
      <c r="AG204" s="175">
        <f>SUM(AG199:AG203)</f>
        <v>0</v>
      </c>
      <c r="AH204" s="176">
        <f>IF((SUM(AD204:AG204))=SUM(AH199:AH203),SUM(AH199:AH203),"HIBA!")</f>
        <v>0</v>
      </c>
      <c r="AI204" s="174">
        <f>SUM(AI199:AI203)</f>
        <v>0</v>
      </c>
      <c r="AJ204" s="175">
        <f>SUM(AJ199:AJ203)</f>
        <v>0</v>
      </c>
      <c r="AK204" s="175">
        <f>SUM(AK199:AK203)</f>
        <v>0</v>
      </c>
      <c r="AL204" s="176">
        <f>IF((SUM(AH204:AK204))=SUM(AL199:AL203),SUM(AL199:AL203),"HIBA!")</f>
        <v>0</v>
      </c>
      <c r="AM204" s="174">
        <f>SUM(AM199:AM203)</f>
        <v>0</v>
      </c>
      <c r="AN204" s="175">
        <f>SUM(AN199:AN203)</f>
        <v>0</v>
      </c>
      <c r="AO204" s="175">
        <f>SUM(AO199:AO203)</f>
        <v>0</v>
      </c>
      <c r="AP204" s="176">
        <f>IF((SUM(AL204:AO204))=SUM(AP199:AP203),SUM(AP199:AP203),"HIBA!")</f>
        <v>0</v>
      </c>
      <c r="AQ204" s="174">
        <f>SUM(AQ199:AQ203)</f>
        <v>0</v>
      </c>
      <c r="AR204" s="175">
        <f>SUM(AR199:AR203)</f>
        <v>0</v>
      </c>
      <c r="AS204" s="175">
        <f>SUM(AS199:AS203)</f>
        <v>0</v>
      </c>
      <c r="AT204" s="176">
        <f>IF((SUM(AP204:AS204))=SUM(AT199:AT203),SUM(AT199:AT203),"HIBA!")</f>
        <v>0</v>
      </c>
      <c r="AU204" s="174">
        <f>SUM(AU199:AU203)</f>
        <v>0</v>
      </c>
      <c r="AV204" s="175">
        <f>SUM(AV199:AV203)</f>
        <v>0</v>
      </c>
      <c r="AW204" s="175">
        <f>SUM(AW199:AW203)</f>
        <v>0</v>
      </c>
      <c r="AX204" s="176">
        <f>IF((SUM(AT204:AW204))=SUM(AX199:AX203),SUM(AX199:AX203),"HIBA!")</f>
        <v>0</v>
      </c>
      <c r="AY204" s="134"/>
    </row>
    <row r="205" spans="1:51" s="142" customFormat="1" ht="24.9" hidden="1" customHeight="1" x14ac:dyDescent="0.3">
      <c r="A205" s="45" t="s">
        <v>77</v>
      </c>
      <c r="B205" s="21" t="s">
        <v>76</v>
      </c>
      <c r="C205" s="172"/>
      <c r="D205" s="173"/>
      <c r="E205" s="173"/>
      <c r="F205" s="171">
        <f>SUM(C205:E205)</f>
        <v>0</v>
      </c>
      <c r="G205" s="172"/>
      <c r="H205" s="173"/>
      <c r="I205" s="173"/>
      <c r="J205" s="171">
        <f>SUM(F205:I205)</f>
        <v>0</v>
      </c>
      <c r="K205" s="172"/>
      <c r="L205" s="173"/>
      <c r="M205" s="173"/>
      <c r="N205" s="171">
        <f>SUM(J205:M205)</f>
        <v>0</v>
      </c>
      <c r="O205" s="172"/>
      <c r="P205" s="173"/>
      <c r="Q205" s="173"/>
      <c r="R205" s="171">
        <f>SUM(N205:Q205)</f>
        <v>0</v>
      </c>
      <c r="S205" s="172"/>
      <c r="T205" s="173"/>
      <c r="U205" s="173"/>
      <c r="V205" s="171">
        <f>SUM(R205:U205)</f>
        <v>0</v>
      </c>
      <c r="W205" s="172"/>
      <c r="X205" s="173"/>
      <c r="Y205" s="173"/>
      <c r="Z205" s="171">
        <f>SUM(V205:Y205)</f>
        <v>0</v>
      </c>
      <c r="AA205" s="172"/>
      <c r="AB205" s="173"/>
      <c r="AC205" s="173"/>
      <c r="AD205" s="171">
        <f>SUM(Z205:AC205)</f>
        <v>0</v>
      </c>
      <c r="AE205" s="172"/>
      <c r="AF205" s="173"/>
      <c r="AG205" s="173"/>
      <c r="AH205" s="171">
        <f>SUM(AD205:AG205)</f>
        <v>0</v>
      </c>
      <c r="AI205" s="172"/>
      <c r="AJ205" s="173"/>
      <c r="AK205" s="173"/>
      <c r="AL205" s="171">
        <f>SUM(AH205:AK205)</f>
        <v>0</v>
      </c>
      <c r="AM205" s="172"/>
      <c r="AN205" s="173"/>
      <c r="AO205" s="173"/>
      <c r="AP205" s="171">
        <f>SUM(AL205:AO205)</f>
        <v>0</v>
      </c>
      <c r="AQ205" s="172"/>
      <c r="AR205" s="173"/>
      <c r="AS205" s="173"/>
      <c r="AT205" s="171">
        <f>SUM(AP205:AS205)</f>
        <v>0</v>
      </c>
      <c r="AU205" s="172"/>
      <c r="AV205" s="173"/>
      <c r="AW205" s="173"/>
      <c r="AX205" s="171">
        <f>SUM(AT205:AW205)</f>
        <v>0</v>
      </c>
      <c r="AY205" s="143"/>
    </row>
    <row r="206" spans="1:51" s="142" customFormat="1" ht="24.9" hidden="1" customHeight="1" x14ac:dyDescent="0.3">
      <c r="A206" s="45" t="s">
        <v>75</v>
      </c>
      <c r="B206" s="21" t="s">
        <v>74</v>
      </c>
      <c r="C206" s="172"/>
      <c r="D206" s="173"/>
      <c r="E206" s="173"/>
      <c r="F206" s="171">
        <f>SUM(C206:E206)</f>
        <v>0</v>
      </c>
      <c r="G206" s="172"/>
      <c r="H206" s="173"/>
      <c r="I206" s="173"/>
      <c r="J206" s="171">
        <f>SUM(F206:I206)</f>
        <v>0</v>
      </c>
      <c r="K206" s="172"/>
      <c r="L206" s="173"/>
      <c r="M206" s="173"/>
      <c r="N206" s="171">
        <f>SUM(J206:M206)</f>
        <v>0</v>
      </c>
      <c r="O206" s="172"/>
      <c r="P206" s="173"/>
      <c r="Q206" s="173"/>
      <c r="R206" s="171">
        <f>SUM(N206:Q206)</f>
        <v>0</v>
      </c>
      <c r="S206" s="172"/>
      <c r="T206" s="173"/>
      <c r="U206" s="173"/>
      <c r="V206" s="171">
        <f>SUM(R206:U206)</f>
        <v>0</v>
      </c>
      <c r="W206" s="172"/>
      <c r="X206" s="173"/>
      <c r="Y206" s="173"/>
      <c r="Z206" s="171">
        <f>SUM(V206:Y206)</f>
        <v>0</v>
      </c>
      <c r="AA206" s="172"/>
      <c r="AB206" s="173"/>
      <c r="AC206" s="173"/>
      <c r="AD206" s="171">
        <f>SUM(Z206:AC206)</f>
        <v>0</v>
      </c>
      <c r="AE206" s="172"/>
      <c r="AF206" s="173"/>
      <c r="AG206" s="173"/>
      <c r="AH206" s="171">
        <f>SUM(AD206:AG206)</f>
        <v>0</v>
      </c>
      <c r="AI206" s="172"/>
      <c r="AJ206" s="173"/>
      <c r="AK206" s="173"/>
      <c r="AL206" s="171">
        <f>SUM(AH206:AK206)</f>
        <v>0</v>
      </c>
      <c r="AM206" s="172"/>
      <c r="AN206" s="173"/>
      <c r="AO206" s="173"/>
      <c r="AP206" s="171">
        <f>SUM(AL206:AO206)</f>
        <v>0</v>
      </c>
      <c r="AQ206" s="172"/>
      <c r="AR206" s="173"/>
      <c r="AS206" s="173"/>
      <c r="AT206" s="171">
        <f>SUM(AP206:AS206)</f>
        <v>0</v>
      </c>
      <c r="AU206" s="172"/>
      <c r="AV206" s="173"/>
      <c r="AW206" s="173"/>
      <c r="AX206" s="171">
        <f>SUM(AT206:AW206)</f>
        <v>0</v>
      </c>
      <c r="AY206" s="143"/>
    </row>
    <row r="207" spans="1:51" s="142" customFormat="1" ht="24.9" hidden="1" customHeight="1" x14ac:dyDescent="0.3">
      <c r="A207" s="45" t="s">
        <v>73</v>
      </c>
      <c r="B207" s="21" t="s">
        <v>72</v>
      </c>
      <c r="C207" s="172"/>
      <c r="D207" s="173"/>
      <c r="E207" s="173"/>
      <c r="F207" s="171">
        <f>SUM(C207:E207)</f>
        <v>0</v>
      </c>
      <c r="G207" s="172"/>
      <c r="H207" s="173"/>
      <c r="I207" s="173"/>
      <c r="J207" s="171">
        <f>SUM(F207:I207)</f>
        <v>0</v>
      </c>
      <c r="K207" s="172"/>
      <c r="L207" s="173"/>
      <c r="M207" s="173"/>
      <c r="N207" s="171">
        <f>SUM(J207:M207)</f>
        <v>0</v>
      </c>
      <c r="O207" s="172"/>
      <c r="P207" s="173"/>
      <c r="Q207" s="173"/>
      <c r="R207" s="171">
        <f>SUM(N207:Q207)</f>
        <v>0</v>
      </c>
      <c r="S207" s="172"/>
      <c r="T207" s="173"/>
      <c r="U207" s="173"/>
      <c r="V207" s="171">
        <f>SUM(R207:U207)</f>
        <v>0</v>
      </c>
      <c r="W207" s="172"/>
      <c r="X207" s="173"/>
      <c r="Y207" s="173"/>
      <c r="Z207" s="171">
        <f>SUM(V207:Y207)</f>
        <v>0</v>
      </c>
      <c r="AA207" s="172"/>
      <c r="AB207" s="173"/>
      <c r="AC207" s="173"/>
      <c r="AD207" s="171">
        <f>SUM(Z207:AC207)</f>
        <v>0</v>
      </c>
      <c r="AE207" s="172"/>
      <c r="AF207" s="173"/>
      <c r="AG207" s="173"/>
      <c r="AH207" s="171">
        <f>SUM(AD207:AG207)</f>
        <v>0</v>
      </c>
      <c r="AI207" s="172"/>
      <c r="AJ207" s="173"/>
      <c r="AK207" s="173"/>
      <c r="AL207" s="171">
        <f>SUM(AH207:AK207)</f>
        <v>0</v>
      </c>
      <c r="AM207" s="172"/>
      <c r="AN207" s="173"/>
      <c r="AO207" s="173"/>
      <c r="AP207" s="171">
        <f>SUM(AL207:AO207)</f>
        <v>0</v>
      </c>
      <c r="AQ207" s="172"/>
      <c r="AR207" s="173"/>
      <c r="AS207" s="173"/>
      <c r="AT207" s="171">
        <f>SUM(AP207:AS207)</f>
        <v>0</v>
      </c>
      <c r="AU207" s="172"/>
      <c r="AV207" s="173"/>
      <c r="AW207" s="173"/>
      <c r="AX207" s="171">
        <f>SUM(AT207:AW207)</f>
        <v>0</v>
      </c>
      <c r="AY207" s="143"/>
    </row>
    <row r="208" spans="1:51" s="142" customFormat="1" ht="24.9" hidden="1" customHeight="1" x14ac:dyDescent="0.3">
      <c r="A208" s="45" t="s">
        <v>71</v>
      </c>
      <c r="B208" s="21" t="s">
        <v>70</v>
      </c>
      <c r="C208" s="172"/>
      <c r="D208" s="173"/>
      <c r="E208" s="173"/>
      <c r="F208" s="171">
        <f>SUM(C208:E208)</f>
        <v>0</v>
      </c>
      <c r="G208" s="172"/>
      <c r="H208" s="173"/>
      <c r="I208" s="173"/>
      <c r="J208" s="171">
        <f>SUM(F208:I208)</f>
        <v>0</v>
      </c>
      <c r="K208" s="172"/>
      <c r="L208" s="173"/>
      <c r="M208" s="173"/>
      <c r="N208" s="171">
        <f>SUM(J208:M208)</f>
        <v>0</v>
      </c>
      <c r="O208" s="172"/>
      <c r="P208" s="173"/>
      <c r="Q208" s="173"/>
      <c r="R208" s="171">
        <f>SUM(N208:Q208)</f>
        <v>0</v>
      </c>
      <c r="S208" s="172"/>
      <c r="T208" s="173"/>
      <c r="U208" s="173"/>
      <c r="V208" s="171">
        <f>SUM(R208:U208)</f>
        <v>0</v>
      </c>
      <c r="W208" s="172"/>
      <c r="X208" s="173"/>
      <c r="Y208" s="173"/>
      <c r="Z208" s="171">
        <f>SUM(V208:Y208)</f>
        <v>0</v>
      </c>
      <c r="AA208" s="172"/>
      <c r="AB208" s="173"/>
      <c r="AC208" s="173"/>
      <c r="AD208" s="171">
        <f>SUM(Z208:AC208)</f>
        <v>0</v>
      </c>
      <c r="AE208" s="172"/>
      <c r="AF208" s="173"/>
      <c r="AG208" s="173"/>
      <c r="AH208" s="171">
        <f>SUM(AD208:AG208)</f>
        <v>0</v>
      </c>
      <c r="AI208" s="172"/>
      <c r="AJ208" s="173"/>
      <c r="AK208" s="173"/>
      <c r="AL208" s="171">
        <f>SUM(AH208:AK208)</f>
        <v>0</v>
      </c>
      <c r="AM208" s="172"/>
      <c r="AN208" s="173"/>
      <c r="AO208" s="173"/>
      <c r="AP208" s="171">
        <f>SUM(AL208:AO208)</f>
        <v>0</v>
      </c>
      <c r="AQ208" s="172"/>
      <c r="AR208" s="173"/>
      <c r="AS208" s="173"/>
      <c r="AT208" s="171">
        <f>SUM(AP208:AS208)</f>
        <v>0</v>
      </c>
      <c r="AU208" s="172"/>
      <c r="AV208" s="173"/>
      <c r="AW208" s="173"/>
      <c r="AX208" s="171">
        <f>SUM(AT208:AW208)</f>
        <v>0</v>
      </c>
      <c r="AY208" s="143"/>
    </row>
    <row r="209" spans="1:51" s="142" customFormat="1" ht="24.9" hidden="1" customHeight="1" x14ac:dyDescent="0.3">
      <c r="A209" s="45" t="s">
        <v>69</v>
      </c>
      <c r="B209" s="21" t="s">
        <v>68</v>
      </c>
      <c r="C209" s="172"/>
      <c r="D209" s="173"/>
      <c r="E209" s="173"/>
      <c r="F209" s="171">
        <f>SUM(C209:E209)</f>
        <v>0</v>
      </c>
      <c r="G209" s="172"/>
      <c r="H209" s="173"/>
      <c r="I209" s="173"/>
      <c r="J209" s="171">
        <f>SUM(F209:I209)</f>
        <v>0</v>
      </c>
      <c r="K209" s="172"/>
      <c r="L209" s="173"/>
      <c r="M209" s="173"/>
      <c r="N209" s="171">
        <f>SUM(J209:M209)</f>
        <v>0</v>
      </c>
      <c r="O209" s="172"/>
      <c r="P209" s="173"/>
      <c r="Q209" s="173"/>
      <c r="R209" s="171">
        <f>SUM(N209:Q209)</f>
        <v>0</v>
      </c>
      <c r="S209" s="172"/>
      <c r="T209" s="173"/>
      <c r="U209" s="173"/>
      <c r="V209" s="171">
        <f>SUM(R209:U209)</f>
        <v>0</v>
      </c>
      <c r="W209" s="172"/>
      <c r="X209" s="173"/>
      <c r="Y209" s="173"/>
      <c r="Z209" s="171">
        <f>SUM(V209:Y209)</f>
        <v>0</v>
      </c>
      <c r="AA209" s="172"/>
      <c r="AB209" s="173"/>
      <c r="AC209" s="173"/>
      <c r="AD209" s="171">
        <f>SUM(Z209:AC209)</f>
        <v>0</v>
      </c>
      <c r="AE209" s="172"/>
      <c r="AF209" s="173"/>
      <c r="AG209" s="173"/>
      <c r="AH209" s="171">
        <f>SUM(AD209:AG209)</f>
        <v>0</v>
      </c>
      <c r="AI209" s="172"/>
      <c r="AJ209" s="173"/>
      <c r="AK209" s="173"/>
      <c r="AL209" s="171">
        <f>SUM(AH209:AK209)</f>
        <v>0</v>
      </c>
      <c r="AM209" s="172"/>
      <c r="AN209" s="173"/>
      <c r="AO209" s="173"/>
      <c r="AP209" s="171">
        <f>SUM(AL209:AO209)</f>
        <v>0</v>
      </c>
      <c r="AQ209" s="172"/>
      <c r="AR209" s="173"/>
      <c r="AS209" s="173"/>
      <c r="AT209" s="171">
        <f>SUM(AP209:AS209)</f>
        <v>0</v>
      </c>
      <c r="AU209" s="172"/>
      <c r="AV209" s="173"/>
      <c r="AW209" s="173"/>
      <c r="AX209" s="171">
        <f>SUM(AT209:AW209)</f>
        <v>0</v>
      </c>
      <c r="AY209" s="143"/>
    </row>
    <row r="210" spans="1:51" s="133" customFormat="1" ht="30" hidden="1" customHeight="1" x14ac:dyDescent="0.3">
      <c r="A210" s="16" t="s">
        <v>67</v>
      </c>
      <c r="B210" s="15" t="s">
        <v>66</v>
      </c>
      <c r="C210" s="174">
        <f>SUM(C205:C209)</f>
        <v>0</v>
      </c>
      <c r="D210" s="175">
        <f>SUM(D205:D209)</f>
        <v>0</v>
      </c>
      <c r="E210" s="175">
        <f>SUM(E205:E209)</f>
        <v>0</v>
      </c>
      <c r="F210" s="176">
        <f>IF((SUM(C210:E210))=SUM(F205:F209),SUM(F205:F209),"HIBA!")</f>
        <v>0</v>
      </c>
      <c r="G210" s="174">
        <f>SUM(G205:G209)</f>
        <v>0</v>
      </c>
      <c r="H210" s="175">
        <f>SUM(H205:H209)</f>
        <v>0</v>
      </c>
      <c r="I210" s="175">
        <f>SUM(I205:I209)</f>
        <v>0</v>
      </c>
      <c r="J210" s="176">
        <f>IF((SUM(F210:I210))=SUM(J205:J209),SUM(J205:J209),"HIBA!")</f>
        <v>0</v>
      </c>
      <c r="K210" s="174">
        <f>SUM(K205:K209)</f>
        <v>0</v>
      </c>
      <c r="L210" s="175">
        <f>SUM(L205:L209)</f>
        <v>0</v>
      </c>
      <c r="M210" s="175">
        <f>SUM(M205:M209)</f>
        <v>0</v>
      </c>
      <c r="N210" s="176">
        <f>IF((SUM(J210:M210))=SUM(N205:N209),SUM(N205:N209),"HIBA!")</f>
        <v>0</v>
      </c>
      <c r="O210" s="174">
        <f>SUM(O205:O209)</f>
        <v>0</v>
      </c>
      <c r="P210" s="175">
        <f>SUM(P205:P209)</f>
        <v>0</v>
      </c>
      <c r="Q210" s="175">
        <f>SUM(Q205:Q209)</f>
        <v>0</v>
      </c>
      <c r="R210" s="176">
        <f>IF((SUM(N210:Q210))=SUM(R205:R209),SUM(R205:R209),"HIBA!")</f>
        <v>0</v>
      </c>
      <c r="S210" s="174">
        <f>SUM(S205:S209)</f>
        <v>0</v>
      </c>
      <c r="T210" s="175">
        <f>SUM(T205:T209)</f>
        <v>0</v>
      </c>
      <c r="U210" s="175">
        <f>SUM(U205:U209)</f>
        <v>0</v>
      </c>
      <c r="V210" s="176">
        <f>IF((SUM(R210:U210))=SUM(V205:V209),SUM(V205:V209),"HIBA!")</f>
        <v>0</v>
      </c>
      <c r="W210" s="174">
        <f>SUM(W205:W209)</f>
        <v>0</v>
      </c>
      <c r="X210" s="175">
        <f>SUM(X205:X209)</f>
        <v>0</v>
      </c>
      <c r="Y210" s="175">
        <f>SUM(Y205:Y209)</f>
        <v>0</v>
      </c>
      <c r="Z210" s="176">
        <f>IF((SUM(V210:Y210))=SUM(Z205:Z209),SUM(Z205:Z209),"HIBA!")</f>
        <v>0</v>
      </c>
      <c r="AA210" s="174">
        <f>SUM(AA205:AA209)</f>
        <v>0</v>
      </c>
      <c r="AB210" s="175">
        <f>SUM(AB205:AB209)</f>
        <v>0</v>
      </c>
      <c r="AC210" s="175">
        <f>SUM(AC205:AC209)</f>
        <v>0</v>
      </c>
      <c r="AD210" s="176">
        <f>IF((SUM(Z210:AC210))=SUM(AD205:AD209),SUM(AD205:AD209),"HIBA!")</f>
        <v>0</v>
      </c>
      <c r="AE210" s="174">
        <f>SUM(AE205:AE209)</f>
        <v>0</v>
      </c>
      <c r="AF210" s="175">
        <f>SUM(AF205:AF209)</f>
        <v>0</v>
      </c>
      <c r="AG210" s="175">
        <f>SUM(AG205:AG209)</f>
        <v>0</v>
      </c>
      <c r="AH210" s="176">
        <f>IF((SUM(AD210:AG210))=SUM(AH205:AH209),SUM(AH205:AH209),"HIBA!")</f>
        <v>0</v>
      </c>
      <c r="AI210" s="174">
        <f>SUM(AI205:AI209)</f>
        <v>0</v>
      </c>
      <c r="AJ210" s="175">
        <f>SUM(AJ205:AJ209)</f>
        <v>0</v>
      </c>
      <c r="AK210" s="175">
        <f>SUM(AK205:AK209)</f>
        <v>0</v>
      </c>
      <c r="AL210" s="176">
        <f>IF((SUM(AH210:AK210))=SUM(AL205:AL209),SUM(AL205:AL209),"HIBA!")</f>
        <v>0</v>
      </c>
      <c r="AM210" s="174">
        <f>SUM(AM205:AM209)</f>
        <v>0</v>
      </c>
      <c r="AN210" s="175">
        <f>SUM(AN205:AN209)</f>
        <v>0</v>
      </c>
      <c r="AO210" s="175">
        <f>SUM(AO205:AO209)</f>
        <v>0</v>
      </c>
      <c r="AP210" s="176">
        <f>IF((SUM(AL210:AO210))=SUM(AP205:AP209),SUM(AP205:AP209),"HIBA!")</f>
        <v>0</v>
      </c>
      <c r="AQ210" s="174">
        <f>SUM(AQ205:AQ209)</f>
        <v>0</v>
      </c>
      <c r="AR210" s="175">
        <f>SUM(AR205:AR209)</f>
        <v>0</v>
      </c>
      <c r="AS210" s="175">
        <f>SUM(AS205:AS209)</f>
        <v>0</v>
      </c>
      <c r="AT210" s="176">
        <f>IF((SUM(AP210:AS210))=SUM(AT205:AT209),SUM(AT205:AT209),"HIBA!")</f>
        <v>0</v>
      </c>
      <c r="AU210" s="174">
        <f>SUM(AU205:AU209)</f>
        <v>0</v>
      </c>
      <c r="AV210" s="175">
        <f>SUM(AV205:AV209)</f>
        <v>0</v>
      </c>
      <c r="AW210" s="175">
        <f>SUM(AW205:AW209)</f>
        <v>0</v>
      </c>
      <c r="AX210" s="176">
        <f>IF((SUM(AT210:AW210))=SUM(AX205:AX209),SUM(AX205:AX209),"HIBA!")</f>
        <v>0</v>
      </c>
      <c r="AY210" s="134"/>
    </row>
    <row r="211" spans="1:51" s="148" customFormat="1" ht="30" hidden="1" customHeight="1" x14ac:dyDescent="0.3">
      <c r="A211" s="144" t="s">
        <v>65</v>
      </c>
      <c r="B211" s="43"/>
      <c r="C211" s="177">
        <f>SUM(C198+C204+C210)</f>
        <v>0</v>
      </c>
      <c r="D211" s="178">
        <f>SUM(D198+D204+D210)</f>
        <v>0</v>
      </c>
      <c r="E211" s="178">
        <f>SUM(E198+E204+E210)</f>
        <v>0</v>
      </c>
      <c r="F211" s="179">
        <f>IF((SUM(C211:E211))=(F210+F204+F198),SUM(F210+F204+F198),"HIBA!")</f>
        <v>0</v>
      </c>
      <c r="G211" s="177">
        <f>SUM(G198+G204+G210)</f>
        <v>0</v>
      </c>
      <c r="H211" s="178">
        <f>SUM(H198+H204+H210)</f>
        <v>0</v>
      </c>
      <c r="I211" s="178">
        <f>SUM(I198+I204+I210)</f>
        <v>0</v>
      </c>
      <c r="J211" s="179">
        <f>IF((SUM(F211:I211))=(J210+J204+J198),SUM(J210+J204+J198),"HIBA!")</f>
        <v>0</v>
      </c>
      <c r="K211" s="177">
        <f>SUM(K198+K204+K210)</f>
        <v>0</v>
      </c>
      <c r="L211" s="178">
        <f>SUM(L198+L204+L210)</f>
        <v>0</v>
      </c>
      <c r="M211" s="178">
        <f>SUM(M198+M204+M210)</f>
        <v>0</v>
      </c>
      <c r="N211" s="179">
        <f>IF((SUM(J211:M211))=(N210+N204+N198),SUM(N210+N204+N198),"HIBA!")</f>
        <v>0</v>
      </c>
      <c r="O211" s="177">
        <f>SUM(O198+O204+O210)</f>
        <v>0</v>
      </c>
      <c r="P211" s="178">
        <f>SUM(P198+P204+P210)</f>
        <v>0</v>
      </c>
      <c r="Q211" s="178">
        <f>SUM(Q198+Q204+Q210)</f>
        <v>0</v>
      </c>
      <c r="R211" s="179">
        <f>IF((SUM(N211:Q211))=(R210+R204+R198),SUM(R210+R204+R198),"HIBA!")</f>
        <v>0</v>
      </c>
      <c r="S211" s="177">
        <f>SUM(S198+S204+S210)</f>
        <v>0</v>
      </c>
      <c r="T211" s="178">
        <f>SUM(T198+T204+T210)</f>
        <v>0</v>
      </c>
      <c r="U211" s="178">
        <f>SUM(U198+U204+U210)</f>
        <v>0</v>
      </c>
      <c r="V211" s="179">
        <f>IF((SUM(R211:U211))=(V210+V204+V198),SUM(V210+V204+V198),"HIBA!")</f>
        <v>0</v>
      </c>
      <c r="W211" s="177">
        <f>SUM(W198+W204+W210)</f>
        <v>0</v>
      </c>
      <c r="X211" s="178">
        <f>SUM(X198+X204+X210)</f>
        <v>0</v>
      </c>
      <c r="Y211" s="178">
        <f>SUM(Y198+Y204+Y210)</f>
        <v>0</v>
      </c>
      <c r="Z211" s="179">
        <f>IF((SUM(V211:Y211))=(Z210+Z204+Z198),SUM(Z210+Z204+Z198),"HIBA!")</f>
        <v>0</v>
      </c>
      <c r="AA211" s="177">
        <f>SUM(AA198+AA204+AA210)</f>
        <v>0</v>
      </c>
      <c r="AB211" s="178">
        <f>SUM(AB198+AB204+AB210)</f>
        <v>0</v>
      </c>
      <c r="AC211" s="178">
        <f>SUM(AC198+AC204+AC210)</f>
        <v>0</v>
      </c>
      <c r="AD211" s="179">
        <f>IF((SUM(Z211:AC211))=(AD210+AD204+AD198),SUM(AD210+AD204+AD198),"HIBA!")</f>
        <v>0</v>
      </c>
      <c r="AE211" s="177">
        <f>SUM(AE198+AE204+AE210)</f>
        <v>0</v>
      </c>
      <c r="AF211" s="178">
        <f>SUM(AF198+AF204+AF210)</f>
        <v>0</v>
      </c>
      <c r="AG211" s="178">
        <f>SUM(AG198+AG204+AG210)</f>
        <v>0</v>
      </c>
      <c r="AH211" s="179">
        <f>IF((SUM(AD211:AG211))=(AH210+AH204+AH198),SUM(AH210+AH204+AH198),"HIBA!")</f>
        <v>0</v>
      </c>
      <c r="AI211" s="177">
        <f>SUM(AI198+AI204+AI210)</f>
        <v>0</v>
      </c>
      <c r="AJ211" s="178">
        <f>SUM(AJ198+AJ204+AJ210)</f>
        <v>0</v>
      </c>
      <c r="AK211" s="178">
        <f>SUM(AK198+AK204+AK210)</f>
        <v>0</v>
      </c>
      <c r="AL211" s="179">
        <f>IF((SUM(AH211:AK211))=(AL210+AL204+AL198),SUM(AL210+AL204+AL198),"HIBA!")</f>
        <v>0</v>
      </c>
      <c r="AM211" s="177">
        <f>SUM(AM198+AM204+AM210)</f>
        <v>0</v>
      </c>
      <c r="AN211" s="178">
        <f>SUM(AN198+AN204+AN210)</f>
        <v>0</v>
      </c>
      <c r="AO211" s="178">
        <f>SUM(AO198+AO204+AO210)</f>
        <v>0</v>
      </c>
      <c r="AP211" s="179">
        <f>IF((SUM(AL211:AO211))=(AP210+AP204+AP198),SUM(AP210+AP204+AP198),"HIBA!")</f>
        <v>0</v>
      </c>
      <c r="AQ211" s="177">
        <f>SUM(AQ198+AQ204+AQ210)</f>
        <v>0</v>
      </c>
      <c r="AR211" s="178">
        <f>SUM(AR198+AR204+AR210)</f>
        <v>0</v>
      </c>
      <c r="AS211" s="178">
        <f>SUM(AS198+AS204+AS210)</f>
        <v>0</v>
      </c>
      <c r="AT211" s="179">
        <f>IF((SUM(AP211:AS211))=(AT210+AT204+AT198),SUM(AT210+AT204+AT198),"HIBA!")</f>
        <v>0</v>
      </c>
      <c r="AU211" s="177">
        <f>SUM(AU198+AU204+AU210)</f>
        <v>0</v>
      </c>
      <c r="AV211" s="178">
        <f>SUM(AV198+AV204+AV210)</f>
        <v>0</v>
      </c>
      <c r="AW211" s="178">
        <f>SUM(AW198+AW204+AW210)</f>
        <v>0</v>
      </c>
      <c r="AX211" s="179">
        <f>IF((SUM(AT211:AW211))=(AX210+AX204+AX198),SUM(AX210+AX204+AX198),"HIBA!")</f>
        <v>0</v>
      </c>
      <c r="AY211" s="149"/>
    </row>
    <row r="212" spans="1:51" s="148" customFormat="1" ht="30" customHeight="1" x14ac:dyDescent="0.3">
      <c r="A212" s="39" t="s">
        <v>64</v>
      </c>
      <c r="B212" s="38" t="s">
        <v>63</v>
      </c>
      <c r="C212" s="180">
        <f>SUM(C210,C204,C198,C191,C185,C173,C159)</f>
        <v>0</v>
      </c>
      <c r="D212" s="181">
        <f>SUM(D210,D204,D198,D191,D185,D173,D159)</f>
        <v>0</v>
      </c>
      <c r="E212" s="181">
        <f>SUM(E210,E204,E198,E191,E185,E173,E159)</f>
        <v>0</v>
      </c>
      <c r="F212" s="182">
        <f>IF((SUM(C212:E212))=(F210+F204+F198+F191+F185+F173+F159),SUM(F210+F204+F198+F191+F185+F173+F159),"HIBA!")</f>
        <v>0</v>
      </c>
      <c r="G212" s="180">
        <f>SUM(G210,G204,G198,G191,G185,G173,G159)</f>
        <v>0</v>
      </c>
      <c r="H212" s="181">
        <f>SUM(H210,H204,H198,H191,H185,H173,H159)</f>
        <v>0</v>
      </c>
      <c r="I212" s="181">
        <f>SUM(I210,I204,I198,I191,I185,I173,I159)</f>
        <v>0</v>
      </c>
      <c r="J212" s="182">
        <f>IF((SUM(F212:I212))=(J210+J204+J198+J191+J185+J173+J159),SUM(J210+J204+J198+J191+J185+J173+J159),"HIBA!")</f>
        <v>0</v>
      </c>
      <c r="K212" s="180">
        <f>SUM(K210,K204,K198,K191,K185,K173,K159)</f>
        <v>0</v>
      </c>
      <c r="L212" s="181">
        <f>SUM(L210,L204,L198,L191,L185,L173,L159)</f>
        <v>0</v>
      </c>
      <c r="M212" s="181">
        <f>SUM(M210,M204,M198,M191,M185,M173,M159)</f>
        <v>0</v>
      </c>
      <c r="N212" s="182">
        <f>IF((SUM(J212:M212))=(N210+N204+N198+N191+N185+N173+N159),SUM(N210+N204+N198+N191+N185+N173+N159),"HIBA!")</f>
        <v>0</v>
      </c>
      <c r="O212" s="180">
        <f>SUM(O210,O204,O198,O191,O185,O173,O159)</f>
        <v>0</v>
      </c>
      <c r="P212" s="181">
        <f>SUM(P210,P204,P198,P191,P185,P173,P159)</f>
        <v>0</v>
      </c>
      <c r="Q212" s="181">
        <f>SUM(Q210,Q204,Q198,Q191,Q185,Q173,Q159)</f>
        <v>0</v>
      </c>
      <c r="R212" s="182">
        <f>IF((SUM(N212:Q212))=(R210+R204+R198+R191+R185+R173+R159),SUM(R210+R204+R198+R191+R185+R173+R159),"HIBA!")</f>
        <v>0</v>
      </c>
      <c r="S212" s="180">
        <f>SUM(S210,S204,S198,S191,S185,S173,S159)</f>
        <v>0</v>
      </c>
      <c r="T212" s="181">
        <f>SUM(T210,T204,T198,T191,T185,T173,T159)</f>
        <v>0</v>
      </c>
      <c r="U212" s="181">
        <f>SUM(U210,U204,U198,U191,U185,U173,U159)</f>
        <v>0</v>
      </c>
      <c r="V212" s="182">
        <f>IF((SUM(R212:U212))=(V210+V204+V198+V191+V185+V173+V159),SUM(V210+V204+V198+V191+V185+V173+V159),"HIBA!")</f>
        <v>0</v>
      </c>
      <c r="W212" s="180">
        <f>SUM(W210,W204,W198,W191,W185,W173,W159)</f>
        <v>0</v>
      </c>
      <c r="X212" s="181">
        <f>SUM(X210,X204,X198,X191,X185,X173,X159)</f>
        <v>0</v>
      </c>
      <c r="Y212" s="181">
        <f>SUM(Y210,Y204,Y198,Y191,Y185,Y173,Y159)</f>
        <v>0</v>
      </c>
      <c r="Z212" s="182">
        <f>IF((SUM(V212:Y212))=(Z210+Z204+Z198+Z191+Z185+Z173+Z159),SUM(Z210+Z204+Z198+Z191+Z185+Z173+Z159),"HIBA!")</f>
        <v>0</v>
      </c>
      <c r="AA212" s="180">
        <f>SUM(AA210,AA204,AA198,AA191,AA185,AA173,AA159)</f>
        <v>0</v>
      </c>
      <c r="AB212" s="181">
        <f>SUM(AB210,AB204,AB198,AB191,AB185,AB173,AB159)</f>
        <v>0</v>
      </c>
      <c r="AC212" s="181">
        <f>SUM(AC210,AC204,AC198,AC191,AC185,AC173,AC159)</f>
        <v>0</v>
      </c>
      <c r="AD212" s="182">
        <f>IF((SUM(Z212:AC212))=(AD210+AD204+AD198+AD191+AD185+AD173+AD159),SUM(AD210+AD204+AD198+AD191+AD185+AD173+AD159),"HIBA!")</f>
        <v>0</v>
      </c>
      <c r="AE212" s="180">
        <f>SUM(AE210,AE204,AE198,AE191,AE185,AE173,AE159)</f>
        <v>0</v>
      </c>
      <c r="AF212" s="181">
        <f>SUM(AF210,AF204,AF198,AF191,AF185,AF173,AF159)</f>
        <v>0</v>
      </c>
      <c r="AG212" s="181">
        <f>SUM(AG210,AG204,AG198,AG191,AG185,AG173,AG159)</f>
        <v>0</v>
      </c>
      <c r="AH212" s="182">
        <f>IF((SUM(AD212:AG212))=(AH210+AH204+AH198+AH191+AH185+AH173+AH159),SUM(AH210+AH204+AH198+AH191+AH185+AH173+AH159),"HIBA!")</f>
        <v>0</v>
      </c>
      <c r="AI212" s="180">
        <f>SUM(AI210,AI204,AI198,AI191,AI185,AI173,AI159)</f>
        <v>0</v>
      </c>
      <c r="AJ212" s="181">
        <f>SUM(AJ210,AJ204,AJ198,AJ191,AJ185,AJ173,AJ159)</f>
        <v>0</v>
      </c>
      <c r="AK212" s="181">
        <f>SUM(AK210,AK204,AK198,AK191,AK185,AK173,AK159)</f>
        <v>0</v>
      </c>
      <c r="AL212" s="182">
        <f>IF((SUM(AH212:AK212))=(AL210+AL204+AL198+AL191+AL185+AL173+AL159),SUM(AL210+AL204+AL198+AL191+AL185+AL173+AL159),"HIBA!")</f>
        <v>0</v>
      </c>
      <c r="AM212" s="180">
        <f>SUM(AM210,AM204,AM198,AM191,AM185,AM173,AM159)</f>
        <v>0</v>
      </c>
      <c r="AN212" s="181">
        <f>SUM(AN210,AN204,AN198,AN191,AN185,AN173,AN159)</f>
        <v>0</v>
      </c>
      <c r="AO212" s="181">
        <f>SUM(AO210,AO204,AO198,AO191,AO185,AO173,AO159)</f>
        <v>0</v>
      </c>
      <c r="AP212" s="182">
        <f>IF((SUM(AL212:AO212))=(AP210+AP204+AP198+AP191+AP185+AP173+AP159),SUM(AP210+AP204+AP198+AP191+AP185+AP173+AP159),"HIBA!")</f>
        <v>0</v>
      </c>
      <c r="AQ212" s="180">
        <f>SUM(AQ210,AQ204,AQ198,AQ191,AQ185,AQ173,AQ159)</f>
        <v>0</v>
      </c>
      <c r="AR212" s="181">
        <f>SUM(AR210,AR204,AR198,AR191,AR185,AR173,AR159)</f>
        <v>0</v>
      </c>
      <c r="AS212" s="181">
        <f>SUM(AS210,AS204,AS198,AS191,AS185,AS173,AS159)</f>
        <v>0</v>
      </c>
      <c r="AT212" s="182">
        <f>IF((SUM(AP212:AS212))=(AT210+AT204+AT198+AT191+AT185+AT173+AT159),SUM(AT210+AT204+AT198+AT191+AT185+AT173+AT159),"HIBA!")</f>
        <v>0</v>
      </c>
      <c r="AU212" s="180">
        <f>SUM(AU210,AU204,AU198,AU191,AU185,AU173,AU159)</f>
        <v>0</v>
      </c>
      <c r="AV212" s="181">
        <f>SUM(AV210,AV204,AV198,AV191,AV185,AV173,AV159)</f>
        <v>0</v>
      </c>
      <c r="AW212" s="181">
        <f>SUM(AW210,AW204,AW198,AW191,AW185,AW173,AW159)</f>
        <v>0</v>
      </c>
      <c r="AX212" s="182">
        <f>IF((SUM(AT212:AW212))=(AX210+AX204+AX198+AX191+AX185+AX173+AX159),SUM(AX210+AX204+AX198+AX191+AX185+AX173+AX159),"HIBA!")</f>
        <v>0</v>
      </c>
      <c r="AY212" s="149"/>
    </row>
    <row r="213" spans="1:51" s="123" customFormat="1" ht="24.9" hidden="1" customHeight="1" x14ac:dyDescent="0.3">
      <c r="A213" s="34" t="s">
        <v>62</v>
      </c>
      <c r="B213" s="33" t="s">
        <v>61</v>
      </c>
      <c r="C213" s="165"/>
      <c r="D213" s="166"/>
      <c r="E213" s="166"/>
      <c r="F213" s="167">
        <f>SUM(C213:E213)</f>
        <v>0</v>
      </c>
      <c r="G213" s="165"/>
      <c r="H213" s="166"/>
      <c r="I213" s="166"/>
      <c r="J213" s="167">
        <f>SUM(F213:I213)</f>
        <v>0</v>
      </c>
      <c r="K213" s="165"/>
      <c r="L213" s="166"/>
      <c r="M213" s="166"/>
      <c r="N213" s="167">
        <f>SUM(J213:M213)</f>
        <v>0</v>
      </c>
      <c r="O213" s="165"/>
      <c r="P213" s="166"/>
      <c r="Q213" s="166"/>
      <c r="R213" s="167">
        <f>SUM(N213:Q213)</f>
        <v>0</v>
      </c>
      <c r="S213" s="165"/>
      <c r="T213" s="166"/>
      <c r="U213" s="166"/>
      <c r="V213" s="167">
        <f>SUM(R213:U213)</f>
        <v>0</v>
      </c>
      <c r="W213" s="165"/>
      <c r="X213" s="166"/>
      <c r="Y213" s="166"/>
      <c r="Z213" s="167">
        <f>SUM(V213:Y213)</f>
        <v>0</v>
      </c>
      <c r="AA213" s="165"/>
      <c r="AB213" s="166"/>
      <c r="AC213" s="166"/>
      <c r="AD213" s="167">
        <f>SUM(Z213:AC213)</f>
        <v>0</v>
      </c>
      <c r="AE213" s="165"/>
      <c r="AF213" s="166"/>
      <c r="AG213" s="166"/>
      <c r="AH213" s="167">
        <f>SUM(AD213:AG213)</f>
        <v>0</v>
      </c>
      <c r="AI213" s="165"/>
      <c r="AJ213" s="166"/>
      <c r="AK213" s="166"/>
      <c r="AL213" s="167">
        <f>SUM(AH213:AK213)</f>
        <v>0</v>
      </c>
      <c r="AM213" s="165"/>
      <c r="AN213" s="166"/>
      <c r="AO213" s="166"/>
      <c r="AP213" s="167">
        <f>SUM(AL213:AO213)</f>
        <v>0</v>
      </c>
      <c r="AQ213" s="165"/>
      <c r="AR213" s="166"/>
      <c r="AS213" s="166"/>
      <c r="AT213" s="167">
        <f>SUM(AP213:AS213)</f>
        <v>0</v>
      </c>
      <c r="AU213" s="165"/>
      <c r="AV213" s="166"/>
      <c r="AW213" s="166"/>
      <c r="AX213" s="167">
        <f>SUM(AT213:AW213)</f>
        <v>0</v>
      </c>
      <c r="AY213" s="124"/>
    </row>
    <row r="214" spans="1:51" s="123" customFormat="1" ht="24.9" hidden="1" customHeight="1" x14ac:dyDescent="0.3">
      <c r="A214" s="34" t="s">
        <v>60</v>
      </c>
      <c r="B214" s="33" t="s">
        <v>59</v>
      </c>
      <c r="C214" s="165"/>
      <c r="D214" s="166"/>
      <c r="E214" s="166"/>
      <c r="F214" s="167">
        <f>SUM(C214:E214)</f>
        <v>0</v>
      </c>
      <c r="G214" s="165"/>
      <c r="H214" s="166"/>
      <c r="I214" s="166"/>
      <c r="J214" s="167">
        <f>SUM(F214:I214)</f>
        <v>0</v>
      </c>
      <c r="K214" s="165"/>
      <c r="L214" s="166"/>
      <c r="M214" s="166"/>
      <c r="N214" s="167">
        <f>SUM(J214:M214)</f>
        <v>0</v>
      </c>
      <c r="O214" s="165"/>
      <c r="P214" s="166"/>
      <c r="Q214" s="166"/>
      <c r="R214" s="167">
        <f>SUM(N214:Q214)</f>
        <v>0</v>
      </c>
      <c r="S214" s="165"/>
      <c r="T214" s="166"/>
      <c r="U214" s="166"/>
      <c r="V214" s="167">
        <f>SUM(R214:U214)</f>
        <v>0</v>
      </c>
      <c r="W214" s="165"/>
      <c r="X214" s="166"/>
      <c r="Y214" s="166"/>
      <c r="Z214" s="167">
        <f>SUM(V214:Y214)</f>
        <v>0</v>
      </c>
      <c r="AA214" s="165"/>
      <c r="AB214" s="166"/>
      <c r="AC214" s="166"/>
      <c r="AD214" s="167">
        <f>SUM(Z214:AC214)</f>
        <v>0</v>
      </c>
      <c r="AE214" s="165"/>
      <c r="AF214" s="166"/>
      <c r="AG214" s="166"/>
      <c r="AH214" s="167">
        <f>SUM(AD214:AG214)</f>
        <v>0</v>
      </c>
      <c r="AI214" s="165"/>
      <c r="AJ214" s="166"/>
      <c r="AK214" s="166"/>
      <c r="AL214" s="167">
        <f>SUM(AH214:AK214)</f>
        <v>0</v>
      </c>
      <c r="AM214" s="165"/>
      <c r="AN214" s="166"/>
      <c r="AO214" s="166"/>
      <c r="AP214" s="167">
        <f>SUM(AL214:AO214)</f>
        <v>0</v>
      </c>
      <c r="AQ214" s="165"/>
      <c r="AR214" s="166"/>
      <c r="AS214" s="166"/>
      <c r="AT214" s="167">
        <f>SUM(AP214:AS214)</f>
        <v>0</v>
      </c>
      <c r="AU214" s="165"/>
      <c r="AV214" s="166"/>
      <c r="AW214" s="166"/>
      <c r="AX214" s="167">
        <f>SUM(AT214:AW214)</f>
        <v>0</v>
      </c>
      <c r="AY214" s="124"/>
    </row>
    <row r="215" spans="1:51" s="123" customFormat="1" ht="24.9" hidden="1" customHeight="1" x14ac:dyDescent="0.3">
      <c r="A215" s="34" t="s">
        <v>58</v>
      </c>
      <c r="B215" s="33" t="s">
        <v>57</v>
      </c>
      <c r="C215" s="165"/>
      <c r="D215" s="166"/>
      <c r="E215" s="166"/>
      <c r="F215" s="167">
        <f>SUM(C215:E215)</f>
        <v>0</v>
      </c>
      <c r="G215" s="165"/>
      <c r="H215" s="166"/>
      <c r="I215" s="166"/>
      <c r="J215" s="167">
        <f>SUM(F215:I215)</f>
        <v>0</v>
      </c>
      <c r="K215" s="165"/>
      <c r="L215" s="166"/>
      <c r="M215" s="166"/>
      <c r="N215" s="167">
        <f>SUM(J215:M215)</f>
        <v>0</v>
      </c>
      <c r="O215" s="165"/>
      <c r="P215" s="166"/>
      <c r="Q215" s="166"/>
      <c r="R215" s="167">
        <f>SUM(N215:Q215)</f>
        <v>0</v>
      </c>
      <c r="S215" s="165"/>
      <c r="T215" s="166"/>
      <c r="U215" s="166"/>
      <c r="V215" s="167">
        <f>SUM(R215:U215)</f>
        <v>0</v>
      </c>
      <c r="W215" s="165"/>
      <c r="X215" s="166"/>
      <c r="Y215" s="166"/>
      <c r="Z215" s="167">
        <f>SUM(V215:Y215)</f>
        <v>0</v>
      </c>
      <c r="AA215" s="165"/>
      <c r="AB215" s="166"/>
      <c r="AC215" s="166"/>
      <c r="AD215" s="167">
        <f>SUM(Z215:AC215)</f>
        <v>0</v>
      </c>
      <c r="AE215" s="165"/>
      <c r="AF215" s="166"/>
      <c r="AG215" s="166"/>
      <c r="AH215" s="167">
        <f>SUM(AD215:AG215)</f>
        <v>0</v>
      </c>
      <c r="AI215" s="165"/>
      <c r="AJ215" s="166"/>
      <c r="AK215" s="166"/>
      <c r="AL215" s="167">
        <f>SUM(AH215:AK215)</f>
        <v>0</v>
      </c>
      <c r="AM215" s="165"/>
      <c r="AN215" s="166"/>
      <c r="AO215" s="166"/>
      <c r="AP215" s="167">
        <f>SUM(AL215:AO215)</f>
        <v>0</v>
      </c>
      <c r="AQ215" s="165"/>
      <c r="AR215" s="166"/>
      <c r="AS215" s="166"/>
      <c r="AT215" s="167">
        <f>SUM(AP215:AS215)</f>
        <v>0</v>
      </c>
      <c r="AU215" s="165"/>
      <c r="AV215" s="166"/>
      <c r="AW215" s="166"/>
      <c r="AX215" s="167">
        <f>SUM(AT215:AW215)</f>
        <v>0</v>
      </c>
      <c r="AY215" s="124"/>
    </row>
    <row r="216" spans="1:51" s="128" customFormat="1" ht="24.9" hidden="1" customHeight="1" x14ac:dyDescent="0.3">
      <c r="A216" s="28" t="s">
        <v>56</v>
      </c>
      <c r="B216" s="27" t="s">
        <v>55</v>
      </c>
      <c r="C216" s="168">
        <f>SUM(C213:C215)</f>
        <v>0</v>
      </c>
      <c r="D216" s="169">
        <f>SUM(D213:D215)</f>
        <v>0</v>
      </c>
      <c r="E216" s="169">
        <f>SUM(E213:E215)</f>
        <v>0</v>
      </c>
      <c r="F216" s="170">
        <f>IF((SUM(C216:E216))=SUM(F213:F215),SUM(F213:F215),"HIBA!")</f>
        <v>0</v>
      </c>
      <c r="G216" s="168">
        <f>SUM(G213:G215)</f>
        <v>0</v>
      </c>
      <c r="H216" s="169">
        <f>SUM(H213:H215)</f>
        <v>0</v>
      </c>
      <c r="I216" s="169">
        <f>SUM(I213:I215)</f>
        <v>0</v>
      </c>
      <c r="J216" s="170">
        <f>IF((SUM(F216:I216))=SUM(J213:J215),SUM(J213:J215),"HIBA!")</f>
        <v>0</v>
      </c>
      <c r="K216" s="168">
        <f>SUM(K213:K215)</f>
        <v>0</v>
      </c>
      <c r="L216" s="169">
        <f>SUM(L213:L215)</f>
        <v>0</v>
      </c>
      <c r="M216" s="169">
        <f>SUM(M213:M215)</f>
        <v>0</v>
      </c>
      <c r="N216" s="170">
        <f>IF((SUM(J216:M216))=SUM(N213:N215),SUM(N213:N215),"HIBA!")</f>
        <v>0</v>
      </c>
      <c r="O216" s="168">
        <f>SUM(O213:O215)</f>
        <v>0</v>
      </c>
      <c r="P216" s="169">
        <f>SUM(P213:P215)</f>
        <v>0</v>
      </c>
      <c r="Q216" s="169">
        <f>SUM(Q213:Q215)</f>
        <v>0</v>
      </c>
      <c r="R216" s="170">
        <f>IF((SUM(N216:Q216))=SUM(R213:R215),SUM(R213:R215),"HIBA!")</f>
        <v>0</v>
      </c>
      <c r="S216" s="168">
        <f>SUM(S213:S215)</f>
        <v>0</v>
      </c>
      <c r="T216" s="169">
        <f>SUM(T213:T215)</f>
        <v>0</v>
      </c>
      <c r="U216" s="169">
        <f>SUM(U213:U215)</f>
        <v>0</v>
      </c>
      <c r="V216" s="170">
        <f>IF((SUM(R216:U216))=SUM(V213:V215),SUM(V213:V215),"HIBA!")</f>
        <v>0</v>
      </c>
      <c r="W216" s="168">
        <f>SUM(W213:W215)</f>
        <v>0</v>
      </c>
      <c r="X216" s="169">
        <f>SUM(X213:X215)</f>
        <v>0</v>
      </c>
      <c r="Y216" s="169">
        <f>SUM(Y213:Y215)</f>
        <v>0</v>
      </c>
      <c r="Z216" s="170">
        <f>IF((SUM(V216:Y216))=SUM(Z213:Z215),SUM(Z213:Z215),"HIBA!")</f>
        <v>0</v>
      </c>
      <c r="AA216" s="168">
        <f>SUM(AA213:AA215)</f>
        <v>0</v>
      </c>
      <c r="AB216" s="169">
        <f>SUM(AB213:AB215)</f>
        <v>0</v>
      </c>
      <c r="AC216" s="169">
        <f>SUM(AC213:AC215)</f>
        <v>0</v>
      </c>
      <c r="AD216" s="170">
        <f>IF((SUM(Z216:AC216))=SUM(AD213:AD215),SUM(AD213:AD215),"HIBA!")</f>
        <v>0</v>
      </c>
      <c r="AE216" s="168">
        <f>SUM(AE213:AE215)</f>
        <v>0</v>
      </c>
      <c r="AF216" s="169">
        <f>SUM(AF213:AF215)</f>
        <v>0</v>
      </c>
      <c r="AG216" s="169">
        <f>SUM(AG213:AG215)</f>
        <v>0</v>
      </c>
      <c r="AH216" s="170">
        <f>IF((SUM(AD216:AG216))=SUM(AH213:AH215),SUM(AH213:AH215),"HIBA!")</f>
        <v>0</v>
      </c>
      <c r="AI216" s="168">
        <f>SUM(AI213:AI215)</f>
        <v>0</v>
      </c>
      <c r="AJ216" s="169">
        <f>SUM(AJ213:AJ215)</f>
        <v>0</v>
      </c>
      <c r="AK216" s="169">
        <f>SUM(AK213:AK215)</f>
        <v>0</v>
      </c>
      <c r="AL216" s="170">
        <f>IF((SUM(AH216:AK216))=SUM(AL213:AL215),SUM(AL213:AL215),"HIBA!")</f>
        <v>0</v>
      </c>
      <c r="AM216" s="168">
        <f>SUM(AM213:AM215)</f>
        <v>0</v>
      </c>
      <c r="AN216" s="169">
        <f>SUM(AN213:AN215)</f>
        <v>0</v>
      </c>
      <c r="AO216" s="169">
        <f>SUM(AO213:AO215)</f>
        <v>0</v>
      </c>
      <c r="AP216" s="170">
        <f>IF((SUM(AL216:AO216))=SUM(AP213:AP215),SUM(AP213:AP215),"HIBA!")</f>
        <v>0</v>
      </c>
      <c r="AQ216" s="168">
        <f>SUM(AQ213:AQ215)</f>
        <v>0</v>
      </c>
      <c r="AR216" s="169">
        <f>SUM(AR213:AR215)</f>
        <v>0</v>
      </c>
      <c r="AS216" s="169">
        <f>SUM(AS213:AS215)</f>
        <v>0</v>
      </c>
      <c r="AT216" s="170">
        <f>IF((SUM(AP216:AS216))=SUM(AT213:AT215),SUM(AT213:AT215),"HIBA!")</f>
        <v>0</v>
      </c>
      <c r="AU216" s="168">
        <f>SUM(AU213:AU215)</f>
        <v>0</v>
      </c>
      <c r="AV216" s="169">
        <f>SUM(AV213:AV215)</f>
        <v>0</v>
      </c>
      <c r="AW216" s="169">
        <f>SUM(AW213:AW215)</f>
        <v>0</v>
      </c>
      <c r="AX216" s="170">
        <f>IF((SUM(AT216:AW216))=SUM(AX213:AX215),SUM(AX213:AX215),"HIBA!")</f>
        <v>0</v>
      </c>
      <c r="AY216" s="129"/>
    </row>
    <row r="217" spans="1:51" s="123" customFormat="1" ht="24.9" hidden="1" customHeight="1" x14ac:dyDescent="0.3">
      <c r="A217" s="34" t="s">
        <v>54</v>
      </c>
      <c r="B217" s="33" t="s">
        <v>53</v>
      </c>
      <c r="C217" s="165"/>
      <c r="D217" s="166"/>
      <c r="E217" s="166"/>
      <c r="F217" s="167">
        <f>SUM(C217:E217)</f>
        <v>0</v>
      </c>
      <c r="G217" s="165"/>
      <c r="H217" s="166"/>
      <c r="I217" s="166"/>
      <c r="J217" s="167">
        <f>SUM(F217:I217)</f>
        <v>0</v>
      </c>
      <c r="K217" s="165"/>
      <c r="L217" s="166"/>
      <c r="M217" s="166"/>
      <c r="N217" s="167">
        <f>SUM(J217:M217)</f>
        <v>0</v>
      </c>
      <c r="O217" s="165"/>
      <c r="P217" s="166"/>
      <c r="Q217" s="166"/>
      <c r="R217" s="167">
        <f>SUM(N217:Q217)</f>
        <v>0</v>
      </c>
      <c r="S217" s="165"/>
      <c r="T217" s="166"/>
      <c r="U217" s="166"/>
      <c r="V217" s="167">
        <f>SUM(R217:U217)</f>
        <v>0</v>
      </c>
      <c r="W217" s="165"/>
      <c r="X217" s="166"/>
      <c r="Y217" s="166"/>
      <c r="Z217" s="167">
        <f>SUM(V217:Y217)</f>
        <v>0</v>
      </c>
      <c r="AA217" s="165"/>
      <c r="AB217" s="166"/>
      <c r="AC217" s="166"/>
      <c r="AD217" s="167">
        <f>SUM(Z217:AC217)</f>
        <v>0</v>
      </c>
      <c r="AE217" s="165"/>
      <c r="AF217" s="166"/>
      <c r="AG217" s="166"/>
      <c r="AH217" s="167">
        <f>SUM(AD217:AG217)</f>
        <v>0</v>
      </c>
      <c r="AI217" s="165"/>
      <c r="AJ217" s="166"/>
      <c r="AK217" s="166"/>
      <c r="AL217" s="167">
        <f>SUM(AH217:AK217)</f>
        <v>0</v>
      </c>
      <c r="AM217" s="165"/>
      <c r="AN217" s="166"/>
      <c r="AO217" s="166"/>
      <c r="AP217" s="167">
        <f>SUM(AL217:AO217)</f>
        <v>0</v>
      </c>
      <c r="AQ217" s="165"/>
      <c r="AR217" s="166"/>
      <c r="AS217" s="166"/>
      <c r="AT217" s="167">
        <f>SUM(AP217:AS217)</f>
        <v>0</v>
      </c>
      <c r="AU217" s="165"/>
      <c r="AV217" s="166"/>
      <c r="AW217" s="166"/>
      <c r="AX217" s="167">
        <f>SUM(AT217:AW217)</f>
        <v>0</v>
      </c>
      <c r="AY217" s="124"/>
    </row>
    <row r="218" spans="1:51" s="123" customFormat="1" ht="24.9" hidden="1" customHeight="1" x14ac:dyDescent="0.3">
      <c r="A218" s="34" t="s">
        <v>52</v>
      </c>
      <c r="B218" s="33" t="s">
        <v>51</v>
      </c>
      <c r="C218" s="165"/>
      <c r="D218" s="166"/>
      <c r="E218" s="166"/>
      <c r="F218" s="167">
        <f>SUM(C218:E218)</f>
        <v>0</v>
      </c>
      <c r="G218" s="165"/>
      <c r="H218" s="166"/>
      <c r="I218" s="166"/>
      <c r="J218" s="167">
        <f>SUM(F218:I218)</f>
        <v>0</v>
      </c>
      <c r="K218" s="165"/>
      <c r="L218" s="166"/>
      <c r="M218" s="166"/>
      <c r="N218" s="167">
        <f>SUM(J218:M218)</f>
        <v>0</v>
      </c>
      <c r="O218" s="165"/>
      <c r="P218" s="166"/>
      <c r="Q218" s="166"/>
      <c r="R218" s="167">
        <f>SUM(N218:Q218)</f>
        <v>0</v>
      </c>
      <c r="S218" s="165"/>
      <c r="T218" s="166"/>
      <c r="U218" s="166"/>
      <c r="V218" s="167">
        <f>SUM(R218:U218)</f>
        <v>0</v>
      </c>
      <c r="W218" s="165"/>
      <c r="X218" s="166"/>
      <c r="Y218" s="166"/>
      <c r="Z218" s="167">
        <f>SUM(V218:Y218)</f>
        <v>0</v>
      </c>
      <c r="AA218" s="165"/>
      <c r="AB218" s="166"/>
      <c r="AC218" s="166"/>
      <c r="AD218" s="167">
        <f>SUM(Z218:AC218)</f>
        <v>0</v>
      </c>
      <c r="AE218" s="165"/>
      <c r="AF218" s="166"/>
      <c r="AG218" s="166"/>
      <c r="AH218" s="167">
        <f>SUM(AD218:AG218)</f>
        <v>0</v>
      </c>
      <c r="AI218" s="165"/>
      <c r="AJ218" s="166"/>
      <c r="AK218" s="166"/>
      <c r="AL218" s="167">
        <f>SUM(AH218:AK218)</f>
        <v>0</v>
      </c>
      <c r="AM218" s="165"/>
      <c r="AN218" s="166"/>
      <c r="AO218" s="166"/>
      <c r="AP218" s="167">
        <f>SUM(AL218:AO218)</f>
        <v>0</v>
      </c>
      <c r="AQ218" s="165"/>
      <c r="AR218" s="166"/>
      <c r="AS218" s="166"/>
      <c r="AT218" s="167">
        <f>SUM(AP218:AS218)</f>
        <v>0</v>
      </c>
      <c r="AU218" s="165"/>
      <c r="AV218" s="166"/>
      <c r="AW218" s="166"/>
      <c r="AX218" s="167">
        <f>SUM(AT218:AW218)</f>
        <v>0</v>
      </c>
      <c r="AY218" s="124"/>
    </row>
    <row r="219" spans="1:51" s="123" customFormat="1" ht="24.9" hidden="1" customHeight="1" x14ac:dyDescent="0.3">
      <c r="A219" s="34" t="s">
        <v>50</v>
      </c>
      <c r="B219" s="33" t="s">
        <v>49</v>
      </c>
      <c r="C219" s="165"/>
      <c r="D219" s="166"/>
      <c r="E219" s="166"/>
      <c r="F219" s="167">
        <f>SUM(C219:E219)</f>
        <v>0</v>
      </c>
      <c r="G219" s="165"/>
      <c r="H219" s="166"/>
      <c r="I219" s="166"/>
      <c r="J219" s="167">
        <f>SUM(F219:I219)</f>
        <v>0</v>
      </c>
      <c r="K219" s="165"/>
      <c r="L219" s="166"/>
      <c r="M219" s="166"/>
      <c r="N219" s="167">
        <f>SUM(J219:M219)</f>
        <v>0</v>
      </c>
      <c r="O219" s="165"/>
      <c r="P219" s="166"/>
      <c r="Q219" s="166"/>
      <c r="R219" s="167">
        <f>SUM(N219:Q219)</f>
        <v>0</v>
      </c>
      <c r="S219" s="165"/>
      <c r="T219" s="166"/>
      <c r="U219" s="166"/>
      <c r="V219" s="167">
        <f>SUM(R219:U219)</f>
        <v>0</v>
      </c>
      <c r="W219" s="165"/>
      <c r="X219" s="166"/>
      <c r="Y219" s="166"/>
      <c r="Z219" s="167">
        <f>SUM(V219:Y219)</f>
        <v>0</v>
      </c>
      <c r="AA219" s="165"/>
      <c r="AB219" s="166"/>
      <c r="AC219" s="166"/>
      <c r="AD219" s="167">
        <f>SUM(Z219:AC219)</f>
        <v>0</v>
      </c>
      <c r="AE219" s="165"/>
      <c r="AF219" s="166"/>
      <c r="AG219" s="166"/>
      <c r="AH219" s="167">
        <f>SUM(AD219:AG219)</f>
        <v>0</v>
      </c>
      <c r="AI219" s="165"/>
      <c r="AJ219" s="166"/>
      <c r="AK219" s="166"/>
      <c r="AL219" s="167">
        <f>SUM(AH219:AK219)</f>
        <v>0</v>
      </c>
      <c r="AM219" s="165"/>
      <c r="AN219" s="166"/>
      <c r="AO219" s="166"/>
      <c r="AP219" s="167">
        <f>SUM(AL219:AO219)</f>
        <v>0</v>
      </c>
      <c r="AQ219" s="165"/>
      <c r="AR219" s="166"/>
      <c r="AS219" s="166"/>
      <c r="AT219" s="167">
        <f>SUM(AP219:AS219)</f>
        <v>0</v>
      </c>
      <c r="AU219" s="165"/>
      <c r="AV219" s="166"/>
      <c r="AW219" s="166"/>
      <c r="AX219" s="167">
        <f>SUM(AT219:AW219)</f>
        <v>0</v>
      </c>
      <c r="AY219" s="124"/>
    </row>
    <row r="220" spans="1:51" s="123" customFormat="1" ht="24.9" hidden="1" customHeight="1" x14ac:dyDescent="0.3">
      <c r="A220" s="34" t="s">
        <v>48</v>
      </c>
      <c r="B220" s="33" t="s">
        <v>47</v>
      </c>
      <c r="C220" s="165"/>
      <c r="D220" s="166"/>
      <c r="E220" s="166"/>
      <c r="F220" s="167">
        <f>SUM(C220:E220)</f>
        <v>0</v>
      </c>
      <c r="G220" s="165"/>
      <c r="H220" s="166"/>
      <c r="I220" s="166"/>
      <c r="J220" s="167">
        <f>SUM(F220:I220)</f>
        <v>0</v>
      </c>
      <c r="K220" s="165"/>
      <c r="L220" s="166"/>
      <c r="M220" s="166"/>
      <c r="N220" s="167">
        <f>SUM(J220:M220)</f>
        <v>0</v>
      </c>
      <c r="O220" s="165"/>
      <c r="P220" s="166"/>
      <c r="Q220" s="166"/>
      <c r="R220" s="167">
        <f>SUM(N220:Q220)</f>
        <v>0</v>
      </c>
      <c r="S220" s="165"/>
      <c r="T220" s="166"/>
      <c r="U220" s="166"/>
      <c r="V220" s="167">
        <f>SUM(R220:U220)</f>
        <v>0</v>
      </c>
      <c r="W220" s="165"/>
      <c r="X220" s="166"/>
      <c r="Y220" s="166"/>
      <c r="Z220" s="167">
        <f>SUM(V220:Y220)</f>
        <v>0</v>
      </c>
      <c r="AA220" s="165"/>
      <c r="AB220" s="166"/>
      <c r="AC220" s="166"/>
      <c r="AD220" s="167">
        <f>SUM(Z220:AC220)</f>
        <v>0</v>
      </c>
      <c r="AE220" s="165"/>
      <c r="AF220" s="166"/>
      <c r="AG220" s="166"/>
      <c r="AH220" s="167">
        <f>SUM(AD220:AG220)</f>
        <v>0</v>
      </c>
      <c r="AI220" s="165"/>
      <c r="AJ220" s="166"/>
      <c r="AK220" s="166"/>
      <c r="AL220" s="167">
        <f>SUM(AH220:AK220)</f>
        <v>0</v>
      </c>
      <c r="AM220" s="165"/>
      <c r="AN220" s="166"/>
      <c r="AO220" s="166"/>
      <c r="AP220" s="167">
        <f>SUM(AL220:AO220)</f>
        <v>0</v>
      </c>
      <c r="AQ220" s="165"/>
      <c r="AR220" s="166"/>
      <c r="AS220" s="166"/>
      <c r="AT220" s="167">
        <f>SUM(AP220:AS220)</f>
        <v>0</v>
      </c>
      <c r="AU220" s="165"/>
      <c r="AV220" s="166"/>
      <c r="AW220" s="166"/>
      <c r="AX220" s="167">
        <f>SUM(AT220:AW220)</f>
        <v>0</v>
      </c>
      <c r="AY220" s="124"/>
    </row>
    <row r="221" spans="1:51" s="128" customFormat="1" ht="24.9" hidden="1" customHeight="1" x14ac:dyDescent="0.3">
      <c r="A221" s="28" t="s">
        <v>46</v>
      </c>
      <c r="B221" s="27" t="s">
        <v>45</v>
      </c>
      <c r="C221" s="168">
        <f>SUM(C217:C220)</f>
        <v>0</v>
      </c>
      <c r="D221" s="169">
        <f>SUM(D217:D220)</f>
        <v>0</v>
      </c>
      <c r="E221" s="169">
        <f>SUM(E217:E220)</f>
        <v>0</v>
      </c>
      <c r="F221" s="170">
        <f>IF((SUM(C221:E221))=SUM(F217:F220),SUM(F217:F220),"HIBA!")</f>
        <v>0</v>
      </c>
      <c r="G221" s="168">
        <f>SUM(G217:G220)</f>
        <v>0</v>
      </c>
      <c r="H221" s="169">
        <f>SUM(H217:H220)</f>
        <v>0</v>
      </c>
      <c r="I221" s="169">
        <f>SUM(I217:I220)</f>
        <v>0</v>
      </c>
      <c r="J221" s="170">
        <f>IF((SUM(F221:I221))=SUM(J217:J220),SUM(J217:J220),"HIBA!")</f>
        <v>0</v>
      </c>
      <c r="K221" s="168">
        <f>SUM(K217:K220)</f>
        <v>0</v>
      </c>
      <c r="L221" s="169">
        <f>SUM(L217:L220)</f>
        <v>0</v>
      </c>
      <c r="M221" s="169">
        <f>SUM(M217:M220)</f>
        <v>0</v>
      </c>
      <c r="N221" s="170">
        <f>IF((SUM(J221:M221))=SUM(N217:N220),SUM(N217:N220),"HIBA!")</f>
        <v>0</v>
      </c>
      <c r="O221" s="168">
        <f>SUM(O217:O220)</f>
        <v>0</v>
      </c>
      <c r="P221" s="169">
        <f>SUM(P217:P220)</f>
        <v>0</v>
      </c>
      <c r="Q221" s="169">
        <f>SUM(Q217:Q220)</f>
        <v>0</v>
      </c>
      <c r="R221" s="170">
        <f>IF((SUM(N221:Q221))=SUM(R217:R220),SUM(R217:R220),"HIBA!")</f>
        <v>0</v>
      </c>
      <c r="S221" s="168">
        <f>SUM(S217:S220)</f>
        <v>0</v>
      </c>
      <c r="T221" s="169">
        <f>SUM(T217:T220)</f>
        <v>0</v>
      </c>
      <c r="U221" s="169">
        <f>SUM(U217:U220)</f>
        <v>0</v>
      </c>
      <c r="V221" s="170">
        <f>IF((SUM(R221:U221))=SUM(V217:V220),SUM(V217:V220),"HIBA!")</f>
        <v>0</v>
      </c>
      <c r="W221" s="168">
        <f>SUM(W217:W220)</f>
        <v>0</v>
      </c>
      <c r="X221" s="169">
        <f>SUM(X217:X220)</f>
        <v>0</v>
      </c>
      <c r="Y221" s="169">
        <f>SUM(Y217:Y220)</f>
        <v>0</v>
      </c>
      <c r="Z221" s="170">
        <f>IF((SUM(V221:Y221))=SUM(Z217:Z220),SUM(Z217:Z220),"HIBA!")</f>
        <v>0</v>
      </c>
      <c r="AA221" s="168">
        <f>SUM(AA217:AA220)</f>
        <v>0</v>
      </c>
      <c r="AB221" s="169">
        <f>SUM(AB217:AB220)</f>
        <v>0</v>
      </c>
      <c r="AC221" s="169">
        <f>SUM(AC217:AC220)</f>
        <v>0</v>
      </c>
      <c r="AD221" s="170">
        <f>IF((SUM(Z221:AC221))=SUM(AD217:AD220),SUM(AD217:AD220),"HIBA!")</f>
        <v>0</v>
      </c>
      <c r="AE221" s="168">
        <f>SUM(AE217:AE220)</f>
        <v>0</v>
      </c>
      <c r="AF221" s="169">
        <f>SUM(AF217:AF220)</f>
        <v>0</v>
      </c>
      <c r="AG221" s="169">
        <f>SUM(AG217:AG220)</f>
        <v>0</v>
      </c>
      <c r="AH221" s="170">
        <f>IF((SUM(AD221:AG221))=SUM(AH217:AH220),SUM(AH217:AH220),"HIBA!")</f>
        <v>0</v>
      </c>
      <c r="AI221" s="168">
        <f>SUM(AI217:AI220)</f>
        <v>0</v>
      </c>
      <c r="AJ221" s="169">
        <f>SUM(AJ217:AJ220)</f>
        <v>0</v>
      </c>
      <c r="AK221" s="169">
        <f>SUM(AK217:AK220)</f>
        <v>0</v>
      </c>
      <c r="AL221" s="170">
        <f>IF((SUM(AH221:AK221))=SUM(AL217:AL220),SUM(AL217:AL220),"HIBA!")</f>
        <v>0</v>
      </c>
      <c r="AM221" s="168">
        <f>SUM(AM217:AM220)</f>
        <v>0</v>
      </c>
      <c r="AN221" s="169">
        <f>SUM(AN217:AN220)</f>
        <v>0</v>
      </c>
      <c r="AO221" s="169">
        <f>SUM(AO217:AO220)</f>
        <v>0</v>
      </c>
      <c r="AP221" s="170">
        <f>IF((SUM(AL221:AO221))=SUM(AP217:AP220),SUM(AP217:AP220),"HIBA!")</f>
        <v>0</v>
      </c>
      <c r="AQ221" s="168">
        <f>SUM(AQ217:AQ220)</f>
        <v>0</v>
      </c>
      <c r="AR221" s="169">
        <f>SUM(AR217:AR220)</f>
        <v>0</v>
      </c>
      <c r="AS221" s="169">
        <f>SUM(AS217:AS220)</f>
        <v>0</v>
      </c>
      <c r="AT221" s="170">
        <f>IF((SUM(AP221:AS221))=SUM(AT217:AT220),SUM(AT217:AT220),"HIBA!")</f>
        <v>0</v>
      </c>
      <c r="AU221" s="168">
        <f>SUM(AU217:AU220)</f>
        <v>0</v>
      </c>
      <c r="AV221" s="169">
        <f>SUM(AV217:AV220)</f>
        <v>0</v>
      </c>
      <c r="AW221" s="169">
        <f>SUM(AW217:AW220)</f>
        <v>0</v>
      </c>
      <c r="AX221" s="170">
        <f>IF((SUM(AT221:AW221))=SUM(AX217:AX220),SUM(AX217:AX220),"HIBA!")</f>
        <v>0</v>
      </c>
      <c r="AY221" s="129"/>
    </row>
    <row r="222" spans="1:51" s="123" customFormat="1" ht="24.9" customHeight="1" x14ac:dyDescent="0.3">
      <c r="A222" s="34" t="s">
        <v>44</v>
      </c>
      <c r="B222" s="33" t="s">
        <v>42</v>
      </c>
      <c r="C222" s="165"/>
      <c r="D222" s="166"/>
      <c r="E222" s="166"/>
      <c r="F222" s="167">
        <f>SUM(C222:E222)</f>
        <v>0</v>
      </c>
      <c r="G222" s="165"/>
      <c r="H222" s="166"/>
      <c r="I222" s="166"/>
      <c r="J222" s="167">
        <f>SUM(F222:I222)</f>
        <v>0</v>
      </c>
      <c r="K222" s="165"/>
      <c r="L222" s="166"/>
      <c r="M222" s="166"/>
      <c r="N222" s="167">
        <f>SUM(J222:M222)</f>
        <v>0</v>
      </c>
      <c r="O222" s="165"/>
      <c r="P222" s="166"/>
      <c r="Q222" s="166"/>
      <c r="R222" s="167">
        <f>SUM(N222:Q222)</f>
        <v>0</v>
      </c>
      <c r="S222" s="165"/>
      <c r="T222" s="166"/>
      <c r="U222" s="166"/>
      <c r="V222" s="167">
        <f>SUM(R222:U222)</f>
        <v>0</v>
      </c>
      <c r="W222" s="165"/>
      <c r="X222" s="166"/>
      <c r="Y222" s="166"/>
      <c r="Z222" s="167">
        <f>SUM(V222:Y222)</f>
        <v>0</v>
      </c>
      <c r="AA222" s="165"/>
      <c r="AB222" s="166"/>
      <c r="AC222" s="166"/>
      <c r="AD222" s="167">
        <f>SUM(Z222:AC222)</f>
        <v>0</v>
      </c>
      <c r="AE222" s="165"/>
      <c r="AF222" s="166"/>
      <c r="AG222" s="166"/>
      <c r="AH222" s="167">
        <f>SUM(AD222:AG222)</f>
        <v>0</v>
      </c>
      <c r="AI222" s="165"/>
      <c r="AJ222" s="166"/>
      <c r="AK222" s="166"/>
      <c r="AL222" s="167">
        <f>SUM(AH222:AK222)</f>
        <v>0</v>
      </c>
      <c r="AM222" s="165"/>
      <c r="AN222" s="166"/>
      <c r="AO222" s="166"/>
      <c r="AP222" s="167">
        <f>SUM(AL222:AO222)</f>
        <v>0</v>
      </c>
      <c r="AQ222" s="165"/>
      <c r="AR222" s="166"/>
      <c r="AS222" s="166"/>
      <c r="AT222" s="167">
        <f>SUM(AP222:AS222)</f>
        <v>0</v>
      </c>
      <c r="AU222" s="165"/>
      <c r="AV222" s="166"/>
      <c r="AW222" s="166"/>
      <c r="AX222" s="167">
        <f>SUM(AT222:AW222)</f>
        <v>0</v>
      </c>
      <c r="AY222" s="124"/>
    </row>
    <row r="223" spans="1:51" s="123" customFormat="1" ht="24.9" customHeight="1" x14ac:dyDescent="0.3">
      <c r="A223" s="34" t="s">
        <v>43</v>
      </c>
      <c r="B223" s="33" t="s">
        <v>42</v>
      </c>
      <c r="C223" s="165"/>
      <c r="D223" s="166"/>
      <c r="E223" s="166"/>
      <c r="F223" s="167">
        <f>SUM(C223:E223)</f>
        <v>0</v>
      </c>
      <c r="G223" s="165"/>
      <c r="H223" s="166"/>
      <c r="I223" s="166"/>
      <c r="J223" s="167">
        <f>SUM(F223:I223)</f>
        <v>0</v>
      </c>
      <c r="K223" s="165"/>
      <c r="L223" s="166"/>
      <c r="M223" s="166"/>
      <c r="N223" s="167">
        <f>SUM(J223:M223)</f>
        <v>0</v>
      </c>
      <c r="O223" s="165"/>
      <c r="P223" s="166"/>
      <c r="Q223" s="166"/>
      <c r="R223" s="167">
        <f>SUM(N223:Q223)</f>
        <v>0</v>
      </c>
      <c r="S223" s="165"/>
      <c r="T223" s="166"/>
      <c r="U223" s="166"/>
      <c r="V223" s="167">
        <f>SUM(R223:U223)</f>
        <v>0</v>
      </c>
      <c r="W223" s="165"/>
      <c r="X223" s="166"/>
      <c r="Y223" s="166"/>
      <c r="Z223" s="167">
        <f>SUM(V223:Y223)</f>
        <v>0</v>
      </c>
      <c r="AA223" s="165"/>
      <c r="AB223" s="166"/>
      <c r="AC223" s="166"/>
      <c r="AD223" s="167">
        <f>SUM(Z223:AC223)</f>
        <v>0</v>
      </c>
      <c r="AE223" s="165"/>
      <c r="AF223" s="166"/>
      <c r="AG223" s="166"/>
      <c r="AH223" s="167">
        <f>SUM(AD223:AG223)</f>
        <v>0</v>
      </c>
      <c r="AI223" s="165"/>
      <c r="AJ223" s="166"/>
      <c r="AK223" s="166"/>
      <c r="AL223" s="167">
        <f>SUM(AH223:AK223)</f>
        <v>0</v>
      </c>
      <c r="AM223" s="165"/>
      <c r="AN223" s="166"/>
      <c r="AO223" s="166"/>
      <c r="AP223" s="167">
        <f>SUM(AL223:AO223)</f>
        <v>0</v>
      </c>
      <c r="AQ223" s="165"/>
      <c r="AR223" s="166"/>
      <c r="AS223" s="166"/>
      <c r="AT223" s="167">
        <f>SUM(AP223:AS223)</f>
        <v>0</v>
      </c>
      <c r="AU223" s="165"/>
      <c r="AV223" s="166"/>
      <c r="AW223" s="166"/>
      <c r="AX223" s="167">
        <f>SUM(AT223:AW223)</f>
        <v>0</v>
      </c>
      <c r="AY223" s="124"/>
    </row>
    <row r="224" spans="1:51" s="123" customFormat="1" ht="24.9" customHeight="1" x14ac:dyDescent="0.3">
      <c r="A224" s="34" t="s">
        <v>41</v>
      </c>
      <c r="B224" s="33" t="s">
        <v>39</v>
      </c>
      <c r="C224" s="165"/>
      <c r="D224" s="166"/>
      <c r="E224" s="166"/>
      <c r="F224" s="167">
        <f>SUM(C224:E224)</f>
        <v>0</v>
      </c>
      <c r="G224" s="165"/>
      <c r="H224" s="166"/>
      <c r="I224" s="166"/>
      <c r="J224" s="167">
        <f>SUM(F224:I224)</f>
        <v>0</v>
      </c>
      <c r="K224" s="165"/>
      <c r="L224" s="166"/>
      <c r="M224" s="166"/>
      <c r="N224" s="167">
        <f>SUM(J224:M224)</f>
        <v>0</v>
      </c>
      <c r="O224" s="165"/>
      <c r="P224" s="166"/>
      <c r="Q224" s="166"/>
      <c r="R224" s="167">
        <f>SUM(N224:Q224)</f>
        <v>0</v>
      </c>
      <c r="S224" s="165"/>
      <c r="T224" s="166"/>
      <c r="U224" s="166"/>
      <c r="V224" s="167">
        <f>SUM(R224:U224)</f>
        <v>0</v>
      </c>
      <c r="W224" s="165"/>
      <c r="X224" s="166"/>
      <c r="Y224" s="166"/>
      <c r="Z224" s="167">
        <f>SUM(V224:Y224)</f>
        <v>0</v>
      </c>
      <c r="AA224" s="165"/>
      <c r="AB224" s="166"/>
      <c r="AC224" s="166"/>
      <c r="AD224" s="167">
        <f>SUM(Z224:AC224)</f>
        <v>0</v>
      </c>
      <c r="AE224" s="165"/>
      <c r="AF224" s="166"/>
      <c r="AG224" s="166"/>
      <c r="AH224" s="167">
        <f>SUM(AD224:AG224)</f>
        <v>0</v>
      </c>
      <c r="AI224" s="165"/>
      <c r="AJ224" s="166"/>
      <c r="AK224" s="166"/>
      <c r="AL224" s="167">
        <f>SUM(AH224:AK224)</f>
        <v>0</v>
      </c>
      <c r="AM224" s="165"/>
      <c r="AN224" s="166"/>
      <c r="AO224" s="166"/>
      <c r="AP224" s="167">
        <f>SUM(AL224:AO224)</f>
        <v>0</v>
      </c>
      <c r="AQ224" s="165"/>
      <c r="AR224" s="166"/>
      <c r="AS224" s="166"/>
      <c r="AT224" s="167">
        <f>SUM(AP224:AS224)</f>
        <v>0</v>
      </c>
      <c r="AU224" s="165"/>
      <c r="AV224" s="166"/>
      <c r="AW224" s="166"/>
      <c r="AX224" s="167">
        <f>SUM(AT224:AW224)</f>
        <v>0</v>
      </c>
      <c r="AY224" s="124"/>
    </row>
    <row r="225" spans="1:51" s="123" customFormat="1" ht="24.9" customHeight="1" x14ac:dyDescent="0.3">
      <c r="A225" s="34" t="s">
        <v>40</v>
      </c>
      <c r="B225" s="33" t="s">
        <v>39</v>
      </c>
      <c r="C225" s="165"/>
      <c r="D225" s="166"/>
      <c r="E225" s="166"/>
      <c r="F225" s="167">
        <f>SUM(C225:E225)</f>
        <v>0</v>
      </c>
      <c r="G225" s="165"/>
      <c r="H225" s="166"/>
      <c r="I225" s="166"/>
      <c r="J225" s="167">
        <f>SUM(F225:I225)</f>
        <v>0</v>
      </c>
      <c r="K225" s="165"/>
      <c r="L225" s="166"/>
      <c r="M225" s="166"/>
      <c r="N225" s="167">
        <f>SUM(J225:M225)</f>
        <v>0</v>
      </c>
      <c r="O225" s="165"/>
      <c r="P225" s="166"/>
      <c r="Q225" s="166"/>
      <c r="R225" s="167">
        <f>SUM(N225:Q225)</f>
        <v>0</v>
      </c>
      <c r="S225" s="165"/>
      <c r="T225" s="166"/>
      <c r="U225" s="166"/>
      <c r="V225" s="167">
        <f>SUM(R225:U225)</f>
        <v>0</v>
      </c>
      <c r="W225" s="165"/>
      <c r="X225" s="166"/>
      <c r="Y225" s="166"/>
      <c r="Z225" s="167">
        <f>SUM(V225:Y225)</f>
        <v>0</v>
      </c>
      <c r="AA225" s="165"/>
      <c r="AB225" s="166"/>
      <c r="AC225" s="166"/>
      <c r="AD225" s="167">
        <f>SUM(Z225:AC225)</f>
        <v>0</v>
      </c>
      <c r="AE225" s="165"/>
      <c r="AF225" s="166"/>
      <c r="AG225" s="166"/>
      <c r="AH225" s="167">
        <f>SUM(AD225:AG225)</f>
        <v>0</v>
      </c>
      <c r="AI225" s="165"/>
      <c r="AJ225" s="166"/>
      <c r="AK225" s="166"/>
      <c r="AL225" s="167">
        <f>SUM(AH225:AK225)</f>
        <v>0</v>
      </c>
      <c r="AM225" s="165"/>
      <c r="AN225" s="166"/>
      <c r="AO225" s="166"/>
      <c r="AP225" s="167">
        <f>SUM(AL225:AO225)</f>
        <v>0</v>
      </c>
      <c r="AQ225" s="165"/>
      <c r="AR225" s="166"/>
      <c r="AS225" s="166"/>
      <c r="AT225" s="167">
        <f>SUM(AP225:AS225)</f>
        <v>0</v>
      </c>
      <c r="AU225" s="165"/>
      <c r="AV225" s="166"/>
      <c r="AW225" s="166"/>
      <c r="AX225" s="167">
        <f>SUM(AT225:AW225)</f>
        <v>0</v>
      </c>
      <c r="AY225" s="124"/>
    </row>
    <row r="226" spans="1:51" s="128" customFormat="1" ht="24.9" customHeight="1" x14ac:dyDescent="0.3">
      <c r="A226" s="28" t="s">
        <v>38</v>
      </c>
      <c r="B226" s="27" t="s">
        <v>37</v>
      </c>
      <c r="C226" s="168">
        <f>SUM(C222:C225)</f>
        <v>0</v>
      </c>
      <c r="D226" s="169">
        <f>SUM(D222:D225)</f>
        <v>0</v>
      </c>
      <c r="E226" s="169">
        <f>SUM(E222:E225)</f>
        <v>0</v>
      </c>
      <c r="F226" s="170">
        <f>IF((SUM(C226:E226))=SUM(F222:F225),SUM(F222:F225),"HIBA!")</f>
        <v>0</v>
      </c>
      <c r="G226" s="168">
        <f>SUM(G222:G225)</f>
        <v>0</v>
      </c>
      <c r="H226" s="169">
        <f>SUM(H222:H225)</f>
        <v>0</v>
      </c>
      <c r="I226" s="169">
        <f>SUM(I222:I225)</f>
        <v>0</v>
      </c>
      <c r="J226" s="170">
        <f>IF((SUM(F226:I226))=SUM(J222:J225),SUM(J222:J225),"HIBA!")</f>
        <v>0</v>
      </c>
      <c r="K226" s="168">
        <f>SUM(K222:K225)</f>
        <v>0</v>
      </c>
      <c r="L226" s="169">
        <f>SUM(L222:L225)</f>
        <v>0</v>
      </c>
      <c r="M226" s="169">
        <f>SUM(M222:M225)</f>
        <v>0</v>
      </c>
      <c r="N226" s="170">
        <f>IF((SUM(J226:M226))=SUM(N222:N225),SUM(N222:N225),"HIBA!")</f>
        <v>0</v>
      </c>
      <c r="O226" s="168">
        <f>SUM(O222:O225)</f>
        <v>0</v>
      </c>
      <c r="P226" s="169">
        <f>SUM(P222:P225)</f>
        <v>0</v>
      </c>
      <c r="Q226" s="169">
        <f>SUM(Q222:Q225)</f>
        <v>0</v>
      </c>
      <c r="R226" s="170">
        <f>IF((SUM(N226:Q226))=SUM(R222:R225),SUM(R222:R225),"HIBA!")</f>
        <v>0</v>
      </c>
      <c r="S226" s="168">
        <f>SUM(S222:S225)</f>
        <v>0</v>
      </c>
      <c r="T226" s="169">
        <f>SUM(T222:T225)</f>
        <v>0</v>
      </c>
      <c r="U226" s="169">
        <f>SUM(U222:U225)</f>
        <v>0</v>
      </c>
      <c r="V226" s="170">
        <f>IF((SUM(R226:U226))=SUM(V222:V225),SUM(V222:V225),"HIBA!")</f>
        <v>0</v>
      </c>
      <c r="W226" s="168">
        <f>SUM(W222:W225)</f>
        <v>0</v>
      </c>
      <c r="X226" s="169">
        <f>SUM(X222:X225)</f>
        <v>0</v>
      </c>
      <c r="Y226" s="169">
        <f>SUM(Y222:Y225)</f>
        <v>0</v>
      </c>
      <c r="Z226" s="170">
        <f>IF((SUM(V226:Y226))=SUM(Z222:Z225),SUM(Z222:Z225),"HIBA!")</f>
        <v>0</v>
      </c>
      <c r="AA226" s="168">
        <f>SUM(AA222:AA225)</f>
        <v>0</v>
      </c>
      <c r="AB226" s="169">
        <f>SUM(AB222:AB225)</f>
        <v>0</v>
      </c>
      <c r="AC226" s="169">
        <f>SUM(AC222:AC225)</f>
        <v>0</v>
      </c>
      <c r="AD226" s="170">
        <f>IF((SUM(Z226:AC226))=SUM(AD222:AD225),SUM(AD222:AD225),"HIBA!")</f>
        <v>0</v>
      </c>
      <c r="AE226" s="168">
        <f>SUM(AE222:AE225)</f>
        <v>0</v>
      </c>
      <c r="AF226" s="169">
        <f>SUM(AF222:AF225)</f>
        <v>0</v>
      </c>
      <c r="AG226" s="169">
        <f>SUM(AG222:AG225)</f>
        <v>0</v>
      </c>
      <c r="AH226" s="170">
        <f>IF((SUM(AD226:AG226))=SUM(AH222:AH225),SUM(AH222:AH225),"HIBA!")</f>
        <v>0</v>
      </c>
      <c r="AI226" s="168">
        <f>SUM(AI222:AI225)</f>
        <v>0</v>
      </c>
      <c r="AJ226" s="169">
        <f>SUM(AJ222:AJ225)</f>
        <v>0</v>
      </c>
      <c r="AK226" s="169">
        <f>SUM(AK222:AK225)</f>
        <v>0</v>
      </c>
      <c r="AL226" s="170">
        <f>IF((SUM(AH226:AK226))=SUM(AL222:AL225),SUM(AL222:AL225),"HIBA!")</f>
        <v>0</v>
      </c>
      <c r="AM226" s="168">
        <f>SUM(AM222:AM225)</f>
        <v>0</v>
      </c>
      <c r="AN226" s="169">
        <f>SUM(AN222:AN225)</f>
        <v>0</v>
      </c>
      <c r="AO226" s="169">
        <f>SUM(AO222:AO225)</f>
        <v>0</v>
      </c>
      <c r="AP226" s="170">
        <f>IF((SUM(AL226:AO226))=SUM(AP222:AP225),SUM(AP222:AP225),"HIBA!")</f>
        <v>0</v>
      </c>
      <c r="AQ226" s="168">
        <f>SUM(AQ222:AQ225)</f>
        <v>0</v>
      </c>
      <c r="AR226" s="169">
        <f>SUM(AR222:AR225)</f>
        <v>0</v>
      </c>
      <c r="AS226" s="169">
        <f>SUM(AS222:AS225)</f>
        <v>0</v>
      </c>
      <c r="AT226" s="170">
        <f>IF((SUM(AP226:AS226))=SUM(AT222:AT225),SUM(AT222:AT225),"HIBA!")</f>
        <v>0</v>
      </c>
      <c r="AU226" s="168">
        <f>SUM(AU222:AU225)</f>
        <v>0</v>
      </c>
      <c r="AV226" s="169">
        <f>SUM(AV222:AV225)</f>
        <v>0</v>
      </c>
      <c r="AW226" s="169">
        <f>SUM(AW222:AW225)</f>
        <v>0</v>
      </c>
      <c r="AX226" s="170">
        <f>IF((SUM(AT226:AW226))=SUM(AX222:AX225),SUM(AX222:AX225),"HIBA!")</f>
        <v>0</v>
      </c>
      <c r="AY226" s="129"/>
    </row>
    <row r="227" spans="1:51" s="123" customFormat="1" ht="24.9" hidden="1" customHeight="1" x14ac:dyDescent="0.3">
      <c r="A227" s="34" t="s">
        <v>36</v>
      </c>
      <c r="B227" s="33" t="s">
        <v>35</v>
      </c>
      <c r="C227" s="165"/>
      <c r="D227" s="166"/>
      <c r="E227" s="166"/>
      <c r="F227" s="167">
        <f t="shared" ref="F227:F233" si="132">SUM(C227:E227)</f>
        <v>0</v>
      </c>
      <c r="G227" s="165"/>
      <c r="H227" s="166"/>
      <c r="I227" s="166"/>
      <c r="J227" s="167">
        <f t="shared" ref="J227:J233" si="133">SUM(F227:I227)</f>
        <v>0</v>
      </c>
      <c r="K227" s="165"/>
      <c r="L227" s="166"/>
      <c r="M227" s="166"/>
      <c r="N227" s="167">
        <f t="shared" ref="N227:N233" si="134">SUM(J227:M227)</f>
        <v>0</v>
      </c>
      <c r="O227" s="165"/>
      <c r="P227" s="166"/>
      <c r="Q227" s="166"/>
      <c r="R227" s="167">
        <f t="shared" ref="R227:R233" si="135">SUM(N227:Q227)</f>
        <v>0</v>
      </c>
      <c r="S227" s="165"/>
      <c r="T227" s="166"/>
      <c r="U227" s="166"/>
      <c r="V227" s="167">
        <f t="shared" ref="V227:V233" si="136">SUM(R227:U227)</f>
        <v>0</v>
      </c>
      <c r="W227" s="165"/>
      <c r="X227" s="166"/>
      <c r="Y227" s="166"/>
      <c r="Z227" s="167">
        <f t="shared" ref="Z227:Z233" si="137">SUM(V227:Y227)</f>
        <v>0</v>
      </c>
      <c r="AA227" s="165"/>
      <c r="AB227" s="166"/>
      <c r="AC227" s="166"/>
      <c r="AD227" s="167">
        <f t="shared" ref="AD227:AD233" si="138">SUM(Z227:AC227)</f>
        <v>0</v>
      </c>
      <c r="AE227" s="165"/>
      <c r="AF227" s="166"/>
      <c r="AG227" s="166"/>
      <c r="AH227" s="167">
        <f t="shared" ref="AH227:AH233" si="139">SUM(AD227:AG227)</f>
        <v>0</v>
      </c>
      <c r="AI227" s="165"/>
      <c r="AJ227" s="166"/>
      <c r="AK227" s="166"/>
      <c r="AL227" s="167">
        <f t="shared" ref="AL227:AL233" si="140">SUM(AH227:AK227)</f>
        <v>0</v>
      </c>
      <c r="AM227" s="165"/>
      <c r="AN227" s="166"/>
      <c r="AO227" s="166"/>
      <c r="AP227" s="167">
        <f t="shared" ref="AP227:AP233" si="141">SUM(AL227:AO227)</f>
        <v>0</v>
      </c>
      <c r="AQ227" s="165"/>
      <c r="AR227" s="166"/>
      <c r="AS227" s="166"/>
      <c r="AT227" s="167">
        <f t="shared" ref="AT227:AT233" si="142">SUM(AP227:AS227)</f>
        <v>0</v>
      </c>
      <c r="AU227" s="165"/>
      <c r="AV227" s="166"/>
      <c r="AW227" s="166"/>
      <c r="AX227" s="167">
        <f t="shared" ref="AX227:AX233" si="143">SUM(AT227:AW227)</f>
        <v>0</v>
      </c>
      <c r="AY227" s="124"/>
    </row>
    <row r="228" spans="1:51" s="123" customFormat="1" ht="24.9" hidden="1" customHeight="1" x14ac:dyDescent="0.3">
      <c r="A228" s="34" t="s">
        <v>34</v>
      </c>
      <c r="B228" s="33" t="s">
        <v>33</v>
      </c>
      <c r="C228" s="165"/>
      <c r="D228" s="166"/>
      <c r="E228" s="166"/>
      <c r="F228" s="167">
        <f t="shared" si="132"/>
        <v>0</v>
      </c>
      <c r="G228" s="165"/>
      <c r="H228" s="166"/>
      <c r="I228" s="166"/>
      <c r="J228" s="167">
        <f t="shared" si="133"/>
        <v>0</v>
      </c>
      <c r="K228" s="165"/>
      <c r="L228" s="166"/>
      <c r="M228" s="166"/>
      <c r="N228" s="167">
        <f t="shared" si="134"/>
        <v>0</v>
      </c>
      <c r="O228" s="165"/>
      <c r="P228" s="166"/>
      <c r="Q228" s="166"/>
      <c r="R228" s="167">
        <f t="shared" si="135"/>
        <v>0</v>
      </c>
      <c r="S228" s="165"/>
      <c r="T228" s="166"/>
      <c r="U228" s="166"/>
      <c r="V228" s="167">
        <f t="shared" si="136"/>
        <v>0</v>
      </c>
      <c r="W228" s="165"/>
      <c r="X228" s="166"/>
      <c r="Y228" s="166"/>
      <c r="Z228" s="167">
        <f t="shared" si="137"/>
        <v>0</v>
      </c>
      <c r="AA228" s="165"/>
      <c r="AB228" s="166"/>
      <c r="AC228" s="166"/>
      <c r="AD228" s="167">
        <f t="shared" si="138"/>
        <v>0</v>
      </c>
      <c r="AE228" s="165"/>
      <c r="AF228" s="166"/>
      <c r="AG228" s="166"/>
      <c r="AH228" s="167">
        <f t="shared" si="139"/>
        <v>0</v>
      </c>
      <c r="AI228" s="165"/>
      <c r="AJ228" s="166"/>
      <c r="AK228" s="166"/>
      <c r="AL228" s="167">
        <f t="shared" si="140"/>
        <v>0</v>
      </c>
      <c r="AM228" s="165"/>
      <c r="AN228" s="166"/>
      <c r="AO228" s="166"/>
      <c r="AP228" s="167">
        <f t="shared" si="141"/>
        <v>0</v>
      </c>
      <c r="AQ228" s="165"/>
      <c r="AR228" s="166"/>
      <c r="AS228" s="166"/>
      <c r="AT228" s="167">
        <f t="shared" si="142"/>
        <v>0</v>
      </c>
      <c r="AU228" s="165"/>
      <c r="AV228" s="166"/>
      <c r="AW228" s="166"/>
      <c r="AX228" s="167">
        <f t="shared" si="143"/>
        <v>0</v>
      </c>
      <c r="AY228" s="124"/>
    </row>
    <row r="229" spans="1:51" s="123" customFormat="1" ht="24.9" customHeight="1" x14ac:dyDescent="0.3">
      <c r="A229" s="385" t="s">
        <v>32</v>
      </c>
      <c r="B229" s="386" t="s">
        <v>31</v>
      </c>
      <c r="C229" s="390"/>
      <c r="D229" s="391"/>
      <c r="E229" s="391"/>
      <c r="F229" s="392">
        <f t="shared" si="132"/>
        <v>0</v>
      </c>
      <c r="G229" s="390"/>
      <c r="H229" s="391"/>
      <c r="I229" s="391"/>
      <c r="J229" s="392">
        <f t="shared" si="133"/>
        <v>0</v>
      </c>
      <c r="K229" s="390"/>
      <c r="L229" s="391"/>
      <c r="M229" s="391"/>
      <c r="N229" s="392">
        <f t="shared" si="134"/>
        <v>0</v>
      </c>
      <c r="O229" s="165"/>
      <c r="P229" s="166"/>
      <c r="Q229" s="166"/>
      <c r="R229" s="167">
        <f t="shared" si="135"/>
        <v>0</v>
      </c>
      <c r="S229" s="165"/>
      <c r="T229" s="166"/>
      <c r="U229" s="166"/>
      <c r="V229" s="167">
        <f t="shared" si="136"/>
        <v>0</v>
      </c>
      <c r="W229" s="165"/>
      <c r="X229" s="166"/>
      <c r="Y229" s="166"/>
      <c r="Z229" s="167">
        <f t="shared" si="137"/>
        <v>0</v>
      </c>
      <c r="AA229" s="165"/>
      <c r="AB229" s="166"/>
      <c r="AC229" s="166"/>
      <c r="AD229" s="167">
        <f t="shared" si="138"/>
        <v>0</v>
      </c>
      <c r="AE229" s="165"/>
      <c r="AF229" s="166"/>
      <c r="AG229" s="166"/>
      <c r="AH229" s="167">
        <f t="shared" si="139"/>
        <v>0</v>
      </c>
      <c r="AI229" s="165"/>
      <c r="AJ229" s="166"/>
      <c r="AK229" s="166"/>
      <c r="AL229" s="167">
        <f t="shared" si="140"/>
        <v>0</v>
      </c>
      <c r="AM229" s="165"/>
      <c r="AN229" s="166"/>
      <c r="AO229" s="166"/>
      <c r="AP229" s="167">
        <f t="shared" si="141"/>
        <v>0</v>
      </c>
      <c r="AQ229" s="165"/>
      <c r="AR229" s="166"/>
      <c r="AS229" s="166"/>
      <c r="AT229" s="167">
        <f t="shared" si="142"/>
        <v>0</v>
      </c>
      <c r="AU229" s="165"/>
      <c r="AV229" s="166"/>
      <c r="AW229" s="166"/>
      <c r="AX229" s="167">
        <f t="shared" si="143"/>
        <v>0</v>
      </c>
      <c r="AY229" s="124"/>
    </row>
    <row r="230" spans="1:51" s="123" customFormat="1" ht="24.9" hidden="1" customHeight="1" x14ac:dyDescent="0.3">
      <c r="A230" s="34" t="s">
        <v>30</v>
      </c>
      <c r="B230" s="33" t="s">
        <v>29</v>
      </c>
      <c r="C230" s="165"/>
      <c r="D230" s="166"/>
      <c r="E230" s="166"/>
      <c r="F230" s="167">
        <f t="shared" si="132"/>
        <v>0</v>
      </c>
      <c r="G230" s="165"/>
      <c r="H230" s="166"/>
      <c r="I230" s="166"/>
      <c r="J230" s="167">
        <f t="shared" si="133"/>
        <v>0</v>
      </c>
      <c r="K230" s="165"/>
      <c r="L230" s="166"/>
      <c r="M230" s="166"/>
      <c r="N230" s="167">
        <f t="shared" si="134"/>
        <v>0</v>
      </c>
      <c r="O230" s="165"/>
      <c r="P230" s="166"/>
      <c r="Q230" s="166"/>
      <c r="R230" s="167">
        <f t="shared" si="135"/>
        <v>0</v>
      </c>
      <c r="S230" s="165"/>
      <c r="T230" s="166"/>
      <c r="U230" s="166"/>
      <c r="V230" s="167">
        <f t="shared" si="136"/>
        <v>0</v>
      </c>
      <c r="W230" s="165"/>
      <c r="X230" s="166"/>
      <c r="Y230" s="166"/>
      <c r="Z230" s="167">
        <f t="shared" si="137"/>
        <v>0</v>
      </c>
      <c r="AA230" s="165"/>
      <c r="AB230" s="166"/>
      <c r="AC230" s="166"/>
      <c r="AD230" s="167">
        <f t="shared" si="138"/>
        <v>0</v>
      </c>
      <c r="AE230" s="165"/>
      <c r="AF230" s="166"/>
      <c r="AG230" s="166"/>
      <c r="AH230" s="167">
        <f t="shared" si="139"/>
        <v>0</v>
      </c>
      <c r="AI230" s="165"/>
      <c r="AJ230" s="166"/>
      <c r="AK230" s="166"/>
      <c r="AL230" s="167">
        <f t="shared" si="140"/>
        <v>0</v>
      </c>
      <c r="AM230" s="165"/>
      <c r="AN230" s="166"/>
      <c r="AO230" s="166"/>
      <c r="AP230" s="167">
        <f t="shared" si="141"/>
        <v>0</v>
      </c>
      <c r="AQ230" s="165"/>
      <c r="AR230" s="166"/>
      <c r="AS230" s="166"/>
      <c r="AT230" s="167">
        <f t="shared" si="142"/>
        <v>0</v>
      </c>
      <c r="AU230" s="165"/>
      <c r="AV230" s="166"/>
      <c r="AW230" s="166"/>
      <c r="AX230" s="167">
        <f t="shared" si="143"/>
        <v>0</v>
      </c>
      <c r="AY230" s="124"/>
    </row>
    <row r="231" spans="1:51" s="123" customFormat="1" ht="24.9" hidden="1" customHeight="1" x14ac:dyDescent="0.3">
      <c r="A231" s="34" t="s">
        <v>28</v>
      </c>
      <c r="B231" s="33" t="s">
        <v>27</v>
      </c>
      <c r="C231" s="165"/>
      <c r="D231" s="166"/>
      <c r="E231" s="166"/>
      <c r="F231" s="167">
        <f t="shared" si="132"/>
        <v>0</v>
      </c>
      <c r="G231" s="165"/>
      <c r="H231" s="166"/>
      <c r="I231" s="166"/>
      <c r="J231" s="167">
        <f t="shared" si="133"/>
        <v>0</v>
      </c>
      <c r="K231" s="165"/>
      <c r="L231" s="166"/>
      <c r="M231" s="166"/>
      <c r="N231" s="167">
        <f t="shared" si="134"/>
        <v>0</v>
      </c>
      <c r="O231" s="165"/>
      <c r="P231" s="166"/>
      <c r="Q231" s="166"/>
      <c r="R231" s="167">
        <f t="shared" si="135"/>
        <v>0</v>
      </c>
      <c r="S231" s="165"/>
      <c r="T231" s="166"/>
      <c r="U231" s="166"/>
      <c r="V231" s="167">
        <f t="shared" si="136"/>
        <v>0</v>
      </c>
      <c r="W231" s="165"/>
      <c r="X231" s="166"/>
      <c r="Y231" s="166"/>
      <c r="Z231" s="167">
        <f t="shared" si="137"/>
        <v>0</v>
      </c>
      <c r="AA231" s="165"/>
      <c r="AB231" s="166"/>
      <c r="AC231" s="166"/>
      <c r="AD231" s="167">
        <f t="shared" si="138"/>
        <v>0</v>
      </c>
      <c r="AE231" s="165"/>
      <c r="AF231" s="166"/>
      <c r="AG231" s="166"/>
      <c r="AH231" s="167">
        <f t="shared" si="139"/>
        <v>0</v>
      </c>
      <c r="AI231" s="165"/>
      <c r="AJ231" s="166"/>
      <c r="AK231" s="166"/>
      <c r="AL231" s="167">
        <f t="shared" si="140"/>
        <v>0</v>
      </c>
      <c r="AM231" s="165"/>
      <c r="AN231" s="166"/>
      <c r="AO231" s="166"/>
      <c r="AP231" s="167">
        <f t="shared" si="141"/>
        <v>0</v>
      </c>
      <c r="AQ231" s="165"/>
      <c r="AR231" s="166"/>
      <c r="AS231" s="166"/>
      <c r="AT231" s="167">
        <f t="shared" si="142"/>
        <v>0</v>
      </c>
      <c r="AU231" s="165"/>
      <c r="AV231" s="166"/>
      <c r="AW231" s="166"/>
      <c r="AX231" s="167">
        <f t="shared" si="143"/>
        <v>0</v>
      </c>
      <c r="AY231" s="124"/>
    </row>
    <row r="232" spans="1:51" s="123" customFormat="1" ht="24.9" hidden="1" customHeight="1" x14ac:dyDescent="0.3">
      <c r="A232" s="34" t="s">
        <v>26</v>
      </c>
      <c r="B232" s="33" t="s">
        <v>25</v>
      </c>
      <c r="C232" s="165"/>
      <c r="D232" s="166"/>
      <c r="E232" s="166"/>
      <c r="F232" s="167">
        <f t="shared" si="132"/>
        <v>0</v>
      </c>
      <c r="G232" s="165"/>
      <c r="H232" s="166"/>
      <c r="I232" s="166"/>
      <c r="J232" s="167">
        <f t="shared" si="133"/>
        <v>0</v>
      </c>
      <c r="K232" s="165"/>
      <c r="L232" s="166"/>
      <c r="M232" s="166"/>
      <c r="N232" s="167">
        <f t="shared" si="134"/>
        <v>0</v>
      </c>
      <c r="O232" s="165"/>
      <c r="P232" s="166"/>
      <c r="Q232" s="166"/>
      <c r="R232" s="167">
        <f t="shared" si="135"/>
        <v>0</v>
      </c>
      <c r="S232" s="165"/>
      <c r="T232" s="166"/>
      <c r="U232" s="166"/>
      <c r="V232" s="167">
        <f t="shared" si="136"/>
        <v>0</v>
      </c>
      <c r="W232" s="165"/>
      <c r="X232" s="166"/>
      <c r="Y232" s="166"/>
      <c r="Z232" s="167">
        <f t="shared" si="137"/>
        <v>0</v>
      </c>
      <c r="AA232" s="165"/>
      <c r="AB232" s="166"/>
      <c r="AC232" s="166"/>
      <c r="AD232" s="167">
        <f t="shared" si="138"/>
        <v>0</v>
      </c>
      <c r="AE232" s="165"/>
      <c r="AF232" s="166"/>
      <c r="AG232" s="166"/>
      <c r="AH232" s="167">
        <f t="shared" si="139"/>
        <v>0</v>
      </c>
      <c r="AI232" s="165"/>
      <c r="AJ232" s="166"/>
      <c r="AK232" s="166"/>
      <c r="AL232" s="167">
        <f t="shared" si="140"/>
        <v>0</v>
      </c>
      <c r="AM232" s="165"/>
      <c r="AN232" s="166"/>
      <c r="AO232" s="166"/>
      <c r="AP232" s="167">
        <f t="shared" si="141"/>
        <v>0</v>
      </c>
      <c r="AQ232" s="165"/>
      <c r="AR232" s="166"/>
      <c r="AS232" s="166"/>
      <c r="AT232" s="167">
        <f t="shared" si="142"/>
        <v>0</v>
      </c>
      <c r="AU232" s="165"/>
      <c r="AV232" s="166"/>
      <c r="AW232" s="166"/>
      <c r="AX232" s="167">
        <f t="shared" si="143"/>
        <v>0</v>
      </c>
      <c r="AY232" s="124"/>
    </row>
    <row r="233" spans="1:51" s="123" customFormat="1" ht="24.9" hidden="1" customHeight="1" x14ac:dyDescent="0.3">
      <c r="A233" s="34" t="s">
        <v>24</v>
      </c>
      <c r="B233" s="33" t="s">
        <v>23</v>
      </c>
      <c r="C233" s="165"/>
      <c r="D233" s="166"/>
      <c r="E233" s="166"/>
      <c r="F233" s="167">
        <f t="shared" si="132"/>
        <v>0</v>
      </c>
      <c r="G233" s="165"/>
      <c r="H233" s="166"/>
      <c r="I233" s="166"/>
      <c r="J233" s="167">
        <f t="shared" si="133"/>
        <v>0</v>
      </c>
      <c r="K233" s="165"/>
      <c r="L233" s="166"/>
      <c r="M233" s="166"/>
      <c r="N233" s="167">
        <f t="shared" si="134"/>
        <v>0</v>
      </c>
      <c r="O233" s="165"/>
      <c r="P233" s="166"/>
      <c r="Q233" s="166"/>
      <c r="R233" s="167">
        <f t="shared" si="135"/>
        <v>0</v>
      </c>
      <c r="S233" s="165"/>
      <c r="T233" s="166"/>
      <c r="U233" s="166"/>
      <c r="V233" s="167">
        <f t="shared" si="136"/>
        <v>0</v>
      </c>
      <c r="W233" s="165"/>
      <c r="X233" s="166"/>
      <c r="Y233" s="166"/>
      <c r="Z233" s="167">
        <f t="shared" si="137"/>
        <v>0</v>
      </c>
      <c r="AA233" s="165"/>
      <c r="AB233" s="166"/>
      <c r="AC233" s="166"/>
      <c r="AD233" s="167">
        <f t="shared" si="138"/>
        <v>0</v>
      </c>
      <c r="AE233" s="165"/>
      <c r="AF233" s="166"/>
      <c r="AG233" s="166"/>
      <c r="AH233" s="167">
        <f t="shared" si="139"/>
        <v>0</v>
      </c>
      <c r="AI233" s="165"/>
      <c r="AJ233" s="166"/>
      <c r="AK233" s="166"/>
      <c r="AL233" s="167">
        <f t="shared" si="140"/>
        <v>0</v>
      </c>
      <c r="AM233" s="165"/>
      <c r="AN233" s="166"/>
      <c r="AO233" s="166"/>
      <c r="AP233" s="167">
        <f t="shared" si="141"/>
        <v>0</v>
      </c>
      <c r="AQ233" s="165"/>
      <c r="AR233" s="166"/>
      <c r="AS233" s="166"/>
      <c r="AT233" s="167">
        <f t="shared" si="142"/>
        <v>0</v>
      </c>
      <c r="AU233" s="165"/>
      <c r="AV233" s="166"/>
      <c r="AW233" s="166"/>
      <c r="AX233" s="167">
        <f t="shared" si="143"/>
        <v>0</v>
      </c>
      <c r="AY233" s="124"/>
    </row>
    <row r="234" spans="1:51" s="128" customFormat="1" ht="24.9" hidden="1" customHeight="1" x14ac:dyDescent="0.3">
      <c r="A234" s="28" t="s">
        <v>22</v>
      </c>
      <c r="B234" s="27" t="s">
        <v>21</v>
      </c>
      <c r="C234" s="168">
        <f>SUM(C232:C233)</f>
        <v>0</v>
      </c>
      <c r="D234" s="169">
        <f>SUM(D232:D233)</f>
        <v>0</v>
      </c>
      <c r="E234" s="169">
        <f>SUM(E232:E233)</f>
        <v>0</v>
      </c>
      <c r="F234" s="170">
        <f>IF((SUM(C234:E234))=SUM(F232:F233),SUM(F232:F233),"HIBA!")</f>
        <v>0</v>
      </c>
      <c r="G234" s="168">
        <f>SUM(G232:G233)</f>
        <v>0</v>
      </c>
      <c r="H234" s="169">
        <f>SUM(H232:H233)</f>
        <v>0</v>
      </c>
      <c r="I234" s="169">
        <f>SUM(I232:I233)</f>
        <v>0</v>
      </c>
      <c r="J234" s="170">
        <f>IF((SUM(F234:I234))=SUM(J232:J233),SUM(J232:J233),"HIBA!")</f>
        <v>0</v>
      </c>
      <c r="K234" s="168">
        <f>SUM(K232:K233)</f>
        <v>0</v>
      </c>
      <c r="L234" s="169">
        <f>SUM(L232:L233)</f>
        <v>0</v>
      </c>
      <c r="M234" s="169">
        <f>SUM(M232:M233)</f>
        <v>0</v>
      </c>
      <c r="N234" s="170">
        <f>IF((SUM(J234:M234))=SUM(N232:N233),SUM(N232:N233),"HIBA!")</f>
        <v>0</v>
      </c>
      <c r="O234" s="168">
        <f>SUM(O232:O233)</f>
        <v>0</v>
      </c>
      <c r="P234" s="169">
        <f>SUM(P232:P233)</f>
        <v>0</v>
      </c>
      <c r="Q234" s="169">
        <f>SUM(Q232:Q233)</f>
        <v>0</v>
      </c>
      <c r="R234" s="170">
        <f>IF((SUM(N234:Q234))=SUM(R232:R233),SUM(R232:R233),"HIBA!")</f>
        <v>0</v>
      </c>
      <c r="S234" s="168">
        <f>SUM(S232:S233)</f>
        <v>0</v>
      </c>
      <c r="T234" s="169">
        <f>SUM(T232:T233)</f>
        <v>0</v>
      </c>
      <c r="U234" s="169">
        <f>SUM(U232:U233)</f>
        <v>0</v>
      </c>
      <c r="V234" s="170">
        <f>IF((SUM(R234:U234))=SUM(V232:V233),SUM(V232:V233),"HIBA!")</f>
        <v>0</v>
      </c>
      <c r="W234" s="168">
        <f>SUM(W232:W233)</f>
        <v>0</v>
      </c>
      <c r="X234" s="169">
        <f>SUM(X232:X233)</f>
        <v>0</v>
      </c>
      <c r="Y234" s="169">
        <f>SUM(Y232:Y233)</f>
        <v>0</v>
      </c>
      <c r="Z234" s="170">
        <f>IF((SUM(V234:Y234))=SUM(Z232:Z233),SUM(Z232:Z233),"HIBA!")</f>
        <v>0</v>
      </c>
      <c r="AA234" s="168">
        <f>SUM(AA232:AA233)</f>
        <v>0</v>
      </c>
      <c r="AB234" s="169">
        <f>SUM(AB232:AB233)</f>
        <v>0</v>
      </c>
      <c r="AC234" s="169">
        <f>SUM(AC232:AC233)</f>
        <v>0</v>
      </c>
      <c r="AD234" s="170">
        <f>IF((SUM(Z234:AC234))=SUM(AD232:AD233),SUM(AD232:AD233),"HIBA!")</f>
        <v>0</v>
      </c>
      <c r="AE234" s="168">
        <f>SUM(AE232:AE233)</f>
        <v>0</v>
      </c>
      <c r="AF234" s="169">
        <f>SUM(AF232:AF233)</f>
        <v>0</v>
      </c>
      <c r="AG234" s="169">
        <f>SUM(AG232:AG233)</f>
        <v>0</v>
      </c>
      <c r="AH234" s="170">
        <f>IF((SUM(AD234:AG234))=SUM(AH232:AH233),SUM(AH232:AH233),"HIBA!")</f>
        <v>0</v>
      </c>
      <c r="AI234" s="168">
        <f>SUM(AI232:AI233)</f>
        <v>0</v>
      </c>
      <c r="AJ234" s="169">
        <f>SUM(AJ232:AJ233)</f>
        <v>0</v>
      </c>
      <c r="AK234" s="169">
        <f>SUM(AK232:AK233)</f>
        <v>0</v>
      </c>
      <c r="AL234" s="170">
        <f>IF((SUM(AH234:AK234))=SUM(AL232:AL233),SUM(AL232:AL233),"HIBA!")</f>
        <v>0</v>
      </c>
      <c r="AM234" s="168">
        <f>SUM(AM232:AM233)</f>
        <v>0</v>
      </c>
      <c r="AN234" s="169">
        <f>SUM(AN232:AN233)</f>
        <v>0</v>
      </c>
      <c r="AO234" s="169">
        <f>SUM(AO232:AO233)</f>
        <v>0</v>
      </c>
      <c r="AP234" s="170">
        <f>IF((SUM(AL234:AO234))=SUM(AP232:AP233),SUM(AP232:AP233),"HIBA!")</f>
        <v>0</v>
      </c>
      <c r="AQ234" s="168">
        <f>SUM(AQ232:AQ233)</f>
        <v>0</v>
      </c>
      <c r="AR234" s="169">
        <f>SUM(AR232:AR233)</f>
        <v>0</v>
      </c>
      <c r="AS234" s="169">
        <f>SUM(AS232:AS233)</f>
        <v>0</v>
      </c>
      <c r="AT234" s="170">
        <f>IF((SUM(AP234:AS234))=SUM(AT232:AT233),SUM(AT232:AT233),"HIBA!")</f>
        <v>0</v>
      </c>
      <c r="AU234" s="168">
        <f>SUM(AU232:AU233)</f>
        <v>0</v>
      </c>
      <c r="AV234" s="169">
        <f>SUM(AV232:AV233)</f>
        <v>0</v>
      </c>
      <c r="AW234" s="169">
        <f>SUM(AW232:AW233)</f>
        <v>0</v>
      </c>
      <c r="AX234" s="170">
        <f>IF((SUM(AT234:AW234))=SUM(AX232:AX233),SUM(AX232:AX233),"HIBA!")</f>
        <v>0</v>
      </c>
      <c r="AY234" s="129"/>
    </row>
    <row r="235" spans="1:51" s="128" customFormat="1" ht="24.9" customHeight="1" x14ac:dyDescent="0.3">
      <c r="A235" s="28" t="s">
        <v>20</v>
      </c>
      <c r="B235" s="27" t="s">
        <v>19</v>
      </c>
      <c r="C235" s="168">
        <f>SUM(C226:C231,C221,C216,C234)</f>
        <v>0</v>
      </c>
      <c r="D235" s="169">
        <f>SUM(D226:D231,D221,D216,D234)</f>
        <v>0</v>
      </c>
      <c r="E235" s="169">
        <f>SUM(E226:E231,E221,E216,E234)</f>
        <v>0</v>
      </c>
      <c r="F235" s="170">
        <f>IF((SUM(C235:E235))=SUM(F226:F231,F221,F216,F234),SUM(F226:F231,F221,F216,F234),"HIBA!")</f>
        <v>0</v>
      </c>
      <c r="G235" s="168">
        <f>SUM(G226:G231,G221,G216,G234)</f>
        <v>0</v>
      </c>
      <c r="H235" s="169">
        <f>SUM(H226:H231,H221,H216,H234)</f>
        <v>0</v>
      </c>
      <c r="I235" s="169">
        <f>SUM(I226:I231,I221,I216,I234)</f>
        <v>0</v>
      </c>
      <c r="J235" s="170">
        <f>IF((SUM(F235:I235))=SUM(J226:J231,J221,J216,J234),SUM(J226:J231,J221,J216,J234),"HIBA!")</f>
        <v>0</v>
      </c>
      <c r="K235" s="168">
        <f>SUM(K226:K231,K221,K216,K234)</f>
        <v>0</v>
      </c>
      <c r="L235" s="169">
        <f>SUM(L226:L231,L221,L216,L234)</f>
        <v>0</v>
      </c>
      <c r="M235" s="169">
        <f>SUM(M226:M231,M221,M216,M234)</f>
        <v>0</v>
      </c>
      <c r="N235" s="170">
        <f>IF((SUM(J235:M235))=SUM(N226:N231,N221,N216,N234),SUM(N226:N231,N221,N216,N234),"HIBA!")</f>
        <v>0</v>
      </c>
      <c r="O235" s="168">
        <f>SUM(O226:O231,O221,O216,O234)</f>
        <v>0</v>
      </c>
      <c r="P235" s="169">
        <f>SUM(P226:P231,P221,P216,P234)</f>
        <v>0</v>
      </c>
      <c r="Q235" s="169">
        <f>SUM(Q226:Q231,Q221,Q216,Q234)</f>
        <v>0</v>
      </c>
      <c r="R235" s="170">
        <f>IF((SUM(N235:Q235))=SUM(R226:R231,R221,R216,R234),SUM(R226:R231,R221,R216,R234),"HIBA!")</f>
        <v>0</v>
      </c>
      <c r="S235" s="168">
        <f>SUM(S226:S231,S221,S216,S234)</f>
        <v>0</v>
      </c>
      <c r="T235" s="169">
        <f>SUM(T226:T231,T221,T216,T234)</f>
        <v>0</v>
      </c>
      <c r="U235" s="169">
        <f>SUM(U226:U231,U221,U216,U234)</f>
        <v>0</v>
      </c>
      <c r="V235" s="170">
        <f>IF((SUM(R235:U235))=SUM(V226:V231,V221,V216,V234),SUM(V226:V231,V221,V216,V234),"HIBA!")</f>
        <v>0</v>
      </c>
      <c r="W235" s="168">
        <f>SUM(W226:W231,W221,W216,W234)</f>
        <v>0</v>
      </c>
      <c r="X235" s="169">
        <f>SUM(X226:X231,X221,X216,X234)</f>
        <v>0</v>
      </c>
      <c r="Y235" s="169">
        <f>SUM(Y226:Y231,Y221,Y216,Y234)</f>
        <v>0</v>
      </c>
      <c r="Z235" s="170">
        <f>IF((SUM(V235:Y235))=SUM(Z226:Z231,Z221,Z216,Z234),SUM(Z226:Z231,Z221,Z216,Z234),"HIBA!")</f>
        <v>0</v>
      </c>
      <c r="AA235" s="168">
        <f>SUM(AA226:AA231,AA221,AA216,AA234)</f>
        <v>0</v>
      </c>
      <c r="AB235" s="169">
        <f>SUM(AB226:AB231,AB221,AB216,AB234)</f>
        <v>0</v>
      </c>
      <c r="AC235" s="169">
        <f>SUM(AC226:AC231,AC221,AC216,AC234)</f>
        <v>0</v>
      </c>
      <c r="AD235" s="170">
        <f>IF((SUM(Z235:AC235))=SUM(AD226:AD231,AD221,AD216,AD234),SUM(AD226:AD231,AD221,AD216,AD234),"HIBA!")</f>
        <v>0</v>
      </c>
      <c r="AE235" s="168">
        <f>SUM(AE226:AE231,AE221,AE216,AE234)</f>
        <v>0</v>
      </c>
      <c r="AF235" s="169">
        <f>SUM(AF226:AF231,AF221,AF216,AF234)</f>
        <v>0</v>
      </c>
      <c r="AG235" s="169">
        <f>SUM(AG226:AG231,AG221,AG216,AG234)</f>
        <v>0</v>
      </c>
      <c r="AH235" s="170">
        <f>IF((SUM(AD235:AG235))=SUM(AH226:AH231,AH221,AH216,AH234),SUM(AH226:AH231,AH221,AH216,AH234),"HIBA!")</f>
        <v>0</v>
      </c>
      <c r="AI235" s="168">
        <f>SUM(AI226:AI231,AI221,AI216,AI234)</f>
        <v>0</v>
      </c>
      <c r="AJ235" s="169">
        <f>SUM(AJ226:AJ231,AJ221,AJ216,AJ234)</f>
        <v>0</v>
      </c>
      <c r="AK235" s="169">
        <f>SUM(AK226:AK231,AK221,AK216,AK234)</f>
        <v>0</v>
      </c>
      <c r="AL235" s="170">
        <f>IF((SUM(AH235:AK235))=SUM(AL226:AL231,AL221,AL216,AL234),SUM(AL226:AL231,AL221,AL216,AL234),"HIBA!")</f>
        <v>0</v>
      </c>
      <c r="AM235" s="168">
        <f>SUM(AM226:AM231,AM221,AM216,AM234)</f>
        <v>0</v>
      </c>
      <c r="AN235" s="169">
        <f>SUM(AN226:AN231,AN221,AN216,AN234)</f>
        <v>0</v>
      </c>
      <c r="AO235" s="169">
        <f>SUM(AO226:AO231,AO221,AO216,AO234)</f>
        <v>0</v>
      </c>
      <c r="AP235" s="170">
        <f>IF((SUM(AL235:AO235))=SUM(AP226:AP231,AP221,AP216,AP234),SUM(AP226:AP231,AP221,AP216,AP234),"HIBA!")</f>
        <v>0</v>
      </c>
      <c r="AQ235" s="168">
        <f>SUM(AQ226:AQ231,AQ221,AQ216,AQ234)</f>
        <v>0</v>
      </c>
      <c r="AR235" s="169">
        <f>SUM(AR226:AR231,AR221,AR216,AR234)</f>
        <v>0</v>
      </c>
      <c r="AS235" s="169">
        <f>SUM(AS226:AS231,AS221,AS216,AS234)</f>
        <v>0</v>
      </c>
      <c r="AT235" s="170">
        <f>IF((SUM(AP235:AS235))=SUM(AT226:AT231,AT221,AT216,AT234),SUM(AT226:AT231,AT221,AT216,AT234),"HIBA!")</f>
        <v>0</v>
      </c>
      <c r="AU235" s="168">
        <f>SUM(AU226:AU231,AU221,AU216,AU234)</f>
        <v>0</v>
      </c>
      <c r="AV235" s="169">
        <f>SUM(AV226:AV231,AV221,AV216,AV234)</f>
        <v>0</v>
      </c>
      <c r="AW235" s="169">
        <f>SUM(AW226:AW231,AW221,AW216,AW234)</f>
        <v>0</v>
      </c>
      <c r="AX235" s="170">
        <f>IF((SUM(AT235:AW235))=SUM(AX226:AX231,AX221,AX216,AX234),SUM(AX226:AX231,AX221,AX216,AX234),"HIBA!")</f>
        <v>0</v>
      </c>
      <c r="AY235" s="129"/>
    </row>
    <row r="236" spans="1:51" s="123" customFormat="1" ht="24.9" hidden="1" customHeight="1" x14ac:dyDescent="0.3">
      <c r="A236" s="34" t="s">
        <v>18</v>
      </c>
      <c r="B236" s="33" t="s">
        <v>17</v>
      </c>
      <c r="C236" s="165"/>
      <c r="D236" s="166"/>
      <c r="E236" s="166"/>
      <c r="F236" s="167">
        <f>SUM(C236:E236)</f>
        <v>0</v>
      </c>
      <c r="G236" s="165"/>
      <c r="H236" s="166"/>
      <c r="I236" s="166"/>
      <c r="J236" s="167">
        <f>SUM(F236:I236)</f>
        <v>0</v>
      </c>
      <c r="K236" s="165"/>
      <c r="L236" s="166"/>
      <c r="M236" s="166"/>
      <c r="N236" s="167">
        <f>SUM(J236:M236)</f>
        <v>0</v>
      </c>
      <c r="O236" s="165"/>
      <c r="P236" s="166"/>
      <c r="Q236" s="166"/>
      <c r="R236" s="167">
        <f>SUM(N236:Q236)</f>
        <v>0</v>
      </c>
      <c r="S236" s="165"/>
      <c r="T236" s="166"/>
      <c r="U236" s="166"/>
      <c r="V236" s="167">
        <f>SUM(R236:U236)</f>
        <v>0</v>
      </c>
      <c r="W236" s="165"/>
      <c r="X236" s="166"/>
      <c r="Y236" s="166"/>
      <c r="Z236" s="167">
        <f>SUM(V236:Y236)</f>
        <v>0</v>
      </c>
      <c r="AA236" s="165"/>
      <c r="AB236" s="166"/>
      <c r="AC236" s="166"/>
      <c r="AD236" s="167">
        <f>SUM(Z236:AC236)</f>
        <v>0</v>
      </c>
      <c r="AE236" s="165"/>
      <c r="AF236" s="166"/>
      <c r="AG236" s="166"/>
      <c r="AH236" s="167">
        <f>SUM(AD236:AG236)</f>
        <v>0</v>
      </c>
      <c r="AI236" s="165"/>
      <c r="AJ236" s="166"/>
      <c r="AK236" s="166"/>
      <c r="AL236" s="167">
        <f>SUM(AH236:AK236)</f>
        <v>0</v>
      </c>
      <c r="AM236" s="165"/>
      <c r="AN236" s="166"/>
      <c r="AO236" s="166"/>
      <c r="AP236" s="167">
        <f>SUM(AL236:AO236)</f>
        <v>0</v>
      </c>
      <c r="AQ236" s="165"/>
      <c r="AR236" s="166"/>
      <c r="AS236" s="166"/>
      <c r="AT236" s="167">
        <f>SUM(AP236:AS236)</f>
        <v>0</v>
      </c>
      <c r="AU236" s="165"/>
      <c r="AV236" s="166"/>
      <c r="AW236" s="166"/>
      <c r="AX236" s="167">
        <f>SUM(AT236:AW236)</f>
        <v>0</v>
      </c>
      <c r="AY236" s="124"/>
    </row>
    <row r="237" spans="1:51" s="123" customFormat="1" ht="24.9" hidden="1" customHeight="1" x14ac:dyDescent="0.3">
      <c r="A237" s="34" t="s">
        <v>16</v>
      </c>
      <c r="B237" s="33" t="s">
        <v>15</v>
      </c>
      <c r="C237" s="165"/>
      <c r="D237" s="166"/>
      <c r="E237" s="166"/>
      <c r="F237" s="167">
        <f>SUM(C237:E237)</f>
        <v>0</v>
      </c>
      <c r="G237" s="165"/>
      <c r="H237" s="166"/>
      <c r="I237" s="166"/>
      <c r="J237" s="167">
        <f>SUM(F237:I237)</f>
        <v>0</v>
      </c>
      <c r="K237" s="165"/>
      <c r="L237" s="166"/>
      <c r="M237" s="166"/>
      <c r="N237" s="167">
        <f>SUM(J237:M237)</f>
        <v>0</v>
      </c>
      <c r="O237" s="165"/>
      <c r="P237" s="166"/>
      <c r="Q237" s="166"/>
      <c r="R237" s="167">
        <f>SUM(N237:Q237)</f>
        <v>0</v>
      </c>
      <c r="S237" s="165"/>
      <c r="T237" s="166"/>
      <c r="U237" s="166"/>
      <c r="V237" s="167">
        <f>SUM(R237:U237)</f>
        <v>0</v>
      </c>
      <c r="W237" s="165"/>
      <c r="X237" s="166"/>
      <c r="Y237" s="166"/>
      <c r="Z237" s="167">
        <f>SUM(V237:Y237)</f>
        <v>0</v>
      </c>
      <c r="AA237" s="165"/>
      <c r="AB237" s="166"/>
      <c r="AC237" s="166"/>
      <c r="AD237" s="167">
        <f>SUM(Z237:AC237)</f>
        <v>0</v>
      </c>
      <c r="AE237" s="165"/>
      <c r="AF237" s="166"/>
      <c r="AG237" s="166"/>
      <c r="AH237" s="167">
        <f>SUM(AD237:AG237)</f>
        <v>0</v>
      </c>
      <c r="AI237" s="165"/>
      <c r="AJ237" s="166"/>
      <c r="AK237" s="166"/>
      <c r="AL237" s="167">
        <f>SUM(AH237:AK237)</f>
        <v>0</v>
      </c>
      <c r="AM237" s="165"/>
      <c r="AN237" s="166"/>
      <c r="AO237" s="166"/>
      <c r="AP237" s="167">
        <f>SUM(AL237:AO237)</f>
        <v>0</v>
      </c>
      <c r="AQ237" s="165"/>
      <c r="AR237" s="166"/>
      <c r="AS237" s="166"/>
      <c r="AT237" s="167">
        <f>SUM(AP237:AS237)</f>
        <v>0</v>
      </c>
      <c r="AU237" s="165"/>
      <c r="AV237" s="166"/>
      <c r="AW237" s="166"/>
      <c r="AX237" s="167">
        <f>SUM(AT237:AW237)</f>
        <v>0</v>
      </c>
      <c r="AY237" s="124"/>
    </row>
    <row r="238" spans="1:51" s="123" customFormat="1" ht="24.9" hidden="1" customHeight="1" x14ac:dyDescent="0.3">
      <c r="A238" s="34" t="s">
        <v>14</v>
      </c>
      <c r="B238" s="33" t="s">
        <v>13</v>
      </c>
      <c r="C238" s="165"/>
      <c r="D238" s="166"/>
      <c r="E238" s="166"/>
      <c r="F238" s="167">
        <f>SUM(C238:E238)</f>
        <v>0</v>
      </c>
      <c r="G238" s="165"/>
      <c r="H238" s="166"/>
      <c r="I238" s="166"/>
      <c r="J238" s="167">
        <f>SUM(F238:I238)</f>
        <v>0</v>
      </c>
      <c r="K238" s="165"/>
      <c r="L238" s="166"/>
      <c r="M238" s="166"/>
      <c r="N238" s="167">
        <f>SUM(J238:M238)</f>
        <v>0</v>
      </c>
      <c r="O238" s="165"/>
      <c r="P238" s="166"/>
      <c r="Q238" s="166"/>
      <c r="R238" s="167">
        <f>SUM(N238:Q238)</f>
        <v>0</v>
      </c>
      <c r="S238" s="165"/>
      <c r="T238" s="166"/>
      <c r="U238" s="166"/>
      <c r="V238" s="167">
        <f>SUM(R238:U238)</f>
        <v>0</v>
      </c>
      <c r="W238" s="165"/>
      <c r="X238" s="166"/>
      <c r="Y238" s="166"/>
      <c r="Z238" s="167">
        <f>SUM(V238:Y238)</f>
        <v>0</v>
      </c>
      <c r="AA238" s="165"/>
      <c r="AB238" s="166"/>
      <c r="AC238" s="166"/>
      <c r="AD238" s="167">
        <f>SUM(Z238:AC238)</f>
        <v>0</v>
      </c>
      <c r="AE238" s="165"/>
      <c r="AF238" s="166"/>
      <c r="AG238" s="166"/>
      <c r="AH238" s="167">
        <f>SUM(AD238:AG238)</f>
        <v>0</v>
      </c>
      <c r="AI238" s="165"/>
      <c r="AJ238" s="166"/>
      <c r="AK238" s="166"/>
      <c r="AL238" s="167">
        <f>SUM(AH238:AK238)</f>
        <v>0</v>
      </c>
      <c r="AM238" s="165"/>
      <c r="AN238" s="166"/>
      <c r="AO238" s="166"/>
      <c r="AP238" s="167">
        <f>SUM(AL238:AO238)</f>
        <v>0</v>
      </c>
      <c r="AQ238" s="165"/>
      <c r="AR238" s="166"/>
      <c r="AS238" s="166"/>
      <c r="AT238" s="167">
        <f>SUM(AP238:AS238)</f>
        <v>0</v>
      </c>
      <c r="AU238" s="165"/>
      <c r="AV238" s="166"/>
      <c r="AW238" s="166"/>
      <c r="AX238" s="167">
        <f>SUM(AT238:AW238)</f>
        <v>0</v>
      </c>
      <c r="AY238" s="124"/>
    </row>
    <row r="239" spans="1:51" s="123" customFormat="1" ht="24.9" hidden="1" customHeight="1" x14ac:dyDescent="0.3">
      <c r="A239" s="34" t="s">
        <v>12</v>
      </c>
      <c r="B239" s="33" t="s">
        <v>11</v>
      </c>
      <c r="C239" s="165"/>
      <c r="D239" s="166"/>
      <c r="E239" s="166"/>
      <c r="F239" s="167">
        <f>SUM(C239:E239)</f>
        <v>0</v>
      </c>
      <c r="G239" s="165"/>
      <c r="H239" s="166"/>
      <c r="I239" s="166"/>
      <c r="J239" s="167">
        <f>SUM(F239:I239)</f>
        <v>0</v>
      </c>
      <c r="K239" s="165"/>
      <c r="L239" s="166"/>
      <c r="M239" s="166"/>
      <c r="N239" s="167">
        <f>SUM(J239:M239)</f>
        <v>0</v>
      </c>
      <c r="O239" s="165"/>
      <c r="P239" s="166"/>
      <c r="Q239" s="166"/>
      <c r="R239" s="167">
        <f>SUM(N239:Q239)</f>
        <v>0</v>
      </c>
      <c r="S239" s="165"/>
      <c r="T239" s="166"/>
      <c r="U239" s="166"/>
      <c r="V239" s="167">
        <f>SUM(R239:U239)</f>
        <v>0</v>
      </c>
      <c r="W239" s="165"/>
      <c r="X239" s="166"/>
      <c r="Y239" s="166"/>
      <c r="Z239" s="167">
        <f>SUM(V239:Y239)</f>
        <v>0</v>
      </c>
      <c r="AA239" s="165"/>
      <c r="AB239" s="166"/>
      <c r="AC239" s="166"/>
      <c r="AD239" s="167">
        <f>SUM(Z239:AC239)</f>
        <v>0</v>
      </c>
      <c r="AE239" s="165"/>
      <c r="AF239" s="166"/>
      <c r="AG239" s="166"/>
      <c r="AH239" s="167">
        <f>SUM(AD239:AG239)</f>
        <v>0</v>
      </c>
      <c r="AI239" s="165"/>
      <c r="AJ239" s="166"/>
      <c r="AK239" s="166"/>
      <c r="AL239" s="167">
        <f>SUM(AH239:AK239)</f>
        <v>0</v>
      </c>
      <c r="AM239" s="165"/>
      <c r="AN239" s="166"/>
      <c r="AO239" s="166"/>
      <c r="AP239" s="167">
        <f>SUM(AL239:AO239)</f>
        <v>0</v>
      </c>
      <c r="AQ239" s="165"/>
      <c r="AR239" s="166"/>
      <c r="AS239" s="166"/>
      <c r="AT239" s="167">
        <f>SUM(AP239:AS239)</f>
        <v>0</v>
      </c>
      <c r="AU239" s="165"/>
      <c r="AV239" s="166"/>
      <c r="AW239" s="166"/>
      <c r="AX239" s="167">
        <f>SUM(AT239:AW239)</f>
        <v>0</v>
      </c>
      <c r="AY239" s="124"/>
    </row>
    <row r="240" spans="1:51" s="123" customFormat="1" ht="24.9" hidden="1" customHeight="1" x14ac:dyDescent="0.3">
      <c r="A240" s="34" t="s">
        <v>10</v>
      </c>
      <c r="B240" s="33" t="s">
        <v>9</v>
      </c>
      <c r="C240" s="165"/>
      <c r="D240" s="166"/>
      <c r="E240" s="166"/>
      <c r="F240" s="167">
        <f>SUM(C240:E240)</f>
        <v>0</v>
      </c>
      <c r="G240" s="165"/>
      <c r="H240" s="166"/>
      <c r="I240" s="166"/>
      <c r="J240" s="167">
        <f>SUM(F240:I240)</f>
        <v>0</v>
      </c>
      <c r="K240" s="165"/>
      <c r="L240" s="166"/>
      <c r="M240" s="166"/>
      <c r="N240" s="167">
        <f>SUM(J240:M240)</f>
        <v>0</v>
      </c>
      <c r="O240" s="165"/>
      <c r="P240" s="166"/>
      <c r="Q240" s="166"/>
      <c r="R240" s="167">
        <f>SUM(N240:Q240)</f>
        <v>0</v>
      </c>
      <c r="S240" s="165"/>
      <c r="T240" s="166"/>
      <c r="U240" s="166"/>
      <c r="V240" s="167">
        <f>SUM(R240:U240)</f>
        <v>0</v>
      </c>
      <c r="W240" s="165"/>
      <c r="X240" s="166"/>
      <c r="Y240" s="166"/>
      <c r="Z240" s="167">
        <f>SUM(V240:Y240)</f>
        <v>0</v>
      </c>
      <c r="AA240" s="165"/>
      <c r="AB240" s="166"/>
      <c r="AC240" s="166"/>
      <c r="AD240" s="167">
        <f>SUM(Z240:AC240)</f>
        <v>0</v>
      </c>
      <c r="AE240" s="165"/>
      <c r="AF240" s="166"/>
      <c r="AG240" s="166"/>
      <c r="AH240" s="167">
        <f>SUM(AD240:AG240)</f>
        <v>0</v>
      </c>
      <c r="AI240" s="165"/>
      <c r="AJ240" s="166"/>
      <c r="AK240" s="166"/>
      <c r="AL240" s="167">
        <f>SUM(AH240:AK240)</f>
        <v>0</v>
      </c>
      <c r="AM240" s="165"/>
      <c r="AN240" s="166"/>
      <c r="AO240" s="166"/>
      <c r="AP240" s="167">
        <f>SUM(AL240:AO240)</f>
        <v>0</v>
      </c>
      <c r="AQ240" s="165"/>
      <c r="AR240" s="166"/>
      <c r="AS240" s="166"/>
      <c r="AT240" s="167">
        <f>SUM(AP240:AS240)</f>
        <v>0</v>
      </c>
      <c r="AU240" s="165"/>
      <c r="AV240" s="166"/>
      <c r="AW240" s="166"/>
      <c r="AX240" s="167">
        <f>SUM(AT240:AW240)</f>
        <v>0</v>
      </c>
      <c r="AY240" s="124"/>
    </row>
    <row r="241" spans="1:51" s="128" customFormat="1" ht="24.9" hidden="1" customHeight="1" x14ac:dyDescent="0.3">
      <c r="A241" s="28" t="s">
        <v>8</v>
      </c>
      <c r="B241" s="27" t="s">
        <v>7</v>
      </c>
      <c r="C241" s="168">
        <f>SUM(C236:C240)</f>
        <v>0</v>
      </c>
      <c r="D241" s="169">
        <f>SUM(D236:D240)</f>
        <v>0</v>
      </c>
      <c r="E241" s="169">
        <f>SUM(E236:E240)</f>
        <v>0</v>
      </c>
      <c r="F241" s="170">
        <f>IF((SUM(C241:E241))=SUM(F236:F240),SUM(F236:F240),"HIBA!")</f>
        <v>0</v>
      </c>
      <c r="G241" s="168">
        <f>SUM(G236:G240)</f>
        <v>0</v>
      </c>
      <c r="H241" s="169">
        <f>SUM(H236:H240)</f>
        <v>0</v>
      </c>
      <c r="I241" s="169">
        <f>SUM(I236:I240)</f>
        <v>0</v>
      </c>
      <c r="J241" s="170">
        <f>IF((SUM(F241:I241))=SUM(J236:J240),SUM(J236:J240),"HIBA!")</f>
        <v>0</v>
      </c>
      <c r="K241" s="168">
        <f>SUM(K236:K240)</f>
        <v>0</v>
      </c>
      <c r="L241" s="169">
        <f>SUM(L236:L240)</f>
        <v>0</v>
      </c>
      <c r="M241" s="169">
        <f>SUM(M236:M240)</f>
        <v>0</v>
      </c>
      <c r="N241" s="170">
        <f>IF((SUM(J241:M241))=SUM(N236:N240),SUM(N236:N240),"HIBA!")</f>
        <v>0</v>
      </c>
      <c r="O241" s="168">
        <f>SUM(O236:O240)</f>
        <v>0</v>
      </c>
      <c r="P241" s="169">
        <f>SUM(P236:P240)</f>
        <v>0</v>
      </c>
      <c r="Q241" s="169">
        <f>SUM(Q236:Q240)</f>
        <v>0</v>
      </c>
      <c r="R241" s="170">
        <f>IF((SUM(N241:Q241))=SUM(R236:R240),SUM(R236:R240),"HIBA!")</f>
        <v>0</v>
      </c>
      <c r="S241" s="168">
        <f>SUM(S236:S240)</f>
        <v>0</v>
      </c>
      <c r="T241" s="169">
        <f>SUM(T236:T240)</f>
        <v>0</v>
      </c>
      <c r="U241" s="169">
        <f>SUM(U236:U240)</f>
        <v>0</v>
      </c>
      <c r="V241" s="170">
        <f>IF((SUM(R241:U241))=SUM(V236:V240),SUM(V236:V240),"HIBA!")</f>
        <v>0</v>
      </c>
      <c r="W241" s="168">
        <f>SUM(W236:W240)</f>
        <v>0</v>
      </c>
      <c r="X241" s="169">
        <f>SUM(X236:X240)</f>
        <v>0</v>
      </c>
      <c r="Y241" s="169">
        <f>SUM(Y236:Y240)</f>
        <v>0</v>
      </c>
      <c r="Z241" s="170">
        <f>IF((SUM(V241:Y241))=SUM(Z236:Z240),SUM(Z236:Z240),"HIBA!")</f>
        <v>0</v>
      </c>
      <c r="AA241" s="168">
        <f>SUM(AA236:AA240)</f>
        <v>0</v>
      </c>
      <c r="AB241" s="169">
        <f>SUM(AB236:AB240)</f>
        <v>0</v>
      </c>
      <c r="AC241" s="169">
        <f>SUM(AC236:AC240)</f>
        <v>0</v>
      </c>
      <c r="AD241" s="170">
        <f>IF((SUM(Z241:AC241))=SUM(AD236:AD240),SUM(AD236:AD240),"HIBA!")</f>
        <v>0</v>
      </c>
      <c r="AE241" s="168">
        <f>SUM(AE236:AE240)</f>
        <v>0</v>
      </c>
      <c r="AF241" s="169">
        <f>SUM(AF236:AF240)</f>
        <v>0</v>
      </c>
      <c r="AG241" s="169">
        <f>SUM(AG236:AG240)</f>
        <v>0</v>
      </c>
      <c r="AH241" s="170">
        <f>IF((SUM(AD241:AG241))=SUM(AH236:AH240),SUM(AH236:AH240),"HIBA!")</f>
        <v>0</v>
      </c>
      <c r="AI241" s="168">
        <f>SUM(AI236:AI240)</f>
        <v>0</v>
      </c>
      <c r="AJ241" s="169">
        <f>SUM(AJ236:AJ240)</f>
        <v>0</v>
      </c>
      <c r="AK241" s="169">
        <f>SUM(AK236:AK240)</f>
        <v>0</v>
      </c>
      <c r="AL241" s="170">
        <f>IF((SUM(AH241:AK241))=SUM(AL236:AL240),SUM(AL236:AL240),"HIBA!")</f>
        <v>0</v>
      </c>
      <c r="AM241" s="168">
        <f>SUM(AM236:AM240)</f>
        <v>0</v>
      </c>
      <c r="AN241" s="169">
        <f>SUM(AN236:AN240)</f>
        <v>0</v>
      </c>
      <c r="AO241" s="169">
        <f>SUM(AO236:AO240)</f>
        <v>0</v>
      </c>
      <c r="AP241" s="170">
        <f>IF((SUM(AL241:AO241))=SUM(AP236:AP240),SUM(AP236:AP240),"HIBA!")</f>
        <v>0</v>
      </c>
      <c r="AQ241" s="168">
        <f>SUM(AQ236:AQ240)</f>
        <v>0</v>
      </c>
      <c r="AR241" s="169">
        <f>SUM(AR236:AR240)</f>
        <v>0</v>
      </c>
      <c r="AS241" s="169">
        <f>SUM(AS236:AS240)</f>
        <v>0</v>
      </c>
      <c r="AT241" s="170">
        <f>IF((SUM(AP241:AS241))=SUM(AT236:AT240),SUM(AT236:AT240),"HIBA!")</f>
        <v>0</v>
      </c>
      <c r="AU241" s="168">
        <f>SUM(AU236:AU240)</f>
        <v>0</v>
      </c>
      <c r="AV241" s="169">
        <f>SUM(AV236:AV240)</f>
        <v>0</v>
      </c>
      <c r="AW241" s="169">
        <f>SUM(AW236:AW240)</f>
        <v>0</v>
      </c>
      <c r="AX241" s="170">
        <f>IF((SUM(AT241:AW241))=SUM(AX236:AX240),SUM(AX236:AX240),"HIBA!")</f>
        <v>0</v>
      </c>
      <c r="AY241" s="129"/>
    </row>
    <row r="242" spans="1:51" s="142" customFormat="1" ht="24.9" hidden="1" customHeight="1" x14ac:dyDescent="0.3">
      <c r="A242" s="22" t="s">
        <v>6</v>
      </c>
      <c r="B242" s="21" t="s">
        <v>5</v>
      </c>
      <c r="C242" s="172"/>
      <c r="D242" s="173"/>
      <c r="E242" s="173"/>
      <c r="F242" s="171">
        <f>SUM(C242:E242)</f>
        <v>0</v>
      </c>
      <c r="G242" s="172"/>
      <c r="H242" s="173"/>
      <c r="I242" s="173"/>
      <c r="J242" s="171">
        <f>SUM(F242:I242)</f>
        <v>0</v>
      </c>
      <c r="K242" s="172"/>
      <c r="L242" s="173"/>
      <c r="M242" s="173"/>
      <c r="N242" s="171">
        <f>SUM(J242:M242)</f>
        <v>0</v>
      </c>
      <c r="O242" s="172"/>
      <c r="P242" s="173"/>
      <c r="Q242" s="173"/>
      <c r="R242" s="171">
        <f>SUM(N242:Q242)</f>
        <v>0</v>
      </c>
      <c r="S242" s="172"/>
      <c r="T242" s="173"/>
      <c r="U242" s="173"/>
      <c r="V242" s="171">
        <f>SUM(R242:U242)</f>
        <v>0</v>
      </c>
      <c r="W242" s="172"/>
      <c r="X242" s="173"/>
      <c r="Y242" s="173"/>
      <c r="Z242" s="171">
        <f>SUM(V242:Y242)</f>
        <v>0</v>
      </c>
      <c r="AA242" s="172"/>
      <c r="AB242" s="173"/>
      <c r="AC242" s="173"/>
      <c r="AD242" s="171">
        <f>SUM(Z242:AC242)</f>
        <v>0</v>
      </c>
      <c r="AE242" s="172"/>
      <c r="AF242" s="173"/>
      <c r="AG242" s="173"/>
      <c r="AH242" s="171">
        <f>SUM(AD242:AG242)</f>
        <v>0</v>
      </c>
      <c r="AI242" s="172"/>
      <c r="AJ242" s="173"/>
      <c r="AK242" s="173"/>
      <c r="AL242" s="171">
        <f>SUM(AH242:AK242)</f>
        <v>0</v>
      </c>
      <c r="AM242" s="172"/>
      <c r="AN242" s="173"/>
      <c r="AO242" s="173"/>
      <c r="AP242" s="171">
        <f>SUM(AL242:AO242)</f>
        <v>0</v>
      </c>
      <c r="AQ242" s="172"/>
      <c r="AR242" s="173"/>
      <c r="AS242" s="173"/>
      <c r="AT242" s="171">
        <f>SUM(AP242:AS242)</f>
        <v>0</v>
      </c>
      <c r="AU242" s="172"/>
      <c r="AV242" s="173"/>
      <c r="AW242" s="173"/>
      <c r="AX242" s="171">
        <f>SUM(AT242:AW242)</f>
        <v>0</v>
      </c>
      <c r="AY242" s="143"/>
    </row>
    <row r="243" spans="1:51" s="142" customFormat="1" ht="24.9" hidden="1" customHeight="1" x14ac:dyDescent="0.3">
      <c r="A243" s="22" t="s">
        <v>4</v>
      </c>
      <c r="B243" s="21" t="s">
        <v>3</v>
      </c>
      <c r="C243" s="172"/>
      <c r="D243" s="173"/>
      <c r="E243" s="173"/>
      <c r="F243" s="171">
        <f>SUM(C243:E243)</f>
        <v>0</v>
      </c>
      <c r="G243" s="172"/>
      <c r="H243" s="173"/>
      <c r="I243" s="173"/>
      <c r="J243" s="171">
        <f>SUM(F243:I243)</f>
        <v>0</v>
      </c>
      <c r="K243" s="172"/>
      <c r="L243" s="173"/>
      <c r="M243" s="173"/>
      <c r="N243" s="171">
        <f>SUM(J243:M243)</f>
        <v>0</v>
      </c>
      <c r="O243" s="172"/>
      <c r="P243" s="173"/>
      <c r="Q243" s="173"/>
      <c r="R243" s="171">
        <f>SUM(N243:Q243)</f>
        <v>0</v>
      </c>
      <c r="S243" s="172"/>
      <c r="T243" s="173"/>
      <c r="U243" s="173"/>
      <c r="V243" s="171">
        <f>SUM(R243:U243)</f>
        <v>0</v>
      </c>
      <c r="W243" s="172"/>
      <c r="X243" s="173"/>
      <c r="Y243" s="173"/>
      <c r="Z243" s="171">
        <f>SUM(V243:Y243)</f>
        <v>0</v>
      </c>
      <c r="AA243" s="172"/>
      <c r="AB243" s="173"/>
      <c r="AC243" s="173"/>
      <c r="AD243" s="171">
        <f>SUM(Z243:AC243)</f>
        <v>0</v>
      </c>
      <c r="AE243" s="172"/>
      <c r="AF243" s="173"/>
      <c r="AG243" s="173"/>
      <c r="AH243" s="171">
        <f>SUM(AD243:AG243)</f>
        <v>0</v>
      </c>
      <c r="AI243" s="172"/>
      <c r="AJ243" s="173"/>
      <c r="AK243" s="173"/>
      <c r="AL243" s="171">
        <f>SUM(AH243:AK243)</f>
        <v>0</v>
      </c>
      <c r="AM243" s="172"/>
      <c r="AN243" s="173"/>
      <c r="AO243" s="173"/>
      <c r="AP243" s="171">
        <f>SUM(AL243:AO243)</f>
        <v>0</v>
      </c>
      <c r="AQ243" s="172"/>
      <c r="AR243" s="173"/>
      <c r="AS243" s="173"/>
      <c r="AT243" s="171">
        <f>SUM(AP243:AS243)</f>
        <v>0</v>
      </c>
      <c r="AU243" s="172"/>
      <c r="AV243" s="173"/>
      <c r="AW243" s="173"/>
      <c r="AX243" s="171">
        <f>SUM(AT243:AW243)</f>
        <v>0</v>
      </c>
      <c r="AY243" s="143"/>
    </row>
    <row r="244" spans="1:51" s="133" customFormat="1" ht="30" customHeight="1" x14ac:dyDescent="0.3">
      <c r="A244" s="16" t="s">
        <v>2</v>
      </c>
      <c r="B244" s="15" t="s">
        <v>1</v>
      </c>
      <c r="C244" s="174">
        <f>SUM(C241:C243,C235)</f>
        <v>0</v>
      </c>
      <c r="D244" s="175">
        <f>SUM(D241:D243,D235)</f>
        <v>0</v>
      </c>
      <c r="E244" s="175">
        <f>SUM(E241:E243,E235)</f>
        <v>0</v>
      </c>
      <c r="F244" s="176">
        <f>IF((SUM(C244:E244))=SUM(F241:F243,F235),SUM(F241:F243,F235),"HIBA!")</f>
        <v>0</v>
      </c>
      <c r="G244" s="174">
        <f>SUM(G241:G243,G235)</f>
        <v>0</v>
      </c>
      <c r="H244" s="175">
        <f>SUM(H241:H243,H235)</f>
        <v>0</v>
      </c>
      <c r="I244" s="175">
        <f>SUM(I241:I243,I235)</f>
        <v>0</v>
      </c>
      <c r="J244" s="176">
        <f>IF((SUM(F244:I244))=SUM(J241:J243,J235),SUM(J241:J243,J235),"HIBA!")</f>
        <v>0</v>
      </c>
      <c r="K244" s="174">
        <f>SUM(K241:K243,K235)</f>
        <v>0</v>
      </c>
      <c r="L244" s="175">
        <f>SUM(L241:L243,L235)</f>
        <v>0</v>
      </c>
      <c r="M244" s="175">
        <f>SUM(M241:M243,M235)</f>
        <v>0</v>
      </c>
      <c r="N244" s="176">
        <f>IF((SUM(J244:M244))=SUM(N241:N243,N235),SUM(N241:N243,N235),"HIBA!")</f>
        <v>0</v>
      </c>
      <c r="O244" s="174">
        <f>SUM(O241:O243,O235)</f>
        <v>0</v>
      </c>
      <c r="P244" s="175">
        <f>SUM(P241:P243,P235)</f>
        <v>0</v>
      </c>
      <c r="Q244" s="175">
        <f>SUM(Q241:Q243,Q235)</f>
        <v>0</v>
      </c>
      <c r="R244" s="176">
        <f>IF((SUM(N244:Q244))=SUM(R241:R243,R235),SUM(R241:R243,R235),"HIBA!")</f>
        <v>0</v>
      </c>
      <c r="S244" s="174">
        <f>SUM(S241:S243,S235)</f>
        <v>0</v>
      </c>
      <c r="T244" s="175">
        <f>SUM(T241:T243,T235)</f>
        <v>0</v>
      </c>
      <c r="U244" s="175">
        <f>SUM(U241:U243,U235)</f>
        <v>0</v>
      </c>
      <c r="V244" s="176">
        <f>IF((SUM(R244:U244))=SUM(V241:V243,V235),SUM(V241:V243,V235),"HIBA!")</f>
        <v>0</v>
      </c>
      <c r="W244" s="174">
        <f>SUM(W241:W243,W235)</f>
        <v>0</v>
      </c>
      <c r="X244" s="175">
        <f>SUM(X241:X243,X235)</f>
        <v>0</v>
      </c>
      <c r="Y244" s="175">
        <f>SUM(Y241:Y243,Y235)</f>
        <v>0</v>
      </c>
      <c r="Z244" s="176">
        <f>IF((SUM(V244:Y244))=SUM(Z241:Z243,Z235),SUM(Z241:Z243,Z235),"HIBA!")</f>
        <v>0</v>
      </c>
      <c r="AA244" s="174">
        <f>SUM(AA241:AA243,AA235)</f>
        <v>0</v>
      </c>
      <c r="AB244" s="175">
        <f>SUM(AB241:AB243,AB235)</f>
        <v>0</v>
      </c>
      <c r="AC244" s="175">
        <f>SUM(AC241:AC243,AC235)</f>
        <v>0</v>
      </c>
      <c r="AD244" s="176">
        <f>IF((SUM(Z244:AC244))=SUM(AD241:AD243,AD235),SUM(AD241:AD243,AD235),"HIBA!")</f>
        <v>0</v>
      </c>
      <c r="AE244" s="174">
        <f>SUM(AE241:AE243,AE235)</f>
        <v>0</v>
      </c>
      <c r="AF244" s="175">
        <f>SUM(AF241:AF243,AF235)</f>
        <v>0</v>
      </c>
      <c r="AG244" s="175">
        <f>SUM(AG241:AG243,AG235)</f>
        <v>0</v>
      </c>
      <c r="AH244" s="176">
        <f>IF((SUM(AD244:AG244))=SUM(AH241:AH243,AH235),SUM(AH241:AH243,AH235),"HIBA!")</f>
        <v>0</v>
      </c>
      <c r="AI244" s="174">
        <f>SUM(AI241:AI243,AI235)</f>
        <v>0</v>
      </c>
      <c r="AJ244" s="175">
        <f>SUM(AJ241:AJ243,AJ235)</f>
        <v>0</v>
      </c>
      <c r="AK244" s="175">
        <f>SUM(AK241:AK243,AK235)</f>
        <v>0</v>
      </c>
      <c r="AL244" s="176">
        <f>IF((SUM(AH244:AK244))=SUM(AL241:AL243,AL235),SUM(AL241:AL243,AL235),"HIBA!")</f>
        <v>0</v>
      </c>
      <c r="AM244" s="174">
        <f>SUM(AM241:AM243,AM235)</f>
        <v>0</v>
      </c>
      <c r="AN244" s="175">
        <f>SUM(AN241:AN243,AN235)</f>
        <v>0</v>
      </c>
      <c r="AO244" s="175">
        <f>SUM(AO241:AO243,AO235)</f>
        <v>0</v>
      </c>
      <c r="AP244" s="176">
        <f>IF((SUM(AL244:AO244))=SUM(AP241:AP243,AP235),SUM(AP241:AP243,AP235),"HIBA!")</f>
        <v>0</v>
      </c>
      <c r="AQ244" s="174">
        <f>SUM(AQ241:AQ243,AQ235)</f>
        <v>0</v>
      </c>
      <c r="AR244" s="175">
        <f>SUM(AR241:AR243,AR235)</f>
        <v>0</v>
      </c>
      <c r="AS244" s="175">
        <f>SUM(AS241:AS243,AS235)</f>
        <v>0</v>
      </c>
      <c r="AT244" s="176">
        <f>IF((SUM(AP244:AS244))=SUM(AT241:AT243,AT235),SUM(AT241:AT243,AT235),"HIBA!")</f>
        <v>0</v>
      </c>
      <c r="AU244" s="174">
        <f>SUM(AU241:AU243,AU235)</f>
        <v>0</v>
      </c>
      <c r="AV244" s="175">
        <f>SUM(AV241:AV243,AV235)</f>
        <v>0</v>
      </c>
      <c r="AW244" s="175">
        <f>SUM(AW241:AW243,AW235)</f>
        <v>0</v>
      </c>
      <c r="AX244" s="176">
        <f>IF((SUM(AT244:AW244))=SUM(AX241:AX243,AX235),SUM(AX241:AX243,AX235),"HIBA!")</f>
        <v>0</v>
      </c>
      <c r="AY244" s="134"/>
    </row>
    <row r="245" spans="1:51" s="148" customFormat="1" ht="30" customHeight="1" thickBot="1" x14ac:dyDescent="0.35">
      <c r="A245" s="155" t="s">
        <v>0</v>
      </c>
      <c r="B245" s="9"/>
      <c r="C245" s="183">
        <f>SUM(C244,C212)</f>
        <v>0</v>
      </c>
      <c r="D245" s="184">
        <f>SUM(D244,D212)</f>
        <v>0</v>
      </c>
      <c r="E245" s="184">
        <f>SUM(E244,E212)</f>
        <v>0</v>
      </c>
      <c r="F245" s="185">
        <f>IF((SUM(C245:E245))=SUM(F244,F212),SUM(F244,F212),"HIBA!")</f>
        <v>0</v>
      </c>
      <c r="G245" s="183">
        <f>SUM(G244,G212)</f>
        <v>0</v>
      </c>
      <c r="H245" s="184">
        <f>SUM(H244,H212)</f>
        <v>0</v>
      </c>
      <c r="I245" s="184">
        <f>SUM(I244,I212)</f>
        <v>0</v>
      </c>
      <c r="J245" s="185">
        <f>IF((SUM(F245:I245))=SUM(J244,J212),SUM(J244,J212),"HIBA!")</f>
        <v>0</v>
      </c>
      <c r="K245" s="183">
        <f>SUM(K244,K212)</f>
        <v>0</v>
      </c>
      <c r="L245" s="184">
        <f>SUM(L244,L212)</f>
        <v>0</v>
      </c>
      <c r="M245" s="184">
        <f>SUM(M244,M212)</f>
        <v>0</v>
      </c>
      <c r="N245" s="185">
        <f>IF((SUM(J245:M245))=SUM(N244,N212),SUM(N244,N212),"HIBA!")</f>
        <v>0</v>
      </c>
      <c r="O245" s="183">
        <f>SUM(O244,O212)</f>
        <v>0</v>
      </c>
      <c r="P245" s="184">
        <f>SUM(P244,P212)</f>
        <v>0</v>
      </c>
      <c r="Q245" s="184">
        <f>SUM(Q244,Q212)</f>
        <v>0</v>
      </c>
      <c r="R245" s="185">
        <f>IF((SUM(N245:Q245))=SUM(R244,R212),SUM(R244,R212),"HIBA!")</f>
        <v>0</v>
      </c>
      <c r="S245" s="183">
        <f>SUM(S244,S212)</f>
        <v>0</v>
      </c>
      <c r="T245" s="184">
        <f>SUM(T244,T212)</f>
        <v>0</v>
      </c>
      <c r="U245" s="184">
        <f>SUM(U244,U212)</f>
        <v>0</v>
      </c>
      <c r="V245" s="185">
        <f>IF((SUM(R245:U245))=SUM(V244,V212),SUM(V244,V212),"HIBA!")</f>
        <v>0</v>
      </c>
      <c r="W245" s="183">
        <f>SUM(W244,W212)</f>
        <v>0</v>
      </c>
      <c r="X245" s="184">
        <f>SUM(X244,X212)</f>
        <v>0</v>
      </c>
      <c r="Y245" s="184">
        <f>SUM(Y244,Y212)</f>
        <v>0</v>
      </c>
      <c r="Z245" s="185">
        <f>IF((SUM(V245:Y245))=SUM(Z244,Z212),SUM(Z244,Z212),"HIBA!")</f>
        <v>0</v>
      </c>
      <c r="AA245" s="183">
        <f>SUM(AA244,AA212)</f>
        <v>0</v>
      </c>
      <c r="AB245" s="184">
        <f>SUM(AB244,AB212)</f>
        <v>0</v>
      </c>
      <c r="AC245" s="184">
        <f>SUM(AC244,AC212)</f>
        <v>0</v>
      </c>
      <c r="AD245" s="185">
        <f>IF((SUM(Z245:AC245))=SUM(AD244,AD212),SUM(AD244,AD212),"HIBA!")</f>
        <v>0</v>
      </c>
      <c r="AE245" s="183">
        <f>SUM(AE244,AE212)</f>
        <v>0</v>
      </c>
      <c r="AF245" s="184">
        <f>SUM(AF244,AF212)</f>
        <v>0</v>
      </c>
      <c r="AG245" s="184">
        <f>SUM(AG244,AG212)</f>
        <v>0</v>
      </c>
      <c r="AH245" s="185">
        <f>IF((SUM(AD245:AG245))=SUM(AH244,AH212),SUM(AH244,AH212),"HIBA!")</f>
        <v>0</v>
      </c>
      <c r="AI245" s="183">
        <f>SUM(AI244,AI212)</f>
        <v>0</v>
      </c>
      <c r="AJ245" s="184">
        <f>SUM(AJ244,AJ212)</f>
        <v>0</v>
      </c>
      <c r="AK245" s="184">
        <f>SUM(AK244,AK212)</f>
        <v>0</v>
      </c>
      <c r="AL245" s="185">
        <f>IF((SUM(AH245:AK245))=SUM(AL244,AL212),SUM(AL244,AL212),"HIBA!")</f>
        <v>0</v>
      </c>
      <c r="AM245" s="183">
        <f>SUM(AM244,AM212)</f>
        <v>0</v>
      </c>
      <c r="AN245" s="184">
        <f>SUM(AN244,AN212)</f>
        <v>0</v>
      </c>
      <c r="AO245" s="184">
        <f>SUM(AO244,AO212)</f>
        <v>0</v>
      </c>
      <c r="AP245" s="185">
        <f>IF((SUM(AL245:AO245))=SUM(AP244,AP212),SUM(AP244,AP212),"HIBA!")</f>
        <v>0</v>
      </c>
      <c r="AQ245" s="183">
        <f>SUM(AQ244,AQ212)</f>
        <v>0</v>
      </c>
      <c r="AR245" s="184">
        <f>SUM(AR244,AR212)</f>
        <v>0</v>
      </c>
      <c r="AS245" s="184">
        <f>SUM(AS244,AS212)</f>
        <v>0</v>
      </c>
      <c r="AT245" s="185">
        <f>IF((SUM(AP245:AS245))=SUM(AT244,AT212),SUM(AT244,AT212),"HIBA!")</f>
        <v>0</v>
      </c>
      <c r="AU245" s="183">
        <f>SUM(AU244,AU212)</f>
        <v>0</v>
      </c>
      <c r="AV245" s="184">
        <f>SUM(AV244,AV212)</f>
        <v>0</v>
      </c>
      <c r="AW245" s="184">
        <f>SUM(AW244,AW212)</f>
        <v>0</v>
      </c>
      <c r="AX245" s="185">
        <f>IF((SUM(AT245:AW245))=SUM(AX244,AX212),SUM(AX244,AX212),"HIBA!")</f>
        <v>0</v>
      </c>
      <c r="AY245" s="149"/>
    </row>
    <row r="246" spans="1:51" x14ac:dyDescent="0.3">
      <c r="C246" s="186">
        <f>C245-C137</f>
        <v>0</v>
      </c>
      <c r="D246" s="186">
        <f t="shared" ref="D246:J246" si="144">D245-D137</f>
        <v>0</v>
      </c>
      <c r="E246" s="186">
        <f t="shared" si="144"/>
        <v>0</v>
      </c>
      <c r="F246" s="186">
        <f t="shared" si="144"/>
        <v>0</v>
      </c>
      <c r="G246" s="186">
        <f t="shared" si="144"/>
        <v>0</v>
      </c>
      <c r="H246" s="186">
        <f t="shared" si="144"/>
        <v>0</v>
      </c>
      <c r="I246" s="186">
        <f t="shared" si="144"/>
        <v>0</v>
      </c>
      <c r="J246" s="186">
        <f t="shared" si="144"/>
        <v>0</v>
      </c>
      <c r="N246" s="107" t="str">
        <f>IF(N137=N245,"",N137-N245)</f>
        <v/>
      </c>
      <c r="R246" s="107" t="str">
        <f>IF(R137=R245,"",R137-R245)</f>
        <v/>
      </c>
      <c r="V246" s="107" t="str">
        <f>IF(V137=V245,"",V137-V245)</f>
        <v/>
      </c>
      <c r="Z246" s="107" t="str">
        <f>IF(Z137=Z245,"",Z137-Z245)</f>
        <v/>
      </c>
      <c r="AD246" s="107" t="str">
        <f>IF(AD137=AD245,"",AD137-AD245)</f>
        <v/>
      </c>
      <c r="AH246" s="107" t="str">
        <f>IF(AH137=AH245,"",AH137-AH245)</f>
        <v/>
      </c>
      <c r="AL246" s="107" t="str">
        <f>IF(AL137=AL245,"",AL137-AL245)</f>
        <v/>
      </c>
      <c r="AP246" s="107" t="str">
        <f>IF(AP137=AP245,"",AP137-AP245)</f>
        <v/>
      </c>
      <c r="AT246" s="107" t="str">
        <f>IF(AT137=AT245,"",AT137-AT245)</f>
        <v/>
      </c>
      <c r="AX246" s="107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4.4" x14ac:dyDescent="0.3"/>
  <cols>
    <col min="1" max="1" width="66.33203125" customWidth="1"/>
    <col min="2" max="2" width="14.44140625" customWidth="1"/>
    <col min="3" max="3" width="10.44140625" customWidth="1"/>
    <col min="4" max="4" width="8" customWidth="1"/>
    <col min="5" max="5" width="13.109375" customWidth="1"/>
    <col min="6" max="6" width="15.5546875" customWidth="1"/>
    <col min="257" max="257" width="66.33203125" customWidth="1"/>
    <col min="258" max="258" width="14.44140625" customWidth="1"/>
    <col min="259" max="259" width="10.44140625" customWidth="1"/>
    <col min="260" max="260" width="8" customWidth="1"/>
    <col min="261" max="261" width="13.109375" customWidth="1"/>
    <col min="262" max="262" width="15.5546875" customWidth="1"/>
    <col min="513" max="513" width="66.33203125" customWidth="1"/>
    <col min="514" max="514" width="14.44140625" customWidth="1"/>
    <col min="515" max="515" width="10.44140625" customWidth="1"/>
    <col min="516" max="516" width="8" customWidth="1"/>
    <col min="517" max="517" width="13.109375" customWidth="1"/>
    <col min="518" max="518" width="15.5546875" customWidth="1"/>
    <col min="769" max="769" width="66.33203125" customWidth="1"/>
    <col min="770" max="770" width="14.44140625" customWidth="1"/>
    <col min="771" max="771" width="10.44140625" customWidth="1"/>
    <col min="772" max="772" width="8" customWidth="1"/>
    <col min="773" max="773" width="13.109375" customWidth="1"/>
    <col min="774" max="774" width="15.5546875" customWidth="1"/>
    <col min="1025" max="1025" width="66.33203125" customWidth="1"/>
    <col min="1026" max="1026" width="14.44140625" customWidth="1"/>
    <col min="1027" max="1027" width="10.44140625" customWidth="1"/>
    <col min="1028" max="1028" width="8" customWidth="1"/>
    <col min="1029" max="1029" width="13.109375" customWidth="1"/>
    <col min="1030" max="1030" width="15.5546875" customWidth="1"/>
    <col min="1281" max="1281" width="66.33203125" customWidth="1"/>
    <col min="1282" max="1282" width="14.44140625" customWidth="1"/>
    <col min="1283" max="1283" width="10.44140625" customWidth="1"/>
    <col min="1284" max="1284" width="8" customWidth="1"/>
    <col min="1285" max="1285" width="13.109375" customWidth="1"/>
    <col min="1286" max="1286" width="15.5546875" customWidth="1"/>
    <col min="1537" max="1537" width="66.33203125" customWidth="1"/>
    <col min="1538" max="1538" width="14.44140625" customWidth="1"/>
    <col min="1539" max="1539" width="10.44140625" customWidth="1"/>
    <col min="1540" max="1540" width="8" customWidth="1"/>
    <col min="1541" max="1541" width="13.109375" customWidth="1"/>
    <col min="1542" max="1542" width="15.5546875" customWidth="1"/>
    <col min="1793" max="1793" width="66.33203125" customWidth="1"/>
    <col min="1794" max="1794" width="14.44140625" customWidth="1"/>
    <col min="1795" max="1795" width="10.44140625" customWidth="1"/>
    <col min="1796" max="1796" width="8" customWidth="1"/>
    <col min="1797" max="1797" width="13.109375" customWidth="1"/>
    <col min="1798" max="1798" width="15.5546875" customWidth="1"/>
    <col min="2049" max="2049" width="66.33203125" customWidth="1"/>
    <col min="2050" max="2050" width="14.44140625" customWidth="1"/>
    <col min="2051" max="2051" width="10.44140625" customWidth="1"/>
    <col min="2052" max="2052" width="8" customWidth="1"/>
    <col min="2053" max="2053" width="13.109375" customWidth="1"/>
    <col min="2054" max="2054" width="15.5546875" customWidth="1"/>
    <col min="2305" max="2305" width="66.33203125" customWidth="1"/>
    <col min="2306" max="2306" width="14.44140625" customWidth="1"/>
    <col min="2307" max="2307" width="10.44140625" customWidth="1"/>
    <col min="2308" max="2308" width="8" customWidth="1"/>
    <col min="2309" max="2309" width="13.109375" customWidth="1"/>
    <col min="2310" max="2310" width="15.5546875" customWidth="1"/>
    <col min="2561" max="2561" width="66.33203125" customWidth="1"/>
    <col min="2562" max="2562" width="14.44140625" customWidth="1"/>
    <col min="2563" max="2563" width="10.44140625" customWidth="1"/>
    <col min="2564" max="2564" width="8" customWidth="1"/>
    <col min="2565" max="2565" width="13.109375" customWidth="1"/>
    <col min="2566" max="2566" width="15.5546875" customWidth="1"/>
    <col min="2817" max="2817" width="66.33203125" customWidth="1"/>
    <col min="2818" max="2818" width="14.44140625" customWidth="1"/>
    <col min="2819" max="2819" width="10.44140625" customWidth="1"/>
    <col min="2820" max="2820" width="8" customWidth="1"/>
    <col min="2821" max="2821" width="13.109375" customWidth="1"/>
    <col min="2822" max="2822" width="15.5546875" customWidth="1"/>
    <col min="3073" max="3073" width="66.33203125" customWidth="1"/>
    <col min="3074" max="3074" width="14.44140625" customWidth="1"/>
    <col min="3075" max="3075" width="10.44140625" customWidth="1"/>
    <col min="3076" max="3076" width="8" customWidth="1"/>
    <col min="3077" max="3077" width="13.109375" customWidth="1"/>
    <col min="3078" max="3078" width="15.5546875" customWidth="1"/>
    <col min="3329" max="3329" width="66.33203125" customWidth="1"/>
    <col min="3330" max="3330" width="14.44140625" customWidth="1"/>
    <col min="3331" max="3331" width="10.44140625" customWidth="1"/>
    <col min="3332" max="3332" width="8" customWidth="1"/>
    <col min="3333" max="3333" width="13.109375" customWidth="1"/>
    <col min="3334" max="3334" width="15.5546875" customWidth="1"/>
    <col min="3585" max="3585" width="66.33203125" customWidth="1"/>
    <col min="3586" max="3586" width="14.44140625" customWidth="1"/>
    <col min="3587" max="3587" width="10.44140625" customWidth="1"/>
    <col min="3588" max="3588" width="8" customWidth="1"/>
    <col min="3589" max="3589" width="13.109375" customWidth="1"/>
    <col min="3590" max="3590" width="15.5546875" customWidth="1"/>
    <col min="3841" max="3841" width="66.33203125" customWidth="1"/>
    <col min="3842" max="3842" width="14.44140625" customWidth="1"/>
    <col min="3843" max="3843" width="10.44140625" customWidth="1"/>
    <col min="3844" max="3844" width="8" customWidth="1"/>
    <col min="3845" max="3845" width="13.109375" customWidth="1"/>
    <col min="3846" max="3846" width="15.5546875" customWidth="1"/>
    <col min="4097" max="4097" width="66.33203125" customWidth="1"/>
    <col min="4098" max="4098" width="14.44140625" customWidth="1"/>
    <col min="4099" max="4099" width="10.44140625" customWidth="1"/>
    <col min="4100" max="4100" width="8" customWidth="1"/>
    <col min="4101" max="4101" width="13.109375" customWidth="1"/>
    <col min="4102" max="4102" width="15.5546875" customWidth="1"/>
    <col min="4353" max="4353" width="66.33203125" customWidth="1"/>
    <col min="4354" max="4354" width="14.44140625" customWidth="1"/>
    <col min="4355" max="4355" width="10.44140625" customWidth="1"/>
    <col min="4356" max="4356" width="8" customWidth="1"/>
    <col min="4357" max="4357" width="13.109375" customWidth="1"/>
    <col min="4358" max="4358" width="15.5546875" customWidth="1"/>
    <col min="4609" max="4609" width="66.33203125" customWidth="1"/>
    <col min="4610" max="4610" width="14.44140625" customWidth="1"/>
    <col min="4611" max="4611" width="10.44140625" customWidth="1"/>
    <col min="4612" max="4612" width="8" customWidth="1"/>
    <col min="4613" max="4613" width="13.109375" customWidth="1"/>
    <col min="4614" max="4614" width="15.5546875" customWidth="1"/>
    <col min="4865" max="4865" width="66.33203125" customWidth="1"/>
    <col min="4866" max="4866" width="14.44140625" customWidth="1"/>
    <col min="4867" max="4867" width="10.44140625" customWidth="1"/>
    <col min="4868" max="4868" width="8" customWidth="1"/>
    <col min="4869" max="4869" width="13.109375" customWidth="1"/>
    <col min="4870" max="4870" width="15.5546875" customWidth="1"/>
    <col min="5121" max="5121" width="66.33203125" customWidth="1"/>
    <col min="5122" max="5122" width="14.44140625" customWidth="1"/>
    <col min="5123" max="5123" width="10.44140625" customWidth="1"/>
    <col min="5124" max="5124" width="8" customWidth="1"/>
    <col min="5125" max="5125" width="13.109375" customWidth="1"/>
    <col min="5126" max="5126" width="15.5546875" customWidth="1"/>
    <col min="5377" max="5377" width="66.33203125" customWidth="1"/>
    <col min="5378" max="5378" width="14.44140625" customWidth="1"/>
    <col min="5379" max="5379" width="10.44140625" customWidth="1"/>
    <col min="5380" max="5380" width="8" customWidth="1"/>
    <col min="5381" max="5381" width="13.109375" customWidth="1"/>
    <col min="5382" max="5382" width="15.5546875" customWidth="1"/>
    <col min="5633" max="5633" width="66.33203125" customWidth="1"/>
    <col min="5634" max="5634" width="14.44140625" customWidth="1"/>
    <col min="5635" max="5635" width="10.44140625" customWidth="1"/>
    <col min="5636" max="5636" width="8" customWidth="1"/>
    <col min="5637" max="5637" width="13.109375" customWidth="1"/>
    <col min="5638" max="5638" width="15.5546875" customWidth="1"/>
    <col min="5889" max="5889" width="66.33203125" customWidth="1"/>
    <col min="5890" max="5890" width="14.44140625" customWidth="1"/>
    <col min="5891" max="5891" width="10.44140625" customWidth="1"/>
    <col min="5892" max="5892" width="8" customWidth="1"/>
    <col min="5893" max="5893" width="13.109375" customWidth="1"/>
    <col min="5894" max="5894" width="15.5546875" customWidth="1"/>
    <col min="6145" max="6145" width="66.33203125" customWidth="1"/>
    <col min="6146" max="6146" width="14.44140625" customWidth="1"/>
    <col min="6147" max="6147" width="10.44140625" customWidth="1"/>
    <col min="6148" max="6148" width="8" customWidth="1"/>
    <col min="6149" max="6149" width="13.109375" customWidth="1"/>
    <col min="6150" max="6150" width="15.5546875" customWidth="1"/>
    <col min="6401" max="6401" width="66.33203125" customWidth="1"/>
    <col min="6402" max="6402" width="14.44140625" customWidth="1"/>
    <col min="6403" max="6403" width="10.44140625" customWidth="1"/>
    <col min="6404" max="6404" width="8" customWidth="1"/>
    <col min="6405" max="6405" width="13.109375" customWidth="1"/>
    <col min="6406" max="6406" width="15.5546875" customWidth="1"/>
    <col min="6657" max="6657" width="66.33203125" customWidth="1"/>
    <col min="6658" max="6658" width="14.44140625" customWidth="1"/>
    <col min="6659" max="6659" width="10.44140625" customWidth="1"/>
    <col min="6660" max="6660" width="8" customWidth="1"/>
    <col min="6661" max="6661" width="13.109375" customWidth="1"/>
    <col min="6662" max="6662" width="15.5546875" customWidth="1"/>
    <col min="6913" max="6913" width="66.33203125" customWidth="1"/>
    <col min="6914" max="6914" width="14.44140625" customWidth="1"/>
    <col min="6915" max="6915" width="10.44140625" customWidth="1"/>
    <col min="6916" max="6916" width="8" customWidth="1"/>
    <col min="6917" max="6917" width="13.109375" customWidth="1"/>
    <col min="6918" max="6918" width="15.5546875" customWidth="1"/>
    <col min="7169" max="7169" width="66.33203125" customWidth="1"/>
    <col min="7170" max="7170" width="14.44140625" customWidth="1"/>
    <col min="7171" max="7171" width="10.44140625" customWidth="1"/>
    <col min="7172" max="7172" width="8" customWidth="1"/>
    <col min="7173" max="7173" width="13.109375" customWidth="1"/>
    <col min="7174" max="7174" width="15.5546875" customWidth="1"/>
    <col min="7425" max="7425" width="66.33203125" customWidth="1"/>
    <col min="7426" max="7426" width="14.44140625" customWidth="1"/>
    <col min="7427" max="7427" width="10.44140625" customWidth="1"/>
    <col min="7428" max="7428" width="8" customWidth="1"/>
    <col min="7429" max="7429" width="13.109375" customWidth="1"/>
    <col min="7430" max="7430" width="15.5546875" customWidth="1"/>
    <col min="7681" max="7681" width="66.33203125" customWidth="1"/>
    <col min="7682" max="7682" width="14.44140625" customWidth="1"/>
    <col min="7683" max="7683" width="10.44140625" customWidth="1"/>
    <col min="7684" max="7684" width="8" customWidth="1"/>
    <col min="7685" max="7685" width="13.109375" customWidth="1"/>
    <col min="7686" max="7686" width="15.5546875" customWidth="1"/>
    <col min="7937" max="7937" width="66.33203125" customWidth="1"/>
    <col min="7938" max="7938" width="14.44140625" customWidth="1"/>
    <col min="7939" max="7939" width="10.44140625" customWidth="1"/>
    <col min="7940" max="7940" width="8" customWidth="1"/>
    <col min="7941" max="7941" width="13.109375" customWidth="1"/>
    <col min="7942" max="7942" width="15.5546875" customWidth="1"/>
    <col min="8193" max="8193" width="66.33203125" customWidth="1"/>
    <col min="8194" max="8194" width="14.44140625" customWidth="1"/>
    <col min="8195" max="8195" width="10.44140625" customWidth="1"/>
    <col min="8196" max="8196" width="8" customWidth="1"/>
    <col min="8197" max="8197" width="13.109375" customWidth="1"/>
    <col min="8198" max="8198" width="15.5546875" customWidth="1"/>
    <col min="8449" max="8449" width="66.33203125" customWidth="1"/>
    <col min="8450" max="8450" width="14.44140625" customWidth="1"/>
    <col min="8451" max="8451" width="10.44140625" customWidth="1"/>
    <col min="8452" max="8452" width="8" customWidth="1"/>
    <col min="8453" max="8453" width="13.109375" customWidth="1"/>
    <col min="8454" max="8454" width="15.5546875" customWidth="1"/>
    <col min="8705" max="8705" width="66.33203125" customWidth="1"/>
    <col min="8706" max="8706" width="14.44140625" customWidth="1"/>
    <col min="8707" max="8707" width="10.44140625" customWidth="1"/>
    <col min="8708" max="8708" width="8" customWidth="1"/>
    <col min="8709" max="8709" width="13.109375" customWidth="1"/>
    <col min="8710" max="8710" width="15.5546875" customWidth="1"/>
    <col min="8961" max="8961" width="66.33203125" customWidth="1"/>
    <col min="8962" max="8962" width="14.44140625" customWidth="1"/>
    <col min="8963" max="8963" width="10.44140625" customWidth="1"/>
    <col min="8964" max="8964" width="8" customWidth="1"/>
    <col min="8965" max="8965" width="13.109375" customWidth="1"/>
    <col min="8966" max="8966" width="15.5546875" customWidth="1"/>
    <col min="9217" max="9217" width="66.33203125" customWidth="1"/>
    <col min="9218" max="9218" width="14.44140625" customWidth="1"/>
    <col min="9219" max="9219" width="10.44140625" customWidth="1"/>
    <col min="9220" max="9220" width="8" customWidth="1"/>
    <col min="9221" max="9221" width="13.109375" customWidth="1"/>
    <col min="9222" max="9222" width="15.5546875" customWidth="1"/>
    <col min="9473" max="9473" width="66.33203125" customWidth="1"/>
    <col min="9474" max="9474" width="14.44140625" customWidth="1"/>
    <col min="9475" max="9475" width="10.44140625" customWidth="1"/>
    <col min="9476" max="9476" width="8" customWidth="1"/>
    <col min="9477" max="9477" width="13.109375" customWidth="1"/>
    <col min="9478" max="9478" width="15.5546875" customWidth="1"/>
    <col min="9729" max="9729" width="66.33203125" customWidth="1"/>
    <col min="9730" max="9730" width="14.44140625" customWidth="1"/>
    <col min="9731" max="9731" width="10.44140625" customWidth="1"/>
    <col min="9732" max="9732" width="8" customWidth="1"/>
    <col min="9733" max="9733" width="13.109375" customWidth="1"/>
    <col min="9734" max="9734" width="15.5546875" customWidth="1"/>
    <col min="9985" max="9985" width="66.33203125" customWidth="1"/>
    <col min="9986" max="9986" width="14.44140625" customWidth="1"/>
    <col min="9987" max="9987" width="10.44140625" customWidth="1"/>
    <col min="9988" max="9988" width="8" customWidth="1"/>
    <col min="9989" max="9989" width="13.109375" customWidth="1"/>
    <col min="9990" max="9990" width="15.5546875" customWidth="1"/>
    <col min="10241" max="10241" width="66.33203125" customWidth="1"/>
    <col min="10242" max="10242" width="14.44140625" customWidth="1"/>
    <col min="10243" max="10243" width="10.44140625" customWidth="1"/>
    <col min="10244" max="10244" width="8" customWidth="1"/>
    <col min="10245" max="10245" width="13.109375" customWidth="1"/>
    <col min="10246" max="10246" width="15.5546875" customWidth="1"/>
    <col min="10497" max="10497" width="66.33203125" customWidth="1"/>
    <col min="10498" max="10498" width="14.44140625" customWidth="1"/>
    <col min="10499" max="10499" width="10.44140625" customWidth="1"/>
    <col min="10500" max="10500" width="8" customWidth="1"/>
    <col min="10501" max="10501" width="13.109375" customWidth="1"/>
    <col min="10502" max="10502" width="15.5546875" customWidth="1"/>
    <col min="10753" max="10753" width="66.33203125" customWidth="1"/>
    <col min="10754" max="10754" width="14.44140625" customWidth="1"/>
    <col min="10755" max="10755" width="10.44140625" customWidth="1"/>
    <col min="10756" max="10756" width="8" customWidth="1"/>
    <col min="10757" max="10757" width="13.109375" customWidth="1"/>
    <col min="10758" max="10758" width="15.5546875" customWidth="1"/>
    <col min="11009" max="11009" width="66.33203125" customWidth="1"/>
    <col min="11010" max="11010" width="14.44140625" customWidth="1"/>
    <col min="11011" max="11011" width="10.44140625" customWidth="1"/>
    <col min="11012" max="11012" width="8" customWidth="1"/>
    <col min="11013" max="11013" width="13.109375" customWidth="1"/>
    <col min="11014" max="11014" width="15.5546875" customWidth="1"/>
    <col min="11265" max="11265" width="66.33203125" customWidth="1"/>
    <col min="11266" max="11266" width="14.44140625" customWidth="1"/>
    <col min="11267" max="11267" width="10.44140625" customWidth="1"/>
    <col min="11268" max="11268" width="8" customWidth="1"/>
    <col min="11269" max="11269" width="13.109375" customWidth="1"/>
    <col min="11270" max="11270" width="15.5546875" customWidth="1"/>
    <col min="11521" max="11521" width="66.33203125" customWidth="1"/>
    <col min="11522" max="11522" width="14.44140625" customWidth="1"/>
    <col min="11523" max="11523" width="10.44140625" customWidth="1"/>
    <col min="11524" max="11524" width="8" customWidth="1"/>
    <col min="11525" max="11525" width="13.109375" customWidth="1"/>
    <col min="11526" max="11526" width="15.5546875" customWidth="1"/>
    <col min="11777" max="11777" width="66.33203125" customWidth="1"/>
    <col min="11778" max="11778" width="14.44140625" customWidth="1"/>
    <col min="11779" max="11779" width="10.44140625" customWidth="1"/>
    <col min="11780" max="11780" width="8" customWidth="1"/>
    <col min="11781" max="11781" width="13.109375" customWidth="1"/>
    <col min="11782" max="11782" width="15.5546875" customWidth="1"/>
    <col min="12033" max="12033" width="66.33203125" customWidth="1"/>
    <col min="12034" max="12034" width="14.44140625" customWidth="1"/>
    <col min="12035" max="12035" width="10.44140625" customWidth="1"/>
    <col min="12036" max="12036" width="8" customWidth="1"/>
    <col min="12037" max="12037" width="13.109375" customWidth="1"/>
    <col min="12038" max="12038" width="15.5546875" customWidth="1"/>
    <col min="12289" max="12289" width="66.33203125" customWidth="1"/>
    <col min="12290" max="12290" width="14.44140625" customWidth="1"/>
    <col min="12291" max="12291" width="10.44140625" customWidth="1"/>
    <col min="12292" max="12292" width="8" customWidth="1"/>
    <col min="12293" max="12293" width="13.109375" customWidth="1"/>
    <col min="12294" max="12294" width="15.5546875" customWidth="1"/>
    <col min="12545" max="12545" width="66.33203125" customWidth="1"/>
    <col min="12546" max="12546" width="14.44140625" customWidth="1"/>
    <col min="12547" max="12547" width="10.44140625" customWidth="1"/>
    <col min="12548" max="12548" width="8" customWidth="1"/>
    <col min="12549" max="12549" width="13.109375" customWidth="1"/>
    <col min="12550" max="12550" width="15.5546875" customWidth="1"/>
    <col min="12801" max="12801" width="66.33203125" customWidth="1"/>
    <col min="12802" max="12802" width="14.44140625" customWidth="1"/>
    <col min="12803" max="12803" width="10.44140625" customWidth="1"/>
    <col min="12804" max="12804" width="8" customWidth="1"/>
    <col min="12805" max="12805" width="13.109375" customWidth="1"/>
    <col min="12806" max="12806" width="15.5546875" customWidth="1"/>
    <col min="13057" max="13057" width="66.33203125" customWidth="1"/>
    <col min="13058" max="13058" width="14.44140625" customWidth="1"/>
    <col min="13059" max="13059" width="10.44140625" customWidth="1"/>
    <col min="13060" max="13060" width="8" customWidth="1"/>
    <col min="13061" max="13061" width="13.109375" customWidth="1"/>
    <col min="13062" max="13062" width="15.5546875" customWidth="1"/>
    <col min="13313" max="13313" width="66.33203125" customWidth="1"/>
    <col min="13314" max="13314" width="14.44140625" customWidth="1"/>
    <col min="13315" max="13315" width="10.44140625" customWidth="1"/>
    <col min="13316" max="13316" width="8" customWidth="1"/>
    <col min="13317" max="13317" width="13.109375" customWidth="1"/>
    <col min="13318" max="13318" width="15.5546875" customWidth="1"/>
    <col min="13569" max="13569" width="66.33203125" customWidth="1"/>
    <col min="13570" max="13570" width="14.44140625" customWidth="1"/>
    <col min="13571" max="13571" width="10.44140625" customWidth="1"/>
    <col min="13572" max="13572" width="8" customWidth="1"/>
    <col min="13573" max="13573" width="13.109375" customWidth="1"/>
    <col min="13574" max="13574" width="15.5546875" customWidth="1"/>
    <col min="13825" max="13825" width="66.33203125" customWidth="1"/>
    <col min="13826" max="13826" width="14.44140625" customWidth="1"/>
    <col min="13827" max="13827" width="10.44140625" customWidth="1"/>
    <col min="13828" max="13828" width="8" customWidth="1"/>
    <col min="13829" max="13829" width="13.109375" customWidth="1"/>
    <col min="13830" max="13830" width="15.5546875" customWidth="1"/>
    <col min="14081" max="14081" width="66.33203125" customWidth="1"/>
    <col min="14082" max="14082" width="14.44140625" customWidth="1"/>
    <col min="14083" max="14083" width="10.44140625" customWidth="1"/>
    <col min="14084" max="14084" width="8" customWidth="1"/>
    <col min="14085" max="14085" width="13.109375" customWidth="1"/>
    <col min="14086" max="14086" width="15.5546875" customWidth="1"/>
    <col min="14337" max="14337" width="66.33203125" customWidth="1"/>
    <col min="14338" max="14338" width="14.44140625" customWidth="1"/>
    <col min="14339" max="14339" width="10.44140625" customWidth="1"/>
    <col min="14340" max="14340" width="8" customWidth="1"/>
    <col min="14341" max="14341" width="13.109375" customWidth="1"/>
    <col min="14342" max="14342" width="15.5546875" customWidth="1"/>
    <col min="14593" max="14593" width="66.33203125" customWidth="1"/>
    <col min="14594" max="14594" width="14.44140625" customWidth="1"/>
    <col min="14595" max="14595" width="10.44140625" customWidth="1"/>
    <col min="14596" max="14596" width="8" customWidth="1"/>
    <col min="14597" max="14597" width="13.109375" customWidth="1"/>
    <col min="14598" max="14598" width="15.5546875" customWidth="1"/>
    <col min="14849" max="14849" width="66.33203125" customWidth="1"/>
    <col min="14850" max="14850" width="14.44140625" customWidth="1"/>
    <col min="14851" max="14851" width="10.44140625" customWidth="1"/>
    <col min="14852" max="14852" width="8" customWidth="1"/>
    <col min="14853" max="14853" width="13.109375" customWidth="1"/>
    <col min="14854" max="14854" width="15.5546875" customWidth="1"/>
    <col min="15105" max="15105" width="66.33203125" customWidth="1"/>
    <col min="15106" max="15106" width="14.44140625" customWidth="1"/>
    <col min="15107" max="15107" width="10.44140625" customWidth="1"/>
    <col min="15108" max="15108" width="8" customWidth="1"/>
    <col min="15109" max="15109" width="13.109375" customWidth="1"/>
    <col min="15110" max="15110" width="15.5546875" customWidth="1"/>
    <col min="15361" max="15361" width="66.33203125" customWidth="1"/>
    <col min="15362" max="15362" width="14.44140625" customWidth="1"/>
    <col min="15363" max="15363" width="10.44140625" customWidth="1"/>
    <col min="15364" max="15364" width="8" customWidth="1"/>
    <col min="15365" max="15365" width="13.109375" customWidth="1"/>
    <col min="15366" max="15366" width="15.5546875" customWidth="1"/>
    <col min="15617" max="15617" width="66.33203125" customWidth="1"/>
    <col min="15618" max="15618" width="14.44140625" customWidth="1"/>
    <col min="15619" max="15619" width="10.44140625" customWidth="1"/>
    <col min="15620" max="15620" width="8" customWidth="1"/>
    <col min="15621" max="15621" width="13.109375" customWidth="1"/>
    <col min="15622" max="15622" width="15.5546875" customWidth="1"/>
    <col min="15873" max="15873" width="66.33203125" customWidth="1"/>
    <col min="15874" max="15874" width="14.44140625" customWidth="1"/>
    <col min="15875" max="15875" width="10.44140625" customWidth="1"/>
    <col min="15876" max="15876" width="8" customWidth="1"/>
    <col min="15877" max="15877" width="13.109375" customWidth="1"/>
    <col min="15878" max="15878" width="15.5546875" customWidth="1"/>
    <col min="16129" max="16129" width="66.33203125" customWidth="1"/>
    <col min="16130" max="16130" width="14.44140625" customWidth="1"/>
    <col min="16131" max="16131" width="10.44140625" customWidth="1"/>
    <col min="16132" max="16132" width="8" customWidth="1"/>
    <col min="16133" max="16133" width="13.109375" customWidth="1"/>
    <col min="16134" max="16134" width="15.5546875" customWidth="1"/>
  </cols>
  <sheetData>
    <row r="1" spans="1:8" ht="23.25" customHeight="1" x14ac:dyDescent="0.3">
      <c r="A1" s="612" t="s">
        <v>679</v>
      </c>
      <c r="B1" s="624"/>
      <c r="C1" s="624"/>
      <c r="D1" s="624"/>
      <c r="E1" s="624"/>
      <c r="F1" s="624"/>
      <c r="G1" s="221"/>
      <c r="H1" s="221"/>
    </row>
    <row r="2" spans="1:8" ht="25.5" customHeight="1" x14ac:dyDescent="0.35">
      <c r="A2" s="612" t="s">
        <v>484</v>
      </c>
      <c r="B2" s="648"/>
      <c r="C2" s="648"/>
      <c r="D2" s="648"/>
      <c r="E2" s="648"/>
      <c r="F2" s="648"/>
      <c r="G2" s="215"/>
      <c r="H2" s="215"/>
    </row>
    <row r="3" spans="1:8" x14ac:dyDescent="0.3">
      <c r="A3" s="215"/>
      <c r="B3" s="215"/>
      <c r="C3" s="215"/>
      <c r="D3" s="215"/>
      <c r="E3" s="215"/>
      <c r="F3" s="215"/>
      <c r="G3" s="215"/>
      <c r="H3" s="215"/>
    </row>
    <row r="4" spans="1:8" ht="24" x14ac:dyDescent="0.3">
      <c r="A4" s="222" t="s">
        <v>485</v>
      </c>
      <c r="B4" s="223" t="s">
        <v>486</v>
      </c>
      <c r="C4" s="223" t="s">
        <v>487</v>
      </c>
      <c r="D4" s="223" t="s">
        <v>488</v>
      </c>
      <c r="E4" s="223" t="s">
        <v>489</v>
      </c>
      <c r="F4" s="224" t="s">
        <v>478</v>
      </c>
      <c r="G4" s="215"/>
      <c r="H4" s="215"/>
    </row>
    <row r="5" spans="1:8" x14ac:dyDescent="0.3">
      <c r="A5" s="225" t="s">
        <v>490</v>
      </c>
      <c r="B5" s="226"/>
      <c r="C5" s="227">
        <v>1</v>
      </c>
      <c r="D5" s="226"/>
      <c r="E5" s="228"/>
      <c r="F5" s="229">
        <f>SUM(B5:E5)</f>
        <v>1</v>
      </c>
      <c r="G5" s="215"/>
      <c r="H5" s="215"/>
    </row>
    <row r="6" spans="1:8" x14ac:dyDescent="0.3">
      <c r="A6" s="225" t="s">
        <v>491</v>
      </c>
      <c r="B6" s="226"/>
      <c r="C6" s="227">
        <v>4</v>
      </c>
      <c r="D6" s="226"/>
      <c r="E6" s="228"/>
      <c r="F6" s="229">
        <f t="shared" ref="F6:F30" si="0">SUM(B6:E6)</f>
        <v>4</v>
      </c>
      <c r="G6" s="215"/>
      <c r="H6" s="215"/>
    </row>
    <row r="7" spans="1:8" x14ac:dyDescent="0.3">
      <c r="A7" s="225" t="s">
        <v>492</v>
      </c>
      <c r="B7" s="226"/>
      <c r="C7" s="227">
        <v>4</v>
      </c>
      <c r="D7" s="226"/>
      <c r="E7" s="228"/>
      <c r="F7" s="229">
        <f t="shared" si="0"/>
        <v>4</v>
      </c>
      <c r="G7" s="215"/>
      <c r="H7" s="215"/>
    </row>
    <row r="8" spans="1:8" x14ac:dyDescent="0.3">
      <c r="A8" s="225" t="s">
        <v>493</v>
      </c>
      <c r="B8" s="226"/>
      <c r="C8" s="227">
        <v>0</v>
      </c>
      <c r="D8" s="226"/>
      <c r="E8" s="228"/>
      <c r="F8" s="229">
        <f t="shared" si="0"/>
        <v>0</v>
      </c>
      <c r="G8" s="215"/>
      <c r="H8" s="215"/>
    </row>
    <row r="9" spans="1:8" x14ac:dyDescent="0.3">
      <c r="A9" s="222" t="s">
        <v>494</v>
      </c>
      <c r="B9" s="226"/>
      <c r="C9" s="227">
        <v>9</v>
      </c>
      <c r="D9" s="226"/>
      <c r="E9" s="228"/>
      <c r="F9" s="229">
        <f t="shared" si="0"/>
        <v>9</v>
      </c>
      <c r="G9" s="215"/>
      <c r="H9" s="215"/>
    </row>
    <row r="10" spans="1:8" x14ac:dyDescent="0.3">
      <c r="A10" s="225" t="s">
        <v>495</v>
      </c>
      <c r="B10" s="226"/>
      <c r="C10" s="226"/>
      <c r="D10" s="227">
        <v>2</v>
      </c>
      <c r="E10" s="229">
        <v>1</v>
      </c>
      <c r="F10" s="229">
        <f t="shared" si="0"/>
        <v>3</v>
      </c>
      <c r="G10" s="215"/>
      <c r="H10" s="215"/>
    </row>
    <row r="11" spans="1:8" ht="26.4" x14ac:dyDescent="0.3">
      <c r="A11" s="225" t="s">
        <v>496</v>
      </c>
      <c r="B11" s="226"/>
      <c r="C11" s="226"/>
      <c r="D11" s="226"/>
      <c r="E11" s="228"/>
      <c r="F11" s="229">
        <f t="shared" si="0"/>
        <v>0</v>
      </c>
      <c r="G11" s="215"/>
      <c r="H11" s="215"/>
    </row>
    <row r="12" spans="1:8" x14ac:dyDescent="0.3">
      <c r="A12" s="225" t="s">
        <v>497</v>
      </c>
      <c r="B12" s="226"/>
      <c r="C12" s="226"/>
      <c r="D12" s="227"/>
      <c r="E12" s="229"/>
      <c r="F12" s="229">
        <f t="shared" si="0"/>
        <v>0</v>
      </c>
      <c r="G12" s="215"/>
      <c r="H12" s="215"/>
    </row>
    <row r="13" spans="1:8" x14ac:dyDescent="0.3">
      <c r="A13" s="225" t="s">
        <v>498</v>
      </c>
      <c r="B13" s="226"/>
      <c r="C13" s="226"/>
      <c r="D13" s="227">
        <v>7</v>
      </c>
      <c r="E13" s="229"/>
      <c r="F13" s="229">
        <f t="shared" si="0"/>
        <v>7</v>
      </c>
      <c r="G13" s="215"/>
      <c r="H13" s="215"/>
    </row>
    <row r="14" spans="1:8" x14ac:dyDescent="0.3">
      <c r="A14" s="225" t="s">
        <v>499</v>
      </c>
      <c r="B14" s="226"/>
      <c r="C14" s="226"/>
      <c r="D14" s="227">
        <v>5</v>
      </c>
      <c r="E14" s="229"/>
      <c r="F14" s="229">
        <f t="shared" si="0"/>
        <v>5</v>
      </c>
      <c r="G14" s="215"/>
      <c r="H14" s="215"/>
    </row>
    <row r="15" spans="1:8" x14ac:dyDescent="0.3">
      <c r="A15" s="225" t="s">
        <v>500</v>
      </c>
      <c r="B15" s="227">
        <v>1</v>
      </c>
      <c r="C15" s="226"/>
      <c r="D15" s="227">
        <v>5</v>
      </c>
      <c r="E15" s="229">
        <v>1</v>
      </c>
      <c r="F15" s="229">
        <f t="shared" si="0"/>
        <v>7</v>
      </c>
      <c r="G15" s="215"/>
      <c r="H15" s="215"/>
    </row>
    <row r="16" spans="1:8" x14ac:dyDescent="0.3">
      <c r="A16" s="225" t="s">
        <v>501</v>
      </c>
      <c r="B16" s="227"/>
      <c r="C16" s="226"/>
      <c r="D16" s="227"/>
      <c r="E16" s="229"/>
      <c r="F16" s="229">
        <f t="shared" si="0"/>
        <v>0</v>
      </c>
      <c r="G16" s="215"/>
      <c r="H16" s="215"/>
    </row>
    <row r="17" spans="1:8" x14ac:dyDescent="0.3">
      <c r="A17" s="222" t="s">
        <v>502</v>
      </c>
      <c r="B17" s="227">
        <v>1</v>
      </c>
      <c r="C17" s="226"/>
      <c r="D17" s="227">
        <v>19</v>
      </c>
      <c r="E17" s="229">
        <v>2</v>
      </c>
      <c r="F17" s="229">
        <f t="shared" si="0"/>
        <v>22</v>
      </c>
      <c r="G17" s="215"/>
      <c r="H17" s="215"/>
    </row>
    <row r="18" spans="1:8" ht="39.6" x14ac:dyDescent="0.3">
      <c r="A18" s="225" t="s">
        <v>503</v>
      </c>
      <c r="B18" s="227">
        <v>3</v>
      </c>
      <c r="C18" s="227">
        <v>1</v>
      </c>
      <c r="D18" s="227">
        <v>0</v>
      </c>
      <c r="E18" s="229"/>
      <c r="F18" s="229">
        <f t="shared" si="0"/>
        <v>4</v>
      </c>
      <c r="G18" s="215"/>
      <c r="H18" s="215"/>
    </row>
    <row r="19" spans="1:8" x14ac:dyDescent="0.3">
      <c r="A19" s="225" t="s">
        <v>504</v>
      </c>
      <c r="B19" s="227"/>
      <c r="C19" s="227"/>
      <c r="D19" s="227"/>
      <c r="E19" s="229"/>
      <c r="F19" s="229">
        <f>SUM(B19:E19)</f>
        <v>0</v>
      </c>
      <c r="G19" s="215"/>
      <c r="H19" s="215"/>
    </row>
    <row r="20" spans="1:8" x14ac:dyDescent="0.3">
      <c r="A20" s="225" t="s">
        <v>505</v>
      </c>
      <c r="B20" s="227">
        <v>3</v>
      </c>
      <c r="C20" s="227"/>
      <c r="D20" s="227"/>
      <c r="E20" s="229">
        <v>1</v>
      </c>
      <c r="F20" s="229">
        <f t="shared" si="0"/>
        <v>4</v>
      </c>
      <c r="G20" s="215"/>
      <c r="H20" s="215"/>
    </row>
    <row r="21" spans="1:8" x14ac:dyDescent="0.3">
      <c r="A21" s="222" t="s">
        <v>506</v>
      </c>
      <c r="B21" s="227">
        <v>6</v>
      </c>
      <c r="C21" s="227">
        <v>1</v>
      </c>
      <c r="D21" s="227"/>
      <c r="E21" s="229">
        <v>1</v>
      </c>
      <c r="F21" s="229">
        <f t="shared" si="0"/>
        <v>8</v>
      </c>
      <c r="G21" s="215"/>
      <c r="H21" s="215"/>
    </row>
    <row r="22" spans="1:8" x14ac:dyDescent="0.3">
      <c r="A22" s="225" t="s">
        <v>507</v>
      </c>
      <c r="B22" s="227">
        <v>1</v>
      </c>
      <c r="C22" s="227"/>
      <c r="D22" s="227"/>
      <c r="E22" s="229"/>
      <c r="F22" s="229">
        <f t="shared" si="0"/>
        <v>1</v>
      </c>
      <c r="G22" s="215"/>
      <c r="H22" s="215"/>
    </row>
    <row r="23" spans="1:8" x14ac:dyDescent="0.3">
      <c r="A23" s="225" t="s">
        <v>508</v>
      </c>
      <c r="B23" s="227">
        <v>5</v>
      </c>
      <c r="C23" s="227"/>
      <c r="D23" s="227"/>
      <c r="E23" s="229"/>
      <c r="F23" s="229">
        <f t="shared" si="0"/>
        <v>5</v>
      </c>
      <c r="G23" s="215"/>
      <c r="H23" s="215"/>
    </row>
    <row r="24" spans="1:8" ht="26.4" x14ac:dyDescent="0.3">
      <c r="A24" s="225" t="s">
        <v>509</v>
      </c>
      <c r="B24" s="227">
        <v>1</v>
      </c>
      <c r="C24" s="227"/>
      <c r="D24" s="227"/>
      <c r="E24" s="229"/>
      <c r="F24" s="229">
        <f t="shared" si="0"/>
        <v>1</v>
      </c>
      <c r="G24" s="215"/>
      <c r="H24" s="215"/>
    </row>
    <row r="25" spans="1:8" x14ac:dyDescent="0.3">
      <c r="A25" s="222" t="s">
        <v>510</v>
      </c>
      <c r="B25" s="227">
        <v>7</v>
      </c>
      <c r="C25" s="227"/>
      <c r="D25" s="227"/>
      <c r="E25" s="229"/>
      <c r="F25" s="229">
        <f t="shared" si="0"/>
        <v>7</v>
      </c>
      <c r="G25" s="215"/>
      <c r="H25" s="215"/>
    </row>
    <row r="26" spans="1:8" ht="26.4" x14ac:dyDescent="0.3">
      <c r="A26" s="222" t="s">
        <v>511</v>
      </c>
      <c r="B26" s="230">
        <f>SUM(B21+B25+B17)</f>
        <v>14</v>
      </c>
      <c r="C26" s="231">
        <v>10</v>
      </c>
      <c r="D26" s="231">
        <v>19</v>
      </c>
      <c r="E26" s="232">
        <v>3</v>
      </c>
      <c r="F26" s="232">
        <f t="shared" si="0"/>
        <v>46</v>
      </c>
      <c r="G26" s="215"/>
      <c r="H26" s="215"/>
    </row>
    <row r="27" spans="1:8" ht="26.4" x14ac:dyDescent="0.3">
      <c r="A27" s="225" t="s">
        <v>512</v>
      </c>
      <c r="B27" s="227"/>
      <c r="C27" s="227"/>
      <c r="D27" s="227"/>
      <c r="E27" s="229"/>
      <c r="F27" s="229">
        <f t="shared" si="0"/>
        <v>0</v>
      </c>
      <c r="G27" s="215"/>
      <c r="H27" s="215"/>
    </row>
    <row r="28" spans="1:8" ht="39.6" x14ac:dyDescent="0.3">
      <c r="A28" s="225" t="s">
        <v>513</v>
      </c>
      <c r="B28" s="227"/>
      <c r="C28" s="227"/>
      <c r="D28" s="227"/>
      <c r="E28" s="229"/>
      <c r="F28" s="229">
        <f t="shared" si="0"/>
        <v>0</v>
      </c>
      <c r="G28" s="215"/>
      <c r="H28" s="215"/>
    </row>
    <row r="29" spans="1:8" ht="26.4" x14ac:dyDescent="0.3">
      <c r="A29" s="225" t="s">
        <v>514</v>
      </c>
      <c r="B29" s="227"/>
      <c r="C29" s="227"/>
      <c r="D29" s="227"/>
      <c r="E29" s="229"/>
      <c r="F29" s="229">
        <f t="shared" si="0"/>
        <v>0</v>
      </c>
      <c r="G29" s="215"/>
      <c r="H29" s="215"/>
    </row>
    <row r="30" spans="1:8" x14ac:dyDescent="0.3">
      <c r="A30" s="225" t="s">
        <v>515</v>
      </c>
      <c r="B30" s="227"/>
      <c r="C30" s="227"/>
      <c r="D30" s="227"/>
      <c r="E30" s="229"/>
      <c r="F30" s="229">
        <f t="shared" si="0"/>
        <v>0</v>
      </c>
      <c r="G30" s="215"/>
      <c r="H30" s="215"/>
    </row>
    <row r="31" spans="1:8" ht="26.4" x14ac:dyDescent="0.3">
      <c r="A31" s="222" t="s">
        <v>516</v>
      </c>
      <c r="B31" s="227">
        <v>0</v>
      </c>
      <c r="C31" s="227">
        <v>0</v>
      </c>
      <c r="D31" s="227">
        <v>0</v>
      </c>
      <c r="E31" s="229">
        <v>0</v>
      </c>
      <c r="F31" s="229">
        <v>0</v>
      </c>
      <c r="G31" s="215"/>
      <c r="H31" s="215"/>
    </row>
    <row r="32" spans="1:8" x14ac:dyDescent="0.3">
      <c r="A32" s="215"/>
      <c r="B32" s="215"/>
      <c r="C32" s="215"/>
      <c r="D32" s="215"/>
      <c r="E32" s="215"/>
      <c r="F32" s="215"/>
      <c r="G32" s="215"/>
      <c r="H32" s="215"/>
    </row>
    <row r="33" spans="1:8" x14ac:dyDescent="0.3">
      <c r="A33" s="215"/>
      <c r="B33" s="215"/>
      <c r="C33" s="215"/>
      <c r="D33" s="215"/>
      <c r="E33" s="215"/>
      <c r="F33" s="215"/>
      <c r="G33" s="215"/>
      <c r="H33" s="215"/>
    </row>
    <row r="34" spans="1:8" x14ac:dyDescent="0.3">
      <c r="A34" s="215"/>
      <c r="B34" s="215"/>
      <c r="C34" s="215"/>
      <c r="D34" s="215"/>
      <c r="E34" s="215"/>
      <c r="F34" s="215"/>
      <c r="G34" s="215"/>
      <c r="H34" s="215"/>
    </row>
    <row r="35" spans="1:8" x14ac:dyDescent="0.3">
      <c r="A35" s="215"/>
      <c r="B35" s="215"/>
      <c r="C35" s="215"/>
      <c r="D35" s="215"/>
      <c r="E35" s="215"/>
      <c r="F35" s="215"/>
      <c r="G35" s="215"/>
      <c r="H35" s="215"/>
    </row>
    <row r="36" spans="1:8" x14ac:dyDescent="0.3">
      <c r="A36" s="215"/>
      <c r="B36" s="215"/>
      <c r="C36" s="215"/>
      <c r="D36" s="215"/>
      <c r="E36" s="215"/>
      <c r="F36" s="215"/>
      <c r="G36" s="215"/>
      <c r="H36" s="215"/>
    </row>
    <row r="37" spans="1:8" x14ac:dyDescent="0.3">
      <c r="A37" s="215"/>
      <c r="B37" s="215"/>
      <c r="C37" s="215"/>
      <c r="D37" s="215"/>
      <c r="E37" s="215"/>
      <c r="F37" s="215"/>
      <c r="G37" s="215"/>
      <c r="H37" s="215"/>
    </row>
    <row r="38" spans="1:8" x14ac:dyDescent="0.3">
      <c r="A38" s="215"/>
      <c r="B38" s="215"/>
      <c r="C38" s="215"/>
      <c r="D38" s="215"/>
      <c r="E38" s="215"/>
      <c r="F38" s="215"/>
      <c r="G38" s="215"/>
      <c r="H38" s="215"/>
    </row>
    <row r="39" spans="1:8" x14ac:dyDescent="0.3">
      <c r="A39" s="215"/>
      <c r="B39" s="215"/>
      <c r="C39" s="215"/>
      <c r="D39" s="215"/>
      <c r="E39" s="215"/>
      <c r="F39" s="215"/>
      <c r="G39" s="215"/>
      <c r="H39" s="215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4.4" x14ac:dyDescent="0.3"/>
  <cols>
    <col min="1" max="1" width="65.44140625" customWidth="1"/>
    <col min="3" max="3" width="14.109375" style="256" customWidth="1"/>
    <col min="4" max="4" width="11.33203125" customWidth="1"/>
    <col min="5" max="5" width="10.88671875" customWidth="1"/>
    <col min="6" max="6" width="11.33203125" customWidth="1"/>
    <col min="7" max="7" width="12.88671875" customWidth="1"/>
    <col min="257" max="257" width="65.44140625" customWidth="1"/>
    <col min="259" max="259" width="14.109375" customWidth="1"/>
    <col min="260" max="260" width="11.33203125" customWidth="1"/>
    <col min="261" max="261" width="10.88671875" customWidth="1"/>
    <col min="262" max="262" width="11.33203125" customWidth="1"/>
    <col min="263" max="263" width="12.88671875" customWidth="1"/>
    <col min="513" max="513" width="65.44140625" customWidth="1"/>
    <col min="515" max="515" width="14.109375" customWidth="1"/>
    <col min="516" max="516" width="11.33203125" customWidth="1"/>
    <col min="517" max="517" width="10.88671875" customWidth="1"/>
    <col min="518" max="518" width="11.33203125" customWidth="1"/>
    <col min="519" max="519" width="12.88671875" customWidth="1"/>
    <col min="769" max="769" width="65.44140625" customWidth="1"/>
    <col min="771" max="771" width="14.109375" customWidth="1"/>
    <col min="772" max="772" width="11.33203125" customWidth="1"/>
    <col min="773" max="773" width="10.88671875" customWidth="1"/>
    <col min="774" max="774" width="11.33203125" customWidth="1"/>
    <col min="775" max="775" width="12.88671875" customWidth="1"/>
    <col min="1025" max="1025" width="65.44140625" customWidth="1"/>
    <col min="1027" max="1027" width="14.109375" customWidth="1"/>
    <col min="1028" max="1028" width="11.33203125" customWidth="1"/>
    <col min="1029" max="1029" width="10.88671875" customWidth="1"/>
    <col min="1030" max="1030" width="11.33203125" customWidth="1"/>
    <col min="1031" max="1031" width="12.88671875" customWidth="1"/>
    <col min="1281" max="1281" width="65.44140625" customWidth="1"/>
    <col min="1283" max="1283" width="14.109375" customWidth="1"/>
    <col min="1284" max="1284" width="11.33203125" customWidth="1"/>
    <col min="1285" max="1285" width="10.88671875" customWidth="1"/>
    <col min="1286" max="1286" width="11.33203125" customWidth="1"/>
    <col min="1287" max="1287" width="12.88671875" customWidth="1"/>
    <col min="1537" max="1537" width="65.44140625" customWidth="1"/>
    <col min="1539" max="1539" width="14.109375" customWidth="1"/>
    <col min="1540" max="1540" width="11.33203125" customWidth="1"/>
    <col min="1541" max="1541" width="10.88671875" customWidth="1"/>
    <col min="1542" max="1542" width="11.33203125" customWidth="1"/>
    <col min="1543" max="1543" width="12.88671875" customWidth="1"/>
    <col min="1793" max="1793" width="65.44140625" customWidth="1"/>
    <col min="1795" max="1795" width="14.109375" customWidth="1"/>
    <col min="1796" max="1796" width="11.33203125" customWidth="1"/>
    <col min="1797" max="1797" width="10.88671875" customWidth="1"/>
    <col min="1798" max="1798" width="11.33203125" customWidth="1"/>
    <col min="1799" max="1799" width="12.88671875" customWidth="1"/>
    <col min="2049" max="2049" width="65.44140625" customWidth="1"/>
    <col min="2051" max="2051" width="14.109375" customWidth="1"/>
    <col min="2052" max="2052" width="11.33203125" customWidth="1"/>
    <col min="2053" max="2053" width="10.88671875" customWidth="1"/>
    <col min="2054" max="2054" width="11.33203125" customWidth="1"/>
    <col min="2055" max="2055" width="12.88671875" customWidth="1"/>
    <col min="2305" max="2305" width="65.44140625" customWidth="1"/>
    <col min="2307" max="2307" width="14.109375" customWidth="1"/>
    <col min="2308" max="2308" width="11.33203125" customWidth="1"/>
    <col min="2309" max="2309" width="10.88671875" customWidth="1"/>
    <col min="2310" max="2310" width="11.33203125" customWidth="1"/>
    <col min="2311" max="2311" width="12.88671875" customWidth="1"/>
    <col min="2561" max="2561" width="65.44140625" customWidth="1"/>
    <col min="2563" max="2563" width="14.109375" customWidth="1"/>
    <col min="2564" max="2564" width="11.33203125" customWidth="1"/>
    <col min="2565" max="2565" width="10.88671875" customWidth="1"/>
    <col min="2566" max="2566" width="11.33203125" customWidth="1"/>
    <col min="2567" max="2567" width="12.88671875" customWidth="1"/>
    <col min="2817" max="2817" width="65.44140625" customWidth="1"/>
    <col min="2819" max="2819" width="14.109375" customWidth="1"/>
    <col min="2820" max="2820" width="11.33203125" customWidth="1"/>
    <col min="2821" max="2821" width="10.88671875" customWidth="1"/>
    <col min="2822" max="2822" width="11.33203125" customWidth="1"/>
    <col min="2823" max="2823" width="12.88671875" customWidth="1"/>
    <col min="3073" max="3073" width="65.44140625" customWidth="1"/>
    <col min="3075" max="3075" width="14.109375" customWidth="1"/>
    <col min="3076" max="3076" width="11.33203125" customWidth="1"/>
    <col min="3077" max="3077" width="10.88671875" customWidth="1"/>
    <col min="3078" max="3078" width="11.33203125" customWidth="1"/>
    <col min="3079" max="3079" width="12.88671875" customWidth="1"/>
    <col min="3329" max="3329" width="65.44140625" customWidth="1"/>
    <col min="3331" max="3331" width="14.109375" customWidth="1"/>
    <col min="3332" max="3332" width="11.33203125" customWidth="1"/>
    <col min="3333" max="3333" width="10.88671875" customWidth="1"/>
    <col min="3334" max="3334" width="11.33203125" customWidth="1"/>
    <col min="3335" max="3335" width="12.88671875" customWidth="1"/>
    <col min="3585" max="3585" width="65.44140625" customWidth="1"/>
    <col min="3587" max="3587" width="14.109375" customWidth="1"/>
    <col min="3588" max="3588" width="11.33203125" customWidth="1"/>
    <col min="3589" max="3589" width="10.88671875" customWidth="1"/>
    <col min="3590" max="3590" width="11.33203125" customWidth="1"/>
    <col min="3591" max="3591" width="12.88671875" customWidth="1"/>
    <col min="3841" max="3841" width="65.44140625" customWidth="1"/>
    <col min="3843" max="3843" width="14.109375" customWidth="1"/>
    <col min="3844" max="3844" width="11.33203125" customWidth="1"/>
    <col min="3845" max="3845" width="10.88671875" customWidth="1"/>
    <col min="3846" max="3846" width="11.33203125" customWidth="1"/>
    <col min="3847" max="3847" width="12.88671875" customWidth="1"/>
    <col min="4097" max="4097" width="65.44140625" customWidth="1"/>
    <col min="4099" max="4099" width="14.109375" customWidth="1"/>
    <col min="4100" max="4100" width="11.33203125" customWidth="1"/>
    <col min="4101" max="4101" width="10.88671875" customWidth="1"/>
    <col min="4102" max="4102" width="11.33203125" customWidth="1"/>
    <col min="4103" max="4103" width="12.88671875" customWidth="1"/>
    <col min="4353" max="4353" width="65.44140625" customWidth="1"/>
    <col min="4355" max="4355" width="14.109375" customWidth="1"/>
    <col min="4356" max="4356" width="11.33203125" customWidth="1"/>
    <col min="4357" max="4357" width="10.88671875" customWidth="1"/>
    <col min="4358" max="4358" width="11.33203125" customWidth="1"/>
    <col min="4359" max="4359" width="12.88671875" customWidth="1"/>
    <col min="4609" max="4609" width="65.44140625" customWidth="1"/>
    <col min="4611" max="4611" width="14.109375" customWidth="1"/>
    <col min="4612" max="4612" width="11.33203125" customWidth="1"/>
    <col min="4613" max="4613" width="10.88671875" customWidth="1"/>
    <col min="4614" max="4614" width="11.33203125" customWidth="1"/>
    <col min="4615" max="4615" width="12.88671875" customWidth="1"/>
    <col min="4865" max="4865" width="65.44140625" customWidth="1"/>
    <col min="4867" max="4867" width="14.109375" customWidth="1"/>
    <col min="4868" max="4868" width="11.33203125" customWidth="1"/>
    <col min="4869" max="4869" width="10.88671875" customWidth="1"/>
    <col min="4870" max="4870" width="11.33203125" customWidth="1"/>
    <col min="4871" max="4871" width="12.88671875" customWidth="1"/>
    <col min="5121" max="5121" width="65.44140625" customWidth="1"/>
    <col min="5123" max="5123" width="14.109375" customWidth="1"/>
    <col min="5124" max="5124" width="11.33203125" customWidth="1"/>
    <col min="5125" max="5125" width="10.88671875" customWidth="1"/>
    <col min="5126" max="5126" width="11.33203125" customWidth="1"/>
    <col min="5127" max="5127" width="12.88671875" customWidth="1"/>
    <col min="5377" max="5377" width="65.44140625" customWidth="1"/>
    <col min="5379" max="5379" width="14.109375" customWidth="1"/>
    <col min="5380" max="5380" width="11.33203125" customWidth="1"/>
    <col min="5381" max="5381" width="10.88671875" customWidth="1"/>
    <col min="5382" max="5382" width="11.33203125" customWidth="1"/>
    <col min="5383" max="5383" width="12.88671875" customWidth="1"/>
    <col min="5633" max="5633" width="65.44140625" customWidth="1"/>
    <col min="5635" max="5635" width="14.109375" customWidth="1"/>
    <col min="5636" max="5636" width="11.33203125" customWidth="1"/>
    <col min="5637" max="5637" width="10.88671875" customWidth="1"/>
    <col min="5638" max="5638" width="11.33203125" customWidth="1"/>
    <col min="5639" max="5639" width="12.88671875" customWidth="1"/>
    <col min="5889" max="5889" width="65.44140625" customWidth="1"/>
    <col min="5891" max="5891" width="14.109375" customWidth="1"/>
    <col min="5892" max="5892" width="11.33203125" customWidth="1"/>
    <col min="5893" max="5893" width="10.88671875" customWidth="1"/>
    <col min="5894" max="5894" width="11.33203125" customWidth="1"/>
    <col min="5895" max="5895" width="12.88671875" customWidth="1"/>
    <col min="6145" max="6145" width="65.44140625" customWidth="1"/>
    <col min="6147" max="6147" width="14.109375" customWidth="1"/>
    <col min="6148" max="6148" width="11.33203125" customWidth="1"/>
    <col min="6149" max="6149" width="10.88671875" customWidth="1"/>
    <col min="6150" max="6150" width="11.33203125" customWidth="1"/>
    <col min="6151" max="6151" width="12.88671875" customWidth="1"/>
    <col min="6401" max="6401" width="65.44140625" customWidth="1"/>
    <col min="6403" max="6403" width="14.109375" customWidth="1"/>
    <col min="6404" max="6404" width="11.33203125" customWidth="1"/>
    <col min="6405" max="6405" width="10.88671875" customWidth="1"/>
    <col min="6406" max="6406" width="11.33203125" customWidth="1"/>
    <col min="6407" max="6407" width="12.88671875" customWidth="1"/>
    <col min="6657" max="6657" width="65.44140625" customWidth="1"/>
    <col min="6659" max="6659" width="14.109375" customWidth="1"/>
    <col min="6660" max="6660" width="11.33203125" customWidth="1"/>
    <col min="6661" max="6661" width="10.88671875" customWidth="1"/>
    <col min="6662" max="6662" width="11.33203125" customWidth="1"/>
    <col min="6663" max="6663" width="12.88671875" customWidth="1"/>
    <col min="6913" max="6913" width="65.44140625" customWidth="1"/>
    <col min="6915" max="6915" width="14.109375" customWidth="1"/>
    <col min="6916" max="6916" width="11.33203125" customWidth="1"/>
    <col min="6917" max="6917" width="10.88671875" customWidth="1"/>
    <col min="6918" max="6918" width="11.33203125" customWidth="1"/>
    <col min="6919" max="6919" width="12.88671875" customWidth="1"/>
    <col min="7169" max="7169" width="65.44140625" customWidth="1"/>
    <col min="7171" max="7171" width="14.109375" customWidth="1"/>
    <col min="7172" max="7172" width="11.33203125" customWidth="1"/>
    <col min="7173" max="7173" width="10.88671875" customWidth="1"/>
    <col min="7174" max="7174" width="11.33203125" customWidth="1"/>
    <col min="7175" max="7175" width="12.88671875" customWidth="1"/>
    <col min="7425" max="7425" width="65.44140625" customWidth="1"/>
    <col min="7427" max="7427" width="14.109375" customWidth="1"/>
    <col min="7428" max="7428" width="11.33203125" customWidth="1"/>
    <col min="7429" max="7429" width="10.88671875" customWidth="1"/>
    <col min="7430" max="7430" width="11.33203125" customWidth="1"/>
    <col min="7431" max="7431" width="12.88671875" customWidth="1"/>
    <col min="7681" max="7681" width="65.44140625" customWidth="1"/>
    <col min="7683" max="7683" width="14.109375" customWidth="1"/>
    <col min="7684" max="7684" width="11.33203125" customWidth="1"/>
    <col min="7685" max="7685" width="10.88671875" customWidth="1"/>
    <col min="7686" max="7686" width="11.33203125" customWidth="1"/>
    <col min="7687" max="7687" width="12.88671875" customWidth="1"/>
    <col min="7937" max="7937" width="65.44140625" customWidth="1"/>
    <col min="7939" max="7939" width="14.109375" customWidth="1"/>
    <col min="7940" max="7940" width="11.33203125" customWidth="1"/>
    <col min="7941" max="7941" width="10.88671875" customWidth="1"/>
    <col min="7942" max="7942" width="11.33203125" customWidth="1"/>
    <col min="7943" max="7943" width="12.88671875" customWidth="1"/>
    <col min="8193" max="8193" width="65.44140625" customWidth="1"/>
    <col min="8195" max="8195" width="14.109375" customWidth="1"/>
    <col min="8196" max="8196" width="11.33203125" customWidth="1"/>
    <col min="8197" max="8197" width="10.88671875" customWidth="1"/>
    <col min="8198" max="8198" width="11.33203125" customWidth="1"/>
    <col min="8199" max="8199" width="12.88671875" customWidth="1"/>
    <col min="8449" max="8449" width="65.44140625" customWidth="1"/>
    <col min="8451" max="8451" width="14.109375" customWidth="1"/>
    <col min="8452" max="8452" width="11.33203125" customWidth="1"/>
    <col min="8453" max="8453" width="10.88671875" customWidth="1"/>
    <col min="8454" max="8454" width="11.33203125" customWidth="1"/>
    <col min="8455" max="8455" width="12.88671875" customWidth="1"/>
    <col min="8705" max="8705" width="65.44140625" customWidth="1"/>
    <col min="8707" max="8707" width="14.109375" customWidth="1"/>
    <col min="8708" max="8708" width="11.33203125" customWidth="1"/>
    <col min="8709" max="8709" width="10.88671875" customWidth="1"/>
    <col min="8710" max="8710" width="11.33203125" customWidth="1"/>
    <col min="8711" max="8711" width="12.88671875" customWidth="1"/>
    <col min="8961" max="8961" width="65.44140625" customWidth="1"/>
    <col min="8963" max="8963" width="14.109375" customWidth="1"/>
    <col min="8964" max="8964" width="11.33203125" customWidth="1"/>
    <col min="8965" max="8965" width="10.88671875" customWidth="1"/>
    <col min="8966" max="8966" width="11.33203125" customWidth="1"/>
    <col min="8967" max="8967" width="12.88671875" customWidth="1"/>
    <col min="9217" max="9217" width="65.44140625" customWidth="1"/>
    <col min="9219" max="9219" width="14.109375" customWidth="1"/>
    <col min="9220" max="9220" width="11.33203125" customWidth="1"/>
    <col min="9221" max="9221" width="10.88671875" customWidth="1"/>
    <col min="9222" max="9222" width="11.33203125" customWidth="1"/>
    <col min="9223" max="9223" width="12.88671875" customWidth="1"/>
    <col min="9473" max="9473" width="65.44140625" customWidth="1"/>
    <col min="9475" max="9475" width="14.109375" customWidth="1"/>
    <col min="9476" max="9476" width="11.33203125" customWidth="1"/>
    <col min="9477" max="9477" width="10.88671875" customWidth="1"/>
    <col min="9478" max="9478" width="11.33203125" customWidth="1"/>
    <col min="9479" max="9479" width="12.88671875" customWidth="1"/>
    <col min="9729" max="9729" width="65.44140625" customWidth="1"/>
    <col min="9731" max="9731" width="14.109375" customWidth="1"/>
    <col min="9732" max="9732" width="11.33203125" customWidth="1"/>
    <col min="9733" max="9733" width="10.88671875" customWidth="1"/>
    <col min="9734" max="9734" width="11.33203125" customWidth="1"/>
    <col min="9735" max="9735" width="12.88671875" customWidth="1"/>
    <col min="9985" max="9985" width="65.44140625" customWidth="1"/>
    <col min="9987" max="9987" width="14.109375" customWidth="1"/>
    <col min="9988" max="9988" width="11.33203125" customWidth="1"/>
    <col min="9989" max="9989" width="10.88671875" customWidth="1"/>
    <col min="9990" max="9990" width="11.33203125" customWidth="1"/>
    <col min="9991" max="9991" width="12.88671875" customWidth="1"/>
    <col min="10241" max="10241" width="65.44140625" customWidth="1"/>
    <col min="10243" max="10243" width="14.109375" customWidth="1"/>
    <col min="10244" max="10244" width="11.33203125" customWidth="1"/>
    <col min="10245" max="10245" width="10.88671875" customWidth="1"/>
    <col min="10246" max="10246" width="11.33203125" customWidth="1"/>
    <col min="10247" max="10247" width="12.88671875" customWidth="1"/>
    <col min="10497" max="10497" width="65.44140625" customWidth="1"/>
    <col min="10499" max="10499" width="14.109375" customWidth="1"/>
    <col min="10500" max="10500" width="11.33203125" customWidth="1"/>
    <col min="10501" max="10501" width="10.88671875" customWidth="1"/>
    <col min="10502" max="10502" width="11.33203125" customWidth="1"/>
    <col min="10503" max="10503" width="12.88671875" customWidth="1"/>
    <col min="10753" max="10753" width="65.44140625" customWidth="1"/>
    <col min="10755" max="10755" width="14.109375" customWidth="1"/>
    <col min="10756" max="10756" width="11.33203125" customWidth="1"/>
    <col min="10757" max="10757" width="10.88671875" customWidth="1"/>
    <col min="10758" max="10758" width="11.33203125" customWidth="1"/>
    <col min="10759" max="10759" width="12.88671875" customWidth="1"/>
    <col min="11009" max="11009" width="65.44140625" customWidth="1"/>
    <col min="11011" max="11011" width="14.109375" customWidth="1"/>
    <col min="11012" max="11012" width="11.33203125" customWidth="1"/>
    <col min="11013" max="11013" width="10.88671875" customWidth="1"/>
    <col min="11014" max="11014" width="11.33203125" customWidth="1"/>
    <col min="11015" max="11015" width="12.88671875" customWidth="1"/>
    <col min="11265" max="11265" width="65.44140625" customWidth="1"/>
    <col min="11267" max="11267" width="14.109375" customWidth="1"/>
    <col min="11268" max="11268" width="11.33203125" customWidth="1"/>
    <col min="11269" max="11269" width="10.88671875" customWidth="1"/>
    <col min="11270" max="11270" width="11.33203125" customWidth="1"/>
    <col min="11271" max="11271" width="12.88671875" customWidth="1"/>
    <col min="11521" max="11521" width="65.44140625" customWidth="1"/>
    <col min="11523" max="11523" width="14.109375" customWidth="1"/>
    <col min="11524" max="11524" width="11.33203125" customWidth="1"/>
    <col min="11525" max="11525" width="10.88671875" customWidth="1"/>
    <col min="11526" max="11526" width="11.33203125" customWidth="1"/>
    <col min="11527" max="11527" width="12.88671875" customWidth="1"/>
    <col min="11777" max="11777" width="65.44140625" customWidth="1"/>
    <col min="11779" max="11779" width="14.109375" customWidth="1"/>
    <col min="11780" max="11780" width="11.33203125" customWidth="1"/>
    <col min="11781" max="11781" width="10.88671875" customWidth="1"/>
    <col min="11782" max="11782" width="11.33203125" customWidth="1"/>
    <col min="11783" max="11783" width="12.88671875" customWidth="1"/>
    <col min="12033" max="12033" width="65.44140625" customWidth="1"/>
    <col min="12035" max="12035" width="14.109375" customWidth="1"/>
    <col min="12036" max="12036" width="11.33203125" customWidth="1"/>
    <col min="12037" max="12037" width="10.88671875" customWidth="1"/>
    <col min="12038" max="12038" width="11.33203125" customWidth="1"/>
    <col min="12039" max="12039" width="12.88671875" customWidth="1"/>
    <col min="12289" max="12289" width="65.44140625" customWidth="1"/>
    <col min="12291" max="12291" width="14.109375" customWidth="1"/>
    <col min="12292" max="12292" width="11.33203125" customWidth="1"/>
    <col min="12293" max="12293" width="10.88671875" customWidth="1"/>
    <col min="12294" max="12294" width="11.33203125" customWidth="1"/>
    <col min="12295" max="12295" width="12.88671875" customWidth="1"/>
    <col min="12545" max="12545" width="65.44140625" customWidth="1"/>
    <col min="12547" max="12547" width="14.109375" customWidth="1"/>
    <col min="12548" max="12548" width="11.33203125" customWidth="1"/>
    <col min="12549" max="12549" width="10.88671875" customWidth="1"/>
    <col min="12550" max="12550" width="11.33203125" customWidth="1"/>
    <col min="12551" max="12551" width="12.88671875" customWidth="1"/>
    <col min="12801" max="12801" width="65.44140625" customWidth="1"/>
    <col min="12803" max="12803" width="14.109375" customWidth="1"/>
    <col min="12804" max="12804" width="11.33203125" customWidth="1"/>
    <col min="12805" max="12805" width="10.88671875" customWidth="1"/>
    <col min="12806" max="12806" width="11.33203125" customWidth="1"/>
    <col min="12807" max="12807" width="12.88671875" customWidth="1"/>
    <col min="13057" max="13057" width="65.44140625" customWidth="1"/>
    <col min="13059" max="13059" width="14.109375" customWidth="1"/>
    <col min="13060" max="13060" width="11.33203125" customWidth="1"/>
    <col min="13061" max="13061" width="10.88671875" customWidth="1"/>
    <col min="13062" max="13062" width="11.33203125" customWidth="1"/>
    <col min="13063" max="13063" width="12.88671875" customWidth="1"/>
    <col min="13313" max="13313" width="65.44140625" customWidth="1"/>
    <col min="13315" max="13315" width="14.109375" customWidth="1"/>
    <col min="13316" max="13316" width="11.33203125" customWidth="1"/>
    <col min="13317" max="13317" width="10.88671875" customWidth="1"/>
    <col min="13318" max="13318" width="11.33203125" customWidth="1"/>
    <col min="13319" max="13319" width="12.88671875" customWidth="1"/>
    <col min="13569" max="13569" width="65.44140625" customWidth="1"/>
    <col min="13571" max="13571" width="14.109375" customWidth="1"/>
    <col min="13572" max="13572" width="11.33203125" customWidth="1"/>
    <col min="13573" max="13573" width="10.88671875" customWidth="1"/>
    <col min="13574" max="13574" width="11.33203125" customWidth="1"/>
    <col min="13575" max="13575" width="12.88671875" customWidth="1"/>
    <col min="13825" max="13825" width="65.44140625" customWidth="1"/>
    <col min="13827" max="13827" width="14.109375" customWidth="1"/>
    <col min="13828" max="13828" width="11.33203125" customWidth="1"/>
    <col min="13829" max="13829" width="10.88671875" customWidth="1"/>
    <col min="13830" max="13830" width="11.33203125" customWidth="1"/>
    <col min="13831" max="13831" width="12.88671875" customWidth="1"/>
    <col min="14081" max="14081" width="65.44140625" customWidth="1"/>
    <col min="14083" max="14083" width="14.109375" customWidth="1"/>
    <col min="14084" max="14084" width="11.33203125" customWidth="1"/>
    <col min="14085" max="14085" width="10.88671875" customWidth="1"/>
    <col min="14086" max="14086" width="11.33203125" customWidth="1"/>
    <col min="14087" max="14087" width="12.88671875" customWidth="1"/>
    <col min="14337" max="14337" width="65.44140625" customWidth="1"/>
    <col min="14339" max="14339" width="14.109375" customWidth="1"/>
    <col min="14340" max="14340" width="11.33203125" customWidth="1"/>
    <col min="14341" max="14341" width="10.88671875" customWidth="1"/>
    <col min="14342" max="14342" width="11.33203125" customWidth="1"/>
    <col min="14343" max="14343" width="12.88671875" customWidth="1"/>
    <col min="14593" max="14593" width="65.44140625" customWidth="1"/>
    <col min="14595" max="14595" width="14.109375" customWidth="1"/>
    <col min="14596" max="14596" width="11.33203125" customWidth="1"/>
    <col min="14597" max="14597" width="10.88671875" customWidth="1"/>
    <col min="14598" max="14598" width="11.33203125" customWidth="1"/>
    <col min="14599" max="14599" width="12.88671875" customWidth="1"/>
    <col min="14849" max="14849" width="65.44140625" customWidth="1"/>
    <col min="14851" max="14851" width="14.109375" customWidth="1"/>
    <col min="14852" max="14852" width="11.33203125" customWidth="1"/>
    <col min="14853" max="14853" width="10.88671875" customWidth="1"/>
    <col min="14854" max="14854" width="11.33203125" customWidth="1"/>
    <col min="14855" max="14855" width="12.88671875" customWidth="1"/>
    <col min="15105" max="15105" width="65.44140625" customWidth="1"/>
    <col min="15107" max="15107" width="14.109375" customWidth="1"/>
    <col min="15108" max="15108" width="11.33203125" customWidth="1"/>
    <col min="15109" max="15109" width="10.88671875" customWidth="1"/>
    <col min="15110" max="15110" width="11.33203125" customWidth="1"/>
    <col min="15111" max="15111" width="12.88671875" customWidth="1"/>
    <col min="15361" max="15361" width="65.44140625" customWidth="1"/>
    <col min="15363" max="15363" width="14.109375" customWidth="1"/>
    <col min="15364" max="15364" width="11.33203125" customWidth="1"/>
    <col min="15365" max="15365" width="10.88671875" customWidth="1"/>
    <col min="15366" max="15366" width="11.33203125" customWidth="1"/>
    <col min="15367" max="15367" width="12.88671875" customWidth="1"/>
    <col min="15617" max="15617" width="65.44140625" customWidth="1"/>
    <col min="15619" max="15619" width="14.109375" customWidth="1"/>
    <col min="15620" max="15620" width="11.33203125" customWidth="1"/>
    <col min="15621" max="15621" width="10.88671875" customWidth="1"/>
    <col min="15622" max="15622" width="11.33203125" customWidth="1"/>
    <col min="15623" max="15623" width="12.88671875" customWidth="1"/>
    <col min="15873" max="15873" width="65.44140625" customWidth="1"/>
    <col min="15875" max="15875" width="14.109375" customWidth="1"/>
    <col min="15876" max="15876" width="11.33203125" customWidth="1"/>
    <col min="15877" max="15877" width="10.88671875" customWidth="1"/>
    <col min="15878" max="15878" width="11.33203125" customWidth="1"/>
    <col min="15879" max="15879" width="12.88671875" customWidth="1"/>
    <col min="16129" max="16129" width="65.44140625" customWidth="1"/>
    <col min="16131" max="16131" width="14.109375" customWidth="1"/>
    <col min="16132" max="16132" width="11.33203125" customWidth="1"/>
    <col min="16133" max="16133" width="10.88671875" customWidth="1"/>
    <col min="16134" max="16134" width="11.33203125" customWidth="1"/>
    <col min="16135" max="16135" width="12.88671875" customWidth="1"/>
  </cols>
  <sheetData>
    <row r="1" spans="1:7" ht="28.5" customHeight="1" x14ac:dyDescent="0.35">
      <c r="A1" s="649" t="s">
        <v>676</v>
      </c>
      <c r="B1" s="650"/>
      <c r="C1" s="650"/>
      <c r="D1" s="651"/>
      <c r="E1" s="651"/>
      <c r="F1" s="651"/>
      <c r="G1" s="651"/>
    </row>
    <row r="2" spans="1:7" ht="26.25" customHeight="1" x14ac:dyDescent="0.35">
      <c r="A2" s="652" t="s">
        <v>517</v>
      </c>
      <c r="B2" s="652"/>
      <c r="C2" s="652"/>
      <c r="D2" s="653"/>
      <c r="E2" s="653"/>
      <c r="F2" s="653"/>
      <c r="G2" s="653"/>
    </row>
    <row r="3" spans="1:7" ht="18.75" customHeight="1" x14ac:dyDescent="0.35">
      <c r="A3" s="233"/>
      <c r="B3" s="234"/>
      <c r="C3" s="235"/>
    </row>
    <row r="4" spans="1:7" ht="12.75" customHeight="1" x14ac:dyDescent="0.3">
      <c r="A4" s="220"/>
      <c r="B4" s="236"/>
      <c r="C4" s="237"/>
    </row>
    <row r="5" spans="1:7" ht="27.6" x14ac:dyDescent="0.3">
      <c r="A5" s="238" t="s">
        <v>518</v>
      </c>
      <c r="B5" s="239" t="s">
        <v>463</v>
      </c>
      <c r="C5" s="240" t="s">
        <v>482</v>
      </c>
      <c r="D5" s="240" t="s">
        <v>481</v>
      </c>
      <c r="E5" s="240" t="s">
        <v>480</v>
      </c>
      <c r="F5" s="240" t="s">
        <v>479</v>
      </c>
      <c r="G5" s="241" t="s">
        <v>478</v>
      </c>
    </row>
    <row r="6" spans="1:7" x14ac:dyDescent="0.3">
      <c r="A6" s="242" t="s">
        <v>519</v>
      </c>
      <c r="B6" s="243" t="s">
        <v>364</v>
      </c>
      <c r="C6" s="244">
        <v>0</v>
      </c>
      <c r="D6" s="244">
        <v>0</v>
      </c>
      <c r="E6" s="244">
        <v>0</v>
      </c>
      <c r="F6" s="244">
        <v>0</v>
      </c>
      <c r="G6" s="244">
        <v>0</v>
      </c>
    </row>
    <row r="7" spans="1:7" x14ac:dyDescent="0.3">
      <c r="A7" s="242" t="s">
        <v>520</v>
      </c>
      <c r="B7" s="243" t="s">
        <v>364</v>
      </c>
      <c r="C7" s="244">
        <v>0</v>
      </c>
      <c r="D7" s="244">
        <v>0</v>
      </c>
      <c r="E7" s="244">
        <v>0</v>
      </c>
      <c r="F7" s="244">
        <v>0</v>
      </c>
      <c r="G7" s="244">
        <v>0</v>
      </c>
    </row>
    <row r="8" spans="1:7" ht="27.6" x14ac:dyDescent="0.3">
      <c r="A8" s="242" t="s">
        <v>521</v>
      </c>
      <c r="B8" s="243" t="s">
        <v>364</v>
      </c>
      <c r="C8" s="244">
        <v>0</v>
      </c>
      <c r="D8" s="244">
        <v>0</v>
      </c>
      <c r="E8" s="244">
        <v>0</v>
      </c>
      <c r="F8" s="244">
        <v>0</v>
      </c>
      <c r="G8" s="244">
        <v>0</v>
      </c>
    </row>
    <row r="9" spans="1:7" x14ac:dyDescent="0.3">
      <c r="A9" s="242" t="s">
        <v>522</v>
      </c>
      <c r="B9" s="243" t="s">
        <v>364</v>
      </c>
      <c r="C9" s="244">
        <v>0</v>
      </c>
      <c r="D9" s="244">
        <v>0</v>
      </c>
      <c r="E9" s="244">
        <v>0</v>
      </c>
      <c r="F9" s="244">
        <v>0</v>
      </c>
      <c r="G9" s="244">
        <v>0</v>
      </c>
    </row>
    <row r="10" spans="1:7" x14ac:dyDescent="0.3">
      <c r="A10" s="210" t="s">
        <v>523</v>
      </c>
      <c r="B10" s="243" t="s">
        <v>364</v>
      </c>
      <c r="C10" s="244">
        <v>0</v>
      </c>
      <c r="D10" s="244">
        <v>0</v>
      </c>
      <c r="E10" s="244">
        <v>0</v>
      </c>
      <c r="F10" s="244">
        <v>0</v>
      </c>
      <c r="G10" s="244">
        <v>0</v>
      </c>
    </row>
    <row r="11" spans="1:7" x14ac:dyDescent="0.3">
      <c r="A11" s="210" t="s">
        <v>524</v>
      </c>
      <c r="B11" s="243" t="s">
        <v>364</v>
      </c>
      <c r="C11" s="244">
        <v>700</v>
      </c>
      <c r="D11" s="244">
        <v>0</v>
      </c>
      <c r="E11" s="244">
        <v>0</v>
      </c>
      <c r="F11" s="244">
        <v>0</v>
      </c>
      <c r="G11" s="244">
        <v>0</v>
      </c>
    </row>
    <row r="12" spans="1:7" x14ac:dyDescent="0.3">
      <c r="A12" s="245" t="s">
        <v>525</v>
      </c>
      <c r="B12" s="212" t="s">
        <v>364</v>
      </c>
      <c r="C12" s="246">
        <f>SUM(C6:C11)</f>
        <v>700</v>
      </c>
      <c r="D12" s="246">
        <f>SUM(D6:D11)</f>
        <v>0</v>
      </c>
      <c r="E12" s="246">
        <f>SUM(E6:E11)</f>
        <v>0</v>
      </c>
      <c r="F12" s="246">
        <f>SUM(F6:F11)</f>
        <v>0</v>
      </c>
      <c r="G12" s="246">
        <f>SUM(G6:G11)</f>
        <v>0</v>
      </c>
    </row>
    <row r="13" spans="1:7" x14ac:dyDescent="0.3">
      <c r="A13" s="242" t="s">
        <v>526</v>
      </c>
      <c r="B13" s="243" t="s">
        <v>362</v>
      </c>
      <c r="C13" s="244">
        <v>0</v>
      </c>
      <c r="D13" s="244">
        <v>0</v>
      </c>
      <c r="E13" s="244">
        <v>0</v>
      </c>
      <c r="F13" s="244">
        <v>0</v>
      </c>
      <c r="G13" s="244">
        <v>0</v>
      </c>
    </row>
    <row r="14" spans="1:7" x14ac:dyDescent="0.3">
      <c r="A14" s="245" t="s">
        <v>527</v>
      </c>
      <c r="B14" s="212" t="s">
        <v>362</v>
      </c>
      <c r="C14" s="246">
        <f>+C13</f>
        <v>0</v>
      </c>
      <c r="D14" s="246">
        <f>+D13</f>
        <v>0</v>
      </c>
      <c r="E14" s="246">
        <f>+E13</f>
        <v>0</v>
      </c>
      <c r="F14" s="246">
        <f>+F13</f>
        <v>0</v>
      </c>
      <c r="G14" s="246">
        <f>+G13</f>
        <v>0</v>
      </c>
    </row>
    <row r="15" spans="1:7" x14ac:dyDescent="0.3">
      <c r="A15" s="242" t="s">
        <v>528</v>
      </c>
      <c r="B15" s="243" t="s">
        <v>360</v>
      </c>
      <c r="C15" s="244">
        <v>0</v>
      </c>
      <c r="D15" s="244">
        <v>0</v>
      </c>
      <c r="E15" s="244">
        <v>0</v>
      </c>
      <c r="F15" s="244">
        <v>0</v>
      </c>
      <c r="G15" s="244">
        <v>0</v>
      </c>
    </row>
    <row r="16" spans="1:7" x14ac:dyDescent="0.3">
      <c r="A16" s="242" t="s">
        <v>529</v>
      </c>
      <c r="B16" s="243" t="s">
        <v>360</v>
      </c>
      <c r="C16" s="244">
        <v>0</v>
      </c>
      <c r="D16" s="244">
        <v>0</v>
      </c>
      <c r="E16" s="244">
        <v>0</v>
      </c>
      <c r="F16" s="244">
        <v>0</v>
      </c>
      <c r="G16" s="244">
        <v>0</v>
      </c>
    </row>
    <row r="17" spans="1:7" x14ac:dyDescent="0.3">
      <c r="A17" s="210" t="s">
        <v>530</v>
      </c>
      <c r="B17" s="243" t="s">
        <v>360</v>
      </c>
      <c r="C17" s="244">
        <v>160</v>
      </c>
      <c r="D17" s="244">
        <v>450</v>
      </c>
      <c r="E17" s="244">
        <v>0</v>
      </c>
      <c r="F17" s="244">
        <v>0</v>
      </c>
      <c r="G17" s="244">
        <v>0</v>
      </c>
    </row>
    <row r="18" spans="1:7" x14ac:dyDescent="0.3">
      <c r="A18" s="210" t="s">
        <v>531</v>
      </c>
      <c r="B18" s="243" t="s">
        <v>360</v>
      </c>
      <c r="C18" s="244">
        <v>0</v>
      </c>
      <c r="D18" s="244">
        <v>0</v>
      </c>
      <c r="E18" s="244">
        <v>0</v>
      </c>
      <c r="F18" s="244">
        <v>0</v>
      </c>
      <c r="G18" s="244">
        <v>0</v>
      </c>
    </row>
    <row r="19" spans="1:7" x14ac:dyDescent="0.3">
      <c r="A19" s="210" t="s">
        <v>532</v>
      </c>
      <c r="B19" s="243" t="s">
        <v>360</v>
      </c>
      <c r="C19" s="244">
        <v>300</v>
      </c>
      <c r="D19" s="244">
        <v>0</v>
      </c>
      <c r="E19" s="244">
        <v>0</v>
      </c>
      <c r="F19" s="244">
        <v>0</v>
      </c>
      <c r="G19" s="244">
        <v>0</v>
      </c>
    </row>
    <row r="20" spans="1:7" ht="27.6" x14ac:dyDescent="0.3">
      <c r="A20" s="247" t="s">
        <v>533</v>
      </c>
      <c r="B20" s="243" t="s">
        <v>360</v>
      </c>
      <c r="C20" s="244">
        <v>0</v>
      </c>
      <c r="D20" s="244">
        <v>0</v>
      </c>
      <c r="E20" s="244">
        <v>0</v>
      </c>
      <c r="F20" s="244">
        <v>0</v>
      </c>
      <c r="G20" s="244">
        <v>0</v>
      </c>
    </row>
    <row r="21" spans="1:7" x14ac:dyDescent="0.3">
      <c r="A21" s="248" t="s">
        <v>534</v>
      </c>
      <c r="B21" s="212" t="s">
        <v>360</v>
      </c>
      <c r="C21" s="246">
        <f>SUM(C15:C20)</f>
        <v>460</v>
      </c>
      <c r="D21" s="246">
        <f>SUM(D15:D20)</f>
        <v>450</v>
      </c>
      <c r="E21" s="246">
        <f>SUM(E15:E20)</f>
        <v>0</v>
      </c>
      <c r="F21" s="246">
        <f>SUM(F15:F20)</f>
        <v>0</v>
      </c>
      <c r="G21" s="246">
        <f>SUM(G15:G20)</f>
        <v>0</v>
      </c>
    </row>
    <row r="22" spans="1:7" x14ac:dyDescent="0.3">
      <c r="A22" s="242" t="s">
        <v>535</v>
      </c>
      <c r="B22" s="243" t="s">
        <v>358</v>
      </c>
      <c r="C22" s="244">
        <v>0</v>
      </c>
      <c r="D22" s="244">
        <v>0</v>
      </c>
      <c r="E22" s="244">
        <v>0</v>
      </c>
      <c r="F22" s="244">
        <v>0</v>
      </c>
      <c r="G22" s="244">
        <v>0</v>
      </c>
    </row>
    <row r="23" spans="1:7" x14ac:dyDescent="0.3">
      <c r="A23" s="242" t="s">
        <v>536</v>
      </c>
      <c r="B23" s="243" t="s">
        <v>358</v>
      </c>
      <c r="C23" s="244">
        <v>0</v>
      </c>
      <c r="D23" s="244">
        <v>0</v>
      </c>
      <c r="E23" s="244">
        <v>0</v>
      </c>
      <c r="F23" s="244">
        <v>0</v>
      </c>
      <c r="G23" s="244">
        <v>0</v>
      </c>
    </row>
    <row r="24" spans="1:7" x14ac:dyDescent="0.3">
      <c r="A24" s="249" t="s">
        <v>537</v>
      </c>
      <c r="B24" s="250" t="s">
        <v>358</v>
      </c>
      <c r="C24" s="244">
        <v>0</v>
      </c>
      <c r="D24" s="244">
        <v>0</v>
      </c>
      <c r="E24" s="244">
        <v>0</v>
      </c>
      <c r="F24" s="244">
        <v>0</v>
      </c>
      <c r="G24" s="244">
        <v>0</v>
      </c>
    </row>
    <row r="25" spans="1:7" x14ac:dyDescent="0.3">
      <c r="A25" s="242" t="s">
        <v>538</v>
      </c>
      <c r="B25" s="243" t="s">
        <v>356</v>
      </c>
      <c r="C25" s="244">
        <v>0</v>
      </c>
      <c r="D25" s="244">
        <v>0</v>
      </c>
      <c r="E25" s="244">
        <v>0</v>
      </c>
      <c r="F25" s="244">
        <v>0</v>
      </c>
      <c r="G25" s="244">
        <v>0</v>
      </c>
    </row>
    <row r="26" spans="1:7" x14ac:dyDescent="0.3">
      <c r="A26" s="242" t="s">
        <v>539</v>
      </c>
      <c r="B26" s="243" t="s">
        <v>356</v>
      </c>
      <c r="C26" s="244">
        <v>0</v>
      </c>
      <c r="D26" s="244">
        <v>0</v>
      </c>
      <c r="E26" s="244">
        <v>0</v>
      </c>
      <c r="F26" s="244">
        <v>0</v>
      </c>
      <c r="G26" s="244">
        <v>0</v>
      </c>
    </row>
    <row r="27" spans="1:7" x14ac:dyDescent="0.3">
      <c r="A27" s="210" t="s">
        <v>540</v>
      </c>
      <c r="B27" s="243" t="s">
        <v>356</v>
      </c>
      <c r="C27" s="244">
        <v>200</v>
      </c>
      <c r="D27" s="244">
        <v>0</v>
      </c>
      <c r="E27" s="244">
        <v>0</v>
      </c>
      <c r="F27" s="244">
        <v>0</v>
      </c>
      <c r="G27" s="244">
        <v>0</v>
      </c>
    </row>
    <row r="28" spans="1:7" x14ac:dyDescent="0.3">
      <c r="A28" s="210" t="s">
        <v>541</v>
      </c>
      <c r="B28" s="243" t="s">
        <v>356</v>
      </c>
      <c r="C28" s="244">
        <v>200</v>
      </c>
      <c r="D28" s="244">
        <v>0</v>
      </c>
      <c r="E28" s="244">
        <v>0</v>
      </c>
      <c r="F28" s="244">
        <v>0</v>
      </c>
      <c r="G28" s="244">
        <v>0</v>
      </c>
    </row>
    <row r="29" spans="1:7" x14ac:dyDescent="0.3">
      <c r="A29" s="210" t="s">
        <v>542</v>
      </c>
      <c r="B29" s="243" t="s">
        <v>356</v>
      </c>
      <c r="C29" s="244">
        <v>200</v>
      </c>
      <c r="D29" s="244">
        <v>0</v>
      </c>
      <c r="E29" s="244">
        <v>0</v>
      </c>
      <c r="F29" s="244">
        <v>0</v>
      </c>
      <c r="G29" s="244">
        <v>0</v>
      </c>
    </row>
    <row r="30" spans="1:7" x14ac:dyDescent="0.3">
      <c r="A30" s="210" t="s">
        <v>543</v>
      </c>
      <c r="B30" s="243" t="s">
        <v>356</v>
      </c>
      <c r="C30" s="244">
        <v>1000</v>
      </c>
      <c r="D30" s="244">
        <v>0</v>
      </c>
      <c r="E30" s="244">
        <v>0</v>
      </c>
      <c r="F30" s="244">
        <v>0</v>
      </c>
      <c r="G30" s="244">
        <v>0</v>
      </c>
    </row>
    <row r="31" spans="1:7" x14ac:dyDescent="0.3">
      <c r="A31" s="210" t="s">
        <v>544</v>
      </c>
      <c r="B31" s="243" t="s">
        <v>356</v>
      </c>
      <c r="C31" s="244">
        <v>0</v>
      </c>
      <c r="D31" s="244">
        <v>0</v>
      </c>
      <c r="E31" s="244">
        <v>0</v>
      </c>
      <c r="F31" s="244">
        <v>0</v>
      </c>
      <c r="G31" s="244">
        <v>0</v>
      </c>
    </row>
    <row r="32" spans="1:7" x14ac:dyDescent="0.3">
      <c r="A32" s="210" t="s">
        <v>545</v>
      </c>
      <c r="B32" s="243" t="s">
        <v>356</v>
      </c>
      <c r="C32" s="244">
        <v>0</v>
      </c>
      <c r="D32" s="244">
        <v>0</v>
      </c>
      <c r="E32" s="244">
        <v>0</v>
      </c>
      <c r="F32" s="244">
        <v>0</v>
      </c>
      <c r="G32" s="244">
        <v>0</v>
      </c>
    </row>
    <row r="33" spans="1:7" x14ac:dyDescent="0.3">
      <c r="A33" s="210" t="s">
        <v>546</v>
      </c>
      <c r="B33" s="243" t="s">
        <v>356</v>
      </c>
      <c r="C33" s="244">
        <v>0</v>
      </c>
      <c r="D33" s="244">
        <v>0</v>
      </c>
      <c r="E33" s="244">
        <v>0</v>
      </c>
      <c r="F33" s="244">
        <v>0</v>
      </c>
      <c r="G33" s="244">
        <v>0</v>
      </c>
    </row>
    <row r="34" spans="1:7" x14ac:dyDescent="0.3">
      <c r="A34" s="210" t="s">
        <v>547</v>
      </c>
      <c r="B34" s="243" t="s">
        <v>356</v>
      </c>
      <c r="C34" s="244">
        <v>0</v>
      </c>
      <c r="D34" s="244">
        <v>0</v>
      </c>
      <c r="E34" s="244">
        <v>0</v>
      </c>
      <c r="F34" s="244">
        <v>0</v>
      </c>
      <c r="G34" s="244">
        <v>0</v>
      </c>
    </row>
    <row r="35" spans="1:7" x14ac:dyDescent="0.3">
      <c r="A35" s="210" t="s">
        <v>548</v>
      </c>
      <c r="B35" s="209" t="s">
        <v>356</v>
      </c>
      <c r="C35" s="214">
        <v>6140</v>
      </c>
      <c r="D35" s="244">
        <v>0</v>
      </c>
      <c r="E35" s="244">
        <v>0</v>
      </c>
      <c r="F35" s="244">
        <v>0</v>
      </c>
      <c r="G35" s="244">
        <v>0</v>
      </c>
    </row>
    <row r="36" spans="1:7" x14ac:dyDescent="0.3">
      <c r="A36" s="210" t="s">
        <v>549</v>
      </c>
      <c r="B36" s="209" t="s">
        <v>356</v>
      </c>
      <c r="C36" s="244">
        <v>0</v>
      </c>
      <c r="D36" s="244">
        <v>0</v>
      </c>
      <c r="E36" s="244">
        <v>0</v>
      </c>
      <c r="F36" s="244">
        <v>0</v>
      </c>
      <c r="G36" s="244">
        <v>0</v>
      </c>
    </row>
    <row r="37" spans="1:7" ht="27.6" x14ac:dyDescent="0.3">
      <c r="A37" s="210" t="s">
        <v>550</v>
      </c>
      <c r="B37" s="243" t="s">
        <v>356</v>
      </c>
      <c r="C37" s="244">
        <v>0</v>
      </c>
      <c r="D37" s="244">
        <v>0</v>
      </c>
      <c r="E37" s="244">
        <v>0</v>
      </c>
      <c r="F37" s="244">
        <v>0</v>
      </c>
      <c r="G37" s="244">
        <v>0</v>
      </c>
    </row>
    <row r="38" spans="1:7" ht="27.6" x14ac:dyDescent="0.3">
      <c r="A38" s="210" t="s">
        <v>551</v>
      </c>
      <c r="B38" s="243" t="s">
        <v>356</v>
      </c>
      <c r="C38" s="244">
        <v>0</v>
      </c>
      <c r="D38" s="244">
        <v>0</v>
      </c>
      <c r="E38" s="244">
        <v>0</v>
      </c>
      <c r="F38" s="244">
        <v>0</v>
      </c>
      <c r="G38" s="244">
        <v>0</v>
      </c>
    </row>
    <row r="39" spans="1:7" x14ac:dyDescent="0.3">
      <c r="A39" s="248" t="s">
        <v>552</v>
      </c>
      <c r="B39" s="212" t="s">
        <v>356</v>
      </c>
      <c r="C39" s="251">
        <f>SUM(C27:C38)</f>
        <v>7740</v>
      </c>
      <c r="D39" s="251">
        <f>SUM(D27:D38)</f>
        <v>0</v>
      </c>
      <c r="E39" s="251">
        <f>SUM(E27:E38)</f>
        <v>0</v>
      </c>
      <c r="F39" s="251">
        <f>SUM(F27:F38)</f>
        <v>0</v>
      </c>
      <c r="G39" s="251">
        <f>SUM(G27:G38)</f>
        <v>0</v>
      </c>
    </row>
    <row r="40" spans="1:7" ht="21" customHeight="1" x14ac:dyDescent="0.3">
      <c r="A40" s="252" t="s">
        <v>355</v>
      </c>
      <c r="B40" s="253" t="s">
        <v>354</v>
      </c>
      <c r="C40" s="254">
        <f>+C39+C24+C21+C14+C12</f>
        <v>8900</v>
      </c>
      <c r="D40" s="254">
        <f>+D39+D24+D21+D14+D12</f>
        <v>450</v>
      </c>
      <c r="E40" s="254">
        <f>+E39+E24+E21+E14+E12</f>
        <v>0</v>
      </c>
      <c r="F40" s="254">
        <f>+F39+F24+F21+F14+F12</f>
        <v>0</v>
      </c>
      <c r="G40" s="254">
        <f>+G39+G24+G21+G14+G12</f>
        <v>0</v>
      </c>
    </row>
    <row r="41" spans="1:7" x14ac:dyDescent="0.3">
      <c r="A41" s="255"/>
      <c r="B41" s="255"/>
      <c r="C41" s="255"/>
      <c r="D41" s="255"/>
      <c r="E41" s="255"/>
      <c r="F41" s="255"/>
      <c r="G41" s="255"/>
    </row>
    <row r="42" spans="1:7" x14ac:dyDescent="0.3">
      <c r="A42" s="255"/>
      <c r="B42" s="255"/>
      <c r="C42" s="255"/>
      <c r="D42" s="255"/>
      <c r="E42" s="255"/>
      <c r="F42" s="255"/>
      <c r="G42" s="255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15</vt:i4>
      </vt:variant>
    </vt:vector>
  </HeadingPairs>
  <TitlesOfParts>
    <vt:vector size="33" baseType="lpstr">
      <vt:lpstr>Konszolidált</vt:lpstr>
      <vt:lpstr>Önkormányzat</vt:lpstr>
      <vt:lpstr>Melléklet 1.2</vt:lpstr>
      <vt:lpstr>Mérleg</vt:lpstr>
      <vt:lpstr>4. mell</vt:lpstr>
      <vt:lpstr>Óvoda</vt:lpstr>
      <vt:lpstr>Közösségi H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'INT FINANSZÍROZÁS'!Nyomtatási_terület</vt:lpstr>
      <vt:lpstr>Konszolidált!Nyomtatási_terület</vt:lpstr>
      <vt:lpstr>'Közösségi H'!Nyomtatási_terület</vt:lpstr>
      <vt:lpstr>LÉTSZÁM!Nyomtatási_terület</vt:lpstr>
      <vt:lpstr>Óvoda!Nyomtatási_terület</vt:lpstr>
      <vt:lpstr>Önkormányzat!Nyomtatási_terület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Kaposi Vivien</cp:lastModifiedBy>
  <cp:lastPrinted>2020-05-27T13:58:55Z</cp:lastPrinted>
  <dcterms:created xsi:type="dcterms:W3CDTF">2016-06-13T10:40:04Z</dcterms:created>
  <dcterms:modified xsi:type="dcterms:W3CDTF">2020-05-27T18:31:51Z</dcterms:modified>
</cp:coreProperties>
</file>