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NAS\kozos\Testületi anyagok 2019. év\11.június 26. Kt. ülés\Előirányzat módosítás\"/>
    </mc:Choice>
  </mc:AlternateContent>
  <bookViews>
    <workbookView xWindow="0" yWindow="0" windowWidth="27675" windowHeight="13020"/>
  </bookViews>
  <sheets>
    <sheet name="1.sz. Bevételek forrásonként" sheetId="1" r:id="rId1"/>
  </sheets>
  <definedNames>
    <definedName name="_xlnm.Print_Area" localSheetId="0">'1.sz. Bevételek forrásonként'!$A$1:$N$71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9" i="1" l="1"/>
  <c r="D69" i="1"/>
  <c r="C69" i="1"/>
  <c r="N67" i="1"/>
  <c r="L67" i="1"/>
  <c r="K67" i="1"/>
  <c r="I67" i="1"/>
  <c r="H67" i="1"/>
  <c r="F67" i="1"/>
  <c r="M66" i="1"/>
  <c r="M67" i="1" s="1"/>
  <c r="J66" i="1"/>
  <c r="G66" i="1"/>
  <c r="E66" i="1"/>
  <c r="D66" i="1"/>
  <c r="C66" i="1"/>
  <c r="M65" i="1"/>
  <c r="J65" i="1"/>
  <c r="E65" i="1"/>
  <c r="C65" i="1"/>
  <c r="E64" i="1"/>
  <c r="D64" i="1"/>
  <c r="C64" i="1"/>
  <c r="M63" i="1"/>
  <c r="J63" i="1"/>
  <c r="G63" i="1"/>
  <c r="G67" i="1" s="1"/>
  <c r="E63" i="1"/>
  <c r="E67" i="1" s="1"/>
  <c r="D63" i="1"/>
  <c r="C63" i="1"/>
  <c r="C67" i="1" s="1"/>
  <c r="N61" i="1"/>
  <c r="L61" i="1"/>
  <c r="K61" i="1"/>
  <c r="J61" i="1"/>
  <c r="I61" i="1"/>
  <c r="H61" i="1"/>
  <c r="F61" i="1"/>
  <c r="G61" i="1" s="1"/>
  <c r="D61" i="1" s="1"/>
  <c r="C61" i="1"/>
  <c r="M60" i="1"/>
  <c r="J60" i="1"/>
  <c r="G60" i="1"/>
  <c r="D60" i="1" s="1"/>
  <c r="E60" i="1"/>
  <c r="C60" i="1"/>
  <c r="A60" i="1"/>
  <c r="A61" i="1" s="1"/>
  <c r="A62" i="1" s="1"/>
  <c r="A63" i="1" s="1"/>
  <c r="A64" i="1" s="1"/>
  <c r="A65" i="1" s="1"/>
  <c r="A66" i="1" s="1"/>
  <c r="A67" i="1" s="1"/>
  <c r="A68" i="1" s="1"/>
  <c r="A69" i="1" s="1"/>
  <c r="M59" i="1"/>
  <c r="M61" i="1" s="1"/>
  <c r="J59" i="1"/>
  <c r="G59" i="1"/>
  <c r="E59" i="1"/>
  <c r="D59" i="1"/>
  <c r="C59" i="1"/>
  <c r="N57" i="1"/>
  <c r="L57" i="1"/>
  <c r="K57" i="1"/>
  <c r="I57" i="1"/>
  <c r="H57" i="1"/>
  <c r="E57" i="1" s="1"/>
  <c r="F57" i="1"/>
  <c r="C57" i="1" s="1"/>
  <c r="M56" i="1"/>
  <c r="M57" i="1" s="1"/>
  <c r="J56" i="1"/>
  <c r="D56" i="1" s="1"/>
  <c r="G56" i="1"/>
  <c r="E56" i="1"/>
  <c r="C56" i="1"/>
  <c r="M55" i="1"/>
  <c r="J55" i="1"/>
  <c r="G55" i="1"/>
  <c r="D55" i="1" s="1"/>
  <c r="E55" i="1"/>
  <c r="C55" i="1"/>
  <c r="M54" i="1"/>
  <c r="J54" i="1"/>
  <c r="J57" i="1" s="1"/>
  <c r="G54" i="1"/>
  <c r="E54" i="1"/>
  <c r="C54" i="1"/>
  <c r="N52" i="1"/>
  <c r="L52" i="1"/>
  <c r="C52" i="1" s="1"/>
  <c r="K52" i="1"/>
  <c r="I52" i="1"/>
  <c r="H52" i="1"/>
  <c r="F52" i="1"/>
  <c r="M51" i="1"/>
  <c r="J51" i="1"/>
  <c r="G51" i="1"/>
  <c r="E51" i="1"/>
  <c r="C51" i="1"/>
  <c r="M50" i="1"/>
  <c r="J50" i="1"/>
  <c r="G50" i="1"/>
  <c r="D50" i="1" s="1"/>
  <c r="E50" i="1"/>
  <c r="C50" i="1"/>
  <c r="M49" i="1"/>
  <c r="J49" i="1"/>
  <c r="G49" i="1"/>
  <c r="E49" i="1"/>
  <c r="D49" i="1"/>
  <c r="C49" i="1"/>
  <c r="M48" i="1"/>
  <c r="J48" i="1"/>
  <c r="G48" i="1"/>
  <c r="E48" i="1"/>
  <c r="C48" i="1"/>
  <c r="M47" i="1"/>
  <c r="J47" i="1"/>
  <c r="N46" i="1"/>
  <c r="L46" i="1"/>
  <c r="K46" i="1"/>
  <c r="I46" i="1"/>
  <c r="H46" i="1"/>
  <c r="F46" i="1"/>
  <c r="M45" i="1"/>
  <c r="J45" i="1"/>
  <c r="G45" i="1"/>
  <c r="E45" i="1"/>
  <c r="C45" i="1"/>
  <c r="M44" i="1"/>
  <c r="J44" i="1"/>
  <c r="G44" i="1"/>
  <c r="D44" i="1" s="1"/>
  <c r="E44" i="1"/>
  <c r="C44" i="1"/>
  <c r="M43" i="1"/>
  <c r="J43" i="1"/>
  <c r="G43" i="1"/>
  <c r="E43" i="1"/>
  <c r="D43" i="1"/>
  <c r="C43" i="1"/>
  <c r="M42" i="1"/>
  <c r="J42" i="1"/>
  <c r="D42" i="1" s="1"/>
  <c r="G42" i="1"/>
  <c r="E42" i="1"/>
  <c r="C42" i="1"/>
  <c r="M41" i="1"/>
  <c r="J41" i="1"/>
  <c r="G41" i="1"/>
  <c r="E41" i="1"/>
  <c r="C41" i="1"/>
  <c r="M40" i="1"/>
  <c r="J40" i="1"/>
  <c r="G40" i="1"/>
  <c r="D40" i="1" s="1"/>
  <c r="E40" i="1"/>
  <c r="C40" i="1"/>
  <c r="M39" i="1"/>
  <c r="J39" i="1"/>
  <c r="G39" i="1"/>
  <c r="E39" i="1"/>
  <c r="D39" i="1"/>
  <c r="C39" i="1"/>
  <c r="M38" i="1"/>
  <c r="J38" i="1"/>
  <c r="D38" i="1" s="1"/>
  <c r="G38" i="1"/>
  <c r="E38" i="1"/>
  <c r="C38" i="1"/>
  <c r="M37" i="1"/>
  <c r="M46" i="1" s="1"/>
  <c r="J37" i="1"/>
  <c r="G37" i="1"/>
  <c r="E37" i="1"/>
  <c r="C37" i="1"/>
  <c r="C46" i="1" s="1"/>
  <c r="M36" i="1"/>
  <c r="J36" i="1"/>
  <c r="G36" i="1"/>
  <c r="D36" i="1" s="1"/>
  <c r="E36" i="1"/>
  <c r="E46" i="1" s="1"/>
  <c r="C36" i="1"/>
  <c r="E35" i="1"/>
  <c r="D35" i="1"/>
  <c r="C35" i="1"/>
  <c r="N34" i="1"/>
  <c r="L34" i="1"/>
  <c r="K34" i="1"/>
  <c r="H34" i="1"/>
  <c r="E34" i="1" s="1"/>
  <c r="G33" i="1"/>
  <c r="E33" i="1"/>
  <c r="D33" i="1"/>
  <c r="C33" i="1"/>
  <c r="G32" i="1"/>
  <c r="E32" i="1"/>
  <c r="D32" i="1"/>
  <c r="C32" i="1"/>
  <c r="G31" i="1"/>
  <c r="D31" i="1" s="1"/>
  <c r="E31" i="1"/>
  <c r="C31" i="1"/>
  <c r="G30" i="1"/>
  <c r="D30" i="1" s="1"/>
  <c r="E30" i="1"/>
  <c r="C30" i="1"/>
  <c r="M29" i="1"/>
  <c r="J29" i="1"/>
  <c r="G29" i="1"/>
  <c r="D29" i="1" s="1"/>
  <c r="E29" i="1"/>
  <c r="C29" i="1"/>
  <c r="E28" i="1"/>
  <c r="D28" i="1"/>
  <c r="C28" i="1"/>
  <c r="N27" i="1"/>
  <c r="M27" i="1"/>
  <c r="L27" i="1"/>
  <c r="K27" i="1"/>
  <c r="I27" i="1"/>
  <c r="I34" i="1" s="1"/>
  <c r="H27" i="1"/>
  <c r="F27" i="1"/>
  <c r="C27" i="1" s="1"/>
  <c r="E27" i="1"/>
  <c r="G26" i="1"/>
  <c r="D26" i="1" s="1"/>
  <c r="E26" i="1"/>
  <c r="C26" i="1"/>
  <c r="M25" i="1"/>
  <c r="J25" i="1"/>
  <c r="G25" i="1"/>
  <c r="D25" i="1" s="1"/>
  <c r="E25" i="1"/>
  <c r="C25" i="1"/>
  <c r="M24" i="1"/>
  <c r="J24" i="1"/>
  <c r="G24" i="1"/>
  <c r="E24" i="1"/>
  <c r="D24" i="1"/>
  <c r="C24" i="1"/>
  <c r="M23" i="1"/>
  <c r="J23" i="1"/>
  <c r="D23" i="1" s="1"/>
  <c r="G23" i="1"/>
  <c r="E23" i="1"/>
  <c r="C23" i="1"/>
  <c r="M22" i="1"/>
  <c r="J22" i="1"/>
  <c r="J27" i="1" s="1"/>
  <c r="J34" i="1" s="1"/>
  <c r="G22" i="1"/>
  <c r="E22" i="1"/>
  <c r="C22" i="1"/>
  <c r="M21" i="1"/>
  <c r="J21" i="1"/>
  <c r="E21" i="1"/>
  <c r="D21" i="1"/>
  <c r="C21" i="1"/>
  <c r="M20" i="1"/>
  <c r="M34" i="1" s="1"/>
  <c r="J20" i="1"/>
  <c r="G20" i="1"/>
  <c r="E20" i="1"/>
  <c r="D20" i="1"/>
  <c r="C20" i="1"/>
  <c r="E19" i="1"/>
  <c r="D19" i="1"/>
  <c r="C19" i="1"/>
  <c r="E18" i="1"/>
  <c r="D18" i="1"/>
  <c r="C18" i="1"/>
  <c r="N17" i="1"/>
  <c r="L17" i="1"/>
  <c r="K17" i="1"/>
  <c r="I17" i="1"/>
  <c r="I62" i="1" s="1"/>
  <c r="I68" i="1" s="1"/>
  <c r="H17" i="1"/>
  <c r="F17" i="1"/>
  <c r="E17" i="1"/>
  <c r="E16" i="1"/>
  <c r="D16" i="1"/>
  <c r="C16" i="1"/>
  <c r="E15" i="1"/>
  <c r="D15" i="1"/>
  <c r="C15" i="1"/>
  <c r="M14" i="1"/>
  <c r="M17" i="1" s="1"/>
  <c r="J14" i="1"/>
  <c r="J17" i="1" s="1"/>
  <c r="G14" i="1"/>
  <c r="G17" i="1" s="1"/>
  <c r="E14" i="1"/>
  <c r="C14" i="1"/>
  <c r="N13" i="1"/>
  <c r="N62" i="1" s="1"/>
  <c r="N68" i="1" s="1"/>
  <c r="L13" i="1"/>
  <c r="K13" i="1"/>
  <c r="I13" i="1"/>
  <c r="H13" i="1"/>
  <c r="H62" i="1" s="1"/>
  <c r="F13" i="1"/>
  <c r="C13" i="1" s="1"/>
  <c r="M12" i="1"/>
  <c r="D12" i="1" s="1"/>
  <c r="G12" i="1"/>
  <c r="E12" i="1"/>
  <c r="C12" i="1"/>
  <c r="M11" i="1"/>
  <c r="J11" i="1"/>
  <c r="G11" i="1"/>
  <c r="E11" i="1"/>
  <c r="C11" i="1"/>
  <c r="J10" i="1"/>
  <c r="D10" i="1" s="1"/>
  <c r="E10" i="1"/>
  <c r="C10" i="1"/>
  <c r="A10" i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M9" i="1"/>
  <c r="J9" i="1"/>
  <c r="A9" i="1"/>
  <c r="M8" i="1"/>
  <c r="J8" i="1"/>
  <c r="A8" i="1"/>
  <c r="M7" i="1"/>
  <c r="J7" i="1"/>
  <c r="A7" i="1"/>
  <c r="M6" i="1"/>
  <c r="M13" i="1" s="1"/>
  <c r="J6" i="1"/>
  <c r="D6" i="1" s="1"/>
  <c r="E6" i="1"/>
  <c r="C6" i="1"/>
  <c r="M62" i="1" l="1"/>
  <c r="M68" i="1" s="1"/>
  <c r="D17" i="1"/>
  <c r="G13" i="1"/>
  <c r="D11" i="1"/>
  <c r="L62" i="1"/>
  <c r="L68" i="1" s="1"/>
  <c r="D14" i="1"/>
  <c r="G27" i="1"/>
  <c r="D22" i="1"/>
  <c r="G46" i="1"/>
  <c r="G52" i="1"/>
  <c r="D65" i="1"/>
  <c r="D67" i="1" s="1"/>
  <c r="J67" i="1"/>
  <c r="H68" i="1"/>
  <c r="C17" i="1"/>
  <c r="J46" i="1"/>
  <c r="J52" i="1"/>
  <c r="E52" i="1"/>
  <c r="E13" i="1"/>
  <c r="J13" i="1"/>
  <c r="F34" i="1"/>
  <c r="C34" i="1" s="1"/>
  <c r="K62" i="1"/>
  <c r="K68" i="1" s="1"/>
  <c r="D37" i="1"/>
  <c r="D41" i="1"/>
  <c r="D46" i="1" s="1"/>
  <c r="D45" i="1"/>
  <c r="D48" i="1"/>
  <c r="M52" i="1"/>
  <c r="D51" i="1"/>
  <c r="G57" i="1"/>
  <c r="D57" i="1" s="1"/>
  <c r="D54" i="1"/>
  <c r="E61" i="1"/>
  <c r="I71" i="1"/>
  <c r="N71" i="1"/>
  <c r="E62" i="1" l="1"/>
  <c r="E68" i="1" s="1"/>
  <c r="F62" i="1"/>
  <c r="J62" i="1"/>
  <c r="J68" i="1" s="1"/>
  <c r="D27" i="1"/>
  <c r="G34" i="1"/>
  <c r="D34" i="1" s="1"/>
  <c r="G62" i="1"/>
  <c r="D13" i="1"/>
  <c r="D52" i="1"/>
  <c r="L71" i="1"/>
  <c r="K71" i="1"/>
  <c r="D62" i="1" l="1"/>
  <c r="D68" i="1" s="1"/>
  <c r="G68" i="1"/>
  <c r="F68" i="1"/>
  <c r="F71" i="1" s="1"/>
  <c r="C62" i="1"/>
  <c r="C68" i="1" s="1"/>
  <c r="C71" i="1" s="1"/>
  <c r="M71" i="1"/>
  <c r="J71" i="1" l="1"/>
  <c r="D71" i="1"/>
  <c r="H71" i="1"/>
  <c r="E71" i="1"/>
  <c r="G71" i="1" l="1"/>
</calcChain>
</file>

<file path=xl/sharedStrings.xml><?xml version="1.0" encoding="utf-8"?>
<sst xmlns="http://schemas.openxmlformats.org/spreadsheetml/2006/main" count="82" uniqueCount="74">
  <si>
    <t>1.sz. mellékelt</t>
  </si>
  <si>
    <t xml:space="preserve">  Nagyigmánd Nagyközség Önkormányzat és irányítása alatt álló költségvetési szervek </t>
  </si>
  <si>
    <t xml:space="preserve"> 2019. évi bevételei forrásonkénti bontásban</t>
  </si>
  <si>
    <t>Bevételek forrásonként</t>
  </si>
  <si>
    <t>Bevételek összesen</t>
  </si>
  <si>
    <t>Önkormányzat</t>
  </si>
  <si>
    <t>Közös Önkormányzati Hivatal</t>
  </si>
  <si>
    <t>Magos Művelődési Ház</t>
  </si>
  <si>
    <t>eredeti ei.</t>
  </si>
  <si>
    <t>módosított ei.</t>
  </si>
  <si>
    <t>teljesítés</t>
  </si>
  <si>
    <t>módoított .ei.</t>
  </si>
  <si>
    <t>B.111. Önkormányzatok működési támogatásai</t>
  </si>
  <si>
    <t>B.112. Önkormányzatok köznevelési feladatok</t>
  </si>
  <si>
    <t>B.113. Önkormányzatok szoc.gyerm.j.,étkeztetés</t>
  </si>
  <si>
    <t>B.114. Önkormányzatok kulturális feladatok</t>
  </si>
  <si>
    <t>B.115. Műk.célú egyéb támogatások</t>
  </si>
  <si>
    <t>B.14. Működési célú visszatérítendő támogatások</t>
  </si>
  <si>
    <t>B.16. Egyéb működési célú támogatások bevételei</t>
  </si>
  <si>
    <t>B.1. Működési célú támogatások áh-on belülről</t>
  </si>
  <si>
    <t>B.21. Felhalmozási célú önkormányzati  támogatás</t>
  </si>
  <si>
    <t>B.23. Felhalm.célú visszatér.támogatások</t>
  </si>
  <si>
    <t>B.25. Egyéb felhalmozási célú támogatások</t>
  </si>
  <si>
    <t>B.2. Felhalmozási célú támogatás áh-on bel.</t>
  </si>
  <si>
    <t>B.31. Jövedelemadók</t>
  </si>
  <si>
    <t xml:space="preserve">  - termőföld bérbeadásából származó SZJA</t>
  </si>
  <si>
    <t>B.34. Vagyoni típusú adók</t>
  </si>
  <si>
    <t xml:space="preserve">  - építményadó</t>
  </si>
  <si>
    <t>B.351. Értékesítési és forgalmi adók</t>
  </si>
  <si>
    <t xml:space="preserve"> - általános forgalmi adó</t>
  </si>
  <si>
    <t xml:space="preserve"> - helyi iparűzési adó</t>
  </si>
  <si>
    <t>B.354. Gépjárműadó</t>
  </si>
  <si>
    <t xml:space="preserve"> - helyi önkormányzatot megillető rész</t>
  </si>
  <si>
    <t>B.35. Egyéb áruhasználati és szolgáltatási adók</t>
  </si>
  <si>
    <t>B.36. Egyéb közhatalmi bevételek</t>
  </si>
  <si>
    <t xml:space="preserve"> - ebből egyéb települési adók</t>
  </si>
  <si>
    <t xml:space="preserve"> - ebből talajterhelési díjak</t>
  </si>
  <si>
    <t xml:space="preserve"> - egyéb bírságok</t>
  </si>
  <si>
    <t xml:space="preserve"> - egyéb közhatalmi bevételek</t>
  </si>
  <si>
    <t>B.3. Közhatalmi bevételek</t>
  </si>
  <si>
    <t>B.401. Áru és készletértékesítés</t>
  </si>
  <si>
    <t>B.402. Szolgáltatások ellenértéke</t>
  </si>
  <si>
    <t>B.403. Közvetített szolgáltatások bevétele</t>
  </si>
  <si>
    <t>B.404. Tulajdonosi bevételek - bérleti díjak, lakbérek</t>
  </si>
  <si>
    <t>B.405. Ellátási díjak</t>
  </si>
  <si>
    <t>B.406. Kiszámlázott általános forgalmi adó</t>
  </si>
  <si>
    <t>B.407. Általános forgalmi adó visszatérítése</t>
  </si>
  <si>
    <t>B.408. Kamatbevételek</t>
  </si>
  <si>
    <t>B 409. Egyéb pénzügyi műveletek bevételei</t>
  </si>
  <si>
    <t>B 410. Biztosító által fizetett kártérítés</t>
  </si>
  <si>
    <t>B.411. Egyéb működési bevételek</t>
  </si>
  <si>
    <t>B.4. Működési bevételek</t>
  </si>
  <si>
    <t>B.51. Immateriális javak értékesítése</t>
  </si>
  <si>
    <t>B.52. Ingatlanok értékesítése</t>
  </si>
  <si>
    <t>B.53. Egyéb tárgyi eszközök értékesítése</t>
  </si>
  <si>
    <t>B.54. Részesedések értékesítése</t>
  </si>
  <si>
    <t>B.5. Felhalmozási bevételek</t>
  </si>
  <si>
    <t>B.61. Működési célú garamcia és kezességváll.</t>
  </si>
  <si>
    <t>B.64. Működési célú visszatérítendő támogatások</t>
  </si>
  <si>
    <t>B.65. Egyéb működési célú átvett pénzeszközök</t>
  </si>
  <si>
    <t>B.6. Működési célú átvett pénzeszközök</t>
  </si>
  <si>
    <t>B.74. Felhalmozási célú kölcsönök visszatérítése</t>
  </si>
  <si>
    <t>B.75. Egyéb felhalmozási célú átvett pénzeszközök</t>
  </si>
  <si>
    <t>B.7. Felhalmozási célú átvett pénzeszközök</t>
  </si>
  <si>
    <t>Költségvetési bevételek összesen</t>
  </si>
  <si>
    <t>B.812. Belföldi értékpapírok beváltása értékesítése</t>
  </si>
  <si>
    <t>B.813. Maradvány igénybevétele</t>
  </si>
  <si>
    <t>B.814. ÁH-n belüli megelőlegezések</t>
  </si>
  <si>
    <t>B.817. Lekötött bankbetétek megszüntetése teljes.</t>
  </si>
  <si>
    <t>B.89. Finanszírozási bevételek</t>
  </si>
  <si>
    <t>Bevételek mindösszesen</t>
  </si>
  <si>
    <t>B.816. Központi, irányító szervi támogatás</t>
  </si>
  <si>
    <t>Mindösszesen:</t>
  </si>
  <si>
    <t>……/2019. (VI.26.)  Kt.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</si>
</sst>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_ ;[Red]\-#,##0\ "/>
  </numFmts>
  <fonts count="5" x14ac:knownFonts="1">
    <font>
      <sz val="10"/>
      <name val="Arial"/>
      <family val="2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i/>
      <sz val="10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8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applyFont="1"/>
    <xf numFmtId="0" fontId="1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2" xfId="0" applyFont="1" applyBorder="1"/>
    <xf numFmtId="0" fontId="2" fillId="2" borderId="6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" fillId="0" borderId="2" xfId="0" applyFont="1" applyBorder="1"/>
    <xf numFmtId="3" fontId="1" fillId="2" borderId="6" xfId="0" applyNumberFormat="1" applyFont="1" applyFill="1" applyBorder="1"/>
    <xf numFmtId="3" fontId="1" fillId="2" borderId="1" xfId="0" applyNumberFormat="1" applyFont="1" applyFill="1" applyBorder="1"/>
    <xf numFmtId="3" fontId="1" fillId="2" borderId="7" xfId="0" applyNumberFormat="1" applyFont="1" applyFill="1" applyBorder="1"/>
    <xf numFmtId="3" fontId="1" fillId="0" borderId="6" xfId="0" applyNumberFormat="1" applyFont="1" applyBorder="1"/>
    <xf numFmtId="3" fontId="1" fillId="0" borderId="1" xfId="0" applyNumberFormat="1" applyFont="1" applyBorder="1"/>
    <xf numFmtId="3" fontId="1" fillId="0" borderId="7" xfId="0" applyNumberFormat="1" applyFont="1" applyBorder="1"/>
    <xf numFmtId="0" fontId="1" fillId="0" borderId="2" xfId="0" applyFont="1" applyBorder="1" applyAlignment="1"/>
    <xf numFmtId="3" fontId="1" fillId="2" borderId="1" xfId="0" applyNumberFormat="1" applyFont="1" applyFill="1" applyBorder="1" applyAlignment="1"/>
    <xf numFmtId="3" fontId="1" fillId="2" borderId="7" xfId="0" applyNumberFormat="1" applyFont="1" applyFill="1" applyBorder="1" applyAlignment="1"/>
    <xf numFmtId="3" fontId="1" fillId="0" borderId="7" xfId="0" applyNumberFormat="1" applyFont="1" applyBorder="1" applyAlignment="1"/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/>
    <xf numFmtId="3" fontId="3" fillId="2" borderId="6" xfId="0" applyNumberFormat="1" applyFont="1" applyFill="1" applyBorder="1"/>
    <xf numFmtId="3" fontId="3" fillId="2" borderId="1" xfId="0" applyNumberFormat="1" applyFont="1" applyFill="1" applyBorder="1"/>
    <xf numFmtId="3" fontId="3" fillId="2" borderId="7" xfId="0" applyNumberFormat="1" applyFont="1" applyFill="1" applyBorder="1"/>
    <xf numFmtId="3" fontId="3" fillId="3" borderId="6" xfId="0" applyNumberFormat="1" applyFont="1" applyFill="1" applyBorder="1"/>
    <xf numFmtId="3" fontId="3" fillId="3" borderId="1" xfId="0" applyNumberFormat="1" applyFont="1" applyFill="1" applyBorder="1"/>
    <xf numFmtId="3" fontId="3" fillId="3" borderId="7" xfId="0" applyNumberFormat="1" applyFont="1" applyFill="1" applyBorder="1"/>
    <xf numFmtId="0" fontId="1" fillId="0" borderId="2" xfId="0" applyFont="1" applyBorder="1" applyAlignment="1">
      <alignment horizontal="left" indent="1"/>
    </xf>
    <xf numFmtId="3" fontId="4" fillId="2" borderId="6" xfId="0" applyNumberFormat="1" applyFont="1" applyFill="1" applyBorder="1"/>
    <xf numFmtId="3" fontId="4" fillId="0" borderId="6" xfId="0" applyNumberFormat="1" applyFont="1" applyBorder="1"/>
    <xf numFmtId="3" fontId="2" fillId="2" borderId="6" xfId="0" applyNumberFormat="1" applyFont="1" applyFill="1" applyBorder="1"/>
    <xf numFmtId="3" fontId="2" fillId="2" borderId="1" xfId="0" applyNumberFormat="1" applyFont="1" applyFill="1" applyBorder="1"/>
    <xf numFmtId="3" fontId="2" fillId="2" borderId="7" xfId="0" applyNumberFormat="1" applyFont="1" applyFill="1" applyBorder="1"/>
    <xf numFmtId="3" fontId="2" fillId="0" borderId="6" xfId="0" applyNumberFormat="1" applyFont="1" applyBorder="1"/>
    <xf numFmtId="3" fontId="2" fillId="0" borderId="1" xfId="0" applyNumberFormat="1" applyFont="1" applyBorder="1"/>
    <xf numFmtId="3" fontId="2" fillId="0" borderId="7" xfId="0" applyNumberFormat="1" applyFont="1" applyBorder="1"/>
    <xf numFmtId="0" fontId="1" fillId="2" borderId="6" xfId="0" applyFont="1" applyFill="1" applyBorder="1"/>
    <xf numFmtId="0" fontId="1" fillId="0" borderId="6" xfId="0" applyFont="1" applyBorder="1"/>
    <xf numFmtId="0" fontId="2" fillId="4" borderId="1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3" fontId="2" fillId="2" borderId="6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3" fontId="2" fillId="2" borderId="7" xfId="0" applyNumberFormat="1" applyFont="1" applyFill="1" applyBorder="1" applyAlignment="1">
      <alignment horizontal="center"/>
    </xf>
    <xf numFmtId="3" fontId="2" fillId="4" borderId="6" xfId="0" applyNumberFormat="1" applyFont="1" applyFill="1" applyBorder="1" applyAlignment="1">
      <alignment horizontal="center"/>
    </xf>
    <xf numFmtId="3" fontId="2" fillId="4" borderId="1" xfId="0" applyNumberFormat="1" applyFont="1" applyFill="1" applyBorder="1" applyAlignment="1">
      <alignment horizontal="center"/>
    </xf>
    <xf numFmtId="3" fontId="2" fillId="4" borderId="7" xfId="0" applyNumberFormat="1" applyFont="1" applyFill="1" applyBorder="1" applyAlignment="1">
      <alignment horizontal="center"/>
    </xf>
    <xf numFmtId="0" fontId="3" fillId="5" borderId="8" xfId="0" applyFont="1" applyFill="1" applyBorder="1"/>
    <xf numFmtId="3" fontId="3" fillId="2" borderId="9" xfId="0" applyNumberFormat="1" applyFont="1" applyFill="1" applyBorder="1"/>
    <xf numFmtId="3" fontId="3" fillId="2" borderId="10" xfId="0" applyNumberFormat="1" applyFont="1" applyFill="1" applyBorder="1"/>
    <xf numFmtId="3" fontId="3" fillId="2" borderId="11" xfId="0" applyNumberFormat="1" applyFont="1" applyFill="1" applyBorder="1"/>
    <xf numFmtId="3" fontId="3" fillId="5" borderId="12" xfId="0" applyNumberFormat="1" applyFont="1" applyFill="1" applyBorder="1"/>
    <xf numFmtId="3" fontId="3" fillId="5" borderId="13" xfId="0" applyNumberFormat="1" applyFont="1" applyFill="1" applyBorder="1"/>
    <xf numFmtId="3" fontId="3" fillId="5" borderId="14" xfId="0" applyNumberFormat="1" applyFont="1" applyFill="1" applyBorder="1"/>
    <xf numFmtId="0" fontId="1" fillId="0" borderId="15" xfId="0" applyFont="1" applyBorder="1" applyAlignment="1">
      <alignment horizontal="center"/>
    </xf>
    <xf numFmtId="0" fontId="1" fillId="0" borderId="16" xfId="0" applyFont="1" applyBorder="1"/>
    <xf numFmtId="3" fontId="1" fillId="2" borderId="16" xfId="0" applyNumberFormat="1" applyFont="1" applyFill="1" applyBorder="1"/>
    <xf numFmtId="3" fontId="1" fillId="0" borderId="16" xfId="0" applyNumberFormat="1" applyFont="1" applyBorder="1"/>
    <xf numFmtId="3" fontId="1" fillId="0" borderId="17" xfId="0" applyNumberFormat="1" applyFont="1" applyBorder="1"/>
    <xf numFmtId="164" fontId="1" fillId="0" borderId="0" xfId="0" applyNumberFormat="1" applyFont="1"/>
    <xf numFmtId="3" fontId="1" fillId="0" borderId="0" xfId="0" applyNumberFormat="1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73"/>
  <sheetViews>
    <sheetView tabSelected="1" topLeftCell="A13" workbookViewId="0">
      <pane xSplit="2" topLeftCell="C1" activePane="topRight" state="frozen"/>
      <selection activeCell="B43" sqref="B43"/>
      <selection pane="topRight" activeCell="D75" sqref="D75"/>
    </sheetView>
  </sheetViews>
  <sheetFormatPr defaultRowHeight="12.75" x14ac:dyDescent="0.2"/>
  <cols>
    <col min="1" max="1" width="3.7109375" style="1" customWidth="1"/>
    <col min="2" max="2" width="38.7109375" style="3" customWidth="1"/>
    <col min="3" max="3" width="14.140625" style="3" customWidth="1"/>
    <col min="4" max="4" width="14.7109375" style="3" customWidth="1"/>
    <col min="5" max="5" width="13.140625" style="3" hidden="1" customWidth="1"/>
    <col min="6" max="6" width="13.28515625" style="3" customWidth="1"/>
    <col min="7" max="7" width="14.28515625" style="3" customWidth="1"/>
    <col min="8" max="8" width="13.85546875" style="3" hidden="1" customWidth="1"/>
    <col min="9" max="9" width="10.7109375" style="3" customWidth="1"/>
    <col min="10" max="10" width="12.7109375" style="3" customWidth="1"/>
    <col min="11" max="11" width="10.7109375" style="3" hidden="1" customWidth="1"/>
    <col min="12" max="12" width="10.7109375" style="3" customWidth="1"/>
    <col min="13" max="13" width="10.42578125" style="3" customWidth="1"/>
    <col min="14" max="14" width="10.7109375" style="3" hidden="1" customWidth="1"/>
    <col min="15" max="16384" width="9.140625" style="3"/>
  </cols>
  <sheetData>
    <row r="1" spans="1:14" x14ac:dyDescent="0.2">
      <c r="B1" s="2" t="s">
        <v>0</v>
      </c>
      <c r="C1" s="3" t="s">
        <v>73</v>
      </c>
    </row>
    <row r="2" spans="1:14" x14ac:dyDescent="0.2">
      <c r="A2" s="65" t="s">
        <v>1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</row>
    <row r="3" spans="1:14" ht="13.5" thickBot="1" x14ac:dyDescent="0.25">
      <c r="B3" s="66" t="s">
        <v>2</v>
      </c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</row>
    <row r="4" spans="1:14" x14ac:dyDescent="0.2">
      <c r="A4" s="4"/>
      <c r="B4" s="5" t="s">
        <v>3</v>
      </c>
      <c r="C4" s="67" t="s">
        <v>4</v>
      </c>
      <c r="D4" s="68"/>
      <c r="E4" s="69"/>
      <c r="F4" s="70" t="s">
        <v>5</v>
      </c>
      <c r="G4" s="71"/>
      <c r="H4" s="72"/>
      <c r="I4" s="70" t="s">
        <v>6</v>
      </c>
      <c r="J4" s="71"/>
      <c r="K4" s="72"/>
      <c r="L4" s="70" t="s">
        <v>7</v>
      </c>
      <c r="M4" s="71"/>
      <c r="N4" s="72"/>
    </row>
    <row r="5" spans="1:14" x14ac:dyDescent="0.2">
      <c r="A5" s="4"/>
      <c r="B5" s="6"/>
      <c r="C5" s="7" t="s">
        <v>8</v>
      </c>
      <c r="D5" s="8" t="s">
        <v>9</v>
      </c>
      <c r="E5" s="9" t="s">
        <v>10</v>
      </c>
      <c r="F5" s="10" t="s">
        <v>8</v>
      </c>
      <c r="G5" s="11" t="s">
        <v>9</v>
      </c>
      <c r="H5" s="12" t="s">
        <v>10</v>
      </c>
      <c r="I5" s="10" t="s">
        <v>8</v>
      </c>
      <c r="J5" s="11" t="s">
        <v>11</v>
      </c>
      <c r="K5" s="12" t="s">
        <v>10</v>
      </c>
      <c r="L5" s="10" t="s">
        <v>8</v>
      </c>
      <c r="M5" s="11" t="s">
        <v>9</v>
      </c>
      <c r="N5" s="12" t="s">
        <v>10</v>
      </c>
    </row>
    <row r="6" spans="1:14" x14ac:dyDescent="0.2">
      <c r="A6" s="4">
        <v>1</v>
      </c>
      <c r="B6" s="13" t="s">
        <v>12</v>
      </c>
      <c r="C6" s="14">
        <f>F6+I6+L6</f>
        <v>0</v>
      </c>
      <c r="D6" s="15">
        <f t="shared" ref="D6:E24" si="0">G6+J6+M6</f>
        <v>233624</v>
      </c>
      <c r="E6" s="16">
        <f t="shared" si="0"/>
        <v>286802</v>
      </c>
      <c r="F6" s="17">
        <v>0</v>
      </c>
      <c r="G6" s="18">
        <v>233624</v>
      </c>
      <c r="H6" s="19">
        <v>286802</v>
      </c>
      <c r="I6" s="17"/>
      <c r="J6" s="18">
        <f>I6</f>
        <v>0</v>
      </c>
      <c r="K6" s="19"/>
      <c r="L6" s="17"/>
      <c r="M6" s="18">
        <f>L6</f>
        <v>0</v>
      </c>
      <c r="N6" s="19"/>
    </row>
    <row r="7" spans="1:14" x14ac:dyDescent="0.2">
      <c r="A7" s="4">
        <f>A6+1</f>
        <v>2</v>
      </c>
      <c r="B7" s="13" t="s">
        <v>13</v>
      </c>
      <c r="C7" s="14"/>
      <c r="D7" s="15"/>
      <c r="E7" s="16"/>
      <c r="F7" s="17">
        <v>80810483</v>
      </c>
      <c r="G7" s="18">
        <v>80884097</v>
      </c>
      <c r="H7" s="19">
        <v>28171811</v>
      </c>
      <c r="I7" s="17"/>
      <c r="J7" s="18">
        <f t="shared" ref="J7:J14" si="1">I7</f>
        <v>0</v>
      </c>
      <c r="K7" s="19"/>
      <c r="L7" s="17"/>
      <c r="M7" s="18">
        <f t="shared" ref="M7:M14" si="2">L7</f>
        <v>0</v>
      </c>
      <c r="N7" s="19"/>
    </row>
    <row r="8" spans="1:14" x14ac:dyDescent="0.2">
      <c r="A8" s="4">
        <f t="shared" ref="A8:A27" si="3">A7+1</f>
        <v>3</v>
      </c>
      <c r="B8" s="13" t="s">
        <v>14</v>
      </c>
      <c r="C8" s="14"/>
      <c r="D8" s="15"/>
      <c r="E8" s="16"/>
      <c r="F8" s="17">
        <v>44192650</v>
      </c>
      <c r="G8" s="18">
        <v>44645731</v>
      </c>
      <c r="H8" s="19">
        <v>16243617</v>
      </c>
      <c r="I8" s="17"/>
      <c r="J8" s="18">
        <f t="shared" si="1"/>
        <v>0</v>
      </c>
      <c r="K8" s="19"/>
      <c r="L8" s="17"/>
      <c r="M8" s="18">
        <f t="shared" si="2"/>
        <v>0</v>
      </c>
      <c r="N8" s="19"/>
    </row>
    <row r="9" spans="1:14" x14ac:dyDescent="0.2">
      <c r="A9" s="4">
        <f t="shared" si="3"/>
        <v>4</v>
      </c>
      <c r="B9" s="13" t="s">
        <v>15</v>
      </c>
      <c r="C9" s="14"/>
      <c r="D9" s="15"/>
      <c r="E9" s="16"/>
      <c r="F9" s="17">
        <v>3482380</v>
      </c>
      <c r="G9" s="18">
        <v>3875560</v>
      </c>
      <c r="H9" s="19">
        <v>1510605</v>
      </c>
      <c r="I9" s="17"/>
      <c r="J9" s="18">
        <f t="shared" si="1"/>
        <v>0</v>
      </c>
      <c r="K9" s="19"/>
      <c r="L9" s="17"/>
      <c r="M9" s="18">
        <f t="shared" si="2"/>
        <v>0</v>
      </c>
      <c r="N9" s="19"/>
    </row>
    <row r="10" spans="1:14" x14ac:dyDescent="0.2">
      <c r="A10" s="4">
        <f t="shared" si="3"/>
        <v>5</v>
      </c>
      <c r="B10" s="13" t="s">
        <v>16</v>
      </c>
      <c r="C10" s="14">
        <f t="shared" ref="C10:E25" si="4">F10+I10+L10</f>
        <v>0</v>
      </c>
      <c r="D10" s="15">
        <f t="shared" si="0"/>
        <v>926482</v>
      </c>
      <c r="E10" s="16">
        <f t="shared" si="0"/>
        <v>0</v>
      </c>
      <c r="F10" s="17"/>
      <c r="G10" s="18">
        <v>522666</v>
      </c>
      <c r="H10" s="19"/>
      <c r="I10" s="17"/>
      <c r="J10" s="18">
        <f t="shared" si="1"/>
        <v>0</v>
      </c>
      <c r="K10" s="19"/>
      <c r="L10" s="17"/>
      <c r="M10" s="18">
        <v>403816</v>
      </c>
      <c r="N10" s="19"/>
    </row>
    <row r="11" spans="1:14" ht="12.75" hidden="1" customHeight="1" x14ac:dyDescent="0.2">
      <c r="A11" s="4">
        <f t="shared" si="3"/>
        <v>6</v>
      </c>
      <c r="B11" s="20" t="s">
        <v>17</v>
      </c>
      <c r="C11" s="14">
        <f t="shared" si="4"/>
        <v>0</v>
      </c>
      <c r="D11" s="21">
        <f t="shared" si="0"/>
        <v>0</v>
      </c>
      <c r="E11" s="22">
        <f t="shared" si="0"/>
        <v>0</v>
      </c>
      <c r="F11" s="17"/>
      <c r="G11" s="18">
        <f t="shared" ref="G11:G12" si="5">F11</f>
        <v>0</v>
      </c>
      <c r="H11" s="23"/>
      <c r="I11" s="17"/>
      <c r="J11" s="18">
        <f t="shared" si="1"/>
        <v>0</v>
      </c>
      <c r="K11" s="23"/>
      <c r="L11" s="17"/>
      <c r="M11" s="18">
        <f t="shared" si="2"/>
        <v>0</v>
      </c>
      <c r="N11" s="23"/>
    </row>
    <row r="12" spans="1:14" x14ac:dyDescent="0.2">
      <c r="A12" s="4">
        <f t="shared" si="3"/>
        <v>7</v>
      </c>
      <c r="B12" s="13" t="s">
        <v>18</v>
      </c>
      <c r="C12" s="14">
        <f t="shared" si="4"/>
        <v>27963777</v>
      </c>
      <c r="D12" s="15">
        <f t="shared" si="0"/>
        <v>28058661</v>
      </c>
      <c r="E12" s="16">
        <f t="shared" si="0"/>
        <v>3447699</v>
      </c>
      <c r="F12" s="17">
        <v>19826589</v>
      </c>
      <c r="G12" s="18">
        <f t="shared" si="5"/>
        <v>19826589</v>
      </c>
      <c r="H12" s="19">
        <v>947</v>
      </c>
      <c r="I12" s="17">
        <v>8137188</v>
      </c>
      <c r="J12" s="18">
        <v>8232072</v>
      </c>
      <c r="K12" s="19">
        <v>3446752</v>
      </c>
      <c r="L12" s="17"/>
      <c r="M12" s="18">
        <f t="shared" si="2"/>
        <v>0</v>
      </c>
      <c r="N12" s="19"/>
    </row>
    <row r="13" spans="1:14" ht="13.5" x14ac:dyDescent="0.25">
      <c r="A13" s="24">
        <f t="shared" si="3"/>
        <v>8</v>
      </c>
      <c r="B13" s="25" t="s">
        <v>19</v>
      </c>
      <c r="C13" s="26">
        <f t="shared" si="4"/>
        <v>156449290</v>
      </c>
      <c r="D13" s="27">
        <f t="shared" si="0"/>
        <v>158624155</v>
      </c>
      <c r="E13" s="28">
        <f t="shared" si="0"/>
        <v>49660534</v>
      </c>
      <c r="F13" s="29">
        <f>SUM(F6:F12)</f>
        <v>148312102</v>
      </c>
      <c r="G13" s="30">
        <f t="shared" ref="G13:N13" si="6">SUM(G6:G12)</f>
        <v>149988267</v>
      </c>
      <c r="H13" s="31">
        <f t="shared" si="6"/>
        <v>46213782</v>
      </c>
      <c r="I13" s="29">
        <f t="shared" si="6"/>
        <v>8137188</v>
      </c>
      <c r="J13" s="30">
        <f t="shared" si="6"/>
        <v>8232072</v>
      </c>
      <c r="K13" s="31">
        <f t="shared" si="6"/>
        <v>3446752</v>
      </c>
      <c r="L13" s="29">
        <f t="shared" si="6"/>
        <v>0</v>
      </c>
      <c r="M13" s="30">
        <f t="shared" si="6"/>
        <v>403816</v>
      </c>
      <c r="N13" s="31">
        <f t="shared" si="6"/>
        <v>0</v>
      </c>
    </row>
    <row r="14" spans="1:14" x14ac:dyDescent="0.2">
      <c r="A14" s="4">
        <f t="shared" si="3"/>
        <v>9</v>
      </c>
      <c r="B14" s="13" t="s">
        <v>20</v>
      </c>
      <c r="C14" s="14">
        <f t="shared" si="4"/>
        <v>10000000</v>
      </c>
      <c r="D14" s="15">
        <f t="shared" si="0"/>
        <v>10000000</v>
      </c>
      <c r="E14" s="16">
        <f t="shared" si="0"/>
        <v>0</v>
      </c>
      <c r="F14" s="17">
        <v>10000000</v>
      </c>
      <c r="G14" s="18">
        <f>F14</f>
        <v>10000000</v>
      </c>
      <c r="H14" s="19"/>
      <c r="I14" s="17"/>
      <c r="J14" s="18">
        <f t="shared" si="1"/>
        <v>0</v>
      </c>
      <c r="K14" s="19"/>
      <c r="L14" s="17"/>
      <c r="M14" s="18">
        <f t="shared" si="2"/>
        <v>0</v>
      </c>
      <c r="N14" s="19"/>
    </row>
    <row r="15" spans="1:14" ht="12.75" hidden="1" customHeight="1" x14ac:dyDescent="0.2">
      <c r="A15" s="4">
        <f t="shared" si="3"/>
        <v>10</v>
      </c>
      <c r="B15" s="13" t="s">
        <v>21</v>
      </c>
      <c r="C15" s="14">
        <f t="shared" si="4"/>
        <v>0</v>
      </c>
      <c r="D15" s="15">
        <f t="shared" si="0"/>
        <v>0</v>
      </c>
      <c r="E15" s="16">
        <f t="shared" si="0"/>
        <v>0</v>
      </c>
      <c r="F15" s="17"/>
      <c r="G15" s="18"/>
      <c r="H15" s="19"/>
      <c r="I15" s="17"/>
      <c r="J15" s="18"/>
      <c r="K15" s="19"/>
      <c r="L15" s="17"/>
      <c r="M15" s="18"/>
      <c r="N15" s="19"/>
    </row>
    <row r="16" spans="1:14" ht="12.75" hidden="1" customHeight="1" x14ac:dyDescent="0.2">
      <c r="A16" s="4">
        <f t="shared" si="3"/>
        <v>11</v>
      </c>
      <c r="B16" s="13" t="s">
        <v>22</v>
      </c>
      <c r="C16" s="14">
        <f t="shared" si="4"/>
        <v>0</v>
      </c>
      <c r="D16" s="15">
        <f t="shared" si="0"/>
        <v>0</v>
      </c>
      <c r="E16" s="16">
        <f t="shared" si="0"/>
        <v>0</v>
      </c>
      <c r="F16" s="17"/>
      <c r="G16" s="18"/>
      <c r="H16" s="19"/>
      <c r="I16" s="17"/>
      <c r="J16" s="18"/>
      <c r="K16" s="19"/>
      <c r="L16" s="17"/>
      <c r="M16" s="18"/>
      <c r="N16" s="19"/>
    </row>
    <row r="17" spans="1:14" ht="13.5" x14ac:dyDescent="0.25">
      <c r="A17" s="24">
        <f t="shared" si="3"/>
        <v>12</v>
      </c>
      <c r="B17" s="25" t="s">
        <v>23</v>
      </c>
      <c r="C17" s="26">
        <f t="shared" si="4"/>
        <v>10000000</v>
      </c>
      <c r="D17" s="27">
        <f t="shared" si="0"/>
        <v>10000000</v>
      </c>
      <c r="E17" s="28">
        <f t="shared" si="0"/>
        <v>0</v>
      </c>
      <c r="F17" s="29">
        <f>SUM(F14:F16)</f>
        <v>10000000</v>
      </c>
      <c r="G17" s="30">
        <f t="shared" ref="G17:N17" si="7">SUM(G14:G16)</f>
        <v>10000000</v>
      </c>
      <c r="H17" s="31">
        <f t="shared" si="7"/>
        <v>0</v>
      </c>
      <c r="I17" s="29">
        <f t="shared" si="7"/>
        <v>0</v>
      </c>
      <c r="J17" s="30">
        <f t="shared" si="7"/>
        <v>0</v>
      </c>
      <c r="K17" s="31">
        <f t="shared" si="7"/>
        <v>0</v>
      </c>
      <c r="L17" s="29">
        <f t="shared" si="7"/>
        <v>0</v>
      </c>
      <c r="M17" s="30">
        <f t="shared" si="7"/>
        <v>0</v>
      </c>
      <c r="N17" s="31">
        <f t="shared" si="7"/>
        <v>0</v>
      </c>
    </row>
    <row r="18" spans="1:14" ht="12.75" hidden="1" customHeight="1" x14ac:dyDescent="0.2">
      <c r="A18" s="4">
        <f t="shared" si="3"/>
        <v>13</v>
      </c>
      <c r="B18" s="13" t="s">
        <v>24</v>
      </c>
      <c r="C18" s="14">
        <f t="shared" si="4"/>
        <v>0</v>
      </c>
      <c r="D18" s="15">
        <f t="shared" si="0"/>
        <v>0</v>
      </c>
      <c r="E18" s="16">
        <f t="shared" si="0"/>
        <v>0</v>
      </c>
      <c r="F18" s="17"/>
      <c r="G18" s="18"/>
      <c r="H18" s="19"/>
      <c r="I18" s="17"/>
      <c r="J18" s="18"/>
      <c r="K18" s="19"/>
      <c r="L18" s="17"/>
      <c r="M18" s="18"/>
      <c r="N18" s="19"/>
    </row>
    <row r="19" spans="1:14" ht="12.75" hidden="1" customHeight="1" x14ac:dyDescent="0.2">
      <c r="A19" s="4">
        <f t="shared" si="3"/>
        <v>14</v>
      </c>
      <c r="B19" s="32" t="s">
        <v>25</v>
      </c>
      <c r="C19" s="14">
        <f t="shared" si="4"/>
        <v>0</v>
      </c>
      <c r="D19" s="15">
        <f t="shared" si="0"/>
        <v>0</v>
      </c>
      <c r="E19" s="16">
        <f t="shared" si="0"/>
        <v>0</v>
      </c>
      <c r="F19" s="17"/>
      <c r="G19" s="18"/>
      <c r="H19" s="19"/>
      <c r="I19" s="17"/>
      <c r="J19" s="18"/>
      <c r="K19" s="19"/>
      <c r="L19" s="17"/>
      <c r="M19" s="18"/>
      <c r="N19" s="19"/>
    </row>
    <row r="20" spans="1:14" x14ac:dyDescent="0.2">
      <c r="A20" s="4">
        <f t="shared" si="3"/>
        <v>15</v>
      </c>
      <c r="B20" s="13" t="s">
        <v>26</v>
      </c>
      <c r="C20" s="14">
        <f t="shared" si="4"/>
        <v>35000000</v>
      </c>
      <c r="D20" s="15">
        <f t="shared" si="0"/>
        <v>35000000</v>
      </c>
      <c r="E20" s="16">
        <f t="shared" si="0"/>
        <v>0</v>
      </c>
      <c r="F20" s="17">
        <v>35000000</v>
      </c>
      <c r="G20" s="18">
        <f>F20</f>
        <v>35000000</v>
      </c>
      <c r="H20" s="19">
        <v>0</v>
      </c>
      <c r="I20" s="17"/>
      <c r="J20" s="18">
        <f t="shared" ref="J20:J25" si="8">I20</f>
        <v>0</v>
      </c>
      <c r="K20" s="19"/>
      <c r="L20" s="17"/>
      <c r="M20" s="18">
        <f t="shared" ref="M20:M25" si="9">L20</f>
        <v>0</v>
      </c>
      <c r="N20" s="19"/>
    </row>
    <row r="21" spans="1:14" ht="12.75" hidden="1" customHeight="1" x14ac:dyDescent="0.2">
      <c r="A21" s="4">
        <f t="shared" si="3"/>
        <v>16</v>
      </c>
      <c r="B21" s="32" t="s">
        <v>27</v>
      </c>
      <c r="C21" s="14">
        <f t="shared" si="4"/>
        <v>0</v>
      </c>
      <c r="D21" s="15">
        <f t="shared" si="0"/>
        <v>0</v>
      </c>
      <c r="E21" s="16">
        <f t="shared" si="0"/>
        <v>0</v>
      </c>
      <c r="F21" s="17"/>
      <c r="G21" s="18"/>
      <c r="H21" s="19">
        <v>0</v>
      </c>
      <c r="I21" s="17"/>
      <c r="J21" s="18">
        <f t="shared" si="8"/>
        <v>0</v>
      </c>
      <c r="K21" s="19"/>
      <c r="L21" s="17"/>
      <c r="M21" s="18">
        <f t="shared" si="9"/>
        <v>0</v>
      </c>
      <c r="N21" s="19"/>
    </row>
    <row r="22" spans="1:14" x14ac:dyDescent="0.2">
      <c r="A22" s="4">
        <f t="shared" si="3"/>
        <v>17</v>
      </c>
      <c r="B22" s="13" t="s">
        <v>28</v>
      </c>
      <c r="C22" s="33">
        <f t="shared" si="4"/>
        <v>420000000</v>
      </c>
      <c r="D22" s="15">
        <f t="shared" si="0"/>
        <v>420000000</v>
      </c>
      <c r="E22" s="16">
        <f t="shared" si="0"/>
        <v>0</v>
      </c>
      <c r="F22" s="34">
        <v>420000000</v>
      </c>
      <c r="G22" s="18">
        <f>F22</f>
        <v>420000000</v>
      </c>
      <c r="H22" s="19">
        <v>0</v>
      </c>
      <c r="I22" s="34"/>
      <c r="J22" s="18">
        <f t="shared" si="8"/>
        <v>0</v>
      </c>
      <c r="K22" s="19"/>
      <c r="L22" s="34"/>
      <c r="M22" s="18">
        <f t="shared" si="9"/>
        <v>0</v>
      </c>
      <c r="N22" s="19"/>
    </row>
    <row r="23" spans="1:14" ht="12.75" hidden="1" customHeight="1" x14ac:dyDescent="0.2">
      <c r="A23" s="4">
        <f t="shared" si="3"/>
        <v>18</v>
      </c>
      <c r="B23" s="32" t="s">
        <v>29</v>
      </c>
      <c r="C23" s="33">
        <f t="shared" si="4"/>
        <v>0</v>
      </c>
      <c r="D23" s="15">
        <f t="shared" si="0"/>
        <v>0</v>
      </c>
      <c r="E23" s="16">
        <f t="shared" si="0"/>
        <v>0</v>
      </c>
      <c r="F23" s="34"/>
      <c r="G23" s="18">
        <f t="shared" ref="G23:G26" si="10">F23</f>
        <v>0</v>
      </c>
      <c r="H23" s="19"/>
      <c r="I23" s="34"/>
      <c r="J23" s="18">
        <f t="shared" si="8"/>
        <v>0</v>
      </c>
      <c r="K23" s="19"/>
      <c r="L23" s="34"/>
      <c r="M23" s="18">
        <f t="shared" si="9"/>
        <v>0</v>
      </c>
      <c r="N23" s="19"/>
    </row>
    <row r="24" spans="1:14" ht="12.75" hidden="1" customHeight="1" x14ac:dyDescent="0.2">
      <c r="A24" s="4">
        <f t="shared" si="3"/>
        <v>19</v>
      </c>
      <c r="B24" s="32" t="s">
        <v>30</v>
      </c>
      <c r="C24" s="14">
        <f t="shared" si="4"/>
        <v>0</v>
      </c>
      <c r="D24" s="15">
        <f t="shared" si="0"/>
        <v>0</v>
      </c>
      <c r="E24" s="16">
        <f t="shared" si="0"/>
        <v>0</v>
      </c>
      <c r="F24" s="17"/>
      <c r="G24" s="18">
        <f t="shared" si="10"/>
        <v>0</v>
      </c>
      <c r="H24" s="19"/>
      <c r="I24" s="17"/>
      <c r="J24" s="18">
        <f t="shared" si="8"/>
        <v>0</v>
      </c>
      <c r="K24" s="19"/>
      <c r="L24" s="17"/>
      <c r="M24" s="18">
        <f t="shared" si="9"/>
        <v>0</v>
      </c>
      <c r="N24" s="19"/>
    </row>
    <row r="25" spans="1:14" x14ac:dyDescent="0.2">
      <c r="A25" s="4">
        <f t="shared" si="3"/>
        <v>20</v>
      </c>
      <c r="B25" s="13" t="s">
        <v>31</v>
      </c>
      <c r="C25" s="14">
        <f t="shared" si="4"/>
        <v>14400000</v>
      </c>
      <c r="D25" s="15">
        <f t="shared" si="4"/>
        <v>14400000</v>
      </c>
      <c r="E25" s="16">
        <f t="shared" si="4"/>
        <v>0</v>
      </c>
      <c r="F25" s="17">
        <v>14400000</v>
      </c>
      <c r="G25" s="18">
        <f t="shared" si="10"/>
        <v>14400000</v>
      </c>
      <c r="H25" s="19"/>
      <c r="I25" s="17"/>
      <c r="J25" s="18">
        <f t="shared" si="8"/>
        <v>0</v>
      </c>
      <c r="K25" s="19"/>
      <c r="L25" s="17"/>
      <c r="M25" s="18">
        <f t="shared" si="9"/>
        <v>0</v>
      </c>
      <c r="N25" s="19"/>
    </row>
    <row r="26" spans="1:14" ht="12.75" hidden="1" customHeight="1" x14ac:dyDescent="0.2">
      <c r="A26" s="4">
        <f t="shared" si="3"/>
        <v>21</v>
      </c>
      <c r="B26" s="32" t="s">
        <v>32</v>
      </c>
      <c r="C26" s="14">
        <f t="shared" ref="C26:E58" si="11">F26+I26+L26</f>
        <v>0</v>
      </c>
      <c r="D26" s="15">
        <f t="shared" si="11"/>
        <v>0</v>
      </c>
      <c r="E26" s="16">
        <f t="shared" si="11"/>
        <v>0</v>
      </c>
      <c r="F26" s="17"/>
      <c r="G26" s="18">
        <f t="shared" si="10"/>
        <v>0</v>
      </c>
      <c r="H26" s="19"/>
      <c r="I26" s="17"/>
      <c r="J26" s="18"/>
      <c r="K26" s="19"/>
      <c r="L26" s="17"/>
      <c r="M26" s="18"/>
      <c r="N26" s="19"/>
    </row>
    <row r="27" spans="1:14" x14ac:dyDescent="0.2">
      <c r="A27" s="5">
        <f t="shared" si="3"/>
        <v>22</v>
      </c>
      <c r="B27" s="6" t="s">
        <v>33</v>
      </c>
      <c r="C27" s="35">
        <f t="shared" si="11"/>
        <v>434400000</v>
      </c>
      <c r="D27" s="36">
        <f t="shared" si="11"/>
        <v>434400000</v>
      </c>
      <c r="E27" s="37">
        <f t="shared" si="11"/>
        <v>0</v>
      </c>
      <c r="F27" s="38">
        <f>F22+F25</f>
        <v>434400000</v>
      </c>
      <c r="G27" s="39">
        <f t="shared" ref="G27:N27" si="12">G22+G25</f>
        <v>434400000</v>
      </c>
      <c r="H27" s="40">
        <f t="shared" si="12"/>
        <v>0</v>
      </c>
      <c r="I27" s="38">
        <f>I22+I25</f>
        <v>0</v>
      </c>
      <c r="J27" s="39">
        <f t="shared" si="12"/>
        <v>0</v>
      </c>
      <c r="K27" s="40">
        <f t="shared" si="12"/>
        <v>0</v>
      </c>
      <c r="L27" s="38">
        <f>L22+L25</f>
        <v>0</v>
      </c>
      <c r="M27" s="39">
        <f t="shared" si="12"/>
        <v>0</v>
      </c>
      <c r="N27" s="40">
        <f t="shared" si="12"/>
        <v>0</v>
      </c>
    </row>
    <row r="28" spans="1:14" ht="12.75" hidden="1" customHeight="1" x14ac:dyDescent="0.2">
      <c r="A28" s="4"/>
      <c r="B28" s="32"/>
      <c r="C28" s="14">
        <f t="shared" si="11"/>
        <v>0</v>
      </c>
      <c r="D28" s="15">
        <f t="shared" si="11"/>
        <v>0</v>
      </c>
      <c r="E28" s="16">
        <f t="shared" si="11"/>
        <v>0</v>
      </c>
      <c r="F28" s="17"/>
      <c r="G28" s="18"/>
      <c r="H28" s="19"/>
      <c r="I28" s="17"/>
      <c r="J28" s="18"/>
      <c r="K28" s="19"/>
      <c r="L28" s="17"/>
      <c r="M28" s="18"/>
      <c r="N28" s="19"/>
    </row>
    <row r="29" spans="1:14" x14ac:dyDescent="0.2">
      <c r="A29" s="4">
        <f>A27+1</f>
        <v>23</v>
      </c>
      <c r="B29" s="13" t="s">
        <v>34</v>
      </c>
      <c r="C29" s="14">
        <f t="shared" si="11"/>
        <v>750000</v>
      </c>
      <c r="D29" s="15">
        <f t="shared" si="11"/>
        <v>750000</v>
      </c>
      <c r="E29" s="16">
        <f t="shared" si="11"/>
        <v>4500</v>
      </c>
      <c r="F29" s="17">
        <v>750000</v>
      </c>
      <c r="G29" s="18">
        <f t="shared" ref="G29:G33" si="13">F29</f>
        <v>750000</v>
      </c>
      <c r="H29" s="19">
        <v>4500</v>
      </c>
      <c r="I29" s="17"/>
      <c r="J29" s="18">
        <f t="shared" ref="J29" si="14">I29</f>
        <v>0</v>
      </c>
      <c r="K29" s="19"/>
      <c r="L29" s="17"/>
      <c r="M29" s="18">
        <f t="shared" ref="M29" si="15">L29</f>
        <v>0</v>
      </c>
      <c r="N29" s="19"/>
    </row>
    <row r="30" spans="1:14" ht="12.75" hidden="1" customHeight="1" x14ac:dyDescent="0.2">
      <c r="A30" s="4">
        <f>A29+1</f>
        <v>24</v>
      </c>
      <c r="B30" s="32" t="s">
        <v>35</v>
      </c>
      <c r="C30" s="14">
        <f t="shared" si="11"/>
        <v>0</v>
      </c>
      <c r="D30" s="15">
        <f t="shared" si="11"/>
        <v>0</v>
      </c>
      <c r="E30" s="16">
        <f t="shared" si="11"/>
        <v>0</v>
      </c>
      <c r="F30" s="17"/>
      <c r="G30" s="18">
        <f t="shared" si="13"/>
        <v>0</v>
      </c>
      <c r="H30" s="19"/>
      <c r="I30" s="17"/>
      <c r="J30" s="18"/>
      <c r="K30" s="19"/>
      <c r="L30" s="17"/>
      <c r="M30" s="18"/>
      <c r="N30" s="19"/>
    </row>
    <row r="31" spans="1:14" ht="12.75" hidden="1" customHeight="1" x14ac:dyDescent="0.2">
      <c r="A31" s="4">
        <f t="shared" ref="A31:A34" si="16">A30+1</f>
        <v>25</v>
      </c>
      <c r="B31" s="32" t="s">
        <v>36</v>
      </c>
      <c r="C31" s="14">
        <f t="shared" si="11"/>
        <v>0</v>
      </c>
      <c r="D31" s="15">
        <f t="shared" si="11"/>
        <v>0</v>
      </c>
      <c r="E31" s="16">
        <f t="shared" si="11"/>
        <v>0</v>
      </c>
      <c r="F31" s="17"/>
      <c r="G31" s="18">
        <f t="shared" si="13"/>
        <v>0</v>
      </c>
      <c r="H31" s="19"/>
      <c r="I31" s="17"/>
      <c r="J31" s="18"/>
      <c r="K31" s="19"/>
      <c r="L31" s="17"/>
      <c r="M31" s="18"/>
      <c r="N31" s="19"/>
    </row>
    <row r="32" spans="1:14" ht="12.75" hidden="1" customHeight="1" x14ac:dyDescent="0.2">
      <c r="A32" s="4">
        <f t="shared" si="16"/>
        <v>26</v>
      </c>
      <c r="B32" s="32" t="s">
        <v>37</v>
      </c>
      <c r="C32" s="14">
        <f t="shared" si="11"/>
        <v>0</v>
      </c>
      <c r="D32" s="15">
        <f t="shared" si="11"/>
        <v>0</v>
      </c>
      <c r="E32" s="16">
        <f t="shared" si="11"/>
        <v>0</v>
      </c>
      <c r="F32" s="17"/>
      <c r="G32" s="18">
        <f t="shared" si="13"/>
        <v>0</v>
      </c>
      <c r="H32" s="19"/>
      <c r="I32" s="17"/>
      <c r="J32" s="18"/>
      <c r="K32" s="19"/>
      <c r="L32" s="17"/>
      <c r="M32" s="18"/>
      <c r="N32" s="19"/>
    </row>
    <row r="33" spans="1:14" ht="12.75" hidden="1" customHeight="1" x14ac:dyDescent="0.2">
      <c r="A33" s="4">
        <f t="shared" si="16"/>
        <v>27</v>
      </c>
      <c r="B33" s="32" t="s">
        <v>38</v>
      </c>
      <c r="C33" s="14">
        <f t="shared" si="11"/>
        <v>0</v>
      </c>
      <c r="D33" s="15">
        <f t="shared" si="11"/>
        <v>0</v>
      </c>
      <c r="E33" s="16">
        <f t="shared" si="11"/>
        <v>0</v>
      </c>
      <c r="F33" s="17"/>
      <c r="G33" s="18">
        <f t="shared" si="13"/>
        <v>0</v>
      </c>
      <c r="H33" s="19"/>
      <c r="I33" s="17"/>
      <c r="J33" s="18"/>
      <c r="K33" s="19"/>
      <c r="L33" s="17"/>
      <c r="M33" s="18"/>
      <c r="N33" s="19"/>
    </row>
    <row r="34" spans="1:14" ht="13.5" x14ac:dyDescent="0.25">
      <c r="A34" s="24">
        <f t="shared" si="16"/>
        <v>28</v>
      </c>
      <c r="B34" s="25" t="s">
        <v>39</v>
      </c>
      <c r="C34" s="26">
        <f>F34+I34+L34</f>
        <v>470150000</v>
      </c>
      <c r="D34" s="27">
        <f t="shared" si="11"/>
        <v>470150000</v>
      </c>
      <c r="E34" s="28">
        <f t="shared" si="11"/>
        <v>4500</v>
      </c>
      <c r="F34" s="29">
        <f>F18+F20+F27+F29</f>
        <v>470150000</v>
      </c>
      <c r="G34" s="30">
        <f t="shared" ref="G34:H34" si="17">G18+G20+G27+G29</f>
        <v>470150000</v>
      </c>
      <c r="H34" s="31">
        <f t="shared" si="17"/>
        <v>4500</v>
      </c>
      <c r="I34" s="29">
        <f>I18+I20+I27+I29</f>
        <v>0</v>
      </c>
      <c r="J34" s="30">
        <f t="shared" ref="J34:N34" si="18">J18+J20+J27+J29</f>
        <v>0</v>
      </c>
      <c r="K34" s="31">
        <f t="shared" si="18"/>
        <v>0</v>
      </c>
      <c r="L34" s="29">
        <f t="shared" si="18"/>
        <v>0</v>
      </c>
      <c r="M34" s="30">
        <f t="shared" si="18"/>
        <v>0</v>
      </c>
      <c r="N34" s="31">
        <f t="shared" si="18"/>
        <v>0</v>
      </c>
    </row>
    <row r="35" spans="1:14" ht="12.75" hidden="1" customHeight="1" x14ac:dyDescent="0.2">
      <c r="A35" s="4">
        <f>A34+1</f>
        <v>29</v>
      </c>
      <c r="B35" s="13" t="s">
        <v>40</v>
      </c>
      <c r="C35" s="14">
        <f t="shared" si="11"/>
        <v>0</v>
      </c>
      <c r="D35" s="15">
        <f t="shared" si="11"/>
        <v>0</v>
      </c>
      <c r="E35" s="16">
        <f t="shared" si="11"/>
        <v>0</v>
      </c>
      <c r="F35" s="17"/>
      <c r="G35" s="18"/>
      <c r="H35" s="19"/>
      <c r="I35" s="17"/>
      <c r="J35" s="18"/>
      <c r="K35" s="19"/>
      <c r="L35" s="17"/>
      <c r="M35" s="18"/>
      <c r="N35" s="19"/>
    </row>
    <row r="36" spans="1:14" x14ac:dyDescent="0.2">
      <c r="A36" s="4">
        <f t="shared" ref="A36:A57" si="19">A35+1</f>
        <v>30</v>
      </c>
      <c r="B36" s="13" t="s">
        <v>41</v>
      </c>
      <c r="C36" s="14">
        <f t="shared" si="11"/>
        <v>9912200</v>
      </c>
      <c r="D36" s="15">
        <f t="shared" si="11"/>
        <v>9912200</v>
      </c>
      <c r="E36" s="16">
        <f t="shared" si="11"/>
        <v>156087</v>
      </c>
      <c r="F36" s="17">
        <v>9367200</v>
      </c>
      <c r="G36" s="18">
        <f t="shared" ref="G36:G45" si="20">F36</f>
        <v>9367200</v>
      </c>
      <c r="H36" s="19">
        <v>98354</v>
      </c>
      <c r="I36" s="17">
        <v>80000</v>
      </c>
      <c r="J36" s="18">
        <f t="shared" ref="J36:J45" si="21">I36</f>
        <v>80000</v>
      </c>
      <c r="K36" s="19"/>
      <c r="L36" s="17">
        <v>465000</v>
      </c>
      <c r="M36" s="18">
        <f t="shared" ref="M36:M45" si="22">L36</f>
        <v>465000</v>
      </c>
      <c r="N36" s="19">
        <v>57733</v>
      </c>
    </row>
    <row r="37" spans="1:14" x14ac:dyDescent="0.2">
      <c r="A37" s="4">
        <f t="shared" si="19"/>
        <v>31</v>
      </c>
      <c r="B37" s="13" t="s">
        <v>42</v>
      </c>
      <c r="C37" s="14">
        <f t="shared" si="11"/>
        <v>280000</v>
      </c>
      <c r="D37" s="15">
        <f t="shared" si="11"/>
        <v>280000</v>
      </c>
      <c r="E37" s="16">
        <f t="shared" si="11"/>
        <v>20225</v>
      </c>
      <c r="F37" s="17">
        <v>280000</v>
      </c>
      <c r="G37" s="18">
        <f t="shared" si="20"/>
        <v>280000</v>
      </c>
      <c r="H37" s="19">
        <v>20225</v>
      </c>
      <c r="I37" s="17"/>
      <c r="J37" s="18">
        <f t="shared" si="21"/>
        <v>0</v>
      </c>
      <c r="K37" s="19"/>
      <c r="L37" s="17"/>
      <c r="M37" s="18">
        <f t="shared" si="22"/>
        <v>0</v>
      </c>
      <c r="N37" s="19"/>
    </row>
    <row r="38" spans="1:14" x14ac:dyDescent="0.2">
      <c r="A38" s="4">
        <f t="shared" si="19"/>
        <v>32</v>
      </c>
      <c r="B38" s="13" t="s">
        <v>43</v>
      </c>
      <c r="C38" s="14">
        <f t="shared" si="11"/>
        <v>0</v>
      </c>
      <c r="D38" s="15">
        <f t="shared" si="11"/>
        <v>0</v>
      </c>
      <c r="E38" s="16">
        <f t="shared" si="11"/>
        <v>1741200</v>
      </c>
      <c r="F38" s="17"/>
      <c r="G38" s="18">
        <f t="shared" si="20"/>
        <v>0</v>
      </c>
      <c r="H38" s="19">
        <v>1741200</v>
      </c>
      <c r="I38" s="17"/>
      <c r="J38" s="18">
        <f t="shared" si="21"/>
        <v>0</v>
      </c>
      <c r="K38" s="19"/>
      <c r="L38" s="17"/>
      <c r="M38" s="18">
        <f t="shared" si="22"/>
        <v>0</v>
      </c>
      <c r="N38" s="19"/>
    </row>
    <row r="39" spans="1:14" x14ac:dyDescent="0.2">
      <c r="A39" s="4">
        <f t="shared" si="19"/>
        <v>33</v>
      </c>
      <c r="B39" s="13" t="s">
        <v>44</v>
      </c>
      <c r="C39" s="14">
        <f t="shared" si="11"/>
        <v>0</v>
      </c>
      <c r="D39" s="15">
        <f t="shared" si="11"/>
        <v>0</v>
      </c>
      <c r="E39" s="16">
        <f t="shared" si="11"/>
        <v>0</v>
      </c>
      <c r="F39" s="17"/>
      <c r="G39" s="18">
        <f t="shared" si="20"/>
        <v>0</v>
      </c>
      <c r="H39" s="19"/>
      <c r="I39" s="17"/>
      <c r="J39" s="18">
        <f t="shared" si="21"/>
        <v>0</v>
      </c>
      <c r="K39" s="19"/>
      <c r="L39" s="17"/>
      <c r="M39" s="18">
        <f t="shared" si="22"/>
        <v>0</v>
      </c>
      <c r="N39" s="19"/>
    </row>
    <row r="40" spans="1:14" x14ac:dyDescent="0.2">
      <c r="A40" s="4">
        <f t="shared" si="19"/>
        <v>34</v>
      </c>
      <c r="B40" s="13" t="s">
        <v>45</v>
      </c>
      <c r="C40" s="14">
        <f t="shared" si="11"/>
        <v>646550</v>
      </c>
      <c r="D40" s="15">
        <f t="shared" si="11"/>
        <v>646550</v>
      </c>
      <c r="E40" s="16">
        <f t="shared" si="11"/>
        <v>26004</v>
      </c>
      <c r="F40" s="17">
        <v>521000</v>
      </c>
      <c r="G40" s="18">
        <f t="shared" si="20"/>
        <v>521000</v>
      </c>
      <c r="H40" s="19">
        <v>10417</v>
      </c>
      <c r="I40" s="17"/>
      <c r="J40" s="18">
        <f t="shared" si="21"/>
        <v>0</v>
      </c>
      <c r="K40" s="19"/>
      <c r="L40" s="17">
        <v>125550</v>
      </c>
      <c r="M40" s="18">
        <f t="shared" si="22"/>
        <v>125550</v>
      </c>
      <c r="N40" s="19">
        <v>15587</v>
      </c>
    </row>
    <row r="41" spans="1:14" ht="12.75" hidden="1" customHeight="1" x14ac:dyDescent="0.2">
      <c r="A41" s="4">
        <f t="shared" si="19"/>
        <v>35</v>
      </c>
      <c r="B41" s="13" t="s">
        <v>46</v>
      </c>
      <c r="C41" s="14">
        <f t="shared" si="11"/>
        <v>0</v>
      </c>
      <c r="D41" s="15">
        <f t="shared" si="11"/>
        <v>0</v>
      </c>
      <c r="E41" s="16">
        <f t="shared" si="11"/>
        <v>0</v>
      </c>
      <c r="F41" s="17"/>
      <c r="G41" s="18">
        <f t="shared" si="20"/>
        <v>0</v>
      </c>
      <c r="H41" s="19"/>
      <c r="I41" s="17"/>
      <c r="J41" s="18">
        <f t="shared" si="21"/>
        <v>0</v>
      </c>
      <c r="K41" s="19"/>
      <c r="L41" s="17"/>
      <c r="M41" s="18">
        <f t="shared" si="22"/>
        <v>0</v>
      </c>
      <c r="N41" s="19"/>
    </row>
    <row r="42" spans="1:14" x14ac:dyDescent="0.2">
      <c r="A42" s="4">
        <f t="shared" si="19"/>
        <v>36</v>
      </c>
      <c r="B42" s="13" t="s">
        <v>47</v>
      </c>
      <c r="C42" s="14">
        <f t="shared" si="11"/>
        <v>1502000</v>
      </c>
      <c r="D42" s="15">
        <f t="shared" si="11"/>
        <v>1502000</v>
      </c>
      <c r="E42" s="16">
        <f t="shared" si="11"/>
        <v>81</v>
      </c>
      <c r="F42" s="17">
        <v>1500000</v>
      </c>
      <c r="G42" s="18">
        <f t="shared" si="20"/>
        <v>1500000</v>
      </c>
      <c r="H42" s="19"/>
      <c r="I42" s="17">
        <v>1000</v>
      </c>
      <c r="J42" s="18">
        <f t="shared" si="21"/>
        <v>1000</v>
      </c>
      <c r="K42" s="19">
        <v>60</v>
      </c>
      <c r="L42" s="17">
        <v>1000</v>
      </c>
      <c r="M42" s="18">
        <f t="shared" si="22"/>
        <v>1000</v>
      </c>
      <c r="N42" s="19">
        <v>21</v>
      </c>
    </row>
    <row r="43" spans="1:14" ht="12.75" hidden="1" customHeight="1" x14ac:dyDescent="0.2">
      <c r="A43" s="4">
        <f t="shared" si="19"/>
        <v>37</v>
      </c>
      <c r="B43" s="13" t="s">
        <v>48</v>
      </c>
      <c r="C43" s="14">
        <f t="shared" si="11"/>
        <v>0</v>
      </c>
      <c r="D43" s="15">
        <f t="shared" si="11"/>
        <v>0</v>
      </c>
      <c r="E43" s="16">
        <f t="shared" si="11"/>
        <v>0</v>
      </c>
      <c r="F43" s="17"/>
      <c r="G43" s="18">
        <f t="shared" si="20"/>
        <v>0</v>
      </c>
      <c r="H43" s="19"/>
      <c r="I43" s="17"/>
      <c r="J43" s="18">
        <f t="shared" si="21"/>
        <v>0</v>
      </c>
      <c r="K43" s="19"/>
      <c r="L43" s="17"/>
      <c r="M43" s="18">
        <f t="shared" si="22"/>
        <v>0</v>
      </c>
      <c r="N43" s="19"/>
    </row>
    <row r="44" spans="1:14" ht="12.75" hidden="1" customHeight="1" x14ac:dyDescent="0.2">
      <c r="A44" s="4">
        <f t="shared" si="19"/>
        <v>38</v>
      </c>
      <c r="B44" s="13" t="s">
        <v>49</v>
      </c>
      <c r="C44" s="14">
        <f t="shared" si="11"/>
        <v>0</v>
      </c>
      <c r="D44" s="15">
        <f t="shared" si="11"/>
        <v>0</v>
      </c>
      <c r="E44" s="16">
        <f t="shared" si="11"/>
        <v>0</v>
      </c>
      <c r="F44" s="17"/>
      <c r="G44" s="18">
        <f t="shared" si="20"/>
        <v>0</v>
      </c>
      <c r="H44" s="19"/>
      <c r="I44" s="17"/>
      <c r="J44" s="18">
        <f t="shared" si="21"/>
        <v>0</v>
      </c>
      <c r="K44" s="19"/>
      <c r="L44" s="17"/>
      <c r="M44" s="18">
        <f t="shared" si="22"/>
        <v>0</v>
      </c>
      <c r="N44" s="19"/>
    </row>
    <row r="45" spans="1:14" x14ac:dyDescent="0.2">
      <c r="A45" s="4">
        <f t="shared" si="19"/>
        <v>39</v>
      </c>
      <c r="B45" s="13" t="s">
        <v>50</v>
      </c>
      <c r="C45" s="14">
        <f t="shared" si="11"/>
        <v>1870000</v>
      </c>
      <c r="D45" s="15">
        <f t="shared" si="11"/>
        <v>1870000</v>
      </c>
      <c r="E45" s="16">
        <f t="shared" si="11"/>
        <v>157181</v>
      </c>
      <c r="F45" s="17">
        <v>1850000</v>
      </c>
      <c r="G45" s="18">
        <f t="shared" si="20"/>
        <v>1850000</v>
      </c>
      <c r="H45" s="19">
        <v>154161</v>
      </c>
      <c r="I45" s="17">
        <v>20000</v>
      </c>
      <c r="J45" s="18">
        <f t="shared" si="21"/>
        <v>20000</v>
      </c>
      <c r="K45" s="19">
        <v>1810</v>
      </c>
      <c r="L45" s="17"/>
      <c r="M45" s="18">
        <f t="shared" si="22"/>
        <v>0</v>
      </c>
      <c r="N45" s="19">
        <v>1210</v>
      </c>
    </row>
    <row r="46" spans="1:14" ht="13.5" x14ac:dyDescent="0.25">
      <c r="A46" s="4">
        <f t="shared" si="19"/>
        <v>40</v>
      </c>
      <c r="B46" s="25" t="s">
        <v>51</v>
      </c>
      <c r="C46" s="26">
        <f>SUM(C36:C45)</f>
        <v>14210750</v>
      </c>
      <c r="D46" s="27">
        <f t="shared" ref="D46:E46" si="23">SUM(D36:D45)</f>
        <v>14210750</v>
      </c>
      <c r="E46" s="28">
        <f t="shared" si="23"/>
        <v>2100778</v>
      </c>
      <c r="F46" s="29">
        <f>SUM(F35:F45)</f>
        <v>13518200</v>
      </c>
      <c r="G46" s="30">
        <f t="shared" ref="G46:H46" si="24">SUM(G35:G45)</f>
        <v>13518200</v>
      </c>
      <c r="H46" s="31">
        <f t="shared" si="24"/>
        <v>2024357</v>
      </c>
      <c r="I46" s="29">
        <f>SUM(I35:I45)</f>
        <v>101000</v>
      </c>
      <c r="J46" s="30">
        <f>SUM(J36:J45)</f>
        <v>101000</v>
      </c>
      <c r="K46" s="31">
        <f>SUM(K36:K45)</f>
        <v>1870</v>
      </c>
      <c r="L46" s="29">
        <f>SUM(L36:L45)</f>
        <v>591550</v>
      </c>
      <c r="M46" s="30">
        <f t="shared" ref="M46:N46" si="25">SUM(M36:M45)</f>
        <v>591550</v>
      </c>
      <c r="N46" s="31">
        <f t="shared" si="25"/>
        <v>74551</v>
      </c>
    </row>
    <row r="47" spans="1:14" x14ac:dyDescent="0.2">
      <c r="A47" s="4">
        <f t="shared" si="19"/>
        <v>41</v>
      </c>
      <c r="B47" s="13"/>
      <c r="C47" s="35"/>
      <c r="D47" s="15"/>
      <c r="E47" s="16"/>
      <c r="F47" s="38"/>
      <c r="G47" s="18"/>
      <c r="H47" s="19"/>
      <c r="I47" s="38"/>
      <c r="J47" s="18">
        <f t="shared" ref="J47:J51" si="26">I47</f>
        <v>0</v>
      </c>
      <c r="K47" s="19"/>
      <c r="L47" s="38"/>
      <c r="M47" s="18">
        <f t="shared" ref="M47:M51" si="27">L47</f>
        <v>0</v>
      </c>
      <c r="N47" s="19"/>
    </row>
    <row r="48" spans="1:14" x14ac:dyDescent="0.2">
      <c r="A48" s="4">
        <f t="shared" si="19"/>
        <v>42</v>
      </c>
      <c r="B48" s="13" t="s">
        <v>52</v>
      </c>
      <c r="C48" s="41">
        <f t="shared" ref="C48:E52" si="28">F48+I48+L48</f>
        <v>0</v>
      </c>
      <c r="D48" s="15">
        <f t="shared" si="28"/>
        <v>0</v>
      </c>
      <c r="E48" s="16">
        <f t="shared" si="28"/>
        <v>0</v>
      </c>
      <c r="F48" s="17"/>
      <c r="G48" s="18">
        <f t="shared" ref="G48:G51" si="29">F48</f>
        <v>0</v>
      </c>
      <c r="H48" s="19"/>
      <c r="I48" s="17"/>
      <c r="J48" s="18">
        <f t="shared" si="26"/>
        <v>0</v>
      </c>
      <c r="K48" s="19"/>
      <c r="L48" s="17"/>
      <c r="M48" s="18">
        <f t="shared" si="27"/>
        <v>0</v>
      </c>
      <c r="N48" s="19"/>
    </row>
    <row r="49" spans="1:14" x14ac:dyDescent="0.2">
      <c r="A49" s="4">
        <f t="shared" si="19"/>
        <v>43</v>
      </c>
      <c r="B49" s="13" t="s">
        <v>53</v>
      </c>
      <c r="C49" s="14">
        <f t="shared" si="28"/>
        <v>1300000</v>
      </c>
      <c r="D49" s="15">
        <f t="shared" si="28"/>
        <v>1300000</v>
      </c>
      <c r="E49" s="16">
        <f t="shared" si="28"/>
        <v>0</v>
      </c>
      <c r="F49" s="17">
        <v>1300000</v>
      </c>
      <c r="G49" s="18">
        <f t="shared" si="29"/>
        <v>1300000</v>
      </c>
      <c r="H49" s="19"/>
      <c r="I49" s="17"/>
      <c r="J49" s="18">
        <f t="shared" si="26"/>
        <v>0</v>
      </c>
      <c r="K49" s="19"/>
      <c r="L49" s="17"/>
      <c r="M49" s="18">
        <f t="shared" si="27"/>
        <v>0</v>
      </c>
      <c r="N49" s="19"/>
    </row>
    <row r="50" spans="1:14" x14ac:dyDescent="0.2">
      <c r="A50" s="4">
        <f t="shared" si="19"/>
        <v>44</v>
      </c>
      <c r="B50" s="13" t="s">
        <v>54</v>
      </c>
      <c r="C50" s="14">
        <f t="shared" si="28"/>
        <v>0</v>
      </c>
      <c r="D50" s="15">
        <f t="shared" si="28"/>
        <v>0</v>
      </c>
      <c r="E50" s="16">
        <f t="shared" si="28"/>
        <v>0</v>
      </c>
      <c r="F50" s="17"/>
      <c r="G50" s="18">
        <f t="shared" si="29"/>
        <v>0</v>
      </c>
      <c r="H50" s="19"/>
      <c r="I50" s="17"/>
      <c r="J50" s="18">
        <f t="shared" si="26"/>
        <v>0</v>
      </c>
      <c r="K50" s="19"/>
      <c r="L50" s="17"/>
      <c r="M50" s="18">
        <f t="shared" si="27"/>
        <v>0</v>
      </c>
      <c r="N50" s="19"/>
    </row>
    <row r="51" spans="1:14" x14ac:dyDescent="0.2">
      <c r="A51" s="4">
        <f t="shared" si="19"/>
        <v>45</v>
      </c>
      <c r="B51" s="13" t="s">
        <v>55</v>
      </c>
      <c r="C51" s="14">
        <f t="shared" si="28"/>
        <v>0</v>
      </c>
      <c r="D51" s="15">
        <f t="shared" si="28"/>
        <v>0</v>
      </c>
      <c r="E51" s="16">
        <f t="shared" si="28"/>
        <v>0</v>
      </c>
      <c r="F51" s="17"/>
      <c r="G51" s="18">
        <f t="shared" si="29"/>
        <v>0</v>
      </c>
      <c r="H51" s="19"/>
      <c r="I51" s="17"/>
      <c r="J51" s="18">
        <f t="shared" si="26"/>
        <v>0</v>
      </c>
      <c r="K51" s="19"/>
      <c r="L51" s="17"/>
      <c r="M51" s="18">
        <f t="shared" si="27"/>
        <v>0</v>
      </c>
      <c r="N51" s="19"/>
    </row>
    <row r="52" spans="1:14" ht="13.5" x14ac:dyDescent="0.25">
      <c r="A52" s="4">
        <f t="shared" si="19"/>
        <v>46</v>
      </c>
      <c r="B52" s="25" t="s">
        <v>56</v>
      </c>
      <c r="C52" s="26">
        <f t="shared" si="28"/>
        <v>1300000</v>
      </c>
      <c r="D52" s="27">
        <f t="shared" si="28"/>
        <v>1300000</v>
      </c>
      <c r="E52" s="28">
        <f t="shared" si="28"/>
        <v>0</v>
      </c>
      <c r="F52" s="29">
        <f>SUM(F48:F51)</f>
        <v>1300000</v>
      </c>
      <c r="G52" s="30">
        <f t="shared" ref="G52:N52" si="30">SUM(G48:G51)</f>
        <v>1300000</v>
      </c>
      <c r="H52" s="31">
        <f t="shared" si="30"/>
        <v>0</v>
      </c>
      <c r="I52" s="29">
        <f t="shared" si="30"/>
        <v>0</v>
      </c>
      <c r="J52" s="30">
        <f t="shared" si="30"/>
        <v>0</v>
      </c>
      <c r="K52" s="31">
        <f t="shared" si="30"/>
        <v>0</v>
      </c>
      <c r="L52" s="29">
        <f t="shared" si="30"/>
        <v>0</v>
      </c>
      <c r="M52" s="30">
        <f t="shared" si="30"/>
        <v>0</v>
      </c>
      <c r="N52" s="31">
        <f t="shared" si="30"/>
        <v>0</v>
      </c>
    </row>
    <row r="53" spans="1:14" x14ac:dyDescent="0.2">
      <c r="A53" s="4">
        <f t="shared" si="19"/>
        <v>47</v>
      </c>
      <c r="B53" s="13"/>
      <c r="C53" s="41"/>
      <c r="D53" s="15"/>
      <c r="E53" s="16"/>
      <c r="F53" s="42"/>
      <c r="G53" s="18"/>
      <c r="H53" s="19"/>
      <c r="I53" s="42"/>
      <c r="J53" s="18"/>
      <c r="K53" s="19"/>
      <c r="L53" s="42"/>
      <c r="M53" s="18"/>
      <c r="N53" s="19"/>
    </row>
    <row r="54" spans="1:14" x14ac:dyDescent="0.2">
      <c r="A54" s="4">
        <f t="shared" si="19"/>
        <v>48</v>
      </c>
      <c r="B54" s="13" t="s">
        <v>57</v>
      </c>
      <c r="C54" s="41">
        <f t="shared" ref="C54:E57" si="31">F54+I54+L54</f>
        <v>0</v>
      </c>
      <c r="D54" s="15">
        <f t="shared" si="31"/>
        <v>0</v>
      </c>
      <c r="E54" s="16">
        <f t="shared" si="31"/>
        <v>0</v>
      </c>
      <c r="F54" s="42"/>
      <c r="G54" s="18">
        <f t="shared" ref="G54:G56" si="32">F54</f>
        <v>0</v>
      </c>
      <c r="H54" s="19"/>
      <c r="I54" s="42"/>
      <c r="J54" s="18">
        <f t="shared" ref="J54:J56" si="33">I54</f>
        <v>0</v>
      </c>
      <c r="K54" s="19"/>
      <c r="L54" s="42"/>
      <c r="M54" s="18">
        <f t="shared" ref="M54:M56" si="34">L54</f>
        <v>0</v>
      </c>
      <c r="N54" s="19"/>
    </row>
    <row r="55" spans="1:14" x14ac:dyDescent="0.2">
      <c r="A55" s="4">
        <f t="shared" si="19"/>
        <v>49</v>
      </c>
      <c r="B55" s="13" t="s">
        <v>58</v>
      </c>
      <c r="C55" s="41">
        <f t="shared" si="31"/>
        <v>0</v>
      </c>
      <c r="D55" s="15">
        <f t="shared" si="31"/>
        <v>0</v>
      </c>
      <c r="E55" s="16">
        <f t="shared" si="31"/>
        <v>0</v>
      </c>
      <c r="F55" s="42"/>
      <c r="G55" s="18">
        <f t="shared" si="32"/>
        <v>0</v>
      </c>
      <c r="H55" s="19"/>
      <c r="I55" s="42"/>
      <c r="J55" s="18">
        <f t="shared" si="33"/>
        <v>0</v>
      </c>
      <c r="K55" s="19"/>
      <c r="L55" s="42"/>
      <c r="M55" s="18">
        <f t="shared" si="34"/>
        <v>0</v>
      </c>
      <c r="N55" s="19"/>
    </row>
    <row r="56" spans="1:14" x14ac:dyDescent="0.2">
      <c r="A56" s="4">
        <f t="shared" si="19"/>
        <v>50</v>
      </c>
      <c r="B56" s="13" t="s">
        <v>59</v>
      </c>
      <c r="C56" s="41">
        <f t="shared" si="31"/>
        <v>400100</v>
      </c>
      <c r="D56" s="15">
        <f t="shared" si="31"/>
        <v>400100</v>
      </c>
      <c r="E56" s="16">
        <f t="shared" si="31"/>
        <v>96000</v>
      </c>
      <c r="F56" s="42">
        <v>254100</v>
      </c>
      <c r="G56" s="18">
        <f t="shared" si="32"/>
        <v>254100</v>
      </c>
      <c r="H56" s="19"/>
      <c r="I56" s="42"/>
      <c r="J56" s="18">
        <f t="shared" si="33"/>
        <v>0</v>
      </c>
      <c r="K56" s="19"/>
      <c r="L56" s="42">
        <v>146000</v>
      </c>
      <c r="M56" s="18">
        <f t="shared" si="34"/>
        <v>146000</v>
      </c>
      <c r="N56" s="19">
        <v>96000</v>
      </c>
    </row>
    <row r="57" spans="1:14" ht="13.5" x14ac:dyDescent="0.25">
      <c r="A57" s="4">
        <f t="shared" si="19"/>
        <v>51</v>
      </c>
      <c r="B57" s="25" t="s">
        <v>60</v>
      </c>
      <c r="C57" s="26">
        <f t="shared" si="31"/>
        <v>400100</v>
      </c>
      <c r="D57" s="27">
        <f t="shared" si="31"/>
        <v>400100</v>
      </c>
      <c r="E57" s="28">
        <f t="shared" si="31"/>
        <v>96000</v>
      </c>
      <c r="F57" s="29">
        <f>SUM(F54:F56)</f>
        <v>254100</v>
      </c>
      <c r="G57" s="30">
        <f t="shared" ref="G57:N57" si="35">SUM(G54:G56)</f>
        <v>254100</v>
      </c>
      <c r="H57" s="31">
        <f t="shared" si="35"/>
        <v>0</v>
      </c>
      <c r="I57" s="29">
        <f>SUM(I54:I56)</f>
        <v>0</v>
      </c>
      <c r="J57" s="30">
        <f t="shared" si="35"/>
        <v>0</v>
      </c>
      <c r="K57" s="31">
        <f t="shared" si="35"/>
        <v>0</v>
      </c>
      <c r="L57" s="29">
        <f t="shared" si="35"/>
        <v>146000</v>
      </c>
      <c r="M57" s="30">
        <f t="shared" si="35"/>
        <v>146000</v>
      </c>
      <c r="N57" s="31">
        <f t="shared" si="35"/>
        <v>96000</v>
      </c>
    </row>
    <row r="58" spans="1:14" x14ac:dyDescent="0.2">
      <c r="A58" s="4"/>
      <c r="B58" s="13"/>
      <c r="C58" s="41"/>
      <c r="D58" s="15"/>
      <c r="E58" s="16"/>
      <c r="F58" s="42"/>
      <c r="G58" s="18"/>
      <c r="H58" s="19"/>
      <c r="I58" s="42"/>
      <c r="J58" s="18"/>
      <c r="K58" s="19"/>
      <c r="L58" s="42"/>
      <c r="M58" s="18"/>
      <c r="N58" s="19"/>
    </row>
    <row r="59" spans="1:14" x14ac:dyDescent="0.2">
      <c r="A59" s="4">
        <v>49</v>
      </c>
      <c r="B59" s="13" t="s">
        <v>61</v>
      </c>
      <c r="C59" s="14">
        <f t="shared" ref="C59:E66" si="36">F59+I59+L59</f>
        <v>4299880</v>
      </c>
      <c r="D59" s="15">
        <f t="shared" si="36"/>
        <v>4299880</v>
      </c>
      <c r="E59" s="16">
        <f t="shared" si="36"/>
        <v>99960</v>
      </c>
      <c r="F59" s="17">
        <v>4000000</v>
      </c>
      <c r="G59" s="18">
        <f t="shared" ref="G59:G61" si="37">F59</f>
        <v>4000000</v>
      </c>
      <c r="H59" s="19"/>
      <c r="I59" s="17">
        <v>299880</v>
      </c>
      <c r="J59" s="18">
        <f t="shared" ref="J59:J60" si="38">I59</f>
        <v>299880</v>
      </c>
      <c r="K59" s="19">
        <v>99960</v>
      </c>
      <c r="L59" s="17"/>
      <c r="M59" s="18">
        <f t="shared" ref="M59:M60" si="39">L59</f>
        <v>0</v>
      </c>
      <c r="N59" s="19"/>
    </row>
    <row r="60" spans="1:14" x14ac:dyDescent="0.2">
      <c r="A60" s="4">
        <f>A59+1</f>
        <v>50</v>
      </c>
      <c r="B60" s="13" t="s">
        <v>62</v>
      </c>
      <c r="C60" s="14">
        <f t="shared" si="36"/>
        <v>0</v>
      </c>
      <c r="D60" s="15">
        <f t="shared" si="36"/>
        <v>0</v>
      </c>
      <c r="E60" s="16">
        <f t="shared" si="36"/>
        <v>0</v>
      </c>
      <c r="F60" s="17"/>
      <c r="G60" s="18">
        <f t="shared" si="37"/>
        <v>0</v>
      </c>
      <c r="H60" s="19"/>
      <c r="I60" s="17"/>
      <c r="J60" s="18">
        <f t="shared" si="38"/>
        <v>0</v>
      </c>
      <c r="K60" s="19"/>
      <c r="L60" s="17"/>
      <c r="M60" s="18">
        <f t="shared" si="39"/>
        <v>0</v>
      </c>
      <c r="N60" s="19"/>
    </row>
    <row r="61" spans="1:14" ht="13.5" x14ac:dyDescent="0.25">
      <c r="A61" s="4">
        <f>A60+1</f>
        <v>51</v>
      </c>
      <c r="B61" s="25" t="s">
        <v>63</v>
      </c>
      <c r="C61" s="26">
        <f>F61+I61+L61</f>
        <v>4299880</v>
      </c>
      <c r="D61" s="27">
        <f t="shared" si="36"/>
        <v>4299880</v>
      </c>
      <c r="E61" s="28">
        <f t="shared" si="36"/>
        <v>99960</v>
      </c>
      <c r="F61" s="29">
        <f t="shared" ref="F61:N61" si="40">SUM(F59:F60)</f>
        <v>4000000</v>
      </c>
      <c r="G61" s="18">
        <f t="shared" si="37"/>
        <v>4000000</v>
      </c>
      <c r="H61" s="31">
        <f t="shared" si="40"/>
        <v>0</v>
      </c>
      <c r="I61" s="29">
        <f t="shared" si="40"/>
        <v>299880</v>
      </c>
      <c r="J61" s="18">
        <f t="shared" si="40"/>
        <v>299880</v>
      </c>
      <c r="K61" s="31">
        <f t="shared" si="40"/>
        <v>99960</v>
      </c>
      <c r="L61" s="29">
        <f t="shared" si="40"/>
        <v>0</v>
      </c>
      <c r="M61" s="18">
        <f t="shared" si="40"/>
        <v>0</v>
      </c>
      <c r="N61" s="31">
        <f t="shared" si="40"/>
        <v>0</v>
      </c>
    </row>
    <row r="62" spans="1:14" x14ac:dyDescent="0.2">
      <c r="A62" s="43">
        <f>A61+1</f>
        <v>52</v>
      </c>
      <c r="B62" s="44" t="s">
        <v>64</v>
      </c>
      <c r="C62" s="45">
        <f>F62+I62+L62</f>
        <v>656810020</v>
      </c>
      <c r="D62" s="46">
        <f t="shared" si="36"/>
        <v>658984885</v>
      </c>
      <c r="E62" s="47">
        <f t="shared" si="36"/>
        <v>51961772</v>
      </c>
      <c r="F62" s="48">
        <f t="shared" ref="F62:N62" si="41">F13+F34+F46+F52+F61+F17+F57</f>
        <v>647534402</v>
      </c>
      <c r="G62" s="49">
        <f t="shared" si="41"/>
        <v>649210567</v>
      </c>
      <c r="H62" s="50">
        <f t="shared" si="41"/>
        <v>48242639</v>
      </c>
      <c r="I62" s="48">
        <f t="shared" si="41"/>
        <v>8538068</v>
      </c>
      <c r="J62" s="49">
        <f t="shared" si="41"/>
        <v>8632952</v>
      </c>
      <c r="K62" s="50">
        <f t="shared" si="41"/>
        <v>3548582</v>
      </c>
      <c r="L62" s="48">
        <f t="shared" si="41"/>
        <v>737550</v>
      </c>
      <c r="M62" s="49">
        <f t="shared" si="41"/>
        <v>1141366</v>
      </c>
      <c r="N62" s="50">
        <f t="shared" si="41"/>
        <v>170551</v>
      </c>
    </row>
    <row r="63" spans="1:14" x14ac:dyDescent="0.2">
      <c r="A63" s="4">
        <f>A62+1</f>
        <v>53</v>
      </c>
      <c r="B63" s="13" t="s">
        <v>65</v>
      </c>
      <c r="C63" s="14">
        <f t="shared" ref="C63:C65" si="42">F63+I63+L63</f>
        <v>300000000</v>
      </c>
      <c r="D63" s="15">
        <f t="shared" si="36"/>
        <v>300000000</v>
      </c>
      <c r="E63" s="16">
        <f t="shared" si="36"/>
        <v>0</v>
      </c>
      <c r="F63" s="17">
        <v>300000000</v>
      </c>
      <c r="G63" s="18">
        <f t="shared" ref="G63:G66" si="43">F63</f>
        <v>300000000</v>
      </c>
      <c r="H63" s="19"/>
      <c r="I63" s="17"/>
      <c r="J63" s="18">
        <f t="shared" ref="J63:J66" si="44">I63</f>
        <v>0</v>
      </c>
      <c r="K63" s="19"/>
      <c r="L63" s="17"/>
      <c r="M63" s="18">
        <f t="shared" ref="M63:M66" si="45">L63</f>
        <v>0</v>
      </c>
      <c r="N63" s="19"/>
    </row>
    <row r="64" spans="1:14" x14ac:dyDescent="0.2">
      <c r="A64" s="4">
        <f t="shared" ref="A64:A69" si="46">A63+1</f>
        <v>54</v>
      </c>
      <c r="B64" s="13" t="s">
        <v>66</v>
      </c>
      <c r="C64" s="14">
        <f t="shared" si="42"/>
        <v>0</v>
      </c>
      <c r="D64" s="15">
        <f t="shared" si="36"/>
        <v>289681118</v>
      </c>
      <c r="E64" s="16">
        <f t="shared" si="36"/>
        <v>1300626</v>
      </c>
      <c r="F64" s="17"/>
      <c r="G64" s="18">
        <v>288064067</v>
      </c>
      <c r="H64" s="19"/>
      <c r="I64" s="17"/>
      <c r="J64" s="18">
        <v>1300626</v>
      </c>
      <c r="K64" s="19">
        <v>1300626</v>
      </c>
      <c r="L64" s="17"/>
      <c r="M64" s="18">
        <v>316425</v>
      </c>
      <c r="N64" s="19"/>
    </row>
    <row r="65" spans="1:20" x14ac:dyDescent="0.2">
      <c r="A65" s="4">
        <f t="shared" si="46"/>
        <v>55</v>
      </c>
      <c r="B65" s="13" t="s">
        <v>67</v>
      </c>
      <c r="C65" s="14">
        <f t="shared" si="42"/>
        <v>36000000</v>
      </c>
      <c r="D65" s="15">
        <f t="shared" si="36"/>
        <v>41044501</v>
      </c>
      <c r="E65" s="16">
        <f t="shared" si="36"/>
        <v>21721804</v>
      </c>
      <c r="F65" s="17">
        <v>36000000</v>
      </c>
      <c r="G65" s="18">
        <v>41044501</v>
      </c>
      <c r="H65" s="19">
        <v>21721804</v>
      </c>
      <c r="I65" s="17"/>
      <c r="J65" s="18">
        <f t="shared" si="44"/>
        <v>0</v>
      </c>
      <c r="K65" s="19"/>
      <c r="L65" s="17"/>
      <c r="M65" s="18">
        <f t="shared" si="45"/>
        <v>0</v>
      </c>
      <c r="N65" s="19"/>
    </row>
    <row r="66" spans="1:20" x14ac:dyDescent="0.2">
      <c r="A66" s="4">
        <f t="shared" si="46"/>
        <v>56</v>
      </c>
      <c r="B66" s="13" t="s">
        <v>68</v>
      </c>
      <c r="C66" s="14">
        <f>F66+I66+L66</f>
        <v>0</v>
      </c>
      <c r="D66" s="15">
        <f t="shared" si="36"/>
        <v>0</v>
      </c>
      <c r="E66" s="16">
        <f t="shared" si="36"/>
        <v>0</v>
      </c>
      <c r="F66" s="17"/>
      <c r="G66" s="18">
        <f t="shared" si="43"/>
        <v>0</v>
      </c>
      <c r="H66" s="19"/>
      <c r="I66" s="17"/>
      <c r="J66" s="18">
        <f t="shared" si="44"/>
        <v>0</v>
      </c>
      <c r="K66" s="19"/>
      <c r="L66" s="17"/>
      <c r="M66" s="18">
        <f t="shared" si="45"/>
        <v>0</v>
      </c>
      <c r="N66" s="19"/>
    </row>
    <row r="67" spans="1:20" x14ac:dyDescent="0.2">
      <c r="A67" s="44">
        <f t="shared" si="46"/>
        <v>57</v>
      </c>
      <c r="B67" s="44" t="s">
        <v>69</v>
      </c>
      <c r="C67" s="45">
        <f>SUM(C63:C66)</f>
        <v>336000000</v>
      </c>
      <c r="D67" s="46">
        <f t="shared" ref="D67:E67" si="47">SUM(D63:D66)</f>
        <v>630725619</v>
      </c>
      <c r="E67" s="47">
        <f t="shared" si="47"/>
        <v>23022430</v>
      </c>
      <c r="F67" s="48">
        <f>SUM(F63:F66)</f>
        <v>336000000</v>
      </c>
      <c r="G67" s="49">
        <f t="shared" ref="G67:N67" si="48">SUM(G63:G66)</f>
        <v>629108568</v>
      </c>
      <c r="H67" s="50">
        <f t="shared" si="48"/>
        <v>21721804</v>
      </c>
      <c r="I67" s="48">
        <f t="shared" si="48"/>
        <v>0</v>
      </c>
      <c r="J67" s="49">
        <f t="shared" si="48"/>
        <v>1300626</v>
      </c>
      <c r="K67" s="50">
        <f t="shared" si="48"/>
        <v>1300626</v>
      </c>
      <c r="L67" s="48">
        <f t="shared" si="48"/>
        <v>0</v>
      </c>
      <c r="M67" s="49">
        <f t="shared" si="48"/>
        <v>316425</v>
      </c>
      <c r="N67" s="50">
        <f t="shared" si="48"/>
        <v>0</v>
      </c>
    </row>
    <row r="68" spans="1:20" ht="14.25" thickBot="1" x14ac:dyDescent="0.3">
      <c r="A68" s="51">
        <f t="shared" si="46"/>
        <v>58</v>
      </c>
      <c r="B68" s="51" t="s">
        <v>70</v>
      </c>
      <c r="C68" s="52">
        <f>C62+C67</f>
        <v>992810020</v>
      </c>
      <c r="D68" s="53">
        <f t="shared" ref="D68:N68" si="49">D62+D67</f>
        <v>1289710504</v>
      </c>
      <c r="E68" s="54">
        <f t="shared" si="49"/>
        <v>74984202</v>
      </c>
      <c r="F68" s="55">
        <f t="shared" si="49"/>
        <v>983534402</v>
      </c>
      <c r="G68" s="56">
        <f t="shared" si="49"/>
        <v>1278319135</v>
      </c>
      <c r="H68" s="57">
        <f t="shared" si="49"/>
        <v>69964443</v>
      </c>
      <c r="I68" s="55">
        <f t="shared" si="49"/>
        <v>8538068</v>
      </c>
      <c r="J68" s="56">
        <f t="shared" si="49"/>
        <v>9933578</v>
      </c>
      <c r="K68" s="57">
        <f t="shared" si="49"/>
        <v>4849208</v>
      </c>
      <c r="L68" s="55">
        <f t="shared" si="49"/>
        <v>737550</v>
      </c>
      <c r="M68" s="56">
        <f t="shared" si="49"/>
        <v>1457791</v>
      </c>
      <c r="N68" s="57">
        <f t="shared" si="49"/>
        <v>170551</v>
      </c>
    </row>
    <row r="69" spans="1:20" ht="13.5" thickBot="1" x14ac:dyDescent="0.25">
      <c r="A69" s="58">
        <f t="shared" si="46"/>
        <v>59</v>
      </c>
      <c r="B69" s="59" t="s">
        <v>71</v>
      </c>
      <c r="C69" s="60">
        <f>F69+I69+L69</f>
        <v>116583882</v>
      </c>
      <c r="D69" s="60">
        <f t="shared" ref="D69:E69" si="50">G69+J69+M69</f>
        <v>117219882</v>
      </c>
      <c r="E69" s="60">
        <f t="shared" si="50"/>
        <v>43900581</v>
      </c>
      <c r="F69" s="61"/>
      <c r="G69" s="61"/>
      <c r="H69" s="61"/>
      <c r="I69" s="61">
        <v>84920432</v>
      </c>
      <c r="J69" s="61">
        <v>85506432</v>
      </c>
      <c r="K69" s="61">
        <v>33630184</v>
      </c>
      <c r="L69" s="61">
        <v>31663450</v>
      </c>
      <c r="M69" s="61">
        <v>31713450</v>
      </c>
      <c r="N69" s="62">
        <v>10270397</v>
      </c>
      <c r="O69" s="63"/>
      <c r="P69" s="63"/>
      <c r="Q69" s="63"/>
      <c r="R69" s="63"/>
      <c r="S69" s="63"/>
      <c r="T69" s="63"/>
    </row>
    <row r="70" spans="1:20" x14ac:dyDescent="0.2">
      <c r="F70" s="63"/>
      <c r="G70" s="63"/>
      <c r="H70" s="63"/>
      <c r="I70" s="63"/>
      <c r="J70" s="63"/>
      <c r="K70" s="63"/>
      <c r="L70" s="63"/>
      <c r="M70" s="63"/>
      <c r="N70" s="63"/>
      <c r="O70" s="63"/>
      <c r="P70" s="63"/>
      <c r="Q70" s="63"/>
      <c r="R70" s="63"/>
      <c r="S70" s="63"/>
      <c r="T70" s="63"/>
    </row>
    <row r="71" spans="1:20" x14ac:dyDescent="0.2">
      <c r="B71" s="2" t="s">
        <v>72</v>
      </c>
      <c r="C71" s="64">
        <f>C68+C69</f>
        <v>1109393902</v>
      </c>
      <c r="D71" s="64">
        <f t="shared" ref="D71:N71" si="51">D68+D69</f>
        <v>1406930386</v>
      </c>
      <c r="E71" s="64">
        <f t="shared" si="51"/>
        <v>118884783</v>
      </c>
      <c r="F71" s="64">
        <f>F68+F69</f>
        <v>983534402</v>
      </c>
      <c r="G71" s="64">
        <f t="shared" si="51"/>
        <v>1278319135</v>
      </c>
      <c r="H71" s="64">
        <f t="shared" si="51"/>
        <v>69964443</v>
      </c>
      <c r="I71" s="64">
        <f>I68+I69</f>
        <v>93458500</v>
      </c>
      <c r="J71" s="64">
        <f t="shared" ref="J71:K71" si="52">J68+J69</f>
        <v>95440010</v>
      </c>
      <c r="K71" s="64">
        <f t="shared" si="52"/>
        <v>38479392</v>
      </c>
      <c r="L71" s="64">
        <f t="shared" si="51"/>
        <v>32401000</v>
      </c>
      <c r="M71" s="64">
        <f t="shared" si="51"/>
        <v>33171241</v>
      </c>
      <c r="N71" s="64">
        <f t="shared" si="51"/>
        <v>10440948</v>
      </c>
    </row>
    <row r="72" spans="1:20" x14ac:dyDescent="0.2">
      <c r="F72" s="64"/>
      <c r="G72" s="64"/>
      <c r="H72" s="64"/>
      <c r="I72" s="64"/>
      <c r="J72" s="64"/>
      <c r="K72" s="64"/>
      <c r="L72" s="64"/>
      <c r="M72" s="64"/>
      <c r="N72" s="64"/>
    </row>
    <row r="73" spans="1:20" x14ac:dyDescent="0.2">
      <c r="H73" s="64"/>
      <c r="I73" s="64"/>
    </row>
  </sheetData>
  <mergeCells count="6">
    <mergeCell ref="A2:N2"/>
    <mergeCell ref="B3:N3"/>
    <mergeCell ref="C4:E4"/>
    <mergeCell ref="F4:H4"/>
    <mergeCell ref="I4:K4"/>
    <mergeCell ref="L4:N4"/>
  </mergeCells>
  <pageMargins left="0.75" right="0.75" top="1" bottom="1" header="0.5" footer="0.5"/>
  <pageSetup paperSize="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1.sz. Bevételek forrásonként</vt:lpstr>
      <vt:lpstr>'1.sz. Bevételek forrásonként'!Nyomtatási_terület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Pósán Györgyné</dc:creator>
  <cp:lastModifiedBy>Pósán Györgyné</cp:lastModifiedBy>
  <dcterms:created xsi:type="dcterms:W3CDTF">2019-06-18T11:49:04Z</dcterms:created>
  <dcterms:modified xsi:type="dcterms:W3CDTF">2019-06-19T10:41:20Z</dcterms:modified>
</cp:coreProperties>
</file>