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30" windowWidth="9435" windowHeight="2790" tabRatio="863" firstSheet="4" activeTab="12"/>
  </bookViews>
  <sheets>
    <sheet name="1.sz.m. önk. össz.bev." sheetId="10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.1 sz. m Önk Hiv" sheetId="37" r:id="rId6"/>
    <sheet name="5.2 sz melléklet Óvoda" sheetId="36" r:id="rId7"/>
    <sheet name="6 .sz.m. Létszám" sheetId="17" r:id="rId8"/>
    <sheet name="7.sz.m.fejlesztés" sheetId="11" r:id="rId9"/>
    <sheet name="8.sz.m.Dologi kiadás" sheetId="13" r:id="rId10"/>
    <sheet name="9.sz.m.átadott pe" sheetId="16" r:id="rId11"/>
    <sheet name="10. saját bevételek" sheetId="33" r:id="rId12"/>
    <sheet name="11.sz.m. tartozás" sheetId="25" r:id="rId13"/>
    <sheet name="Munka1" sheetId="38" r:id="rId14"/>
  </sheets>
  <definedNames>
    <definedName name="_xlnm.Print_Area" localSheetId="1">'1 .sz.m.önk.össz.kiad.'!$A$1:$H$31</definedName>
    <definedName name="_xlnm.Print_Area" localSheetId="0">'1.sz.m. önk. össz.bev.'!$A$1:$I$45</definedName>
    <definedName name="_xlnm.Print_Area" localSheetId="2">'2.sz.m.összehasonlító'!$A$1:$D$30</definedName>
    <definedName name="_xlnm.Print_Area" localSheetId="3">'3.sz.m Önk  bev.'!$A$1:$I$58</definedName>
    <definedName name="_xlnm.Print_Area" localSheetId="4">'4.sz.m.ÖNK kiadás'!$A$1:$H$27</definedName>
    <definedName name="_xlnm.Print_Area" localSheetId="5">'5.1 sz. m Önk Hiv'!$A$1:$G$44</definedName>
    <definedName name="_xlnm.Print_Area" localSheetId="7">'6 .sz.m. Létszám'!$A$1:$E$18</definedName>
    <definedName name="_xlnm.Print_Area" localSheetId="8">'7.sz.m.fejlesztés'!$A$1:$G$12</definedName>
    <definedName name="_xlnm.Print_Area" localSheetId="9">'8.sz.m.Dologi kiadás'!$A$1:$G$22</definedName>
    <definedName name="_xlnm.Print_Area" localSheetId="10">'9.sz.m.átadott pe'!$A$1:$F$25</definedName>
  </definedNames>
  <calcPr calcId="124519"/>
</workbook>
</file>

<file path=xl/calcChain.xml><?xml version="1.0" encoding="utf-8"?>
<calcChain xmlns="http://schemas.openxmlformats.org/spreadsheetml/2006/main">
  <c r="G9" i="2"/>
  <c r="H9"/>
  <c r="F9"/>
  <c r="D18" i="16"/>
  <c r="E18"/>
  <c r="C18"/>
  <c r="D25"/>
  <c r="C25"/>
  <c r="F22" i="13"/>
  <c r="E22"/>
  <c r="F12" i="11"/>
  <c r="G12"/>
  <c r="E12"/>
  <c r="F6"/>
  <c r="G6"/>
  <c r="E6"/>
  <c r="H22" i="2" l="1"/>
  <c r="H58" i="9" l="1"/>
  <c r="I58"/>
  <c r="B29" i="19"/>
  <c r="D28"/>
  <c r="B28"/>
  <c r="D24"/>
  <c r="B24"/>
  <c r="D21"/>
  <c r="D20"/>
  <c r="B22"/>
  <c r="D11"/>
  <c r="D9"/>
  <c r="D8"/>
  <c r="D7"/>
  <c r="D6"/>
  <c r="B16"/>
  <c r="B12"/>
  <c r="B9"/>
  <c r="B8"/>
  <c r="B7"/>
  <c r="B6"/>
  <c r="F31" i="8"/>
  <c r="G31"/>
  <c r="H31"/>
  <c r="H30"/>
  <c r="E31"/>
  <c r="H25"/>
  <c r="F21"/>
  <c r="F30" s="1"/>
  <c r="H21"/>
  <c r="F17"/>
  <c r="G8"/>
  <c r="G21" s="1"/>
  <c r="H8"/>
  <c r="F8"/>
  <c r="E11"/>
  <c r="E12"/>
  <c r="E13"/>
  <c r="E14"/>
  <c r="E15"/>
  <c r="E16"/>
  <c r="E17"/>
  <c r="E18"/>
  <c r="E5"/>
  <c r="E6"/>
  <c r="E7"/>
  <c r="E9"/>
  <c r="E10"/>
  <c r="E4"/>
  <c r="G18" i="9"/>
  <c r="F18"/>
  <c r="H53"/>
  <c r="H28"/>
  <c r="G50"/>
  <c r="H50"/>
  <c r="F50"/>
  <c r="G29"/>
  <c r="F29"/>
  <c r="G37"/>
  <c r="G28" s="1"/>
  <c r="H37"/>
  <c r="F37"/>
  <c r="F28" s="1"/>
  <c r="F53" s="1"/>
  <c r="F58" s="1"/>
  <c r="G21"/>
  <c r="F21"/>
  <c r="G5"/>
  <c r="H5"/>
  <c r="F5"/>
  <c r="G14"/>
  <c r="F14"/>
  <c r="G10"/>
  <c r="F10"/>
  <c r="G6"/>
  <c r="H6"/>
  <c r="I6"/>
  <c r="F6"/>
  <c r="G23" i="2"/>
  <c r="H23"/>
  <c r="H27" s="1"/>
  <c r="F23"/>
  <c r="F6"/>
  <c r="F8"/>
  <c r="F10"/>
  <c r="F11"/>
  <c r="F12"/>
  <c r="F13"/>
  <c r="F14"/>
  <c r="F15"/>
  <c r="F16"/>
  <c r="F17"/>
  <c r="F18"/>
  <c r="F19"/>
  <c r="F20"/>
  <c r="F21"/>
  <c r="F5"/>
  <c r="F22"/>
  <c r="F23" i="37"/>
  <c r="G23"/>
  <c r="E23"/>
  <c r="F18"/>
  <c r="G18"/>
  <c r="E18"/>
  <c r="F19"/>
  <c r="G19"/>
  <c r="E19"/>
  <c r="E20"/>
  <c r="F38"/>
  <c r="G38"/>
  <c r="E38"/>
  <c r="E30"/>
  <c r="E31"/>
  <c r="E29"/>
  <c r="E28"/>
  <c r="G22" i="2" l="1"/>
  <c r="G27" s="1"/>
  <c r="G30" i="8"/>
  <c r="G25"/>
  <c r="E8"/>
  <c r="F25"/>
  <c r="G53" i="9"/>
  <c r="G58" s="1"/>
  <c r="F27" i="2"/>
  <c r="E27" i="37"/>
  <c r="F27"/>
  <c r="G27"/>
  <c r="E21" i="8" l="1"/>
  <c r="D10" i="19"/>
  <c r="D12" s="1"/>
  <c r="D16" s="1"/>
  <c r="D17" s="1"/>
  <c r="E37" i="36"/>
  <c r="E26"/>
  <c r="C11" i="17"/>
  <c r="D11"/>
  <c r="B11"/>
  <c r="E9"/>
  <c r="E10"/>
  <c r="E8"/>
  <c r="C12" i="33"/>
  <c r="H45" i="10"/>
  <c r="H40"/>
  <c r="G24"/>
  <c r="H24"/>
  <c r="H21" s="1"/>
  <c r="I24"/>
  <c r="G21"/>
  <c r="I21"/>
  <c r="I40" s="1"/>
  <c r="I45" s="1"/>
  <c r="F21"/>
  <c r="F24"/>
  <c r="G37"/>
  <c r="F37"/>
  <c r="G18"/>
  <c r="F18"/>
  <c r="G5"/>
  <c r="F5"/>
  <c r="G6"/>
  <c r="F6"/>
  <c r="G10"/>
  <c r="F10"/>
  <c r="G14"/>
  <c r="F14"/>
  <c r="E30" i="8" l="1"/>
  <c r="E25"/>
  <c r="G40" i="10"/>
  <c r="G45" s="1"/>
  <c r="E11" i="17"/>
  <c r="F40" i="10"/>
  <c r="F45" s="1"/>
</calcChain>
</file>

<file path=xl/sharedStrings.xml><?xml version="1.0" encoding="utf-8"?>
<sst xmlns="http://schemas.openxmlformats.org/spreadsheetml/2006/main" count="786" uniqueCount="460">
  <si>
    <t>Személyi juttatások</t>
  </si>
  <si>
    <t>Összesen</t>
  </si>
  <si>
    <t>e Ft-ban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</si>
  <si>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</si>
  <si>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</si>
  <si>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</si>
  <si>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</si>
  <si>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</si>
  <si>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</si>
  <si>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</si>
  <si>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</si>
  <si>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</si>
  <si>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</si>
  <si>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</si>
  <si>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</si>
  <si>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</si>
  <si>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</si>
  <si>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</si>
  <si>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</si>
  <si>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</si>
  <si>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</si>
  <si>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</si>
  <si>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</si>
  <si>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Felhalmozási célú</t>
  </si>
  <si>
    <t>2. számú melléklet</t>
  </si>
  <si>
    <t>Mindösszesen:</t>
  </si>
  <si>
    <t>Saját erő</t>
  </si>
  <si>
    <t>Adatszolgáltatás</t>
  </si>
  <si>
    <t>az elismert tartozásállományról</t>
  </si>
  <si>
    <t>Költségvetési szerv neve:</t>
  </si>
  <si>
    <t>Költségvetési szerv számlaszáma:</t>
  </si>
  <si>
    <t>Sor-szám</t>
  </si>
  <si>
    <t xml:space="preserve">Tartozásállomány megnevezése </t>
  </si>
  <si>
    <t>15-30 nap közötti állomány</t>
  </si>
  <si>
    <t>30-60 nap közötti állomány</t>
  </si>
  <si>
    <t>60 napon 
túli állomány</t>
  </si>
  <si>
    <t>1.</t>
  </si>
  <si>
    <t>Állammal szembeni tartozások</t>
  </si>
  <si>
    <t>2.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</si>
  <si>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</si>
  <si>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</si>
  <si>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</si>
  <si>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</si>
  <si>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</si>
  <si>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</si>
  <si>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Helyi adók</t>
  </si>
  <si>
    <t>Támogatás</t>
  </si>
  <si>
    <t>Szakmai tev. ellátók</t>
  </si>
  <si>
    <t xml:space="preserve">   Működési célú átvett pénzeszközök    </t>
  </si>
  <si>
    <t xml:space="preserve">   Felhalmozási célú átvett pénzeszköz </t>
  </si>
  <si>
    <t>Éves eredeti kiadási előirányzat: …………… ezer Ft</t>
  </si>
  <si>
    <t>30 napon túli elismert tartozásállomány összesen: ……………… Ft</t>
  </si>
  <si>
    <t>EU támogatás</t>
  </si>
  <si>
    <t>Társadalombiztosítás pénzügyi alapjából átvett pénzeszköz</t>
  </si>
  <si>
    <t>Egyéb működési célú támogatásértékű bevétel</t>
  </si>
  <si>
    <t>Egyéb felhalmozási célú támogatásértékű bevétel</t>
  </si>
  <si>
    <t>Önkormányzat dologi kiadásai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</si>
  <si>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</si>
  <si>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</si>
  <si>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</si>
  <si>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</si>
  <si>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</si>
  <si>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</si>
  <si>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</si>
  <si>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</si>
  <si>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</si>
  <si>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</si>
  <si>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</si>
  <si>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8.1</t>
  </si>
  <si>
    <t>8.2</t>
  </si>
  <si>
    <t>1.4</t>
  </si>
  <si>
    <t>1.5</t>
  </si>
  <si>
    <t>Munkaadókat terhelő járulékok és szociális hozzájárulási adó</t>
  </si>
  <si>
    <t>Közfoglalkoztatottak száma önkormányzatnál</t>
  </si>
  <si>
    <t>KÖLTSÉGVETÉSI BEVÉTELEK ÉS KIADÁSOK EGYENLEGE</t>
  </si>
  <si>
    <t>3. sz. táblázat</t>
  </si>
  <si>
    <t>3. számú melléklet</t>
  </si>
  <si>
    <t>4. számú melléklet</t>
  </si>
  <si>
    <t>11. számú melléklet</t>
  </si>
  <si>
    <t>Bevételi jogcímek</t>
  </si>
  <si>
    <t>Díjak, pótlékok bírságok</t>
  </si>
  <si>
    <t>Kezességvállalással kapcsolatos megtérülés</t>
  </si>
  <si>
    <t xml:space="preserve">Ezer forintban </t>
  </si>
  <si>
    <t xml:space="preserve"> Önkormányzat saját bevételeinek részletezése az adósságot keletkeztető ügyletből származó tárgyévi fizetési kötelezettség megállapításához</t>
  </si>
  <si>
    <t>SAJÁT BEVÉTELEK ÖSSZESEN</t>
  </si>
  <si>
    <t>8.</t>
  </si>
  <si>
    <t>9.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</si>
  <si>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</si>
  <si>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</si>
  <si>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</si>
  <si>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</si>
  <si>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</si>
  <si>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</si>
  <si>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</si>
  <si>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3.3</t>
  </si>
  <si>
    <t>3.4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</si>
  <si>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</si>
  <si>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</si>
  <si>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</si>
  <si>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</si>
  <si>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</si>
  <si>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</si>
  <si>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</si>
  <si>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Munkaadókat terhelő járulékok és szoc. hj.</t>
  </si>
  <si>
    <t>Dologi kiadások</t>
  </si>
  <si>
    <t>Ellátottak pénzbeli juttatásai</t>
  </si>
  <si>
    <t>Egyéb működési célú kiadások</t>
  </si>
  <si>
    <t>Pénzeszköz átadás államháztartáson kívülre</t>
  </si>
  <si>
    <t>Pénzeszköz átadás államháztartáson belülre</t>
  </si>
  <si>
    <t>Beruházások</t>
  </si>
  <si>
    <t>Felújítások</t>
  </si>
  <si>
    <t>Egyéb felhalmozási kiadások</t>
  </si>
  <si>
    <t>2.3.1</t>
  </si>
  <si>
    <t>2.3.2</t>
  </si>
  <si>
    <t>2.3.3</t>
  </si>
  <si>
    <t>Fejlesztési tartalék</t>
  </si>
  <si>
    <t>KÖLTSÉGVETÉSI KIADÁSOK ÖSSZESEN</t>
  </si>
  <si>
    <t>KIADÁSOK ÖSSZESEN</t>
  </si>
  <si>
    <t>Kötelező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</si>
  <si>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</si>
  <si>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</si>
  <si>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Bírság-, pótlék- és díjbevétel</t>
  </si>
  <si>
    <t>* Rehabilitációs hozzájárulás terhére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</si>
  <si>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</si>
  <si>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</si>
  <si>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</si>
  <si>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</si>
  <si>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</si>
  <si>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</si>
  <si>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</si>
  <si>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3.1.</t>
  </si>
  <si>
    <t>3.2.</t>
  </si>
  <si>
    <t xml:space="preserve"> - ebből EU támogatás</t>
  </si>
  <si>
    <t>Működési célú pénzeszközök átvétele államháztartáson kívülről</t>
  </si>
  <si>
    <t>Felhalmozási célú pénzeszközök átvétele államháztartáson kívülről</t>
  </si>
  <si>
    <t>Költségvetési maradvány igénybevétele</t>
  </si>
  <si>
    <t>Vállalkozási maradvány igénybevétele</t>
  </si>
  <si>
    <t>Kiadások</t>
  </si>
  <si>
    <t>Személyi  juttatások</t>
  </si>
  <si>
    <t>Dologi  kiadások</t>
  </si>
  <si>
    <t>2.1.</t>
  </si>
  <si>
    <t>2.2.</t>
  </si>
  <si>
    <t>Egyéb fejlesztési célú kiadások</t>
  </si>
  <si>
    <t xml:space="preserve"> - ebből EU-s forrásból tám. megvalósuló programok, projektek kiadásai</t>
  </si>
  <si>
    <t>Éves engedélyezett létszám előirányzat (fő)</t>
  </si>
  <si>
    <t>Közfoglalkoztatottak létszáma (fő)</t>
  </si>
  <si>
    <t>Költségvetési hiány, többlet ( költségvetési bevételek 10. sor - költségvetési kiadások 5. sor) (+/-)</t>
  </si>
  <si>
    <t>Hiány belső finanszírozása (pénzmaravány)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</si>
  <si>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</si>
  <si>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</si>
  <si>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</si>
  <si>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</si>
  <si>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</si>
  <si>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</si>
  <si>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</si>
  <si>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</si>
  <si>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</si>
  <si>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</si>
  <si>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</si>
  <si>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</si>
  <si>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</si>
  <si>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</si>
  <si>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</si>
  <si>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6. Tartalékok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</si>
  <si>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</si>
  <si>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</si>
  <si>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</si>
  <si>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</si>
  <si>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</si>
  <si>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</si>
  <si>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</si>
  <si>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</si>
  <si>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</si>
  <si>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Működési célú finanszírozási kiadások</t>
  </si>
  <si>
    <t>2. sz. táblázat</t>
  </si>
  <si>
    <t>1. sz. táblázat</t>
  </si>
  <si>
    <t>5.1 számú melléklet</t>
  </si>
  <si>
    <t>5.2 számú melléklet</t>
  </si>
  <si>
    <t>6.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</si>
  <si>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</si>
  <si>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</si>
  <si>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</si>
  <si>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</si>
  <si>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</si>
  <si>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>Üzemeltetési tev. ellátók</t>
  </si>
  <si>
    <t>Rehabilitációs foglalkoztatott *</t>
  </si>
  <si>
    <t>K</t>
  </si>
  <si>
    <t>Államháztartáson belülre</t>
  </si>
  <si>
    <t>Vagyoni típusú adók</t>
  </si>
  <si>
    <t>Építményadó</t>
  </si>
  <si>
    <t>Magánszemélyek kommunális adója</t>
  </si>
  <si>
    <t>Telekadó</t>
  </si>
  <si>
    <t>Értékesítési és forgalmi adók bevételei</t>
  </si>
  <si>
    <t xml:space="preserve">Iparűzési adó - állandó jelleggel végzett </t>
  </si>
  <si>
    <t xml:space="preserve">Iparűzési adó - ideiglenes jelleggel végzett </t>
  </si>
  <si>
    <t>Gépjárműadó bevételek önkormányzatot megillető része</t>
  </si>
  <si>
    <t>2.4</t>
  </si>
  <si>
    <t>Egyéb áruhasználati és szolgáltatási adók bevételei</t>
  </si>
  <si>
    <t>Tartózkodás után fizetett idegenforgalmi adó</t>
  </si>
  <si>
    <t>Talajterhelési díj</t>
  </si>
  <si>
    <t>2.5</t>
  </si>
  <si>
    <t>Egyéb közhatalmi bevételek</t>
  </si>
  <si>
    <t>Közvetített szolgáltatások ellenértéke</t>
  </si>
  <si>
    <t>Tulajdonosi bevétel</t>
  </si>
  <si>
    <t>Önkormányzati vagyon üzemeltetéséből származó bevétel</t>
  </si>
  <si>
    <t>Önkormányzati vagyon vagyonkezelésbe adásából származó bevétel</t>
  </si>
  <si>
    <t>Kapott osztalék</t>
  </si>
  <si>
    <t>I. Közhatalmi bevételek</t>
  </si>
  <si>
    <t>1.1.1</t>
  </si>
  <si>
    <t>1.1.2</t>
  </si>
  <si>
    <t>1.1.3</t>
  </si>
  <si>
    <t>1.2.1</t>
  </si>
  <si>
    <t>1.2.2</t>
  </si>
  <si>
    <t>1.4.1</t>
  </si>
  <si>
    <t>1.4.2</t>
  </si>
  <si>
    <t>II. Működési bevételek</t>
  </si>
  <si>
    <t>Kiszámlázott ÁFA</t>
  </si>
  <si>
    <t>Kamatbevételek</t>
  </si>
  <si>
    <t>2.6</t>
  </si>
  <si>
    <t>Egyéb működési  bevételek</t>
  </si>
  <si>
    <t>III. Működési célú támogatások államháztartáson belülről</t>
  </si>
  <si>
    <t>Önkormányzatok működési támogatásai</t>
  </si>
  <si>
    <t>4.1</t>
  </si>
  <si>
    <t>IV. Felhalmozási célú támogatások államháztartáson belülről</t>
  </si>
  <si>
    <t xml:space="preserve">4.2 </t>
  </si>
  <si>
    <t>Felhalmozási célú önkormányzati támogatások</t>
  </si>
  <si>
    <t>Egyéb felhalmozási célú támogatás államháztartáson belülről</t>
  </si>
  <si>
    <t>4.2.1</t>
  </si>
  <si>
    <t>4.2.2</t>
  </si>
  <si>
    <t>4.2.3</t>
  </si>
  <si>
    <t>Egyéb működési célú  támogatás államháztartáson belülről</t>
  </si>
  <si>
    <t>VI. Felhalmozási  bevételek</t>
  </si>
  <si>
    <t>6.2</t>
  </si>
  <si>
    <t>Részesedések értékesítése</t>
  </si>
  <si>
    <t>Tárgyi eszközök és imm. javak értékesítése</t>
  </si>
  <si>
    <t>VII. Finanszírozási bevételek</t>
  </si>
  <si>
    <t>Hosszú lejáratú hitelek, kölcsönök felvétele</t>
  </si>
  <si>
    <t>Likviditási célú hitelek, kölcsönök felvétele</t>
  </si>
  <si>
    <t>Előző év költségvetési maradványának igénybevétele</t>
  </si>
  <si>
    <t>Elvonások, befizetések</t>
  </si>
  <si>
    <t>Egyéb működési célú támogatások államháztartáson kívülre</t>
  </si>
  <si>
    <t>Egyéb működési célú támogatások államháztartáson belülre</t>
  </si>
  <si>
    <t>Tartalékok</t>
  </si>
  <si>
    <t>Hosszú lejáratú hitelek kölcsönök törlesztése</t>
  </si>
  <si>
    <t>Likviditási célú hitelek, kölcsönök törlesztése</t>
  </si>
  <si>
    <t>Céltartalék</t>
  </si>
  <si>
    <t>K/Ö</t>
  </si>
  <si>
    <t>Város- és községgazdálkodási egyéb szolgáltatás</t>
  </si>
  <si>
    <t>Önkormányzatok jogalkotó és általános igazgatási feladatok</t>
  </si>
  <si>
    <t>Köztemető fenntartása és működtetése</t>
  </si>
  <si>
    <t>I. Intézményi működési bevételek</t>
  </si>
  <si>
    <t xml:space="preserve">KIADÁSOK ÖSSZESEN: </t>
  </si>
  <si>
    <t>9</t>
  </si>
  <si>
    <t>9.1</t>
  </si>
  <si>
    <t>9.2</t>
  </si>
  <si>
    <t>9.3</t>
  </si>
  <si>
    <t>Finanszírozási kiadások</t>
  </si>
  <si>
    <t>10.1</t>
  </si>
  <si>
    <t>10.2</t>
  </si>
  <si>
    <t>10.3</t>
  </si>
  <si>
    <t>Irányító szervi támogatások folyósítása (intézmény finanszírozás)</t>
  </si>
  <si>
    <t>Irányítószervi (önkormányzati) támogatás</t>
  </si>
  <si>
    <t>Önkormányzati működési bevételek</t>
  </si>
  <si>
    <t>Intézményi működési bevételek</t>
  </si>
  <si>
    <t>1. Közhatalmi bevételek</t>
  </si>
  <si>
    <t>2. Működési bevételek</t>
  </si>
  <si>
    <t>3. Működési célú támogatások államháztartáson belülről</t>
  </si>
  <si>
    <t>4. Átvett pénzeszközök  működési</t>
  </si>
  <si>
    <t>Finanszírozási müveletek egyenlege +/-</t>
  </si>
  <si>
    <t xml:space="preserve"> Az intézmény csak kötelező feladatokat lát el.</t>
  </si>
  <si>
    <t>4. számú melléklet 6. sorának részletezése</t>
  </si>
  <si>
    <t>4. számú melléklet 7.sorának részletezése</t>
  </si>
  <si>
    <t>4. számú melléklet 3. sorának részletezése</t>
  </si>
  <si>
    <t>4. számú melléklet 5.2 és 8.1 sorainak részletezése</t>
  </si>
  <si>
    <t>4. számú melléklet 5.3  és 8.2. sorainak részletezése</t>
  </si>
  <si>
    <t>2015. év</t>
  </si>
  <si>
    <t>2015. január 1.</t>
  </si>
  <si>
    <t>Önkormányzat 2015. évi kiadási előirányzatai</t>
  </si>
  <si>
    <t>Önkormányzat 2015. évi bevételi előirányzatai</t>
  </si>
  <si>
    <t>2015. évi terv</t>
  </si>
  <si>
    <t>II. Közhatalmi bevételek</t>
  </si>
  <si>
    <t>4.2</t>
  </si>
  <si>
    <t>6.3</t>
  </si>
  <si>
    <t>3.1.1</t>
  </si>
  <si>
    <t>3.1.2</t>
  </si>
  <si>
    <t>3.1.3</t>
  </si>
  <si>
    <t>3.1.4</t>
  </si>
  <si>
    <t>Helyi önk. működésének ált. támogatása</t>
  </si>
  <si>
    <t>Települési önk. egyes közoktatási feladatok tám.</t>
  </si>
  <si>
    <t>Települési önk. szoc., gyermekjóléti és gyermekétkeztetési  fel. tám.</t>
  </si>
  <si>
    <t>Települési önk. kulturális feladatainak tám.</t>
  </si>
  <si>
    <t>3.1.5</t>
  </si>
  <si>
    <t>3.1.6</t>
  </si>
  <si>
    <t>Működési célú költségvetési támogatás és kieg. tám.</t>
  </si>
  <si>
    <t>Elszámolásból származó bevételek</t>
  </si>
  <si>
    <t>Elvonások és befizetések bevételei</t>
  </si>
  <si>
    <t>3.3.1</t>
  </si>
  <si>
    <t>3.3.2</t>
  </si>
  <si>
    <t>3.3.3</t>
  </si>
  <si>
    <t>2015. évi előirányzat</t>
  </si>
  <si>
    <t>......................, 2015. .......................... hó ..... nap</t>
  </si>
  <si>
    <t>Rovat</t>
  </si>
  <si>
    <t>B.4</t>
  </si>
  <si>
    <t>B.1</t>
  </si>
  <si>
    <t>B.2</t>
  </si>
  <si>
    <t>B.816</t>
  </si>
  <si>
    <t>B.8131</t>
  </si>
  <si>
    <t>B.8132</t>
  </si>
  <si>
    <t>K.1</t>
  </si>
  <si>
    <t>K.2</t>
  </si>
  <si>
    <t>K.3</t>
  </si>
  <si>
    <t>K.4</t>
  </si>
  <si>
    <t>K.5</t>
  </si>
  <si>
    <t>K.6</t>
  </si>
  <si>
    <t>K.7</t>
  </si>
  <si>
    <t>K.8</t>
  </si>
  <si>
    <t>B.65</t>
  </si>
  <si>
    <t>B.75</t>
  </si>
  <si>
    <t xml:space="preserve"> I n t é z m é n y i  b e r u h á z á s o k  K61-67</t>
  </si>
  <si>
    <t>F e l ú j í t á s o k K71-74</t>
  </si>
  <si>
    <t>Korm. funkció</t>
  </si>
  <si>
    <t>ezer Ft-ban</t>
  </si>
  <si>
    <t>Rovat: K3.</t>
  </si>
  <si>
    <t>011130</t>
  </si>
  <si>
    <t>013320</t>
  </si>
  <si>
    <t>013350</t>
  </si>
  <si>
    <t>041233</t>
  </si>
  <si>
    <t>045160</t>
  </si>
  <si>
    <t>064010</t>
  </si>
  <si>
    <t>066020</t>
  </si>
  <si>
    <t>K1.</t>
  </si>
  <si>
    <t>K2.</t>
  </si>
  <si>
    <t>K3.</t>
  </si>
  <si>
    <t>K4.</t>
  </si>
  <si>
    <t>K512.</t>
  </si>
  <si>
    <t>K506.</t>
  </si>
  <si>
    <t>K.501-503.</t>
  </si>
  <si>
    <t>K6.</t>
  </si>
  <si>
    <t>K7.</t>
  </si>
  <si>
    <t>K8.</t>
  </si>
  <si>
    <t>K84.</t>
  </si>
  <si>
    <t>K89.</t>
  </si>
  <si>
    <t>K513.</t>
  </si>
  <si>
    <t>K915.</t>
  </si>
  <si>
    <t>K9111.</t>
  </si>
  <si>
    <t>K9112.</t>
  </si>
  <si>
    <t>B1.</t>
  </si>
  <si>
    <t>B11.</t>
  </si>
  <si>
    <t>B111.</t>
  </si>
  <si>
    <t>B112.</t>
  </si>
  <si>
    <t>B113.</t>
  </si>
  <si>
    <t>B114.</t>
  </si>
  <si>
    <t>B115.</t>
  </si>
  <si>
    <t>B116.</t>
  </si>
  <si>
    <t>B12.</t>
  </si>
  <si>
    <t>B16.</t>
  </si>
  <si>
    <t>B21.</t>
  </si>
  <si>
    <t>B25.</t>
  </si>
  <si>
    <t>B3.</t>
  </si>
  <si>
    <t>B34.</t>
  </si>
  <si>
    <t>B351.</t>
  </si>
  <si>
    <t>B354.</t>
  </si>
  <si>
    <t>B355.</t>
  </si>
  <si>
    <t>B36.</t>
  </si>
  <si>
    <t>B4.</t>
  </si>
  <si>
    <t>Szolgáltatások ellenértéke</t>
  </si>
  <si>
    <t>B402.</t>
  </si>
  <si>
    <t>B403.</t>
  </si>
  <si>
    <t>B404.</t>
  </si>
  <si>
    <t>B406.</t>
  </si>
  <si>
    <t>B408.</t>
  </si>
  <si>
    <t>B411.</t>
  </si>
  <si>
    <t>B52.</t>
  </si>
  <si>
    <t>B54.</t>
  </si>
  <si>
    <t>B6.</t>
  </si>
  <si>
    <t>B7.</t>
  </si>
  <si>
    <t>B8131.</t>
  </si>
  <si>
    <t>B8111.</t>
  </si>
  <si>
    <t>B8113.</t>
  </si>
  <si>
    <t>B1-7</t>
  </si>
  <si>
    <t>B4</t>
  </si>
  <si>
    <t>B3</t>
  </si>
  <si>
    <t xml:space="preserve">B1 </t>
  </si>
  <si>
    <t>B2</t>
  </si>
  <si>
    <t>B65</t>
  </si>
  <si>
    <t>B75</t>
  </si>
  <si>
    <t>B816</t>
  </si>
  <si>
    <t>B8131</t>
  </si>
  <si>
    <t>B8132</t>
  </si>
  <si>
    <t>K1</t>
  </si>
  <si>
    <t>K2</t>
  </si>
  <si>
    <t>K3</t>
  </si>
  <si>
    <t>K4</t>
  </si>
  <si>
    <t>K5</t>
  </si>
  <si>
    <t>K6</t>
  </si>
  <si>
    <t>K7</t>
  </si>
  <si>
    <t>K8</t>
  </si>
  <si>
    <t>B8</t>
  </si>
  <si>
    <t>Költségvetési hiány</t>
  </si>
  <si>
    <t>Költségvetési többlet</t>
  </si>
  <si>
    <t>Felhalmozási bevételek összesen</t>
  </si>
  <si>
    <t>Felhalmozási kiadások összesen</t>
  </si>
  <si>
    <t>Tárgyévi hiány</t>
  </si>
  <si>
    <t>Tárgyévi többlet</t>
  </si>
  <si>
    <t>Államig. feladat</t>
  </si>
  <si>
    <t>Államigazgatási feladat</t>
  </si>
  <si>
    <t>B2.</t>
  </si>
  <si>
    <t>B5.</t>
  </si>
  <si>
    <t>2015. ÉV</t>
  </si>
  <si>
    <t xml:space="preserve"> - ebből egyéb támogatás</t>
  </si>
  <si>
    <t xml:space="preserve">III. Átvett pénzeszközök  államháztartáson belülről </t>
  </si>
  <si>
    <t>IV. Átvett pénzeszköz államháztartáson kívülről</t>
  </si>
  <si>
    <t>Költségvetési bevételek összesen</t>
  </si>
  <si>
    <t xml:space="preserve">V. Finanszírozási bevételek </t>
  </si>
  <si>
    <t>BEVÉTELEK ÖSSZESEN</t>
  </si>
  <si>
    <t xml:space="preserve">I. Működési költségvetés kiadásai </t>
  </si>
  <si>
    <t>II. Felhalmozási költségvetés kiadásai</t>
  </si>
  <si>
    <t>II. Átvett pénzeszközök  államháztartáson belülről</t>
  </si>
  <si>
    <t xml:space="preserve">III. Átvett pénzeszköz államháztartáson kívülről </t>
  </si>
  <si>
    <t xml:space="preserve">IV. Finanszírozási bevételek </t>
  </si>
  <si>
    <t xml:space="preserve">II. Felhalmozási költségvetés kiadásai </t>
  </si>
  <si>
    <t>Enese Község Önkormányzata</t>
  </si>
  <si>
    <t>Enesei Közös Önkormányzati Hivatal</t>
  </si>
  <si>
    <t>Tündérkastély Óvoda</t>
  </si>
  <si>
    <t>A közös hivatal önként vállalt feladatot nem lát el.</t>
  </si>
  <si>
    <t>Aszfaltos kézilabda pálya építése</t>
  </si>
  <si>
    <t>Temető kerítés építése</t>
  </si>
  <si>
    <t>Út, járda felújítás</t>
  </si>
  <si>
    <t>096010</t>
  </si>
  <si>
    <t>Óvodai intézményi étkeztetés</t>
  </si>
  <si>
    <t>096020</t>
  </si>
  <si>
    <t>Iskolai intézményi étkeztetés</t>
  </si>
  <si>
    <t>Közutak, hidak, alagutak üzemeltetése, fenntartása</t>
  </si>
  <si>
    <t>Hosszabb időtartamú közfoglalkoztatás</t>
  </si>
  <si>
    <t>072111</t>
  </si>
  <si>
    <t>Háziorvosi alapellátás</t>
  </si>
  <si>
    <t>074031</t>
  </si>
  <si>
    <t>Család- és nővédelmi egészségügyi gondozás</t>
  </si>
  <si>
    <t>104030</t>
  </si>
  <si>
    <t>Gyermekek napközbeni ellátása</t>
  </si>
  <si>
    <t>082044</t>
  </si>
  <si>
    <t>Könyvtári szolgáltatások</t>
  </si>
  <si>
    <t>082092</t>
  </si>
  <si>
    <t>Közművelődés - hagyományos közösségi kult. Tám</t>
  </si>
  <si>
    <t>081030</t>
  </si>
  <si>
    <t>Sportintézmény működtetése</t>
  </si>
  <si>
    <t>Az önkormányzati vagyonnal való gazdálkodással kapcsolatos feladatok</t>
  </si>
  <si>
    <t>Szociális és Gyermekjóléti Alapszolgáltatási Központ Kóny</t>
  </si>
  <si>
    <t>104030; 107051</t>
  </si>
  <si>
    <t>Tűzoltóegyesület</t>
  </si>
  <si>
    <t>Borostyán Kórus</t>
  </si>
  <si>
    <t>Nyugdíjasklub</t>
  </si>
  <si>
    <t>Vöröskereszt</t>
  </si>
  <si>
    <t>Polgárőrség</t>
  </si>
  <si>
    <t>Sportegyesület</t>
  </si>
  <si>
    <t>Horgászegyesület</t>
  </si>
  <si>
    <t>Hagyományőrző- és Faluszépítő Egyesület</t>
  </si>
  <si>
    <t>Foltvarró klub</t>
  </si>
  <si>
    <t>Egyházak támogatása</t>
  </si>
  <si>
    <t>Önkormányzat költségvetési szerveinek 2015 évi létszámkerete</t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</si>
</sst>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0.0"/>
    <numFmt numFmtId="165" formatCode="#,##0.0"/>
    <numFmt numFmtId="166" formatCode="General\ &quot; fő&quot;"/>
    <numFmt numFmtId="167" formatCode="#,###"/>
    <numFmt numFmtId="168" formatCode="#,##0_ ;\-#,##0\ "/>
    <numFmt numFmtId="169" formatCode="000000"/>
  </numFmts>
  <fonts count="90">
    <font>
      <sz val="10"/>
      <name val="MS Sans Serif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sz val="12"/>
      <name val="Arial"/>
      <family val="2"/>
      <charset val="238"/>
    </font>
    <font>
      <sz val="12"/>
      <name val="Algerian"/>
      <family val="5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4"/>
      <name val="Times New Roman CE"/>
      <family val="1"/>
      <charset val="238"/>
    </font>
    <font>
      <sz val="14"/>
      <name val="Algerian"/>
      <family val="5"/>
    </font>
    <font>
      <b/>
      <sz val="12"/>
      <name val="Times New Roman"/>
      <family val="1"/>
      <charset val="238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i/>
      <sz val="12"/>
      <name val="MS Sans Serif"/>
      <family val="2"/>
      <charset val="238"/>
    </font>
    <font>
      <b/>
      <i/>
      <sz val="12"/>
      <name val="Arial"/>
      <family val="2"/>
      <charset val="238"/>
    </font>
    <font>
      <sz val="9"/>
      <name val="Arial CE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rgb="FFFF0000"/>
      <name val="Arial CE"/>
      <charset val="238"/>
    </font>
    <font>
      <sz val="11"/>
      <color rgb="FFFF0000"/>
      <name val="MS Sans Serif"/>
      <family val="2"/>
      <charset val="238"/>
    </font>
    <font>
      <sz val="10"/>
      <color rgb="FFFF000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25" fillId="0" borderId="0"/>
    <xf numFmtId="0" fontId="25" fillId="0" borderId="0"/>
    <xf numFmtId="0" fontId="62" fillId="0" borderId="0"/>
  </cellStyleXfs>
  <cellXfs count="81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3" fontId="0" fillId="0" borderId="0" xfId="0" applyNumberFormat="1"/>
    <xf numFmtId="0" fontId="9" fillId="0" borderId="0" xfId="0" applyFont="1" applyAlignment="1">
      <alignment vertical="center"/>
    </xf>
    <xf numFmtId="0" fontId="13" fillId="0" borderId="0" xfId="4"/>
    <xf numFmtId="3" fontId="15" fillId="0" borderId="4" xfId="4" applyNumberFormat="1" applyFont="1" applyBorder="1" applyAlignment="1">
      <alignment horizontal="right" vertical="center"/>
    </xf>
    <xf numFmtId="0" fontId="22" fillId="0" borderId="0" xfId="4" applyFont="1" applyAlignment="1">
      <alignment horizontal="center"/>
    </xf>
    <xf numFmtId="0" fontId="21" fillId="0" borderId="5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13" fillId="0" borderId="0" xfId="4" applyAlignment="1">
      <alignment vertical="center"/>
    </xf>
    <xf numFmtId="0" fontId="18" fillId="0" borderId="0" xfId="4" applyFont="1"/>
    <xf numFmtId="0" fontId="21" fillId="0" borderId="0" xfId="4" applyFont="1"/>
    <xf numFmtId="0" fontId="0" fillId="0" borderId="0" xfId="0" applyAlignment="1"/>
    <xf numFmtId="0" fontId="44" fillId="0" borderId="0" xfId="0" applyFont="1" applyAlignment="1">
      <alignment horizontal="center"/>
    </xf>
    <xf numFmtId="0" fontId="45" fillId="0" borderId="0" xfId="0" applyFont="1" applyProtection="1">
      <protection locked="0"/>
    </xf>
    <xf numFmtId="0" fontId="46" fillId="0" borderId="0" xfId="0" applyFont="1" applyProtection="1">
      <protection locked="0"/>
    </xf>
    <xf numFmtId="0" fontId="0" fillId="0" borderId="0" xfId="0" applyProtection="1">
      <protection locked="0"/>
    </xf>
    <xf numFmtId="0" fontId="42" fillId="0" borderId="6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167" fontId="0" fillId="0" borderId="8" xfId="0" applyNumberFormat="1" applyBorder="1" applyProtection="1">
      <protection locked="0"/>
    </xf>
    <xf numFmtId="167" fontId="0" fillId="0" borderId="9" xfId="0" applyNumberFormat="1" applyBorder="1"/>
    <xf numFmtId="0" fontId="47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167" fontId="0" fillId="0" borderId="11" xfId="0" applyNumberFormat="1" applyBorder="1" applyProtection="1">
      <protection locked="0"/>
    </xf>
    <xf numFmtId="167" fontId="0" fillId="0" borderId="12" xfId="0" applyNumberFormat="1" applyBorder="1"/>
    <xf numFmtId="0" fontId="47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167" fontId="0" fillId="0" borderId="14" xfId="0" applyNumberFormat="1" applyBorder="1" applyProtection="1">
      <protection locked="0"/>
    </xf>
    <xf numFmtId="167" fontId="0" fillId="0" borderId="15" xfId="0" applyNumberFormat="1" applyBorder="1"/>
    <xf numFmtId="0" fontId="42" fillId="0" borderId="6" xfId="0" applyFont="1" applyBorder="1" applyAlignment="1">
      <alignment horizontal="center" vertical="center"/>
    </xf>
    <xf numFmtId="0" fontId="41" fillId="0" borderId="4" xfId="0" applyFont="1" applyBorder="1" applyAlignment="1">
      <alignment vertical="center" wrapText="1"/>
    </xf>
    <xf numFmtId="167" fontId="42" fillId="0" borderId="4" xfId="0" applyNumberFormat="1" applyFont="1" applyBorder="1"/>
    <xf numFmtId="167" fontId="42" fillId="0" borderId="2" xfId="0" applyNumberFormat="1" applyFont="1" applyBorder="1"/>
    <xf numFmtId="0" fontId="0" fillId="0" borderId="16" xfId="0" applyBorder="1"/>
    <xf numFmtId="0" fontId="48" fillId="0" borderId="16" xfId="0" applyFont="1" applyBorder="1" applyAlignment="1">
      <alignment horizontal="center"/>
    </xf>
    <xf numFmtId="0" fontId="0" fillId="0" borderId="0" xfId="0" applyFill="1" applyBorder="1"/>
    <xf numFmtId="0" fontId="13" fillId="0" borderId="0" xfId="4" applyFont="1" applyFill="1"/>
    <xf numFmtId="3" fontId="0" fillId="0" borderId="0" xfId="0" applyNumberFormat="1" applyAlignment="1"/>
    <xf numFmtId="3" fontId="7" fillId="0" borderId="0" xfId="0" applyNumberFormat="1" applyFont="1"/>
    <xf numFmtId="0" fontId="1" fillId="0" borderId="0" xfId="0" applyFont="1" applyAlignment="1">
      <alignment wrapText="1"/>
    </xf>
    <xf numFmtId="3" fontId="0" fillId="0" borderId="0" xfId="0" applyNumberFormat="1" applyFill="1"/>
    <xf numFmtId="3" fontId="11" fillId="0" borderId="0" xfId="0" applyNumberFormat="1" applyFont="1" applyFill="1"/>
    <xf numFmtId="0" fontId="50" fillId="0" borderId="0" xfId="5" applyFont="1" applyAlignment="1">
      <alignment horizontal="center" vertical="center"/>
    </xf>
    <xf numFmtId="16" fontId="51" fillId="0" borderId="0" xfId="5" applyNumberFormat="1" applyFont="1" applyBorder="1" applyAlignment="1">
      <alignment horizontal="center" vertical="center" wrapText="1"/>
    </xf>
    <xf numFmtId="0" fontId="38" fillId="0" borderId="10" xfId="5" applyFont="1" applyBorder="1" applyAlignment="1">
      <alignment horizontal="left" vertical="center" wrapText="1"/>
    </xf>
    <xf numFmtId="0" fontId="19" fillId="0" borderId="4" xfId="4" applyFont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3" fontId="19" fillId="2" borderId="4" xfId="4" applyNumberFormat="1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53" fillId="0" borderId="17" xfId="5" applyFont="1" applyBorder="1" applyAlignment="1">
      <alignment horizontal="center" vertical="center" wrapText="1"/>
    </xf>
    <xf numFmtId="0" fontId="53" fillId="0" borderId="1" xfId="5" applyFont="1" applyBorder="1" applyAlignment="1">
      <alignment horizontal="center" vertical="center" wrapText="1"/>
    </xf>
    <xf numFmtId="0" fontId="58" fillId="0" borderId="0" xfId="4" applyFont="1"/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3" fontId="0" fillId="0" borderId="0" xfId="0" applyNumberFormat="1" applyFill="1" applyBorder="1"/>
    <xf numFmtId="3" fontId="13" fillId="0" borderId="0" xfId="4" applyNumberFormat="1" applyAlignment="1">
      <alignment vertical="center"/>
    </xf>
    <xf numFmtId="0" fontId="13" fillId="0" borderId="19" xfId="4" applyFont="1" applyBorder="1" applyAlignment="1">
      <alignment vertical="center" wrapText="1"/>
    </xf>
    <xf numFmtId="3" fontId="13" fillId="0" borderId="12" xfId="4" applyNumberFormat="1" applyBorder="1" applyAlignment="1">
      <alignment vertical="center"/>
    </xf>
    <xf numFmtId="3" fontId="15" fillId="0" borderId="4" xfId="4" applyNumberFormat="1" applyFont="1" applyFill="1" applyBorder="1" applyAlignment="1">
      <alignment horizontal="right" vertical="center"/>
    </xf>
    <xf numFmtId="0" fontId="13" fillId="0" borderId="0" xfId="4" applyFont="1" applyAlignment="1">
      <alignment vertical="center"/>
    </xf>
    <xf numFmtId="0" fontId="13" fillId="0" borderId="0" xfId="4" applyFont="1" applyFill="1" applyAlignment="1">
      <alignment vertical="center"/>
    </xf>
    <xf numFmtId="0" fontId="25" fillId="0" borderId="0" xfId="5" applyFont="1" applyAlignment="1">
      <alignment horizontal="left" vertical="center" wrapText="1"/>
    </xf>
    <xf numFmtId="3" fontId="6" fillId="0" borderId="0" xfId="0" applyNumberFormat="1" applyFont="1" applyFill="1" applyAlignment="1">
      <alignment horizontal="right" vertical="center"/>
    </xf>
    <xf numFmtId="3" fontId="23" fillId="0" borderId="17" xfId="4" applyNumberFormat="1" applyFont="1" applyBorder="1" applyAlignment="1">
      <alignment horizontal="right"/>
    </xf>
    <xf numFmtId="0" fontId="60" fillId="0" borderId="0" xfId="0" applyFont="1" applyFill="1"/>
    <xf numFmtId="0" fontId="61" fillId="0" borderId="0" xfId="0" applyFont="1" applyFill="1"/>
    <xf numFmtId="3" fontId="6" fillId="0" borderId="0" xfId="0" applyNumberFormat="1" applyFont="1" applyFill="1" applyAlignment="1">
      <alignment horizontal="right"/>
    </xf>
    <xf numFmtId="0" fontId="13" fillId="0" borderId="7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19" fillId="0" borderId="0" xfId="4" applyFont="1" applyBorder="1" applyAlignment="1">
      <alignment horizontal="center" vertical="center"/>
    </xf>
    <xf numFmtId="3" fontId="15" fillId="0" borderId="0" xfId="4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22" fillId="0" borderId="0" xfId="4" applyFont="1" applyAlignment="1">
      <alignment vertical="center"/>
    </xf>
    <xf numFmtId="0" fontId="53" fillId="0" borderId="0" xfId="5" applyFont="1" applyAlignment="1">
      <alignment horizontal="center" vertical="center" wrapText="1"/>
    </xf>
    <xf numFmtId="0" fontId="12" fillId="0" borderId="0" xfId="4" applyFont="1" applyBorder="1" applyAlignment="1">
      <alignment horizontal="right" vertical="center"/>
    </xf>
    <xf numFmtId="3" fontId="13" fillId="0" borderId="22" xfId="4" applyNumberFormat="1" applyBorder="1" applyAlignment="1">
      <alignment vertical="center"/>
    </xf>
    <xf numFmtId="0" fontId="32" fillId="0" borderId="0" xfId="4" applyFont="1" applyAlignment="1">
      <alignment horizontal="center" vertical="center"/>
    </xf>
    <xf numFmtId="0" fontId="13" fillId="0" borderId="7" xfId="4" applyFont="1" applyBorder="1" applyAlignment="1">
      <alignment vertical="center" wrapText="1"/>
    </xf>
    <xf numFmtId="3" fontId="13" fillId="0" borderId="23" xfId="4" applyNumberFormat="1" applyBorder="1" applyAlignment="1">
      <alignment vertical="center"/>
    </xf>
    <xf numFmtId="0" fontId="13" fillId="0" borderId="24" xfId="4" applyFont="1" applyBorder="1" applyAlignment="1">
      <alignment vertical="center" wrapText="1"/>
    </xf>
    <xf numFmtId="0" fontId="13" fillId="0" borderId="10" xfId="4" applyFont="1" applyBorder="1" applyAlignment="1">
      <alignment vertical="center" wrapText="1"/>
    </xf>
    <xf numFmtId="3" fontId="13" fillId="0" borderId="25" xfId="4" applyNumberFormat="1" applyBorder="1" applyAlignment="1">
      <alignment vertical="center"/>
    </xf>
    <xf numFmtId="0" fontId="13" fillId="0" borderId="19" xfId="4" applyFont="1" applyFill="1" applyBorder="1" applyAlignment="1">
      <alignment vertical="center" wrapText="1"/>
    </xf>
    <xf numFmtId="3" fontId="13" fillId="0" borderId="23" xfId="4" applyNumberFormat="1" applyFill="1" applyBorder="1" applyAlignment="1">
      <alignment vertical="center"/>
    </xf>
    <xf numFmtId="0" fontId="21" fillId="0" borderId="26" xfId="4" applyFont="1" applyBorder="1" applyAlignment="1">
      <alignment vertical="center"/>
    </xf>
    <xf numFmtId="0" fontId="13" fillId="0" borderId="3" xfId="4" applyFont="1" applyBorder="1" applyAlignment="1">
      <alignment vertical="center"/>
    </xf>
    <xf numFmtId="3" fontId="15" fillId="0" borderId="0" xfId="4" applyNumberFormat="1" applyFont="1" applyBorder="1" applyAlignment="1">
      <alignment horizontal="center" vertical="center"/>
    </xf>
    <xf numFmtId="0" fontId="16" fillId="0" borderId="0" xfId="4" applyFont="1" applyAlignment="1">
      <alignment vertical="center"/>
    </xf>
    <xf numFmtId="3" fontId="20" fillId="0" borderId="11" xfId="0" applyNumberFormat="1" applyFont="1" applyFill="1" applyBorder="1" applyAlignment="1">
      <alignment horizontal="right" vertical="center"/>
    </xf>
    <xf numFmtId="3" fontId="20" fillId="0" borderId="11" xfId="0" applyNumberFormat="1" applyFont="1" applyFill="1" applyBorder="1" applyAlignment="1">
      <alignment vertical="center"/>
    </xf>
    <xf numFmtId="3" fontId="20" fillId="0" borderId="9" xfId="0" applyNumberFormat="1" applyFont="1" applyFill="1" applyBorder="1" applyAlignment="1">
      <alignment horizontal="right" vertical="center"/>
    </xf>
    <xf numFmtId="0" fontId="49" fillId="0" borderId="11" xfId="0" applyFont="1" applyFill="1" applyBorder="1" applyAlignment="1">
      <alignment horizontal="center" vertical="center"/>
    </xf>
    <xf numFmtId="3" fontId="20" fillId="0" borderId="11" xfId="4" applyNumberFormat="1" applyFont="1" applyFill="1" applyBorder="1" applyAlignment="1">
      <alignment vertical="center"/>
    </xf>
    <xf numFmtId="0" fontId="13" fillId="0" borderId="0" xfId="4" applyFont="1" applyAlignment="1">
      <alignment horizontal="center" vertical="center"/>
    </xf>
    <xf numFmtId="0" fontId="49" fillId="0" borderId="28" xfId="0" applyFont="1" applyFill="1" applyBorder="1" applyAlignment="1">
      <alignment horizontal="center" vertical="center"/>
    </xf>
    <xf numFmtId="3" fontId="18" fillId="0" borderId="20" xfId="4" applyNumberFormat="1" applyFont="1" applyBorder="1" applyAlignment="1">
      <alignment vertical="center"/>
    </xf>
    <xf numFmtId="3" fontId="18" fillId="0" borderId="22" xfId="4" applyNumberFormat="1" applyFont="1" applyFill="1" applyBorder="1" applyAlignment="1">
      <alignment horizontal="right" vertical="center"/>
    </xf>
    <xf numFmtId="3" fontId="13" fillId="0" borderId="0" xfId="4" applyNumberFormat="1" applyFont="1" applyAlignment="1">
      <alignment vertical="center"/>
    </xf>
    <xf numFmtId="167" fontId="41" fillId="0" borderId="0" xfId="7" applyNumberFormat="1" applyFont="1" applyFill="1" applyBorder="1" applyAlignment="1" applyProtection="1">
      <alignment horizontal="centerContinuous" vertical="center"/>
    </xf>
    <xf numFmtId="0" fontId="65" fillId="0" borderId="18" xfId="7" applyFont="1" applyFill="1" applyBorder="1" applyAlignment="1" applyProtection="1">
      <alignment horizontal="center" vertical="center" wrapText="1"/>
    </xf>
    <xf numFmtId="0" fontId="65" fillId="0" borderId="20" xfId="7" applyFont="1" applyFill="1" applyBorder="1" applyAlignment="1" applyProtection="1">
      <alignment horizontal="center" vertical="center" wrapText="1"/>
    </xf>
    <xf numFmtId="0" fontId="65" fillId="0" borderId="22" xfId="7" applyFont="1" applyFill="1" applyBorder="1" applyAlignment="1" applyProtection="1">
      <alignment horizontal="center" vertical="center" wrapText="1"/>
    </xf>
    <xf numFmtId="0" fontId="62" fillId="0" borderId="6" xfId="7" applyFont="1" applyFill="1" applyBorder="1" applyAlignment="1" applyProtection="1">
      <alignment horizontal="center" vertical="center"/>
    </xf>
    <xf numFmtId="0" fontId="62" fillId="0" borderId="4" xfId="7" applyFont="1" applyFill="1" applyBorder="1" applyAlignment="1" applyProtection="1">
      <alignment horizontal="center" vertical="center"/>
    </xf>
    <xf numFmtId="0" fontId="62" fillId="0" borderId="2" xfId="7" applyFont="1" applyFill="1" applyBorder="1" applyAlignment="1" applyProtection="1">
      <alignment horizontal="center" vertical="center"/>
    </xf>
    <xf numFmtId="0" fontId="62" fillId="0" borderId="18" xfId="7" applyFont="1" applyFill="1" applyBorder="1" applyAlignment="1" applyProtection="1">
      <alignment horizontal="center" vertical="center"/>
    </xf>
    <xf numFmtId="0" fontId="62" fillId="0" borderId="10" xfId="7" applyFont="1" applyFill="1" applyBorder="1" applyAlignment="1" applyProtection="1">
      <alignment horizontal="center" vertical="center"/>
    </xf>
    <xf numFmtId="0" fontId="62" fillId="0" borderId="13" xfId="7" applyFont="1" applyFill="1" applyBorder="1" applyAlignment="1" applyProtection="1">
      <alignment horizontal="center" vertical="center"/>
    </xf>
    <xf numFmtId="0" fontId="43" fillId="0" borderId="0" xfId="7" applyFont="1" applyFill="1" applyAlignment="1">
      <alignment vertical="center"/>
    </xf>
    <xf numFmtId="0" fontId="63" fillId="0" borderId="0" xfId="0" applyFont="1" applyFill="1" applyBorder="1" applyAlignment="1" applyProtection="1">
      <alignment horizontal="right" vertical="center"/>
    </xf>
    <xf numFmtId="0" fontId="40" fillId="0" borderId="0" xfId="0" applyFont="1" applyFill="1" applyBorder="1" applyAlignment="1" applyProtection="1">
      <alignment vertical="center"/>
    </xf>
    <xf numFmtId="168" fontId="62" fillId="0" borderId="22" xfId="1" applyNumberFormat="1" applyFont="1" applyFill="1" applyBorder="1" applyAlignment="1" applyProtection="1">
      <alignment vertical="center"/>
      <protection locked="0"/>
    </xf>
    <xf numFmtId="168" fontId="62" fillId="0" borderId="12" xfId="1" applyNumberFormat="1" applyFont="1" applyFill="1" applyBorder="1" applyAlignment="1" applyProtection="1">
      <alignment vertical="center"/>
      <protection locked="0"/>
    </xf>
    <xf numFmtId="168" fontId="62" fillId="0" borderId="15" xfId="1" applyNumberFormat="1" applyFont="1" applyFill="1" applyBorder="1" applyAlignment="1" applyProtection="1">
      <alignment vertical="center"/>
      <protection locked="0"/>
    </xf>
    <xf numFmtId="168" fontId="65" fillId="0" borderId="2" xfId="1" applyNumberFormat="1" applyFont="1" applyFill="1" applyBorder="1" applyAlignment="1" applyProtection="1">
      <alignment vertical="center"/>
    </xf>
    <xf numFmtId="3" fontId="8" fillId="0" borderId="0" xfId="0" applyNumberFormat="1" applyFont="1"/>
    <xf numFmtId="3" fontId="30" fillId="0" borderId="29" xfId="6" applyNumberFormat="1" applyFont="1" applyBorder="1" applyAlignment="1">
      <alignment vertical="center"/>
    </xf>
    <xf numFmtId="3" fontId="3" fillId="0" borderId="0" xfId="0" applyNumberFormat="1" applyFont="1"/>
    <xf numFmtId="3" fontId="20" fillId="0" borderId="20" xfId="0" applyNumberFormat="1" applyFont="1" applyFill="1" applyBorder="1" applyAlignment="1">
      <alignment horizontal="right" vertical="center"/>
    </xf>
    <xf numFmtId="0" fontId="13" fillId="0" borderId="0" xfId="4" applyFont="1" applyBorder="1"/>
    <xf numFmtId="3" fontId="22" fillId="0" borderId="0" xfId="4" applyNumberFormat="1" applyFont="1" applyAlignment="1">
      <alignment horizontal="right"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9" fillId="0" borderId="11" xfId="0" applyFont="1" applyFill="1" applyBorder="1" applyAlignment="1">
      <alignment vertical="center" wrapText="1"/>
    </xf>
    <xf numFmtId="0" fontId="4" fillId="0" borderId="26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8" fillId="0" borderId="31" xfId="0" applyNumberFormat="1" applyFont="1" applyBorder="1" applyAlignment="1">
      <alignment horizontal="left" vertical="center"/>
    </xf>
    <xf numFmtId="49" fontId="69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70" fillId="0" borderId="0" xfId="0" applyFont="1" applyAlignment="1">
      <alignment wrapText="1"/>
    </xf>
    <xf numFmtId="49" fontId="8" fillId="0" borderId="31" xfId="0" applyNumberFormat="1" applyFont="1" applyBorder="1" applyAlignment="1">
      <alignment horizontal="left" vertical="center" wrapText="1"/>
    </xf>
    <xf numFmtId="49" fontId="8" fillId="0" borderId="34" xfId="0" applyNumberFormat="1" applyFont="1" applyFill="1" applyBorder="1" applyAlignment="1">
      <alignment horizontal="left" vertical="center" wrapText="1"/>
    </xf>
    <xf numFmtId="49" fontId="8" fillId="0" borderId="34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horizontal="right" vertical="center" wrapText="1"/>
    </xf>
    <xf numFmtId="49" fontId="8" fillId="0" borderId="35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8" fillId="0" borderId="36" xfId="0" applyNumberFormat="1" applyFont="1" applyFill="1" applyBorder="1" applyAlignment="1">
      <alignment horizontal="left" vertical="center" wrapText="1"/>
    </xf>
    <xf numFmtId="49" fontId="8" fillId="0" borderId="32" xfId="0" applyNumberFormat="1" applyFont="1" applyBorder="1" applyAlignment="1">
      <alignment horizontal="left" vertical="center"/>
    </xf>
    <xf numFmtId="49" fontId="4" fillId="0" borderId="26" xfId="0" applyNumberFormat="1" applyFont="1" applyBorder="1" applyAlignment="1">
      <alignment horizontal="left" vertical="center"/>
    </xf>
    <xf numFmtId="3" fontId="4" fillId="0" borderId="29" xfId="0" applyNumberFormat="1" applyFont="1" applyFill="1" applyBorder="1" applyAlignment="1">
      <alignment horizontal="right" vertical="center"/>
    </xf>
    <xf numFmtId="49" fontId="8" fillId="0" borderId="35" xfId="0" applyNumberFormat="1" applyFont="1" applyBorder="1" applyAlignment="1">
      <alignment horizontal="left"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29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/>
    </xf>
    <xf numFmtId="3" fontId="8" fillId="0" borderId="37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31" xfId="0" applyFont="1" applyBorder="1" applyAlignment="1">
      <alignment horizontal="left"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37" fillId="0" borderId="0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39" xfId="0" applyNumberFormat="1" applyFont="1" applyFill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40" xfId="0" applyNumberFormat="1" applyFont="1" applyBorder="1" applyAlignment="1">
      <alignment vertical="center"/>
    </xf>
    <xf numFmtId="0" fontId="4" fillId="0" borderId="41" xfId="0" applyFont="1" applyFill="1" applyBorder="1" applyAlignment="1">
      <alignment horizontal="centerContinuous" vertical="center" wrapText="1"/>
    </xf>
    <xf numFmtId="3" fontId="4" fillId="0" borderId="41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42" xfId="0" applyNumberFormat="1" applyFont="1" applyBorder="1" applyAlignment="1">
      <alignment vertical="center"/>
    </xf>
    <xf numFmtId="3" fontId="4" fillId="0" borderId="41" xfId="0" applyNumberFormat="1" applyFont="1" applyBorder="1" applyAlignment="1">
      <alignment vertical="center"/>
    </xf>
    <xf numFmtId="3" fontId="4" fillId="0" borderId="41" xfId="0" applyNumberFormat="1" applyFont="1" applyFill="1" applyBorder="1" applyAlignment="1">
      <alignment horizontal="right" vertical="center"/>
    </xf>
    <xf numFmtId="3" fontId="8" fillId="2" borderId="35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vertical="center"/>
    </xf>
    <xf numFmtId="0" fontId="21" fillId="0" borderId="6" xfId="4" applyFont="1" applyBorder="1" applyAlignment="1">
      <alignment horizontal="center" vertical="center" wrapText="1"/>
    </xf>
    <xf numFmtId="3" fontId="27" fillId="0" borderId="29" xfId="6" applyNumberFormat="1" applyFont="1" applyBorder="1" applyAlignment="1">
      <alignment horizontal="center" vertical="center" wrapText="1"/>
    </xf>
    <xf numFmtId="0" fontId="13" fillId="0" borderId="0" xfId="4" applyAlignment="1">
      <alignment vertical="center" wrapText="1"/>
    </xf>
    <xf numFmtId="0" fontId="62" fillId="0" borderId="8" xfId="7" applyFont="1" applyFill="1" applyBorder="1" applyAlignment="1" applyProtection="1">
      <alignment vertical="center"/>
    </xf>
    <xf numFmtId="0" fontId="34" fillId="0" borderId="11" xfId="0" applyFont="1" applyBorder="1" applyAlignment="1">
      <alignment horizontal="justify" vertical="center" wrapText="1"/>
    </xf>
    <xf numFmtId="0" fontId="34" fillId="0" borderId="11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0" fontId="55" fillId="0" borderId="43" xfId="5" applyFont="1" applyBorder="1" applyAlignment="1">
      <alignment horizontal="left" vertical="center" wrapText="1"/>
    </xf>
    <xf numFmtId="167" fontId="46" fillId="0" borderId="0" xfId="0" applyNumberFormat="1" applyFont="1" applyFill="1" applyAlignment="1" applyProtection="1">
      <alignment horizontal="left" vertical="center" wrapText="1"/>
    </xf>
    <xf numFmtId="167" fontId="46" fillId="0" borderId="0" xfId="0" applyNumberFormat="1" applyFont="1" applyFill="1" applyAlignment="1" applyProtection="1">
      <alignment vertical="center" wrapText="1"/>
    </xf>
    <xf numFmtId="167" fontId="71" fillId="0" borderId="0" xfId="0" applyNumberFormat="1" applyFont="1" applyFill="1" applyAlignment="1" applyProtection="1">
      <alignment vertical="center" wrapText="1"/>
      <protection locked="0"/>
    </xf>
    <xf numFmtId="0" fontId="72" fillId="0" borderId="0" xfId="0" applyFont="1" applyAlignment="1" applyProtection="1">
      <alignment horizontal="right" vertical="top"/>
      <protection locked="0"/>
    </xf>
    <xf numFmtId="167" fontId="46" fillId="0" borderId="0" xfId="0" applyNumberFormat="1" applyFont="1" applyFill="1" applyAlignment="1">
      <alignment vertical="center" wrapText="1"/>
    </xf>
    <xf numFmtId="0" fontId="74" fillId="0" borderId="0" xfId="0" applyFont="1" applyFill="1" applyAlignment="1">
      <alignment vertical="center"/>
    </xf>
    <xf numFmtId="0" fontId="73" fillId="0" borderId="0" xfId="0" applyFont="1" applyFill="1" applyAlignment="1" applyProtection="1">
      <alignment vertical="center"/>
    </xf>
    <xf numFmtId="0" fontId="48" fillId="0" borderId="0" xfId="0" applyFont="1" applyFill="1" applyAlignment="1" applyProtection="1">
      <alignment horizontal="right"/>
    </xf>
    <xf numFmtId="0" fontId="4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74" fillId="0" borderId="0" xfId="0" applyFont="1" applyFill="1" applyAlignment="1">
      <alignment horizontal="center" vertical="center" wrapText="1"/>
    </xf>
    <xf numFmtId="0" fontId="75" fillId="0" borderId="0" xfId="0" applyFont="1" applyFill="1" applyAlignment="1">
      <alignment vertical="center" wrapText="1"/>
    </xf>
    <xf numFmtId="0" fontId="43" fillId="0" borderId="0" xfId="0" applyFont="1" applyFill="1" applyAlignment="1">
      <alignment vertical="center" wrapText="1"/>
    </xf>
    <xf numFmtId="0" fontId="77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167" fontId="0" fillId="0" borderId="0" xfId="0" applyNumberFormat="1" applyFill="1" applyAlignment="1">
      <alignment vertical="center" wrapText="1"/>
    </xf>
    <xf numFmtId="0" fontId="62" fillId="0" borderId="0" xfId="7" applyFill="1"/>
    <xf numFmtId="3" fontId="76" fillId="0" borderId="0" xfId="7" applyNumberFormat="1" applyFont="1" applyFill="1" applyBorder="1"/>
    <xf numFmtId="167" fontId="76" fillId="0" borderId="0" xfId="7" applyNumberFormat="1" applyFont="1" applyFill="1" applyBorder="1"/>
    <xf numFmtId="49" fontId="64" fillId="0" borderId="0" xfId="7" applyNumberFormat="1" applyFont="1" applyFill="1" applyBorder="1" applyAlignment="1" applyProtection="1">
      <alignment horizontal="left" vertical="center" wrapText="1" indent="1"/>
    </xf>
    <xf numFmtId="0" fontId="64" fillId="0" borderId="0" xfId="7" applyFont="1" applyFill="1" applyBorder="1" applyAlignment="1" applyProtection="1">
      <alignment horizontal="left" indent="5"/>
    </xf>
    <xf numFmtId="3" fontId="64" fillId="0" borderId="0" xfId="7" applyNumberFormat="1" applyFont="1" applyFill="1" applyBorder="1" applyAlignment="1" applyProtection="1">
      <alignment horizontal="right" vertical="center" wrapText="1"/>
    </xf>
    <xf numFmtId="49" fontId="26" fillId="0" borderId="0" xfId="0" applyNumberFormat="1" applyFont="1" applyAlignment="1">
      <alignment vertical="center"/>
    </xf>
    <xf numFmtId="0" fontId="57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49" fontId="8" fillId="0" borderId="44" xfId="0" applyNumberFormat="1" applyFont="1" applyFill="1" applyBorder="1" applyAlignment="1">
      <alignment horizontal="left" vertical="center" wrapText="1"/>
    </xf>
    <xf numFmtId="3" fontId="4" fillId="2" borderId="45" xfId="0" applyNumberFormat="1" applyFont="1" applyFill="1" applyBorder="1" applyAlignment="1">
      <alignment horizontal="right" vertical="center" wrapText="1"/>
    </xf>
    <xf numFmtId="0" fontId="8" fillId="0" borderId="39" xfId="0" applyFont="1" applyFill="1" applyBorder="1" applyAlignment="1">
      <alignment horizontal="center" vertical="center" wrapText="1"/>
    </xf>
    <xf numFmtId="3" fontId="8" fillId="2" borderId="37" xfId="0" applyNumberFormat="1" applyFont="1" applyFill="1" applyBorder="1" applyAlignment="1">
      <alignment horizontal="right" vertical="center" wrapText="1"/>
    </xf>
    <xf numFmtId="3" fontId="8" fillId="2" borderId="46" xfId="0" applyNumberFormat="1" applyFont="1" applyFill="1" applyBorder="1" applyAlignment="1">
      <alignment horizontal="right" vertical="center" wrapText="1"/>
    </xf>
    <xf numFmtId="3" fontId="8" fillId="0" borderId="33" xfId="0" applyNumberFormat="1" applyFont="1" applyFill="1" applyBorder="1" applyAlignment="1">
      <alignment vertical="center"/>
    </xf>
    <xf numFmtId="0" fontId="13" fillId="0" borderId="47" xfId="4" applyFont="1" applyBorder="1" applyAlignment="1">
      <alignment vertical="center" wrapText="1"/>
    </xf>
    <xf numFmtId="0" fontId="21" fillId="0" borderId="6" xfId="4" applyFont="1" applyBorder="1" applyAlignment="1">
      <alignment horizontal="center" vertical="center"/>
    </xf>
    <xf numFmtId="0" fontId="21" fillId="0" borderId="41" xfId="4" applyFont="1" applyBorder="1" applyAlignment="1">
      <alignment horizontal="center" vertical="center"/>
    </xf>
    <xf numFmtId="0" fontId="13" fillId="0" borderId="7" xfId="4" applyFont="1" applyBorder="1" applyAlignment="1">
      <alignment vertical="center"/>
    </xf>
    <xf numFmtId="3" fontId="13" fillId="0" borderId="9" xfId="4" applyNumberFormat="1" applyBorder="1" applyAlignment="1">
      <alignment vertical="center"/>
    </xf>
    <xf numFmtId="3" fontId="21" fillId="0" borderId="46" xfId="4" applyNumberFormat="1" applyFont="1" applyBorder="1" applyAlignment="1">
      <alignment vertical="center"/>
    </xf>
    <xf numFmtId="0" fontId="13" fillId="0" borderId="48" xfId="4" applyFont="1" applyBorder="1" applyAlignment="1">
      <alignment vertical="center" wrapText="1"/>
    </xf>
    <xf numFmtId="3" fontId="13" fillId="0" borderId="15" xfId="4" applyNumberFormat="1" applyBorder="1" applyAlignment="1">
      <alignment vertical="center"/>
    </xf>
    <xf numFmtId="3" fontId="21" fillId="0" borderId="41" xfId="4" applyNumberFormat="1" applyFont="1" applyBorder="1" applyAlignment="1">
      <alignment vertical="center"/>
    </xf>
    <xf numFmtId="0" fontId="21" fillId="0" borderId="49" xfId="4" applyFont="1" applyBorder="1" applyAlignment="1">
      <alignment vertical="center" wrapText="1"/>
    </xf>
    <xf numFmtId="3" fontId="21" fillId="0" borderId="2" xfId="4" applyNumberFormat="1" applyFont="1" applyBorder="1" applyAlignment="1">
      <alignment vertical="center"/>
    </xf>
    <xf numFmtId="3" fontId="13" fillId="0" borderId="42" xfId="4" applyNumberFormat="1" applyBorder="1" applyAlignment="1">
      <alignment vertical="center"/>
    </xf>
    <xf numFmtId="3" fontId="13" fillId="0" borderId="8" xfId="4" applyNumberFormat="1" applyFont="1" applyBorder="1" applyAlignment="1">
      <alignment vertical="center"/>
    </xf>
    <xf numFmtId="0" fontId="13" fillId="0" borderId="47" xfId="4" applyFont="1" applyFill="1" applyBorder="1" applyAlignment="1">
      <alignment vertical="center" wrapText="1"/>
    </xf>
    <xf numFmtId="0" fontId="21" fillId="0" borderId="49" xfId="4" applyFont="1" applyBorder="1" applyAlignment="1">
      <alignment vertical="center"/>
    </xf>
    <xf numFmtId="0" fontId="21" fillId="0" borderId="6" xfId="4" applyFont="1" applyBorder="1" applyAlignment="1">
      <alignment vertical="center" wrapText="1"/>
    </xf>
    <xf numFmtId="0" fontId="13" fillId="0" borderId="13" xfId="4" applyFont="1" applyBorder="1" applyAlignment="1">
      <alignment vertical="center"/>
    </xf>
    <xf numFmtId="3" fontId="21" fillId="0" borderId="29" xfId="4" applyNumberFormat="1" applyFont="1" applyBorder="1" applyAlignment="1">
      <alignment vertical="center"/>
    </xf>
    <xf numFmtId="3" fontId="22" fillId="0" borderId="2" xfId="4" applyNumberFormat="1" applyFont="1" applyBorder="1" applyAlignment="1">
      <alignment vertical="center"/>
    </xf>
    <xf numFmtId="3" fontId="22" fillId="0" borderId="46" xfId="4" applyNumberFormat="1" applyFont="1" applyBorder="1" applyAlignment="1">
      <alignment vertical="center"/>
    </xf>
    <xf numFmtId="0" fontId="13" fillId="0" borderId="48" xfId="4" applyFont="1" applyBorder="1" applyAlignment="1">
      <alignment vertical="center"/>
    </xf>
    <xf numFmtId="0" fontId="21" fillId="0" borderId="26" xfId="4" applyFont="1" applyFill="1" applyBorder="1" applyAlignment="1">
      <alignment vertical="center"/>
    </xf>
    <xf numFmtId="0" fontId="21" fillId="0" borderId="39" xfId="4" applyFont="1" applyBorder="1" applyAlignment="1">
      <alignment vertical="center"/>
    </xf>
    <xf numFmtId="3" fontId="37" fillId="0" borderId="50" xfId="0" applyNumberFormat="1" applyFont="1" applyBorder="1" applyAlignment="1">
      <alignment vertical="center" wrapText="1"/>
    </xf>
    <xf numFmtId="3" fontId="37" fillId="0" borderId="51" xfId="0" applyNumberFormat="1" applyFont="1" applyBorder="1" applyAlignment="1">
      <alignment vertical="center" wrapText="1"/>
    </xf>
    <xf numFmtId="3" fontId="27" fillId="0" borderId="2" xfId="6" applyNumberFormat="1" applyFont="1" applyBorder="1" applyAlignment="1">
      <alignment horizontal="center" vertical="center" wrapText="1"/>
    </xf>
    <xf numFmtId="3" fontId="30" fillId="0" borderId="2" xfId="6" applyNumberFormat="1" applyFont="1" applyBorder="1" applyAlignment="1">
      <alignment vertical="center"/>
    </xf>
    <xf numFmtId="0" fontId="8" fillId="0" borderId="29" xfId="0" applyFont="1" applyFill="1" applyBorder="1" applyAlignment="1">
      <alignment horizontal="center" vertical="center" wrapText="1"/>
    </xf>
    <xf numFmtId="3" fontId="8" fillId="2" borderId="52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Fill="1" applyBorder="1" applyAlignment="1">
      <alignment horizontal="right" vertical="center"/>
    </xf>
    <xf numFmtId="3" fontId="8" fillId="0" borderId="37" xfId="0" applyNumberFormat="1" applyFont="1" applyFill="1" applyBorder="1" applyAlignment="1">
      <alignment vertical="center"/>
    </xf>
    <xf numFmtId="3" fontId="8" fillId="0" borderId="46" xfId="0" applyNumberFormat="1" applyFont="1" applyFill="1" applyBorder="1" applyAlignment="1">
      <alignment vertical="center"/>
    </xf>
    <xf numFmtId="3" fontId="8" fillId="0" borderId="52" xfId="0" applyNumberFormat="1" applyFont="1" applyFill="1" applyBorder="1" applyAlignment="1">
      <alignment vertical="center"/>
    </xf>
    <xf numFmtId="0" fontId="8" fillId="0" borderId="49" xfId="0" applyFont="1" applyFill="1" applyBorder="1" applyAlignment="1">
      <alignment horizontal="center" vertical="center" wrapText="1"/>
    </xf>
    <xf numFmtId="3" fontId="8" fillId="2" borderId="4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vertical="center"/>
    </xf>
    <xf numFmtId="3" fontId="8" fillId="0" borderId="47" xfId="0" applyNumberFormat="1" applyFont="1" applyFill="1" applyBorder="1" applyAlignment="1">
      <alignment vertical="center"/>
    </xf>
    <xf numFmtId="0" fontId="0" fillId="0" borderId="35" xfId="0" applyBorder="1"/>
    <xf numFmtId="3" fontId="8" fillId="0" borderId="34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vertical="center"/>
    </xf>
    <xf numFmtId="2" fontId="52" fillId="0" borderId="53" xfId="5" applyNumberFormat="1" applyFont="1" applyBorder="1" applyAlignment="1">
      <alignment horizontal="center" vertical="center"/>
    </xf>
    <xf numFmtId="167" fontId="60" fillId="0" borderId="3" xfId="7" applyNumberFormat="1" applyFont="1" applyFill="1" applyBorder="1" applyAlignment="1" applyProtection="1">
      <alignment vertical="center"/>
    </xf>
    <xf numFmtId="3" fontId="37" fillId="2" borderId="29" xfId="0" applyNumberFormat="1" applyFont="1" applyFill="1" applyBorder="1" applyAlignment="1">
      <alignment horizontal="right" vertical="center" wrapText="1"/>
    </xf>
    <xf numFmtId="167" fontId="60" fillId="0" borderId="3" xfId="7" applyNumberFormat="1" applyFont="1" applyFill="1" applyBorder="1" applyAlignment="1" applyProtection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8" fillId="0" borderId="54" xfId="0" applyNumberFormat="1" applyFont="1" applyFill="1" applyBorder="1" applyAlignment="1">
      <alignment vertical="center"/>
    </xf>
    <xf numFmtId="0" fontId="87" fillId="0" borderId="0" xfId="4" applyFont="1" applyAlignment="1">
      <alignment vertical="center"/>
    </xf>
    <xf numFmtId="0" fontId="88" fillId="0" borderId="0" xfId="0" applyFont="1" applyAlignment="1">
      <alignment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1" fillId="0" borderId="32" xfId="0" applyNumberFormat="1" applyFont="1" applyBorder="1" applyAlignment="1">
      <alignment horizontal="left" vertical="center"/>
    </xf>
    <xf numFmtId="49" fontId="1" fillId="0" borderId="31" xfId="0" applyNumberFormat="1" applyFont="1" applyBorder="1" applyAlignment="1">
      <alignment horizontal="left" vertical="center"/>
    </xf>
    <xf numFmtId="49" fontId="1" fillId="0" borderId="38" xfId="0" applyNumberFormat="1" applyFont="1" applyBorder="1" applyAlignment="1">
      <alignment horizontal="left" vertical="center"/>
    </xf>
    <xf numFmtId="3" fontId="0" fillId="0" borderId="0" xfId="0" applyNumberFormat="1" applyFill="1" applyBorder="1" applyAlignment="1">
      <alignment vertical="center"/>
    </xf>
    <xf numFmtId="3" fontId="89" fillId="0" borderId="0" xfId="0" applyNumberFormat="1" applyFont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0" fillId="0" borderId="9" xfId="0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49" fontId="8" fillId="0" borderId="55" xfId="0" applyNumberFormat="1" applyFont="1" applyBorder="1" applyAlignment="1">
      <alignment horizontal="left" vertical="center"/>
    </xf>
    <xf numFmtId="3" fontId="8" fillId="0" borderId="44" xfId="0" applyNumberFormat="1" applyFont="1" applyFill="1" applyBorder="1" applyAlignment="1">
      <alignment vertical="center"/>
    </xf>
    <xf numFmtId="3" fontId="8" fillId="2" borderId="22" xfId="0" applyNumberFormat="1" applyFont="1" applyFill="1" applyBorder="1" applyAlignment="1">
      <alignment horizontal="right" vertical="center" wrapText="1"/>
    </xf>
    <xf numFmtId="0" fontId="8" fillId="0" borderId="56" xfId="0" applyFont="1" applyBorder="1" applyAlignment="1">
      <alignment vertical="center"/>
    </xf>
    <xf numFmtId="0" fontId="15" fillId="0" borderId="0" xfId="4" applyFont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 wrapText="1"/>
    </xf>
    <xf numFmtId="0" fontId="56" fillId="0" borderId="0" xfId="2" applyFont="1" applyAlignment="1" applyProtection="1">
      <alignment vertical="center" wrapText="1"/>
    </xf>
    <xf numFmtId="3" fontId="48" fillId="0" borderId="0" xfId="0" applyNumberFormat="1" applyFont="1" applyFill="1" applyAlignment="1" applyProtection="1">
      <alignment horizontal="right"/>
    </xf>
    <xf numFmtId="3" fontId="0" fillId="0" borderId="0" xfId="0" applyNumberFormat="1" applyFill="1" applyAlignment="1">
      <alignment vertical="center" wrapText="1"/>
    </xf>
    <xf numFmtId="0" fontId="87" fillId="0" borderId="0" xfId="4" applyFont="1"/>
    <xf numFmtId="3" fontId="46" fillId="0" borderId="0" xfId="0" applyNumberFormat="1" applyFont="1" applyFill="1" applyAlignment="1">
      <alignment vertical="center" wrapText="1"/>
    </xf>
    <xf numFmtId="3" fontId="74" fillId="0" borderId="0" xfId="0" applyNumberFormat="1" applyFont="1" applyFill="1" applyAlignment="1">
      <alignment vertical="center"/>
    </xf>
    <xf numFmtId="3" fontId="42" fillId="0" borderId="0" xfId="0" applyNumberFormat="1" applyFont="1" applyFill="1" applyAlignment="1">
      <alignment vertical="center"/>
    </xf>
    <xf numFmtId="3" fontId="74" fillId="0" borderId="0" xfId="0" applyNumberFormat="1" applyFont="1" applyFill="1" applyAlignment="1">
      <alignment horizontal="center" vertical="center" wrapText="1"/>
    </xf>
    <xf numFmtId="3" fontId="75" fillId="0" borderId="0" xfId="0" applyNumberFormat="1" applyFont="1" applyFill="1" applyAlignment="1">
      <alignment vertical="center" wrapText="1"/>
    </xf>
    <xf numFmtId="3" fontId="43" fillId="0" borderId="0" xfId="0" applyNumberFormat="1" applyFont="1" applyFill="1" applyAlignment="1">
      <alignment vertical="center" wrapText="1"/>
    </xf>
    <xf numFmtId="3" fontId="77" fillId="0" borderId="0" xfId="0" applyNumberFormat="1" applyFont="1" applyFill="1" applyAlignment="1">
      <alignment vertical="center" wrapText="1"/>
    </xf>
    <xf numFmtId="49" fontId="82" fillId="0" borderId="34" xfId="0" applyNumberFormat="1" applyFont="1" applyFill="1" applyBorder="1" applyAlignment="1">
      <alignment horizontal="left" vertical="center" wrapText="1"/>
    </xf>
    <xf numFmtId="0" fontId="82" fillId="0" borderId="34" xfId="0" applyFont="1" applyFill="1" applyBorder="1" applyAlignment="1">
      <alignment horizontal="left" vertical="center" wrapText="1"/>
    </xf>
    <xf numFmtId="3" fontId="82" fillId="2" borderId="37" xfId="0" applyNumberFormat="1" applyFont="1" applyFill="1" applyBorder="1" applyAlignment="1">
      <alignment horizontal="right" vertical="center" wrapText="1"/>
    </xf>
    <xf numFmtId="3" fontId="82" fillId="2" borderId="12" xfId="0" applyNumberFormat="1" applyFont="1" applyFill="1" applyBorder="1" applyAlignment="1">
      <alignment horizontal="right" vertical="center" wrapText="1"/>
    </xf>
    <xf numFmtId="0" fontId="82" fillId="0" borderId="40" xfId="0" applyFont="1" applyBorder="1" applyAlignment="1">
      <alignment horizontal="left" vertical="center" wrapText="1"/>
    </xf>
    <xf numFmtId="3" fontId="82" fillId="2" borderId="46" xfId="0" applyNumberFormat="1" applyFont="1" applyFill="1" applyBorder="1" applyAlignment="1">
      <alignment horizontal="right" vertical="center" wrapText="1"/>
    </xf>
    <xf numFmtId="3" fontId="82" fillId="0" borderId="37" xfId="0" applyNumberFormat="1" applyFont="1" applyFill="1" applyBorder="1" applyAlignment="1">
      <alignment horizontal="right" vertical="center"/>
    </xf>
    <xf numFmtId="3" fontId="82" fillId="0" borderId="12" xfId="0" applyNumberFormat="1" applyFont="1" applyFill="1" applyBorder="1" applyAlignment="1">
      <alignment horizontal="right" vertical="center"/>
    </xf>
    <xf numFmtId="3" fontId="82" fillId="0" borderId="37" xfId="0" applyNumberFormat="1" applyFont="1" applyFill="1" applyBorder="1" applyAlignment="1">
      <alignment vertical="center"/>
    </xf>
    <xf numFmtId="49" fontId="82" fillId="0" borderId="36" xfId="0" applyNumberFormat="1" applyFont="1" applyFill="1" applyBorder="1" applyAlignment="1">
      <alignment horizontal="left" vertical="center" wrapText="1"/>
    </xf>
    <xf numFmtId="0" fontId="82" fillId="0" borderId="36" xfId="0" applyFont="1" applyFill="1" applyBorder="1" applyAlignment="1">
      <alignment horizontal="left" vertical="center" wrapText="1"/>
    </xf>
    <xf numFmtId="3" fontId="82" fillId="2" borderId="15" xfId="0" applyNumberFormat="1" applyFont="1" applyFill="1" applyBorder="1" applyAlignment="1">
      <alignment horizontal="right" vertical="center" wrapText="1"/>
    </xf>
    <xf numFmtId="3" fontId="37" fillId="0" borderId="12" xfId="0" applyNumberFormat="1" applyFont="1" applyFill="1" applyBorder="1" applyAlignment="1">
      <alignment vertical="center"/>
    </xf>
    <xf numFmtId="3" fontId="82" fillId="0" borderId="12" xfId="0" applyNumberFormat="1" applyFont="1" applyFill="1" applyBorder="1" applyAlignment="1">
      <alignment vertical="center"/>
    </xf>
    <xf numFmtId="3" fontId="8" fillId="2" borderId="57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horizontal="right" vertical="center" wrapText="1"/>
    </xf>
    <xf numFmtId="3" fontId="4" fillId="0" borderId="58" xfId="0" applyNumberFormat="1" applyFont="1" applyFill="1" applyBorder="1" applyAlignment="1">
      <alignment horizontal="right" vertical="center"/>
    </xf>
    <xf numFmtId="3" fontId="4" fillId="0" borderId="51" xfId="0" applyNumberFormat="1" applyFont="1" applyFill="1" applyBorder="1" applyAlignment="1">
      <alignment horizontal="right" vertical="center"/>
    </xf>
    <xf numFmtId="3" fontId="4" fillId="0" borderId="58" xfId="0" applyNumberFormat="1" applyFont="1" applyFill="1" applyBorder="1" applyAlignment="1">
      <alignment vertical="center"/>
    </xf>
    <xf numFmtId="3" fontId="8" fillId="0" borderId="35" xfId="0" applyNumberFormat="1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3" fontId="8" fillId="0" borderId="22" xfId="0" applyNumberFormat="1" applyFont="1" applyFill="1" applyBorder="1" applyAlignment="1">
      <alignment vertical="center"/>
    </xf>
    <xf numFmtId="3" fontId="8" fillId="0" borderId="57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27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58" xfId="0" applyNumberFormat="1" applyFont="1" applyBorder="1" applyAlignment="1">
      <alignment vertical="center"/>
    </xf>
    <xf numFmtId="3" fontId="4" fillId="0" borderId="51" xfId="0" applyNumberFormat="1" applyFont="1" applyBorder="1" applyAlignment="1">
      <alignment vertical="center"/>
    </xf>
    <xf numFmtId="3" fontId="4" fillId="0" borderId="50" xfId="0" applyNumberFormat="1" applyFont="1" applyFill="1" applyBorder="1" applyAlignment="1">
      <alignment horizontal="right" vertical="center"/>
    </xf>
    <xf numFmtId="49" fontId="70" fillId="0" borderId="31" xfId="0" applyNumberFormat="1" applyFont="1" applyBorder="1" applyAlignment="1">
      <alignment horizontal="left" vertical="center"/>
    </xf>
    <xf numFmtId="3" fontId="82" fillId="2" borderId="52" xfId="0" applyNumberFormat="1" applyFont="1" applyFill="1" applyBorder="1" applyAlignment="1">
      <alignment horizontal="right" vertical="center" wrapText="1"/>
    </xf>
    <xf numFmtId="3" fontId="82" fillId="2" borderId="47" xfId="0" applyNumberFormat="1" applyFont="1" applyFill="1" applyBorder="1" applyAlignment="1">
      <alignment horizontal="right" vertical="center" wrapText="1"/>
    </xf>
    <xf numFmtId="3" fontId="82" fillId="2" borderId="35" xfId="0" applyNumberFormat="1" applyFont="1" applyFill="1" applyBorder="1" applyAlignment="1">
      <alignment horizontal="right" vertical="center" wrapText="1"/>
    </xf>
    <xf numFmtId="3" fontId="82" fillId="2" borderId="9" xfId="0" applyNumberFormat="1" applyFont="1" applyFill="1" applyBorder="1" applyAlignment="1">
      <alignment horizontal="right" vertical="center" wrapText="1"/>
    </xf>
    <xf numFmtId="3" fontId="70" fillId="0" borderId="0" xfId="0" applyNumberFormat="1" applyFont="1"/>
    <xf numFmtId="3" fontId="11" fillId="0" borderId="0" xfId="0" applyNumberFormat="1" applyFont="1"/>
    <xf numFmtId="0" fontId="70" fillId="0" borderId="0" xfId="0" applyFont="1"/>
    <xf numFmtId="3" fontId="82" fillId="2" borderId="19" xfId="0" applyNumberFormat="1" applyFont="1" applyFill="1" applyBorder="1" applyAlignment="1">
      <alignment horizontal="right" vertical="center" wrapText="1"/>
    </xf>
    <xf numFmtId="3" fontId="82" fillId="2" borderId="34" xfId="0" applyNumberFormat="1" applyFont="1" applyFill="1" applyBorder="1" applyAlignment="1">
      <alignment horizontal="right" vertical="center" wrapText="1"/>
    </xf>
    <xf numFmtId="49" fontId="70" fillId="0" borderId="38" xfId="0" applyNumberFormat="1" applyFont="1" applyBorder="1" applyAlignment="1">
      <alignment horizontal="left" vertical="center"/>
    </xf>
    <xf numFmtId="3" fontId="82" fillId="2" borderId="0" xfId="0" applyNumberFormat="1" applyFont="1" applyFill="1" applyBorder="1" applyAlignment="1">
      <alignment horizontal="right" vertical="center" wrapText="1"/>
    </xf>
    <xf numFmtId="3" fontId="82" fillId="2" borderId="27" xfId="0" applyNumberFormat="1" applyFont="1" applyFill="1" applyBorder="1" applyAlignment="1">
      <alignment horizontal="right" vertical="center" wrapText="1"/>
    </xf>
    <xf numFmtId="0" fontId="11" fillId="0" borderId="31" xfId="0" applyFont="1" applyBorder="1" applyAlignment="1">
      <alignment vertical="center"/>
    </xf>
    <xf numFmtId="3" fontId="82" fillId="0" borderId="19" xfId="0" applyNumberFormat="1" applyFont="1" applyFill="1" applyBorder="1" applyAlignment="1">
      <alignment vertical="center"/>
    </xf>
    <xf numFmtId="3" fontId="82" fillId="0" borderId="34" xfId="0" applyNumberFormat="1" applyFont="1" applyFill="1" applyBorder="1" applyAlignment="1">
      <alignment vertical="center"/>
    </xf>
    <xf numFmtId="3" fontId="82" fillId="0" borderId="47" xfId="0" applyNumberFormat="1" applyFont="1" applyFill="1" applyBorder="1" applyAlignment="1">
      <alignment vertical="center"/>
    </xf>
    <xf numFmtId="3" fontId="82" fillId="0" borderId="35" xfId="0" applyNumberFormat="1" applyFont="1" applyFill="1" applyBorder="1" applyAlignment="1">
      <alignment vertical="center"/>
    </xf>
    <xf numFmtId="3" fontId="82" fillId="0" borderId="9" xfId="0" applyNumberFormat="1" applyFont="1" applyFill="1" applyBorder="1" applyAlignment="1">
      <alignment vertical="center"/>
    </xf>
    <xf numFmtId="0" fontId="11" fillId="0" borderId="0" xfId="0" applyFont="1"/>
    <xf numFmtId="3" fontId="82" fillId="0" borderId="48" xfId="0" applyNumberFormat="1" applyFont="1" applyFill="1" applyBorder="1" applyAlignment="1">
      <alignment vertical="center"/>
    </xf>
    <xf numFmtId="3" fontId="82" fillId="0" borderId="52" xfId="0" applyNumberFormat="1" applyFont="1" applyFill="1" applyBorder="1" applyAlignment="1">
      <alignment vertical="center"/>
    </xf>
    <xf numFmtId="3" fontId="82" fillId="0" borderId="19" xfId="0" applyNumberFormat="1" applyFont="1" applyBorder="1"/>
    <xf numFmtId="0" fontId="70" fillId="0" borderId="34" xfId="0" applyFont="1" applyBorder="1"/>
    <xf numFmtId="3" fontId="82" fillId="0" borderId="59" xfId="0" applyNumberFormat="1" applyFont="1" applyFill="1" applyBorder="1" applyAlignment="1">
      <alignment vertical="center"/>
    </xf>
    <xf numFmtId="0" fontId="11" fillId="0" borderId="3" xfId="0" applyFont="1" applyBorder="1"/>
    <xf numFmtId="3" fontId="37" fillId="0" borderId="51" xfId="0" applyNumberFormat="1" applyFont="1" applyFill="1" applyBorder="1" applyAlignment="1">
      <alignment vertical="center"/>
    </xf>
    <xf numFmtId="3" fontId="37" fillId="2" borderId="2" xfId="0" applyNumberFormat="1" applyFont="1" applyFill="1" applyBorder="1" applyAlignment="1">
      <alignment horizontal="right" vertical="center" wrapText="1"/>
    </xf>
    <xf numFmtId="3" fontId="4" fillId="2" borderId="22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/>
    </xf>
    <xf numFmtId="3" fontId="4" fillId="0" borderId="52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3" fontId="4" fillId="0" borderId="60" xfId="0" applyNumberFormat="1" applyFont="1" applyFill="1" applyBorder="1" applyAlignment="1">
      <alignment vertical="center"/>
    </xf>
    <xf numFmtId="3" fontId="4" fillId="0" borderId="61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3" xfId="0" applyNumberFormat="1" applyFont="1" applyFill="1" applyBorder="1" applyAlignment="1">
      <alignment horizontal="right" vertical="center"/>
    </xf>
    <xf numFmtId="3" fontId="4" fillId="0" borderId="62" xfId="0" applyNumberFormat="1" applyFont="1" applyFill="1" applyBorder="1" applyAlignment="1">
      <alignment vertical="center"/>
    </xf>
    <xf numFmtId="3" fontId="4" fillId="0" borderId="53" xfId="0" applyNumberFormat="1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8" fillId="0" borderId="63" xfId="0" applyNumberFormat="1" applyFont="1" applyFill="1" applyBorder="1" applyAlignment="1">
      <alignment vertical="center"/>
    </xf>
    <xf numFmtId="3" fontId="7" fillId="0" borderId="0" xfId="0" applyNumberFormat="1" applyFont="1" applyFill="1"/>
    <xf numFmtId="3" fontId="7" fillId="0" borderId="0" xfId="0" applyNumberFormat="1" applyFont="1" applyFill="1" applyAlignment="1">
      <alignment horizontal="center"/>
    </xf>
    <xf numFmtId="3" fontId="1" fillId="0" borderId="0" xfId="0" applyNumberFormat="1" applyFont="1" applyFill="1" applyBorder="1"/>
    <xf numFmtId="0" fontId="13" fillId="0" borderId="13" xfId="4" applyFont="1" applyBorder="1" applyAlignment="1">
      <alignment vertical="center" wrapText="1"/>
    </xf>
    <xf numFmtId="0" fontId="33" fillId="0" borderId="6" xfId="4" applyFont="1" applyBorder="1" applyAlignment="1">
      <alignment vertical="center" wrapText="1"/>
    </xf>
    <xf numFmtId="3" fontId="23" fillId="0" borderId="4" xfId="1" applyNumberFormat="1" applyFont="1" applyBorder="1" applyAlignment="1">
      <alignment horizontal="right" vertical="center"/>
    </xf>
    <xf numFmtId="3" fontId="23" fillId="0" borderId="2" xfId="1" applyNumberFormat="1" applyFont="1" applyBorder="1" applyAlignment="1">
      <alignment horizontal="right" vertical="center"/>
    </xf>
    <xf numFmtId="3" fontId="4" fillId="2" borderId="29" xfId="0" applyNumberFormat="1" applyFont="1" applyFill="1" applyBorder="1" applyAlignment="1">
      <alignment horizontal="right" vertical="center" wrapText="1"/>
    </xf>
    <xf numFmtId="3" fontId="82" fillId="0" borderId="1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horizontal="right" vertical="center"/>
    </xf>
    <xf numFmtId="0" fontId="29" fillId="0" borderId="0" xfId="4" applyFont="1" applyAlignment="1">
      <alignment horizontal="right" vertical="center"/>
    </xf>
    <xf numFmtId="0" fontId="25" fillId="0" borderId="0" xfId="6" applyAlignment="1">
      <alignment vertical="center"/>
    </xf>
    <xf numFmtId="0" fontId="29" fillId="0" borderId="0" xfId="4" applyFont="1" applyAlignment="1">
      <alignment vertical="center"/>
    </xf>
    <xf numFmtId="3" fontId="34" fillId="0" borderId="45" xfId="6" applyNumberFormat="1" applyFont="1" applyFill="1" applyBorder="1" applyAlignment="1">
      <alignment vertical="center"/>
    </xf>
    <xf numFmtId="3" fontId="34" fillId="0" borderId="64" xfId="6" applyNumberFormat="1" applyFont="1" applyFill="1" applyBorder="1" applyAlignment="1">
      <alignment vertical="center"/>
    </xf>
    <xf numFmtId="3" fontId="34" fillId="0" borderId="37" xfId="6" applyNumberFormat="1" applyFont="1" applyFill="1" applyBorder="1" applyAlignment="1">
      <alignment vertical="center"/>
    </xf>
    <xf numFmtId="3" fontId="34" fillId="0" borderId="11" xfId="6" applyNumberFormat="1" applyFont="1" applyFill="1" applyBorder="1" applyAlignment="1">
      <alignment vertical="center"/>
    </xf>
    <xf numFmtId="3" fontId="34" fillId="0" borderId="52" xfId="6" applyNumberFormat="1" applyFont="1" applyFill="1" applyBorder="1" applyAlignment="1">
      <alignment vertical="center"/>
    </xf>
    <xf numFmtId="3" fontId="58" fillId="0" borderId="12" xfId="4" applyNumberFormat="1" applyFont="1" applyFill="1" applyBorder="1" applyAlignment="1">
      <alignment vertical="center"/>
    </xf>
    <xf numFmtId="3" fontId="13" fillId="0" borderId="12" xfId="4" applyNumberFormat="1" applyFont="1" applyFill="1" applyBorder="1" applyAlignment="1">
      <alignment vertical="center"/>
    </xf>
    <xf numFmtId="0" fontId="10" fillId="0" borderId="0" xfId="2" applyAlignment="1" applyProtection="1">
      <alignment vertical="center"/>
    </xf>
    <xf numFmtId="3" fontId="29" fillId="0" borderId="0" xfId="4" applyNumberFormat="1" applyFont="1" applyAlignment="1">
      <alignment vertical="center"/>
    </xf>
    <xf numFmtId="3" fontId="4" fillId="2" borderId="2" xfId="0" applyNumberFormat="1" applyFont="1" applyFill="1" applyBorder="1" applyAlignment="1">
      <alignment horizontal="right" vertical="center" wrapText="1"/>
    </xf>
    <xf numFmtId="3" fontId="24" fillId="0" borderId="41" xfId="4" applyNumberFormat="1" applyFont="1" applyBorder="1" applyAlignment="1">
      <alignment vertical="center"/>
    </xf>
    <xf numFmtId="3" fontId="24" fillId="0" borderId="2" xfId="4" applyNumberFormat="1" applyFont="1" applyBorder="1" applyAlignment="1">
      <alignment vertical="center"/>
    </xf>
    <xf numFmtId="0" fontId="24" fillId="0" borderId="26" xfId="4" applyFont="1" applyBorder="1" applyAlignment="1">
      <alignment horizontal="center" vertical="center"/>
    </xf>
    <xf numFmtId="0" fontId="24" fillId="0" borderId="49" xfId="4" applyFont="1" applyBorder="1" applyAlignment="1">
      <alignment horizontal="center" vertical="center" wrapText="1"/>
    </xf>
    <xf numFmtId="0" fontId="83" fillId="0" borderId="43" xfId="0" applyFont="1" applyBorder="1" applyAlignment="1">
      <alignment horizontal="center" vertical="center" wrapText="1"/>
    </xf>
    <xf numFmtId="0" fontId="60" fillId="0" borderId="0" xfId="7" applyFont="1" applyFill="1" applyAlignment="1">
      <alignment horizontal="right" vertical="center"/>
    </xf>
    <xf numFmtId="3" fontId="8" fillId="0" borderId="45" xfId="0" applyNumberFormat="1" applyFont="1" applyFill="1" applyBorder="1" applyAlignment="1">
      <alignment horizontal="right" vertical="center"/>
    </xf>
    <xf numFmtId="3" fontId="8" fillId="0" borderId="24" xfId="0" applyNumberFormat="1" applyFont="1" applyFill="1" applyBorder="1" applyAlignment="1">
      <alignment horizontal="right" vertical="center"/>
    </xf>
    <xf numFmtId="3" fontId="8" fillId="0" borderId="44" xfId="0" applyNumberFormat="1" applyFont="1" applyBorder="1"/>
    <xf numFmtId="3" fontId="8" fillId="0" borderId="22" xfId="0" applyNumberFormat="1" applyFont="1" applyFill="1" applyBorder="1" applyAlignment="1">
      <alignment horizontal="right" vertical="center"/>
    </xf>
    <xf numFmtId="3" fontId="8" fillId="0" borderId="60" xfId="0" applyNumberFormat="1" applyFont="1" applyFill="1" applyBorder="1" applyAlignment="1">
      <alignment horizontal="right" vertical="center"/>
    </xf>
    <xf numFmtId="3" fontId="8" fillId="0" borderId="59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5" xfId="0" applyNumberFormat="1" applyFont="1" applyFill="1" applyBorder="1" applyAlignment="1">
      <alignment vertical="center"/>
    </xf>
    <xf numFmtId="3" fontId="37" fillId="2" borderId="39" xfId="0" applyNumberFormat="1" applyFont="1" applyFill="1" applyBorder="1" applyAlignment="1">
      <alignment horizontal="right" vertical="center" wrapText="1"/>
    </xf>
    <xf numFmtId="3" fontId="8" fillId="2" borderId="34" xfId="0" applyNumberFormat="1" applyFont="1" applyFill="1" applyBorder="1" applyAlignment="1">
      <alignment horizontal="right" vertical="center" wrapText="1"/>
    </xf>
    <xf numFmtId="3" fontId="4" fillId="2" borderId="44" xfId="0" applyNumberFormat="1" applyFont="1" applyFill="1" applyBorder="1" applyAlignment="1">
      <alignment horizontal="right" vertical="center" wrapText="1"/>
    </xf>
    <xf numFmtId="3" fontId="4" fillId="0" borderId="39" xfId="0" applyNumberFormat="1" applyFont="1" applyFill="1" applyBorder="1" applyAlignment="1">
      <alignment horizontal="right" vertical="center"/>
    </xf>
    <xf numFmtId="3" fontId="8" fillId="0" borderId="36" xfId="0" applyNumberFormat="1" applyFont="1" applyFill="1" applyBorder="1" applyAlignment="1">
      <alignment vertical="center"/>
    </xf>
    <xf numFmtId="3" fontId="82" fillId="0" borderId="36" xfId="0" applyNumberFormat="1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3" fontId="4" fillId="0" borderId="33" xfId="0" applyNumberFormat="1" applyFont="1" applyFill="1" applyBorder="1" applyAlignment="1">
      <alignment vertical="center"/>
    </xf>
    <xf numFmtId="3" fontId="4" fillId="0" borderId="65" xfId="0" applyNumberFormat="1" applyFont="1" applyFill="1" applyBorder="1" applyAlignment="1">
      <alignment vertical="center"/>
    </xf>
    <xf numFmtId="3" fontId="4" fillId="0" borderId="49" xfId="0" applyNumberFormat="1" applyFont="1" applyFill="1" applyBorder="1" applyAlignment="1">
      <alignment vertical="center"/>
    </xf>
    <xf numFmtId="3" fontId="8" fillId="2" borderId="15" xfId="0" applyNumberFormat="1" applyFont="1" applyFill="1" applyBorder="1" applyAlignment="1">
      <alignment horizontal="right" vertical="center" wrapText="1"/>
    </xf>
    <xf numFmtId="2" fontId="54" fillId="0" borderId="11" xfId="5" applyNumberFormat="1" applyFont="1" applyFill="1" applyBorder="1" applyAlignment="1">
      <alignment horizontal="center" vertical="center" wrapText="1"/>
    </xf>
    <xf numFmtId="2" fontId="54" fillId="0" borderId="8" xfId="5" applyNumberFormat="1" applyFont="1" applyFill="1" applyBorder="1" applyAlignment="1">
      <alignment horizontal="center" vertical="center" wrapText="1"/>
    </xf>
    <xf numFmtId="164" fontId="54" fillId="0" borderId="22" xfId="5" applyNumberFormat="1" applyFont="1" applyFill="1" applyBorder="1" applyAlignment="1">
      <alignment horizontal="center" vertical="center" wrapText="1"/>
    </xf>
    <xf numFmtId="164" fontId="52" fillId="0" borderId="2" xfId="5" applyNumberFormat="1" applyFont="1" applyFill="1" applyBorder="1" applyAlignment="1">
      <alignment horizontal="center" vertical="center" wrapText="1"/>
    </xf>
    <xf numFmtId="0" fontId="13" fillId="0" borderId="66" xfId="4" applyFont="1" applyBorder="1" applyAlignment="1">
      <alignment horizontal="center" vertical="center"/>
    </xf>
    <xf numFmtId="0" fontId="82" fillId="0" borderId="30" xfId="0" applyFont="1" applyFill="1" applyBorder="1" applyAlignment="1">
      <alignment horizontal="left" vertical="center" wrapText="1"/>
    </xf>
    <xf numFmtId="3" fontId="82" fillId="0" borderId="52" xfId="0" applyNumberFormat="1" applyFont="1" applyFill="1" applyBorder="1" applyAlignment="1">
      <alignment horizontal="right" vertical="center"/>
    </xf>
    <xf numFmtId="3" fontId="59" fillId="0" borderId="8" xfId="4" applyNumberFormat="1" applyFont="1" applyFill="1" applyBorder="1" applyAlignment="1">
      <alignment horizontal="right" vertical="center"/>
    </xf>
    <xf numFmtId="0" fontId="59" fillId="0" borderId="8" xfId="4" applyFont="1" applyBorder="1" applyAlignment="1">
      <alignment horizontal="right" vertical="center"/>
    </xf>
    <xf numFmtId="3" fontId="59" fillId="0" borderId="9" xfId="4" applyNumberFormat="1" applyFont="1" applyBorder="1" applyAlignment="1">
      <alignment horizontal="right" vertical="center"/>
    </xf>
    <xf numFmtId="3" fontId="59" fillId="0" borderId="11" xfId="4" applyNumberFormat="1" applyFont="1" applyFill="1" applyBorder="1" applyAlignment="1">
      <alignment horizontal="right" vertical="center"/>
    </xf>
    <xf numFmtId="0" fontId="59" fillId="0" borderId="11" xfId="4" applyFont="1" applyFill="1" applyBorder="1" applyAlignment="1">
      <alignment horizontal="right" vertical="center"/>
    </xf>
    <xf numFmtId="3" fontId="59" fillId="0" borderId="12" xfId="4" applyNumberFormat="1" applyFont="1" applyBorder="1" applyAlignment="1">
      <alignment horizontal="right" vertical="center"/>
    </xf>
    <xf numFmtId="0" fontId="59" fillId="0" borderId="11" xfId="4" applyFont="1" applyBorder="1" applyAlignment="1">
      <alignment horizontal="right" vertical="center"/>
    </xf>
    <xf numFmtId="3" fontId="59" fillId="0" borderId="11" xfId="4" applyNumberFormat="1" applyFont="1" applyBorder="1" applyAlignment="1">
      <alignment horizontal="right" vertical="center"/>
    </xf>
    <xf numFmtId="3" fontId="23" fillId="0" borderId="17" xfId="4" applyNumberFormat="1" applyFont="1" applyBorder="1" applyAlignment="1">
      <alignment horizontal="right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/>
    </xf>
    <xf numFmtId="3" fontId="8" fillId="0" borderId="52" xfId="0" applyNumberFormat="1" applyFont="1" applyFill="1" applyBorder="1" applyAlignment="1">
      <alignment horizontal="right" vertical="center"/>
    </xf>
    <xf numFmtId="3" fontId="82" fillId="0" borderId="46" xfId="0" applyNumberFormat="1" applyFont="1" applyFill="1" applyBorder="1" applyAlignment="1">
      <alignment vertical="center"/>
    </xf>
    <xf numFmtId="3" fontId="23" fillId="0" borderId="1" xfId="4" applyNumberFormat="1" applyFont="1" applyBorder="1" applyAlignment="1">
      <alignment horizontal="right"/>
    </xf>
    <xf numFmtId="49" fontId="21" fillId="0" borderId="39" xfId="4" applyNumberFormat="1" applyFont="1" applyBorder="1" applyAlignment="1">
      <alignment horizontal="center" vertical="center" wrapText="1"/>
    </xf>
    <xf numFmtId="49" fontId="13" fillId="0" borderId="35" xfId="4" applyNumberFormat="1" applyFont="1" applyBorder="1" applyAlignment="1">
      <alignment horizontal="center" vertical="center"/>
    </xf>
    <xf numFmtId="49" fontId="13" fillId="0" borderId="34" xfId="4" applyNumberFormat="1" applyFont="1" applyBorder="1" applyAlignment="1">
      <alignment horizontal="center" vertical="center"/>
    </xf>
    <xf numFmtId="49" fontId="21" fillId="0" borderId="39" xfId="4" applyNumberFormat="1" applyFont="1" applyBorder="1" applyAlignment="1">
      <alignment horizontal="center" vertical="center"/>
    </xf>
    <xf numFmtId="49" fontId="13" fillId="0" borderId="0" xfId="4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4" xfId="2" applyFont="1" applyBorder="1" applyAlignment="1" applyProtection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0" fontId="82" fillId="0" borderId="3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2" fillId="0" borderId="36" xfId="0" applyFont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2" fillId="0" borderId="35" xfId="0" applyFont="1" applyFill="1" applyBorder="1" applyAlignment="1">
      <alignment horizontal="center" vertical="center" wrapText="1"/>
    </xf>
    <xf numFmtId="49" fontId="4" fillId="0" borderId="3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1" fillId="0" borderId="4" xfId="4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2" fillId="0" borderId="11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2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2" fillId="0" borderId="14" xfId="0" applyFont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82" fillId="0" borderId="1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2" fillId="0" borderId="17" xfId="0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center" vertical="center" wrapText="1"/>
    </xf>
    <xf numFmtId="3" fontId="59" fillId="0" borderId="8" xfId="4" applyNumberFormat="1" applyFont="1" applyFill="1" applyBorder="1" applyAlignment="1">
      <alignment horizontal="right"/>
    </xf>
    <xf numFmtId="3" fontId="59" fillId="0" borderId="9" xfId="4" applyNumberFormat="1" applyFont="1" applyBorder="1" applyAlignment="1">
      <alignment horizontal="right"/>
    </xf>
    <xf numFmtId="3" fontId="4" fillId="0" borderId="49" xfId="0" applyNumberFormat="1" applyFont="1" applyFill="1" applyBorder="1" applyAlignment="1">
      <alignment horizontal="center" vertical="center" wrapText="1"/>
    </xf>
    <xf numFmtId="3" fontId="8" fillId="0" borderId="47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3" fontId="8" fillId="0" borderId="52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/>
    </xf>
    <xf numFmtId="3" fontId="37" fillId="0" borderId="37" xfId="0" applyNumberFormat="1" applyFont="1" applyFill="1" applyBorder="1" applyAlignment="1">
      <alignment vertical="center"/>
    </xf>
    <xf numFmtId="169" fontId="13" fillId="0" borderId="0" xfId="4" applyNumberFormat="1" applyFont="1" applyBorder="1" applyAlignment="1">
      <alignment vertical="center"/>
    </xf>
    <xf numFmtId="169" fontId="13" fillId="0" borderId="33" xfId="4" applyNumberFormat="1" applyFont="1" applyBorder="1" applyAlignment="1">
      <alignment horizontal="center" vertical="center"/>
    </xf>
    <xf numFmtId="169" fontId="13" fillId="0" borderId="68" xfId="4" applyNumberFormat="1" applyFont="1" applyBorder="1" applyAlignment="1">
      <alignment horizontal="center" vertical="center"/>
    </xf>
    <xf numFmtId="169" fontId="15" fillId="0" borderId="0" xfId="4" applyNumberFormat="1" applyFont="1" applyBorder="1" applyAlignment="1">
      <alignment horizontal="center" vertical="center"/>
    </xf>
    <xf numFmtId="169" fontId="13" fillId="0" borderId="0" xfId="4" applyNumberFormat="1" applyFont="1" applyAlignment="1">
      <alignment horizontal="center" vertical="center"/>
    </xf>
    <xf numFmtId="169" fontId="19" fillId="2" borderId="5" xfId="4" applyNumberFormat="1" applyFont="1" applyFill="1" applyBorder="1" applyAlignment="1">
      <alignment horizontal="center" vertical="center" wrapText="1"/>
    </xf>
    <xf numFmtId="169" fontId="13" fillId="0" borderId="0" xfId="4" applyNumberFormat="1" applyFont="1" applyAlignment="1">
      <alignment vertical="center"/>
    </xf>
    <xf numFmtId="169" fontId="33" fillId="0" borderId="5" xfId="4" applyNumberFormat="1" applyFont="1" applyBorder="1" applyAlignment="1">
      <alignment vertical="center" wrapText="1"/>
    </xf>
    <xf numFmtId="3" fontId="24" fillId="0" borderId="29" xfId="4" applyNumberFormat="1" applyFont="1" applyBorder="1" applyAlignment="1">
      <alignment vertical="center"/>
    </xf>
    <xf numFmtId="0" fontId="24" fillId="0" borderId="26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 wrapText="1"/>
    </xf>
    <xf numFmtId="0" fontId="18" fillId="0" borderId="10" xfId="4" applyFont="1" applyFill="1" applyBorder="1" applyAlignment="1">
      <alignment vertical="center" wrapText="1"/>
    </xf>
    <xf numFmtId="0" fontId="18" fillId="0" borderId="7" xfId="4" applyFont="1" applyBorder="1" applyAlignment="1">
      <alignment vertical="center" wrapText="1"/>
    </xf>
    <xf numFmtId="0" fontId="18" fillId="0" borderId="10" xfId="4" applyFont="1" applyBorder="1" applyAlignment="1">
      <alignment vertical="center" wrapText="1"/>
    </xf>
    <xf numFmtId="0" fontId="18" fillId="0" borderId="0" xfId="4" applyFont="1" applyAlignment="1">
      <alignment vertical="center" wrapText="1"/>
    </xf>
    <xf numFmtId="0" fontId="33" fillId="0" borderId="69" xfId="4" applyFont="1" applyBorder="1" applyAlignment="1">
      <alignment vertical="center" wrapText="1"/>
    </xf>
    <xf numFmtId="0" fontId="10" fillId="0" borderId="0" xfId="2" applyAlignment="1" applyProtection="1">
      <alignment vertical="center" wrapText="1"/>
    </xf>
    <xf numFmtId="169" fontId="13" fillId="0" borderId="0" xfId="4" applyNumberFormat="1" applyAlignment="1">
      <alignment vertical="center" wrapText="1"/>
    </xf>
    <xf numFmtId="169" fontId="18" fillId="0" borderId="30" xfId="4" applyNumberFormat="1" applyFont="1" applyBorder="1" applyAlignment="1">
      <alignment vertical="center" wrapText="1"/>
    </xf>
    <xf numFmtId="169" fontId="18" fillId="0" borderId="33" xfId="4" applyNumberFormat="1" applyFont="1" applyFill="1" applyBorder="1" applyAlignment="1">
      <alignment horizontal="right" vertical="center" wrapText="1"/>
    </xf>
    <xf numFmtId="169" fontId="18" fillId="0" borderId="33" xfId="4" applyNumberFormat="1" applyFont="1" applyFill="1" applyBorder="1" applyAlignment="1">
      <alignment vertical="center" wrapText="1"/>
    </xf>
    <xf numFmtId="169" fontId="18" fillId="0" borderId="33" xfId="4" applyNumberFormat="1" applyFont="1" applyBorder="1" applyAlignment="1">
      <alignment vertical="center" wrapText="1"/>
    </xf>
    <xf numFmtId="169" fontId="18" fillId="0" borderId="0" xfId="4" applyNumberFormat="1" applyFont="1" applyAlignment="1">
      <alignment vertical="center" wrapText="1"/>
    </xf>
    <xf numFmtId="169" fontId="84" fillId="0" borderId="30" xfId="4" applyNumberFormat="1" applyFont="1" applyBorder="1" applyAlignment="1">
      <alignment vertical="center" wrapText="1"/>
    </xf>
    <xf numFmtId="169" fontId="33" fillId="0" borderId="65" xfId="4" applyNumberFormat="1" applyFont="1" applyBorder="1" applyAlignment="1">
      <alignment vertical="center" wrapText="1"/>
    </xf>
    <xf numFmtId="169" fontId="10" fillId="0" borderId="0" xfId="2" applyNumberFormat="1" applyAlignment="1" applyProtection="1">
      <alignment vertical="center" wrapText="1"/>
    </xf>
    <xf numFmtId="3" fontId="8" fillId="0" borderId="61" xfId="0" applyNumberFormat="1" applyFont="1" applyBorder="1" applyAlignment="1">
      <alignment vertical="center"/>
    </xf>
    <xf numFmtId="169" fontId="19" fillId="0" borderId="5" xfId="4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82" fillId="0" borderId="8" xfId="0" applyFont="1" applyFill="1" applyBorder="1" applyAlignment="1">
      <alignment horizontal="center" vertical="center" wrapText="1"/>
    </xf>
    <xf numFmtId="0" fontId="82" fillId="0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70" fillId="0" borderId="0" xfId="0" applyFont="1" applyAlignment="1">
      <alignment horizontal="center" wrapText="1"/>
    </xf>
    <xf numFmtId="49" fontId="8" fillId="0" borderId="17" xfId="0" applyNumberFormat="1" applyFont="1" applyBorder="1" applyAlignment="1">
      <alignment horizontal="center" vertical="center"/>
    </xf>
    <xf numFmtId="0" fontId="41" fillId="0" borderId="6" xfId="7" applyFont="1" applyFill="1" applyBorder="1" applyAlignment="1" applyProtection="1">
      <alignment horizontal="center" vertical="center" wrapText="1"/>
    </xf>
    <xf numFmtId="0" fontId="74" fillId="0" borderId="26" xfId="0" applyFont="1" applyFill="1" applyBorder="1" applyAlignment="1" applyProtection="1">
      <alignment horizontal="center" vertical="center" wrapText="1"/>
    </xf>
    <xf numFmtId="0" fontId="74" fillId="0" borderId="5" xfId="0" applyFont="1" applyFill="1" applyBorder="1" applyAlignment="1" applyProtection="1">
      <alignment horizontal="center" vertical="center" wrapText="1"/>
    </xf>
    <xf numFmtId="0" fontId="74" fillId="0" borderId="4" xfId="0" applyFont="1" applyFill="1" applyBorder="1" applyAlignment="1" applyProtection="1">
      <alignment horizontal="center" vertical="center" wrapText="1"/>
    </xf>
    <xf numFmtId="3" fontId="74" fillId="0" borderId="2" xfId="0" applyNumberFormat="1" applyFont="1" applyFill="1" applyBorder="1" applyAlignment="1" applyProtection="1">
      <alignment horizontal="center" vertical="center" wrapText="1"/>
    </xf>
    <xf numFmtId="0" fontId="74" fillId="0" borderId="56" xfId="0" applyFont="1" applyFill="1" applyBorder="1" applyAlignment="1" applyProtection="1">
      <alignment horizontal="center" vertical="center" wrapText="1"/>
    </xf>
    <xf numFmtId="0" fontId="74" fillId="0" borderId="0" xfId="0" applyFont="1" applyFill="1" applyBorder="1" applyAlignment="1" applyProtection="1">
      <alignment horizontal="center" vertical="center" wrapText="1"/>
    </xf>
    <xf numFmtId="3" fontId="74" fillId="0" borderId="70" xfId="0" applyNumberFormat="1" applyFont="1" applyFill="1" applyBorder="1" applyAlignment="1" applyProtection="1">
      <alignment horizontal="center" vertical="center" wrapText="1"/>
    </xf>
    <xf numFmtId="0" fontId="74" fillId="0" borderId="6" xfId="0" applyFont="1" applyFill="1" applyBorder="1" applyAlignment="1" applyProtection="1">
      <alignment horizontal="center" vertical="center" wrapText="1"/>
    </xf>
    <xf numFmtId="0" fontId="45" fillId="0" borderId="4" xfId="0" applyFont="1" applyFill="1" applyBorder="1" applyAlignment="1" applyProtection="1">
      <alignment horizontal="center" vertical="center" wrapText="1"/>
    </xf>
    <xf numFmtId="0" fontId="62" fillId="0" borderId="4" xfId="0" applyFont="1" applyFill="1" applyBorder="1" applyAlignment="1" applyProtection="1">
      <alignment horizontal="center" vertical="center" wrapText="1"/>
    </xf>
    <xf numFmtId="0" fontId="65" fillId="0" borderId="4" xfId="0" applyFont="1" applyFill="1" applyBorder="1" applyAlignment="1" applyProtection="1">
      <alignment horizontal="left" vertical="center" wrapText="1" indent="1"/>
    </xf>
    <xf numFmtId="3" fontId="65" fillId="0" borderId="2" xfId="0" applyNumberFormat="1" applyFont="1" applyFill="1" applyBorder="1" applyAlignment="1" applyProtection="1">
      <alignment horizontal="right" vertical="center" wrapText="1" indent="1"/>
    </xf>
    <xf numFmtId="0" fontId="74" fillId="0" borderId="10" xfId="0" applyFont="1" applyFill="1" applyBorder="1" applyAlignment="1" applyProtection="1">
      <alignment horizontal="center" vertical="center" wrapText="1"/>
    </xf>
    <xf numFmtId="49" fontId="46" fillId="0" borderId="11" xfId="0" applyNumberFormat="1" applyFont="1" applyFill="1" applyBorder="1" applyAlignment="1" applyProtection="1">
      <alignment horizontal="center" vertical="center" wrapText="1"/>
    </xf>
    <xf numFmtId="49" fontId="46" fillId="0" borderId="8" xfId="0" applyNumberFormat="1" applyFont="1" applyFill="1" applyBorder="1" applyAlignment="1" applyProtection="1">
      <alignment horizontal="center" vertical="center" wrapText="1"/>
    </xf>
    <xf numFmtId="0" fontId="46" fillId="0" borderId="8" xfId="7" applyFont="1" applyFill="1" applyBorder="1" applyAlignment="1" applyProtection="1">
      <alignment horizontal="left" vertical="center" wrapText="1" indent="1"/>
    </xf>
    <xf numFmtId="3" fontId="4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11" xfId="7" applyFont="1" applyFill="1" applyBorder="1" applyAlignment="1" applyProtection="1">
      <alignment horizontal="left" vertical="center" wrapText="1" indent="1"/>
    </xf>
    <xf numFmtId="0" fontId="65" fillId="0" borderId="6" xfId="0" applyFont="1" applyFill="1" applyBorder="1" applyAlignment="1" applyProtection="1">
      <alignment horizontal="center" vertical="center" wrapText="1"/>
    </xf>
    <xf numFmtId="0" fontId="65" fillId="0" borderId="4" xfId="7" applyFont="1" applyFill="1" applyBorder="1" applyAlignment="1" applyProtection="1">
      <alignment horizontal="left" vertical="center" wrapText="1" indent="1"/>
    </xf>
    <xf numFmtId="0" fontId="65" fillId="0" borderId="18" xfId="0" applyFont="1" applyFill="1" applyBorder="1" applyAlignment="1" applyProtection="1">
      <alignment horizontal="center" vertical="center" wrapText="1"/>
    </xf>
    <xf numFmtId="49" fontId="46" fillId="0" borderId="20" xfId="0" applyNumberFormat="1" applyFont="1" applyFill="1" applyBorder="1" applyAlignment="1" applyProtection="1">
      <alignment horizontal="center" vertical="center" wrapText="1"/>
    </xf>
    <xf numFmtId="0" fontId="62" fillId="0" borderId="20" xfId="7" applyFont="1" applyFill="1" applyBorder="1" applyAlignment="1" applyProtection="1">
      <alignment horizontal="left" vertical="center" wrapText="1" indent="1"/>
    </xf>
    <xf numFmtId="3" fontId="6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43" xfId="0" applyFont="1" applyFill="1" applyBorder="1" applyAlignment="1" applyProtection="1">
      <alignment horizontal="center" vertical="center" wrapText="1"/>
    </xf>
    <xf numFmtId="49" fontId="46" fillId="0" borderId="21" xfId="0" applyNumberFormat="1" applyFont="1" applyFill="1" applyBorder="1" applyAlignment="1" applyProtection="1">
      <alignment horizontal="center" vertical="center" wrapText="1"/>
    </xf>
    <xf numFmtId="0" fontId="62" fillId="0" borderId="53" xfId="7" applyFont="1" applyFill="1" applyBorder="1" applyAlignment="1" applyProtection="1">
      <alignment horizontal="left" vertical="center" wrapText="1" indent="1"/>
    </xf>
    <xf numFmtId="3" fontId="6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49" fontId="65" fillId="0" borderId="4" xfId="7" applyNumberFormat="1" applyFont="1" applyFill="1" applyBorder="1" applyAlignment="1" applyProtection="1">
      <alignment horizontal="left" vertical="center" wrapText="1" indent="1"/>
    </xf>
    <xf numFmtId="3" fontId="65" fillId="0" borderId="71" xfId="0" applyNumberFormat="1" applyFont="1" applyFill="1" applyBorder="1" applyAlignment="1" applyProtection="1">
      <alignment horizontal="right" vertical="center" wrapText="1" indent="1"/>
    </xf>
    <xf numFmtId="0" fontId="68" fillId="0" borderId="66" xfId="0" applyFont="1" applyBorder="1" applyAlignment="1" applyProtection="1">
      <alignment horizontal="center" vertical="center" wrapText="1"/>
    </xf>
    <xf numFmtId="0" fontId="45" fillId="0" borderId="53" xfId="0" applyFont="1" applyFill="1" applyBorder="1" applyAlignment="1" applyProtection="1">
      <alignment horizontal="center" vertical="center" wrapText="1"/>
    </xf>
    <xf numFmtId="0" fontId="65" fillId="0" borderId="67" xfId="7" applyFont="1" applyFill="1" applyBorder="1" applyAlignment="1" applyProtection="1">
      <alignment horizontal="left" vertical="center" wrapText="1" indent="1"/>
    </xf>
    <xf numFmtId="3" fontId="65" fillId="0" borderId="72" xfId="0" applyNumberFormat="1" applyFont="1" applyFill="1" applyBorder="1" applyAlignment="1" applyProtection="1">
      <alignment horizontal="right" vertical="center" wrapText="1" indent="1"/>
    </xf>
    <xf numFmtId="0" fontId="34" fillId="0" borderId="18" xfId="0" applyFont="1" applyBorder="1" applyAlignment="1" applyProtection="1">
      <alignment horizontal="center" vertical="center" wrapText="1"/>
    </xf>
    <xf numFmtId="3" fontId="62" fillId="0" borderId="73" xfId="0" applyNumberFormat="1" applyFont="1" applyFill="1" applyBorder="1" applyAlignment="1" applyProtection="1">
      <alignment horizontal="right" vertical="center" wrapText="1" indent="1"/>
    </xf>
    <xf numFmtId="0" fontId="74" fillId="0" borderId="7" xfId="0" applyFont="1" applyFill="1" applyBorder="1" applyAlignment="1" applyProtection="1">
      <alignment horizontal="center" vertical="center" wrapText="1"/>
    </xf>
    <xf numFmtId="0" fontId="62" fillId="0" borderId="8" xfId="7" applyFont="1" applyFill="1" applyBorder="1" applyAlignment="1" applyProtection="1">
      <alignment horizontal="left" vertical="center" wrapText="1" indent="1"/>
    </xf>
    <xf numFmtId="3" fontId="62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69" xfId="0" applyFont="1" applyFill="1" applyBorder="1" applyAlignment="1" applyProtection="1">
      <alignment vertical="center" wrapText="1"/>
    </xf>
    <xf numFmtId="0" fontId="62" fillId="0" borderId="17" xfId="7" applyFont="1" applyFill="1" applyBorder="1" applyAlignment="1" applyProtection="1">
      <alignment horizontal="left" vertical="center" wrapText="1" indent="1"/>
    </xf>
    <xf numFmtId="3" fontId="6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6" xfId="0" applyFont="1" applyBorder="1" applyAlignment="1" applyProtection="1">
      <alignment horizontal="center" vertical="center" wrapText="1"/>
    </xf>
    <xf numFmtId="0" fontId="85" fillId="0" borderId="5" xfId="0" applyFont="1" applyBorder="1" applyAlignment="1" applyProtection="1">
      <alignment horizontal="center" wrapText="1"/>
    </xf>
    <xf numFmtId="0" fontId="86" fillId="0" borderId="5" xfId="0" applyFont="1" applyBorder="1" applyAlignment="1" applyProtection="1">
      <alignment horizontal="left" wrapText="1" indent="1"/>
    </xf>
    <xf numFmtId="3" fontId="74" fillId="0" borderId="71" xfId="0" applyNumberFormat="1" applyFont="1" applyFill="1" applyBorder="1" applyAlignment="1" applyProtection="1">
      <alignment horizontal="right" vertical="center" wrapText="1" indent="1"/>
    </xf>
    <xf numFmtId="0" fontId="46" fillId="0" borderId="0" xfId="0" applyFont="1" applyFill="1" applyBorder="1" applyAlignment="1" applyProtection="1">
      <alignment horizontal="center" vertical="center" wrapText="1"/>
    </xf>
    <xf numFmtId="0" fontId="74" fillId="0" borderId="0" xfId="0" applyFont="1" applyFill="1" applyBorder="1" applyAlignment="1" applyProtection="1">
      <alignment horizontal="left" vertical="center" wrapText="1" indent="1"/>
    </xf>
    <xf numFmtId="3" fontId="74" fillId="0" borderId="0" xfId="0" applyNumberFormat="1" applyFont="1" applyFill="1" applyBorder="1" applyAlignment="1" applyProtection="1">
      <alignment horizontal="right" vertical="center" wrapText="1" indent="1"/>
    </xf>
    <xf numFmtId="0" fontId="46" fillId="0" borderId="0" xfId="0" applyFont="1" applyFill="1" applyAlignment="1" applyProtection="1">
      <alignment horizontal="left" vertical="center" wrapText="1"/>
    </xf>
    <xf numFmtId="0" fontId="46" fillId="0" borderId="0" xfId="0" applyFont="1" applyFill="1" applyAlignment="1" applyProtection="1">
      <alignment vertical="center" wrapText="1"/>
    </xf>
    <xf numFmtId="3" fontId="46" fillId="0" borderId="0" xfId="0" applyNumberFormat="1" applyFont="1" applyFill="1" applyAlignment="1" applyProtection="1">
      <alignment horizontal="right" vertical="center" wrapText="1" indent="1"/>
    </xf>
    <xf numFmtId="0" fontId="74" fillId="0" borderId="39" xfId="0" applyFont="1" applyFill="1" applyBorder="1" applyAlignment="1" applyProtection="1">
      <alignment horizontal="center" vertical="center" wrapText="1"/>
    </xf>
    <xf numFmtId="0" fontId="74" fillId="0" borderId="4" xfId="7" applyFont="1" applyFill="1" applyBorder="1" applyAlignment="1" applyProtection="1">
      <alignment horizontal="left" vertical="center" wrapText="1" indent="1"/>
    </xf>
    <xf numFmtId="0" fontId="65" fillId="0" borderId="7" xfId="0" applyFont="1" applyFill="1" applyBorder="1" applyAlignment="1" applyProtection="1">
      <alignment horizontal="center" vertical="center" wrapText="1"/>
    </xf>
    <xf numFmtId="49" fontId="46" fillId="0" borderId="8" xfId="7" applyNumberFormat="1" applyFont="1" applyFill="1" applyBorder="1" applyAlignment="1" applyProtection="1">
      <alignment horizontal="left" vertical="center" wrapText="1" indent="1"/>
    </xf>
    <xf numFmtId="0" fontId="65" fillId="0" borderId="10" xfId="0" applyFont="1" applyFill="1" applyBorder="1" applyAlignment="1" applyProtection="1">
      <alignment horizontal="center" vertical="center" wrapText="1"/>
    </xf>
    <xf numFmtId="49" fontId="46" fillId="0" borderId="11" xfId="7" applyNumberFormat="1" applyFont="1" applyFill="1" applyBorder="1" applyAlignment="1" applyProtection="1">
      <alignment horizontal="left" vertical="center" wrapText="1" indent="1"/>
    </xf>
    <xf numFmtId="3" fontId="6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6" fillId="0" borderId="4" xfId="0" applyFont="1" applyFill="1" applyBorder="1" applyAlignment="1" applyProtection="1">
      <alignment horizontal="center" vertical="center" wrapText="1"/>
    </xf>
    <xf numFmtId="0" fontId="74" fillId="0" borderId="4" xfId="0" applyFont="1" applyFill="1" applyBorder="1" applyAlignment="1" applyProtection="1">
      <alignment horizontal="left" vertical="center" wrapText="1" indent="1"/>
    </xf>
    <xf numFmtId="3" fontId="74" fillId="0" borderId="2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4" fillId="0" borderId="6" xfId="0" applyFont="1" applyFill="1" applyBorder="1" applyAlignment="1" applyProtection="1">
      <alignment horizontal="left" vertical="center"/>
    </xf>
    <xf numFmtId="0" fontId="46" fillId="0" borderId="39" xfId="0" applyFont="1" applyFill="1" applyBorder="1" applyAlignment="1" applyProtection="1">
      <alignment vertical="center" wrapText="1"/>
    </xf>
    <xf numFmtId="0" fontId="74" fillId="0" borderId="5" xfId="0" applyFont="1" applyFill="1" applyBorder="1" applyAlignment="1" applyProtection="1">
      <alignment vertical="center" wrapText="1"/>
    </xf>
    <xf numFmtId="3" fontId="7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71" xfId="0" applyFont="1" applyFill="1" applyBorder="1" applyAlignment="1" applyProtection="1">
      <alignment horizontal="center" vertical="center" wrapText="1"/>
    </xf>
    <xf numFmtId="3" fontId="74" fillId="0" borderId="0" xfId="0" applyNumberFormat="1" applyFont="1" applyFill="1" applyBorder="1" applyAlignment="1" applyProtection="1">
      <alignment horizontal="center" vertical="center" wrapText="1"/>
    </xf>
    <xf numFmtId="167" fontId="74" fillId="0" borderId="3" xfId="0" applyNumberFormat="1" applyFont="1" applyFill="1" applyBorder="1" applyAlignment="1" applyProtection="1">
      <alignment horizontal="center" vertical="center" wrapText="1"/>
    </xf>
    <xf numFmtId="167" fontId="74" fillId="0" borderId="70" xfId="0" applyNumberFormat="1" applyFont="1" applyFill="1" applyBorder="1" applyAlignment="1" applyProtection="1">
      <alignment horizontal="center" vertical="center" wrapText="1"/>
    </xf>
    <xf numFmtId="3" fontId="65" fillId="0" borderId="6" xfId="0" applyNumberFormat="1" applyFont="1" applyFill="1" applyBorder="1" applyAlignment="1" applyProtection="1">
      <alignment horizontal="right" vertical="center" wrapText="1" indent="1"/>
    </xf>
    <xf numFmtId="3" fontId="4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3" fontId="4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4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46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18" xfId="0" applyNumberFormat="1" applyFont="1" applyFill="1" applyBorder="1" applyAlignment="1" applyProtection="1">
      <alignment horizontal="right" vertical="center" wrapText="1" indent="1"/>
    </xf>
    <xf numFmtId="3" fontId="62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62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3" fontId="7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7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4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3" fontId="74" fillId="0" borderId="39" xfId="0" applyNumberFormat="1" applyFont="1" applyFill="1" applyBorder="1" applyAlignment="1" applyProtection="1">
      <alignment horizontal="right" vertical="center" wrapText="1" indent="1"/>
    </xf>
    <xf numFmtId="3" fontId="8" fillId="0" borderId="0" xfId="0" applyNumberFormat="1" applyFont="1" applyFill="1" applyAlignment="1" applyProtection="1">
      <alignment horizontal="right" vertical="center" wrapText="1" indent="1"/>
    </xf>
    <xf numFmtId="165" fontId="7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7" xfId="4" applyFont="1" applyFill="1" applyBorder="1" applyAlignment="1">
      <alignment horizontal="center" vertical="center"/>
    </xf>
    <xf numFmtId="0" fontId="33" fillId="0" borderId="1" xfId="4" applyFont="1" applyFill="1" applyBorder="1" applyAlignment="1">
      <alignment horizontal="center" vertical="center"/>
    </xf>
    <xf numFmtId="0" fontId="33" fillId="0" borderId="53" xfId="4" applyFont="1" applyFill="1" applyBorder="1" applyAlignment="1">
      <alignment horizontal="center" vertical="center"/>
    </xf>
    <xf numFmtId="0" fontId="33" fillId="0" borderId="51" xfId="4" applyFont="1" applyFill="1" applyBorder="1" applyAlignment="1">
      <alignment horizontal="center" vertical="center"/>
    </xf>
    <xf numFmtId="0" fontId="41" fillId="0" borderId="6" xfId="7" applyFont="1" applyFill="1" applyBorder="1" applyAlignment="1">
      <alignment horizontal="center" vertical="center"/>
    </xf>
    <xf numFmtId="3" fontId="41" fillId="0" borderId="4" xfId="7" applyNumberFormat="1" applyFont="1" applyFill="1" applyBorder="1" applyAlignment="1">
      <alignment vertical="center"/>
    </xf>
    <xf numFmtId="0" fontId="24" fillId="0" borderId="0" xfId="4" applyFont="1" applyBorder="1" applyAlignment="1">
      <alignment horizontal="left" vertical="center"/>
    </xf>
    <xf numFmtId="3" fontId="37" fillId="0" borderId="0" xfId="0" applyNumberFormat="1" applyFont="1" applyBorder="1" applyAlignment="1">
      <alignment vertical="center" wrapText="1"/>
    </xf>
    <xf numFmtId="0" fontId="83" fillId="0" borderId="74" xfId="0" applyFont="1" applyBorder="1" applyAlignment="1">
      <alignment horizontal="center" vertical="center" wrapText="1"/>
    </xf>
    <xf numFmtId="3" fontId="37" fillId="0" borderId="74" xfId="0" applyNumberFormat="1" applyFont="1" applyBorder="1" applyAlignment="1">
      <alignment vertical="center" wrapText="1"/>
    </xf>
    <xf numFmtId="0" fontId="13" fillId="0" borderId="0" xfId="4" applyBorder="1" applyAlignment="1">
      <alignment vertical="center"/>
    </xf>
    <xf numFmtId="3" fontId="4" fillId="2" borderId="39" xfId="0" applyNumberFormat="1" applyFont="1" applyFill="1" applyBorder="1" applyAlignment="1">
      <alignment horizontal="right" vertical="center" wrapText="1"/>
    </xf>
    <xf numFmtId="3" fontId="8" fillId="2" borderId="36" xfId="0" applyNumberFormat="1" applyFont="1" applyFill="1" applyBorder="1" applyAlignment="1">
      <alignment horizontal="right" vertical="center" wrapText="1"/>
    </xf>
    <xf numFmtId="3" fontId="82" fillId="2" borderId="36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Fill="1" applyBorder="1" applyAlignment="1">
      <alignment horizontal="right" vertical="center"/>
    </xf>
    <xf numFmtId="3" fontId="82" fillId="0" borderId="34" xfId="0" applyNumberFormat="1" applyFont="1" applyFill="1" applyBorder="1" applyAlignment="1">
      <alignment horizontal="right" vertical="center"/>
    </xf>
    <xf numFmtId="3" fontId="8" fillId="0" borderId="35" xfId="0" applyNumberFormat="1" applyFont="1" applyFill="1" applyBorder="1" applyAlignment="1">
      <alignment horizontal="right" vertical="center"/>
    </xf>
    <xf numFmtId="3" fontId="82" fillId="0" borderId="35" xfId="0" applyNumberFormat="1" applyFont="1" applyFill="1" applyBorder="1" applyAlignment="1">
      <alignment horizontal="right" vertical="center"/>
    </xf>
    <xf numFmtId="3" fontId="37" fillId="0" borderId="34" xfId="0" applyNumberFormat="1" applyFont="1" applyFill="1" applyBorder="1" applyAlignment="1">
      <alignment horizontal="right" vertical="center"/>
    </xf>
    <xf numFmtId="3" fontId="4" fillId="0" borderId="35" xfId="0" applyNumberFormat="1" applyFont="1" applyFill="1" applyBorder="1" applyAlignment="1">
      <alignment vertical="center"/>
    </xf>
    <xf numFmtId="3" fontId="37" fillId="0" borderId="3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 wrapText="1"/>
    </xf>
    <xf numFmtId="3" fontId="8" fillId="2" borderId="8" xfId="0" applyNumberFormat="1" applyFont="1" applyFill="1" applyBorder="1" applyAlignment="1">
      <alignment horizontal="right" vertical="center" wrapText="1"/>
    </xf>
    <xf numFmtId="3" fontId="8" fillId="2" borderId="11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14" xfId="0" applyNumberFormat="1" applyFont="1" applyFill="1" applyBorder="1" applyAlignment="1">
      <alignment horizontal="right" vertical="center" wrapText="1"/>
    </xf>
    <xf numFmtId="3" fontId="82" fillId="2" borderId="48" xfId="0" applyNumberFormat="1" applyFont="1" applyFill="1" applyBorder="1" applyAlignment="1">
      <alignment horizontal="right" vertical="center" wrapText="1"/>
    </xf>
    <xf numFmtId="3" fontId="8" fillId="2" borderId="48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/>
    </xf>
    <xf numFmtId="3" fontId="8" fillId="0" borderId="11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horizontal="right" vertical="center"/>
    </xf>
    <xf numFmtId="3" fontId="82" fillId="0" borderId="47" xfId="0" applyNumberFormat="1" applyFont="1" applyFill="1" applyBorder="1" applyAlignment="1">
      <alignment horizontal="right" vertical="center"/>
    </xf>
    <xf numFmtId="3" fontId="37" fillId="0" borderId="19" xfId="0" applyNumberFormat="1" applyFont="1" applyFill="1" applyBorder="1" applyAlignment="1">
      <alignment horizontal="right" vertical="center"/>
    </xf>
    <xf numFmtId="3" fontId="37" fillId="0" borderId="19" xfId="0" applyNumberFormat="1" applyFont="1" applyFill="1" applyBorder="1" applyAlignment="1">
      <alignment vertical="center"/>
    </xf>
    <xf numFmtId="3" fontId="8" fillId="0" borderId="48" xfId="0" applyNumberFormat="1" applyFont="1" applyFill="1" applyBorder="1" applyAlignment="1">
      <alignment vertical="center"/>
    </xf>
    <xf numFmtId="3" fontId="8" fillId="2" borderId="20" xfId="0" applyNumberFormat="1" applyFont="1" applyFill="1" applyBorder="1" applyAlignment="1">
      <alignment horizontal="right" vertical="center" wrapText="1"/>
    </xf>
    <xf numFmtId="3" fontId="8" fillId="2" borderId="33" xfId="0" applyNumberFormat="1" applyFont="1" applyFill="1" applyBorder="1" applyAlignment="1">
      <alignment horizontal="right" vertical="center" wrapText="1"/>
    </xf>
    <xf numFmtId="3" fontId="8" fillId="0" borderId="17" xfId="0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vertical="center"/>
    </xf>
    <xf numFmtId="3" fontId="82" fillId="0" borderId="11" xfId="0" applyNumberFormat="1" applyFont="1" applyFill="1" applyBorder="1" applyAlignment="1">
      <alignment vertical="center"/>
    </xf>
    <xf numFmtId="49" fontId="13" fillId="0" borderId="11" xfId="4" applyNumberFormat="1" applyFont="1" applyBorder="1" applyAlignment="1">
      <alignment horizontal="center" vertical="center"/>
    </xf>
    <xf numFmtId="0" fontId="28" fillId="0" borderId="0" xfId="4" applyFont="1" applyAlignment="1">
      <alignment vertical="center"/>
    </xf>
    <xf numFmtId="0" fontId="8" fillId="0" borderId="34" xfId="0" applyFont="1" applyFill="1" applyBorder="1" applyAlignment="1">
      <alignment horizontal="left" vertical="center" wrapText="1"/>
    </xf>
    <xf numFmtId="49" fontId="8" fillId="0" borderId="34" xfId="0" applyNumberFormat="1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49" fontId="4" fillId="0" borderId="39" xfId="0" applyNumberFormat="1" applyFont="1" applyFill="1" applyBorder="1" applyAlignment="1">
      <alignment horizontal="left" vertical="center" wrapText="1"/>
    </xf>
    <xf numFmtId="49" fontId="81" fillId="0" borderId="0" xfId="0" applyNumberFormat="1" applyFont="1" applyAlignment="1">
      <alignment horizontal="center" vertical="center"/>
    </xf>
    <xf numFmtId="0" fontId="8" fillId="0" borderId="34" xfId="0" applyFont="1" applyBorder="1" applyAlignment="1">
      <alignment horizontal="left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9" xfId="0" applyFont="1" applyFill="1" applyBorder="1" applyAlignment="1">
      <alignment horizontal="center" vertical="center" wrapText="1"/>
    </xf>
    <xf numFmtId="49" fontId="8" fillId="0" borderId="44" xfId="0" applyNumberFormat="1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1" fillId="0" borderId="0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7" fontId="60" fillId="0" borderId="0" xfId="7" applyNumberFormat="1" applyFont="1" applyFill="1" applyBorder="1" applyAlignment="1" applyProtection="1">
      <alignment horizontal="left" vertical="center"/>
    </xf>
    <xf numFmtId="0" fontId="65" fillId="0" borderId="0" xfId="7" applyFont="1" applyFill="1" applyAlignment="1">
      <alignment horizontal="center"/>
    </xf>
    <xf numFmtId="0" fontId="8" fillId="0" borderId="33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left" vertical="center"/>
    </xf>
    <xf numFmtId="0" fontId="41" fillId="0" borderId="29" xfId="7" applyFont="1" applyFill="1" applyBorder="1" applyAlignment="1">
      <alignment horizontal="left" vertical="center"/>
    </xf>
    <xf numFmtId="0" fontId="41" fillId="0" borderId="39" xfId="7" applyFont="1" applyFill="1" applyBorder="1" applyAlignment="1">
      <alignment horizontal="left" vertical="center"/>
    </xf>
    <xf numFmtId="0" fontId="41" fillId="0" borderId="5" xfId="7" applyFont="1" applyFill="1" applyBorder="1" applyAlignment="1">
      <alignment horizontal="left" vertical="center"/>
    </xf>
    <xf numFmtId="0" fontId="8" fillId="0" borderId="34" xfId="2" applyFont="1" applyBorder="1" applyAlignment="1" applyProtection="1">
      <alignment horizontal="left" vertical="center" wrapText="1"/>
    </xf>
    <xf numFmtId="0" fontId="8" fillId="0" borderId="33" xfId="2" applyFont="1" applyBorder="1" applyAlignment="1" applyProtection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49" fontId="8" fillId="0" borderId="35" xfId="0" applyNumberFormat="1" applyFont="1" applyBorder="1" applyAlignment="1">
      <alignment horizontal="left" vertical="center"/>
    </xf>
    <xf numFmtId="49" fontId="8" fillId="0" borderId="30" xfId="0" applyNumberFormat="1" applyFont="1" applyBorder="1" applyAlignment="1">
      <alignment horizontal="left" vertical="center"/>
    </xf>
    <xf numFmtId="49" fontId="8" fillId="0" borderId="33" xfId="0" applyNumberFormat="1" applyFont="1" applyBorder="1" applyAlignment="1">
      <alignment horizontal="left" vertical="center"/>
    </xf>
    <xf numFmtId="0" fontId="41" fillId="0" borderId="29" xfId="7" applyFont="1" applyFill="1" applyBorder="1" applyAlignment="1" applyProtection="1">
      <alignment horizontal="left" vertical="center" wrapText="1"/>
    </xf>
    <xf numFmtId="0" fontId="41" fillId="0" borderId="39" xfId="7" applyFont="1" applyFill="1" applyBorder="1" applyAlignment="1" applyProtection="1">
      <alignment horizontal="left" vertical="center" wrapText="1"/>
    </xf>
    <xf numFmtId="0" fontId="41" fillId="0" borderId="5" xfId="7" applyFont="1" applyFill="1" applyBorder="1" applyAlignment="1" applyProtection="1">
      <alignment horizontal="left" vertical="center" wrapText="1"/>
    </xf>
    <xf numFmtId="49" fontId="4" fillId="0" borderId="26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12" fillId="0" borderId="0" xfId="4" applyFont="1" applyAlignment="1">
      <alignment horizontal="right" vertical="center"/>
    </xf>
    <xf numFmtId="0" fontId="31" fillId="0" borderId="0" xfId="4" applyFont="1" applyAlignment="1">
      <alignment horizontal="center" vertical="center"/>
    </xf>
    <xf numFmtId="0" fontId="32" fillId="0" borderId="3" xfId="4" applyFont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>
      <alignment horizontal="left" vertical="center" wrapText="1"/>
    </xf>
    <xf numFmtId="49" fontId="57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3" fontId="37" fillId="0" borderId="0" xfId="0" applyNumberFormat="1" applyFont="1" applyBorder="1" applyAlignment="1">
      <alignment horizontal="right" vertical="center"/>
    </xf>
    <xf numFmtId="49" fontId="8" fillId="0" borderId="78" xfId="0" applyNumberFormat="1" applyFont="1" applyBorder="1" applyAlignment="1">
      <alignment horizontal="left" vertical="center" wrapText="1"/>
    </xf>
    <xf numFmtId="49" fontId="8" fillId="0" borderId="65" xfId="0" applyNumberFormat="1" applyFont="1" applyBorder="1" applyAlignment="1">
      <alignment horizontal="left" vertical="center" wrapText="1"/>
    </xf>
    <xf numFmtId="0" fontId="57" fillId="0" borderId="0" xfId="0" applyFont="1" applyBorder="1" applyAlignment="1">
      <alignment horizontal="center" vertical="center"/>
    </xf>
    <xf numFmtId="0" fontId="74" fillId="0" borderId="26" xfId="0" applyFont="1" applyFill="1" applyBorder="1" applyAlignment="1" applyProtection="1">
      <alignment horizontal="center" vertical="center" wrapText="1"/>
    </xf>
    <xf numFmtId="0" fontId="74" fillId="0" borderId="5" xfId="0" applyFont="1" applyFill="1" applyBorder="1" applyAlignment="1" applyProtection="1">
      <alignment horizontal="center" vertical="center" wrapText="1"/>
    </xf>
    <xf numFmtId="0" fontId="79" fillId="0" borderId="0" xfId="0" applyFont="1" applyFill="1" applyBorder="1" applyAlignment="1" applyProtection="1">
      <alignment horizontal="center" vertical="center"/>
      <protection locked="0"/>
    </xf>
    <xf numFmtId="167" fontId="78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7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 wrapText="1"/>
    </xf>
    <xf numFmtId="0" fontId="36" fillId="0" borderId="45" xfId="5" applyFont="1" applyFill="1" applyBorder="1" applyAlignment="1">
      <alignment horizontal="center" vertical="center" wrapText="1"/>
    </xf>
    <xf numFmtId="0" fontId="36" fillId="0" borderId="44" xfId="5" applyFont="1" applyFill="1" applyBorder="1" applyAlignment="1">
      <alignment horizontal="center" vertical="center" wrapText="1"/>
    </xf>
    <xf numFmtId="0" fontId="36" fillId="0" borderId="73" xfId="5" applyFont="1" applyFill="1" applyBorder="1" applyAlignment="1">
      <alignment horizontal="center" vertical="center" wrapText="1"/>
    </xf>
    <xf numFmtId="0" fontId="36" fillId="0" borderId="66" xfId="5" applyFont="1" applyBorder="1" applyAlignment="1">
      <alignment horizontal="center" vertical="center" wrapText="1"/>
    </xf>
    <xf numFmtId="0" fontId="36" fillId="0" borderId="43" xfId="5" applyFont="1" applyBorder="1" applyAlignment="1">
      <alignment horizontal="center" vertical="center" wrapText="1"/>
    </xf>
    <xf numFmtId="0" fontId="51" fillId="0" borderId="0" xfId="5" applyFont="1" applyAlignment="1">
      <alignment horizontal="center" vertical="center"/>
    </xf>
    <xf numFmtId="0" fontId="36" fillId="0" borderId="26" xfId="5" applyFont="1" applyBorder="1" applyAlignment="1">
      <alignment horizontal="left" vertical="center"/>
    </xf>
    <xf numFmtId="0" fontId="36" fillId="0" borderId="39" xfId="5" applyFont="1" applyBorder="1" applyAlignment="1">
      <alignment horizontal="left" vertical="center"/>
    </xf>
    <xf numFmtId="0" fontId="36" fillId="0" borderId="5" xfId="5" applyFont="1" applyBorder="1" applyAlignment="1">
      <alignment horizontal="left" vertical="center"/>
    </xf>
    <xf numFmtId="0" fontId="80" fillId="0" borderId="0" xfId="5" applyFont="1" applyAlignment="1">
      <alignment horizontal="right" vertical="center"/>
    </xf>
    <xf numFmtId="0" fontId="49" fillId="0" borderId="0" xfId="4" applyFont="1" applyAlignment="1">
      <alignment horizontal="center" vertical="center"/>
    </xf>
    <xf numFmtId="0" fontId="15" fillId="0" borderId="26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30" fillId="0" borderId="29" xfId="6" applyFont="1" applyBorder="1" applyAlignment="1">
      <alignment horizontal="center" vertical="center" wrapText="1"/>
    </xf>
    <xf numFmtId="0" fontId="30" fillId="0" borderId="5" xfId="6" applyFont="1" applyBorder="1" applyAlignment="1">
      <alignment horizontal="center" vertical="center" wrapText="1"/>
    </xf>
    <xf numFmtId="166" fontId="28" fillId="0" borderId="37" xfId="6" applyNumberFormat="1" applyFont="1" applyFill="1" applyBorder="1" applyAlignment="1">
      <alignment horizontal="left" vertical="center" wrapText="1"/>
    </xf>
    <xf numFmtId="166" fontId="28" fillId="0" borderId="33" xfId="6" applyNumberFormat="1" applyFont="1" applyFill="1" applyBorder="1" applyAlignment="1">
      <alignment horizontal="left" vertical="center" wrapText="1"/>
    </xf>
    <xf numFmtId="0" fontId="28" fillId="0" borderId="45" xfId="6" applyFont="1" applyFill="1" applyBorder="1" applyAlignment="1">
      <alignment horizontal="left" vertical="center"/>
    </xf>
    <xf numFmtId="0" fontId="28" fillId="0" borderId="28" xfId="6" applyFont="1" applyFill="1" applyBorder="1" applyAlignment="1">
      <alignment horizontal="left" vertical="center"/>
    </xf>
    <xf numFmtId="0" fontId="28" fillId="0" borderId="37" xfId="6" applyFont="1" applyFill="1" applyBorder="1" applyAlignment="1">
      <alignment horizontal="left" vertical="center"/>
    </xf>
    <xf numFmtId="0" fontId="28" fillId="0" borderId="33" xfId="6" applyFont="1" applyFill="1" applyBorder="1" applyAlignment="1">
      <alignment horizontal="left" vertical="center"/>
    </xf>
    <xf numFmtId="3" fontId="22" fillId="0" borderId="0" xfId="4" applyNumberFormat="1" applyFont="1" applyAlignment="1">
      <alignment horizontal="right" vertical="center"/>
    </xf>
    <xf numFmtId="0" fontId="25" fillId="0" borderId="0" xfId="4" applyFont="1" applyAlignment="1">
      <alignment horizontal="center" vertical="center"/>
    </xf>
    <xf numFmtId="166" fontId="27" fillId="0" borderId="29" xfId="6" applyNumberFormat="1" applyFont="1" applyBorder="1" applyAlignment="1">
      <alignment horizontal="center" vertical="center" wrapText="1"/>
    </xf>
    <xf numFmtId="166" fontId="27" fillId="0" borderId="5" xfId="6" applyNumberFormat="1" applyFont="1" applyBorder="1" applyAlignment="1">
      <alignment horizontal="center" vertical="center" wrapText="1"/>
    </xf>
    <xf numFmtId="0" fontId="67" fillId="0" borderId="0" xfId="4" applyFont="1" applyAlignment="1">
      <alignment horizontal="center" vertical="center"/>
    </xf>
    <xf numFmtId="0" fontId="44" fillId="0" borderId="0" xfId="4" applyFont="1" applyAlignment="1">
      <alignment horizontal="center" vertical="center"/>
    </xf>
    <xf numFmtId="0" fontId="33" fillId="0" borderId="66" xfId="4" applyFont="1" applyFill="1" applyBorder="1" applyAlignment="1">
      <alignment horizontal="center" vertical="center" wrapText="1"/>
    </xf>
    <xf numFmtId="0" fontId="33" fillId="0" borderId="43" xfId="4" applyFont="1" applyFill="1" applyBorder="1" applyAlignment="1">
      <alignment horizontal="center" vertical="center" wrapText="1"/>
    </xf>
    <xf numFmtId="0" fontId="33" fillId="0" borderId="45" xfId="4" applyFont="1" applyFill="1" applyBorder="1" applyAlignment="1">
      <alignment horizontal="center" vertical="center"/>
    </xf>
    <xf numFmtId="0" fontId="33" fillId="0" borderId="28" xfId="4" applyFont="1" applyFill="1" applyBorder="1" applyAlignment="1">
      <alignment horizontal="center" vertical="center"/>
    </xf>
    <xf numFmtId="0" fontId="33" fillId="0" borderId="73" xfId="4" applyFont="1" applyFill="1" applyBorder="1" applyAlignment="1">
      <alignment horizontal="center" vertical="center"/>
    </xf>
    <xf numFmtId="0" fontId="31" fillId="0" borderId="0" xfId="4" applyFont="1" applyAlignment="1">
      <alignment horizontal="center"/>
    </xf>
    <xf numFmtId="0" fontId="15" fillId="0" borderId="0" xfId="4" applyFont="1" applyAlignment="1">
      <alignment horizontal="center"/>
    </xf>
    <xf numFmtId="0" fontId="49" fillId="0" borderId="0" xfId="4" applyFont="1" applyAlignment="1">
      <alignment horizontal="center"/>
    </xf>
    <xf numFmtId="169" fontId="33" fillId="0" borderId="67" xfId="4" applyNumberFormat="1" applyFont="1" applyFill="1" applyBorder="1" applyAlignment="1">
      <alignment horizontal="center" vertical="center" wrapText="1"/>
    </xf>
    <xf numFmtId="169" fontId="33" fillId="0" borderId="53" xfId="4" applyNumberFormat="1" applyFont="1" applyFill="1" applyBorder="1" applyAlignment="1">
      <alignment horizontal="center" vertical="center" wrapText="1"/>
    </xf>
    <xf numFmtId="0" fontId="24" fillId="0" borderId="0" xfId="4" applyFont="1" applyAlignment="1">
      <alignment horizontal="right"/>
    </xf>
    <xf numFmtId="0" fontId="17" fillId="0" borderId="0" xfId="4" applyFont="1" applyAlignment="1">
      <alignment horizontal="center" wrapText="1"/>
    </xf>
    <xf numFmtId="0" fontId="33" fillId="0" borderId="20" xfId="4" applyFont="1" applyFill="1" applyBorder="1" applyAlignment="1">
      <alignment horizontal="center" vertical="center"/>
    </xf>
    <xf numFmtId="0" fontId="33" fillId="0" borderId="22" xfId="4" applyFont="1" applyFill="1" applyBorder="1" applyAlignment="1">
      <alignment horizontal="center" vertical="center"/>
    </xf>
    <xf numFmtId="0" fontId="33" fillId="0" borderId="18" xfId="4" applyFont="1" applyFill="1" applyBorder="1" applyAlignment="1">
      <alignment horizontal="center" vertical="center" wrapText="1"/>
    </xf>
    <xf numFmtId="0" fontId="33" fillId="0" borderId="69" xfId="4" applyFont="1" applyFill="1" applyBorder="1" applyAlignment="1">
      <alignment horizontal="center" vertical="center" wrapText="1"/>
    </xf>
    <xf numFmtId="167" fontId="66" fillId="0" borderId="0" xfId="7" applyNumberFormat="1" applyFont="1" applyFill="1" applyBorder="1" applyAlignment="1" applyProtection="1">
      <alignment horizontal="center" vertical="center" wrapText="1"/>
    </xf>
    <xf numFmtId="0" fontId="65" fillId="0" borderId="6" xfId="7" applyFont="1" applyFill="1" applyBorder="1" applyAlignment="1" applyProtection="1">
      <alignment horizontal="left" vertical="center"/>
    </xf>
    <xf numFmtId="0" fontId="65" fillId="0" borderId="4" xfId="7" applyFont="1" applyFill="1" applyBorder="1" applyAlignment="1" applyProtection="1">
      <alignment horizontal="left" vertical="center"/>
    </xf>
    <xf numFmtId="0" fontId="64" fillId="0" borderId="74" xfId="7" applyFont="1" applyFill="1" applyBorder="1" applyAlignment="1">
      <alignment horizontal="justify" vertical="center" wrapText="1"/>
    </xf>
    <xf numFmtId="0" fontId="12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44" fillId="0" borderId="0" xfId="0" applyFont="1" applyAlignment="1">
      <alignment horizontal="center"/>
    </xf>
  </cellXfs>
  <cellStyles count="8">
    <cellStyle name="Ezres" xfId="1" builtinId="3"/>
    <cellStyle name="Hivatkozás" xfId="2" builtinId="8"/>
    <cellStyle name="Normál" xfId="0" builtinId="0"/>
    <cellStyle name="Normál 2" xfId="3"/>
    <cellStyle name="Normál_2007. év költségvetés terv 1.mellékletek" xfId="4"/>
    <cellStyle name="Normál_2008. év költségvetés terv 1. sz. melléklet" xfId="5"/>
    <cellStyle name="Normál_Dologi kiadás" xfId="6"/>
    <cellStyle name="Normál_KVRENMUNKA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0"/>
  <sheetViews>
    <sheetView topLeftCell="B1" workbookViewId="0">
      <selection activeCell="G37" sqref="G37"/>
    </sheetView>
  </sheetViews>
  <sheetFormatPr defaultRowHeight="12.75"/>
  <cols>
    <col min="1" max="2" width="5.7109375" style="149" customWidth="1"/>
    <col min="3" max="3" width="7.5703125" style="149" customWidth="1"/>
    <col min="4" max="4" width="56.7109375" style="48" customWidth="1"/>
    <col min="5" max="5" width="13.42578125" style="552" customWidth="1"/>
    <col min="6" max="6" width="19.5703125" style="49" customWidth="1"/>
    <col min="7" max="7" width="19.5703125" style="7" customWidth="1"/>
    <col min="8" max="8" width="19.5703125" customWidth="1"/>
    <col min="9" max="9" width="19.5703125" style="7" customWidth="1"/>
    <col min="10" max="11" width="11" style="7" customWidth="1"/>
    <col min="12" max="12" width="12.7109375" customWidth="1"/>
  </cols>
  <sheetData>
    <row r="1" spans="1:11" ht="27.75" customHeight="1">
      <c r="A1" s="146"/>
      <c r="B1" s="146"/>
      <c r="C1" s="146"/>
      <c r="D1" s="147"/>
      <c r="E1" s="484"/>
      <c r="G1" s="131"/>
      <c r="I1" s="77"/>
    </row>
    <row r="2" spans="1:11" s="17" customFormat="1" ht="25.5" customHeight="1">
      <c r="A2" s="702" t="s">
        <v>7</v>
      </c>
      <c r="B2" s="702"/>
      <c r="C2" s="702"/>
      <c r="D2" s="702"/>
      <c r="E2" s="702"/>
      <c r="F2" s="702"/>
      <c r="G2" s="702"/>
      <c r="H2" s="702"/>
      <c r="I2" s="702"/>
      <c r="J2" s="46"/>
      <c r="K2" s="46"/>
    </row>
    <row r="3" spans="1:11" ht="15.75" thickBot="1">
      <c r="A3" s="282" t="s">
        <v>175</v>
      </c>
      <c r="B3" s="282"/>
      <c r="C3" s="148"/>
      <c r="D3" s="144"/>
      <c r="E3" s="144"/>
      <c r="G3" s="131"/>
      <c r="I3" s="73" t="s">
        <v>2</v>
      </c>
    </row>
    <row r="4" spans="1:11" ht="45.75" customHeight="1" thickBot="1">
      <c r="A4" s="704" t="s">
        <v>6</v>
      </c>
      <c r="B4" s="705"/>
      <c r="C4" s="705"/>
      <c r="D4" s="236" t="s">
        <v>9</v>
      </c>
      <c r="E4" s="542" t="s">
        <v>301</v>
      </c>
      <c r="F4" s="267" t="s">
        <v>5</v>
      </c>
      <c r="G4" s="273" t="s">
        <v>87</v>
      </c>
      <c r="H4" s="236" t="s">
        <v>88</v>
      </c>
      <c r="I4" s="167" t="s">
        <v>404</v>
      </c>
    </row>
    <row r="5" spans="1:11" s="6" customFormat="1" ht="21.75" customHeight="1" thickBot="1">
      <c r="A5" s="159" t="s">
        <v>36</v>
      </c>
      <c r="B5" s="700" t="s">
        <v>207</v>
      </c>
      <c r="C5" s="700"/>
      <c r="D5" s="700"/>
      <c r="E5" s="492" t="s">
        <v>358</v>
      </c>
      <c r="F5" s="283">
        <f>F6+F10+F13+F14+F17</f>
        <v>74750</v>
      </c>
      <c r="G5" s="283">
        <f>G6+G10+G13+G14+G17</f>
        <v>74750</v>
      </c>
      <c r="H5" s="435">
        <v>0</v>
      </c>
      <c r="I5" s="382">
        <v>0</v>
      </c>
      <c r="J5" s="47"/>
      <c r="K5" s="47"/>
    </row>
    <row r="6" spans="1:11" ht="21.75" customHeight="1">
      <c r="A6" s="294"/>
      <c r="B6" s="158" t="s">
        <v>57</v>
      </c>
      <c r="C6" s="699" t="s">
        <v>188</v>
      </c>
      <c r="D6" s="699"/>
      <c r="E6" s="493" t="s">
        <v>359</v>
      </c>
      <c r="F6" s="268">
        <f>SUM(F7:F9)</f>
        <v>3350</v>
      </c>
      <c r="G6" s="268">
        <f>SUM(G7:G9)</f>
        <v>3350</v>
      </c>
      <c r="H6" s="198">
        <v>0</v>
      </c>
      <c r="I6" s="157">
        <v>0</v>
      </c>
      <c r="K6" s="47"/>
    </row>
    <row r="7" spans="1:11" s="362" customFormat="1" ht="21.75" customHeight="1">
      <c r="A7" s="355"/>
      <c r="B7" s="326"/>
      <c r="C7" s="326" t="s">
        <v>208</v>
      </c>
      <c r="D7" s="327" t="s">
        <v>189</v>
      </c>
      <c r="E7" s="494"/>
      <c r="F7" s="356"/>
      <c r="G7" s="357"/>
      <c r="H7" s="358">
        <v>0</v>
      </c>
      <c r="I7" s="359">
        <v>0</v>
      </c>
      <c r="J7" s="360"/>
      <c r="K7" s="361"/>
    </row>
    <row r="8" spans="1:11" s="362" customFormat="1" ht="21.75" customHeight="1">
      <c r="A8" s="355"/>
      <c r="B8" s="326"/>
      <c r="C8" s="326" t="s">
        <v>209</v>
      </c>
      <c r="D8" s="327" t="s">
        <v>190</v>
      </c>
      <c r="E8" s="494"/>
      <c r="F8" s="356">
        <v>3350</v>
      </c>
      <c r="G8" s="357">
        <v>3350</v>
      </c>
      <c r="H8" s="358">
        <v>0</v>
      </c>
      <c r="I8" s="359">
        <v>0</v>
      </c>
      <c r="J8" s="360"/>
      <c r="K8" s="361"/>
    </row>
    <row r="9" spans="1:11" s="362" customFormat="1" ht="21.75" customHeight="1">
      <c r="A9" s="355"/>
      <c r="B9" s="326"/>
      <c r="C9" s="326" t="s">
        <v>210</v>
      </c>
      <c r="D9" s="327" t="s">
        <v>191</v>
      </c>
      <c r="E9" s="494"/>
      <c r="F9" s="356"/>
      <c r="G9" s="357"/>
      <c r="H9" s="358">
        <v>0</v>
      </c>
      <c r="I9" s="359">
        <v>0</v>
      </c>
      <c r="J9" s="360"/>
      <c r="K9" s="361"/>
    </row>
    <row r="10" spans="1:11" ht="21.75" customHeight="1">
      <c r="A10" s="295"/>
      <c r="B10" s="152" t="s">
        <v>58</v>
      </c>
      <c r="C10" s="706" t="s">
        <v>192</v>
      </c>
      <c r="D10" s="706"/>
      <c r="E10" s="495" t="s">
        <v>360</v>
      </c>
      <c r="F10" s="237">
        <f>SUM(F11:F12)</f>
        <v>64660</v>
      </c>
      <c r="G10" s="237">
        <f>SUM(G11:G12)</f>
        <v>64660</v>
      </c>
      <c r="H10" s="436">
        <v>0</v>
      </c>
      <c r="I10" s="279">
        <v>0</v>
      </c>
      <c r="J10" s="341"/>
      <c r="K10" s="47"/>
    </row>
    <row r="11" spans="1:11" s="362" customFormat="1" ht="21.75" customHeight="1">
      <c r="A11" s="355"/>
      <c r="B11" s="326"/>
      <c r="C11" s="326" t="s">
        <v>211</v>
      </c>
      <c r="D11" s="326" t="s">
        <v>193</v>
      </c>
      <c r="E11" s="496"/>
      <c r="F11" s="328">
        <v>64660</v>
      </c>
      <c r="G11" s="363">
        <v>64660</v>
      </c>
      <c r="H11" s="364">
        <v>0</v>
      </c>
      <c r="I11" s="329">
        <v>0</v>
      </c>
      <c r="J11" s="360"/>
      <c r="K11" s="361"/>
    </row>
    <row r="12" spans="1:11" s="362" customFormat="1" ht="21.75" customHeight="1">
      <c r="A12" s="355"/>
      <c r="B12" s="326"/>
      <c r="C12" s="326" t="s">
        <v>212</v>
      </c>
      <c r="D12" s="326" t="s">
        <v>194</v>
      </c>
      <c r="E12" s="496"/>
      <c r="F12" s="328"/>
      <c r="G12" s="363"/>
      <c r="H12" s="364">
        <v>0</v>
      </c>
      <c r="I12" s="329">
        <v>0</v>
      </c>
      <c r="J12" s="360"/>
      <c r="K12" s="361"/>
    </row>
    <row r="13" spans="1:11" ht="21.75" customHeight="1">
      <c r="A13" s="295"/>
      <c r="B13" s="152" t="s">
        <v>59</v>
      </c>
      <c r="C13" s="703" t="s">
        <v>195</v>
      </c>
      <c r="D13" s="703"/>
      <c r="E13" s="497" t="s">
        <v>361</v>
      </c>
      <c r="F13" s="674">
        <v>6500</v>
      </c>
      <c r="G13" s="689">
        <v>6500</v>
      </c>
      <c r="H13" s="198">
        <v>0</v>
      </c>
      <c r="I13" s="157">
        <v>0</v>
      </c>
      <c r="K13" s="47"/>
    </row>
    <row r="14" spans="1:11" ht="21.75" customHeight="1">
      <c r="A14" s="296"/>
      <c r="B14" s="152" t="s">
        <v>70</v>
      </c>
      <c r="C14" s="703" t="s">
        <v>197</v>
      </c>
      <c r="D14" s="703"/>
      <c r="E14" s="498" t="s">
        <v>362</v>
      </c>
      <c r="F14" s="674">
        <f>SUM(F15:F16)</f>
        <v>30</v>
      </c>
      <c r="G14" s="689">
        <f>SUM(G15:G16)</f>
        <v>30</v>
      </c>
      <c r="H14" s="436">
        <v>0</v>
      </c>
      <c r="I14" s="279">
        <v>0</v>
      </c>
      <c r="K14" s="47"/>
    </row>
    <row r="15" spans="1:11" s="362" customFormat="1" ht="21.75" customHeight="1">
      <c r="A15" s="365"/>
      <c r="B15" s="335"/>
      <c r="C15" s="326" t="s">
        <v>213</v>
      </c>
      <c r="D15" s="483" t="s">
        <v>198</v>
      </c>
      <c r="E15" s="499"/>
      <c r="F15" s="328"/>
      <c r="G15" s="363"/>
      <c r="H15" s="366">
        <v>0</v>
      </c>
      <c r="I15" s="367">
        <v>0</v>
      </c>
      <c r="J15" s="360"/>
      <c r="K15" s="361"/>
    </row>
    <row r="16" spans="1:11" s="362" customFormat="1" ht="21.75" customHeight="1">
      <c r="A16" s="365"/>
      <c r="B16" s="335"/>
      <c r="C16" s="326" t="s">
        <v>214</v>
      </c>
      <c r="D16" s="483" t="s">
        <v>199</v>
      </c>
      <c r="E16" s="499"/>
      <c r="F16" s="328">
        <v>30</v>
      </c>
      <c r="G16" s="363">
        <v>30</v>
      </c>
      <c r="H16" s="364">
        <v>0</v>
      </c>
      <c r="I16" s="329">
        <v>0</v>
      </c>
      <c r="J16" s="360"/>
      <c r="K16" s="361"/>
    </row>
    <row r="17" spans="1:12" ht="21.75" customHeight="1" thickBot="1">
      <c r="A17" s="296"/>
      <c r="B17" s="160" t="s">
        <v>71</v>
      </c>
      <c r="C17" s="707" t="s">
        <v>201</v>
      </c>
      <c r="D17" s="707"/>
      <c r="E17" s="502" t="s">
        <v>363</v>
      </c>
      <c r="F17" s="237">
        <v>210</v>
      </c>
      <c r="G17" s="340">
        <v>210</v>
      </c>
      <c r="H17" s="198">
        <v>0</v>
      </c>
      <c r="I17" s="157">
        <v>0</v>
      </c>
      <c r="K17" s="47"/>
    </row>
    <row r="18" spans="1:12" ht="21.75" customHeight="1" thickBot="1">
      <c r="A18" s="159" t="s">
        <v>38</v>
      </c>
      <c r="B18" s="700" t="s">
        <v>215</v>
      </c>
      <c r="C18" s="700"/>
      <c r="D18" s="700"/>
      <c r="E18" s="492" t="s">
        <v>364</v>
      </c>
      <c r="F18" s="235">
        <f>SUM(F19:F20)</f>
        <v>60746</v>
      </c>
      <c r="G18" s="235">
        <f>SUM(G19:G20)</f>
        <v>60746</v>
      </c>
      <c r="H18" s="437"/>
      <c r="I18" s="383"/>
      <c r="K18" s="47"/>
    </row>
    <row r="19" spans="1:12" ht="21.75" customHeight="1">
      <c r="A19" s="294"/>
      <c r="B19" s="158" t="s">
        <v>60</v>
      </c>
      <c r="C19" s="699" t="s">
        <v>262</v>
      </c>
      <c r="D19" s="699"/>
      <c r="E19" s="493" t="s">
        <v>364</v>
      </c>
      <c r="F19" s="427">
        <v>60746</v>
      </c>
      <c r="G19" s="428">
        <v>60746</v>
      </c>
      <c r="H19" s="429"/>
      <c r="I19" s="430"/>
      <c r="J19" s="65"/>
      <c r="K19" s="47"/>
      <c r="L19" s="44"/>
    </row>
    <row r="20" spans="1:12" ht="21.75" customHeight="1" thickBot="1">
      <c r="A20" s="295"/>
      <c r="B20" s="158" t="s">
        <v>61</v>
      </c>
      <c r="C20" s="696" t="s">
        <v>263</v>
      </c>
      <c r="D20" s="696"/>
      <c r="E20" s="544" t="s">
        <v>364</v>
      </c>
      <c r="F20" s="431"/>
      <c r="G20" s="432"/>
      <c r="H20" s="433"/>
      <c r="I20" s="690"/>
      <c r="K20" s="47"/>
    </row>
    <row r="21" spans="1:12" ht="21.75" customHeight="1" thickBot="1">
      <c r="A21" s="162" t="s">
        <v>10</v>
      </c>
      <c r="B21" s="708" t="s">
        <v>220</v>
      </c>
      <c r="C21" s="708"/>
      <c r="D21" s="708"/>
      <c r="E21" s="545" t="s">
        <v>346</v>
      </c>
      <c r="F21" s="163">
        <f>F22+F23+F24</f>
        <v>122875</v>
      </c>
      <c r="G21" s="163">
        <f t="shared" ref="G21:I21" si="0">G22+G23+G24</f>
        <v>112986</v>
      </c>
      <c r="H21" s="163">
        <f t="shared" si="0"/>
        <v>0</v>
      </c>
      <c r="I21" s="682">
        <f t="shared" si="0"/>
        <v>9889</v>
      </c>
      <c r="K21" s="47"/>
    </row>
    <row r="22" spans="1:12" ht="21.75" customHeight="1">
      <c r="A22" s="294"/>
      <c r="B22" s="164" t="s">
        <v>63</v>
      </c>
      <c r="C22" s="699" t="s">
        <v>221</v>
      </c>
      <c r="D22" s="699"/>
      <c r="E22" s="493" t="s">
        <v>347</v>
      </c>
      <c r="F22" s="272">
        <v>110432</v>
      </c>
      <c r="G22" s="276">
        <v>100543</v>
      </c>
      <c r="H22" s="345"/>
      <c r="I22" s="691">
        <v>9889</v>
      </c>
      <c r="K22" s="47"/>
    </row>
    <row r="23" spans="1:12" s="6" customFormat="1" ht="36" customHeight="1">
      <c r="A23" s="295"/>
      <c r="B23" s="164" t="s">
        <v>64</v>
      </c>
      <c r="C23" s="696" t="s">
        <v>295</v>
      </c>
      <c r="D23" s="696"/>
      <c r="E23" s="546" t="s">
        <v>354</v>
      </c>
      <c r="F23" s="270">
        <v>0</v>
      </c>
      <c r="G23" s="275">
        <v>0</v>
      </c>
      <c r="H23" s="278">
        <v>0</v>
      </c>
      <c r="I23" s="396"/>
      <c r="J23" s="47"/>
      <c r="K23" s="47"/>
    </row>
    <row r="24" spans="1:12" ht="21.75" customHeight="1">
      <c r="A24" s="299"/>
      <c r="B24" s="164" t="s">
        <v>94</v>
      </c>
      <c r="C24" s="699" t="s">
        <v>230</v>
      </c>
      <c r="D24" s="699"/>
      <c r="E24" s="547" t="s">
        <v>355</v>
      </c>
      <c r="F24" s="271">
        <f>SUM(F25:F27)</f>
        <v>12443</v>
      </c>
      <c r="G24" s="271">
        <f t="shared" ref="G24:I24" si="1">SUM(G25:G27)</f>
        <v>12443</v>
      </c>
      <c r="H24" s="271">
        <f t="shared" si="1"/>
        <v>0</v>
      </c>
      <c r="I24" s="692">
        <f t="shared" si="1"/>
        <v>0</v>
      </c>
      <c r="K24" s="47"/>
    </row>
    <row r="25" spans="1:12" s="362" customFormat="1" ht="32.25" customHeight="1">
      <c r="A25" s="368"/>
      <c r="B25" s="326"/>
      <c r="C25" s="326" t="s">
        <v>296</v>
      </c>
      <c r="D25" s="327" t="s">
        <v>53</v>
      </c>
      <c r="E25" s="494"/>
      <c r="F25" s="334">
        <v>5154</v>
      </c>
      <c r="G25" s="369">
        <v>5154</v>
      </c>
      <c r="H25" s="370"/>
      <c r="I25" s="693">
        <v>0</v>
      </c>
      <c r="J25" s="360"/>
      <c r="K25" s="361"/>
    </row>
    <row r="26" spans="1:12" s="374" customFormat="1" ht="21.75" customHeight="1">
      <c r="A26" s="355"/>
      <c r="B26" s="326"/>
      <c r="C26" s="326" t="s">
        <v>297</v>
      </c>
      <c r="D26" s="327" t="s">
        <v>52</v>
      </c>
      <c r="E26" s="494"/>
      <c r="F26" s="334"/>
      <c r="G26" s="371"/>
      <c r="H26" s="372"/>
      <c r="I26" s="373"/>
      <c r="J26" s="361"/>
      <c r="K26" s="361"/>
    </row>
    <row r="27" spans="1:12" s="362" customFormat="1" ht="21.75" customHeight="1" thickBot="1">
      <c r="A27" s="365"/>
      <c r="B27" s="335"/>
      <c r="C27" s="326" t="s">
        <v>298</v>
      </c>
      <c r="D27" s="336" t="s">
        <v>54</v>
      </c>
      <c r="E27" s="501"/>
      <c r="F27" s="334">
        <v>7289</v>
      </c>
      <c r="G27" s="375">
        <v>7289</v>
      </c>
      <c r="H27" s="440"/>
      <c r="I27" s="406"/>
      <c r="J27" s="360"/>
      <c r="K27" s="361"/>
    </row>
    <row r="28" spans="1:12" ht="30.75" customHeight="1" thickBot="1">
      <c r="A28" s="162" t="s">
        <v>11</v>
      </c>
      <c r="B28" s="701" t="s">
        <v>223</v>
      </c>
      <c r="C28" s="701"/>
      <c r="D28" s="701"/>
      <c r="E28" s="548" t="s">
        <v>406</v>
      </c>
      <c r="F28" s="166"/>
      <c r="G28" s="444"/>
      <c r="H28" s="188">
        <v>0</v>
      </c>
      <c r="I28" s="140">
        <v>0</v>
      </c>
      <c r="K28" s="47"/>
    </row>
    <row r="29" spans="1:12" ht="21.75" customHeight="1">
      <c r="A29" s="307"/>
      <c r="B29" s="234" t="s">
        <v>222</v>
      </c>
      <c r="C29" s="710" t="s">
        <v>225</v>
      </c>
      <c r="D29" s="710"/>
      <c r="E29" s="549" t="s">
        <v>356</v>
      </c>
      <c r="F29" s="272">
        <v>0</v>
      </c>
      <c r="G29" s="276">
        <v>0</v>
      </c>
      <c r="H29" s="277"/>
      <c r="I29" s="135"/>
      <c r="K29" s="47"/>
    </row>
    <row r="30" spans="1:12" s="6" customFormat="1" ht="36.75" customHeight="1">
      <c r="A30" s="294"/>
      <c r="B30" s="158" t="s">
        <v>224</v>
      </c>
      <c r="C30" s="699" t="s">
        <v>226</v>
      </c>
      <c r="D30" s="699"/>
      <c r="E30" s="493" t="s">
        <v>357</v>
      </c>
      <c r="F30" s="272"/>
      <c r="G30" s="276"/>
      <c r="H30" s="345">
        <v>0</v>
      </c>
      <c r="I30" s="135">
        <v>0</v>
      </c>
      <c r="J30" s="47"/>
      <c r="K30" s="47"/>
    </row>
    <row r="31" spans="1:12" s="362" customFormat="1" ht="29.25" customHeight="1">
      <c r="A31" s="368"/>
      <c r="B31" s="326"/>
      <c r="C31" s="326" t="s">
        <v>227</v>
      </c>
      <c r="D31" s="327" t="s">
        <v>53</v>
      </c>
      <c r="E31" s="550"/>
      <c r="F31" s="376"/>
      <c r="G31" s="377"/>
      <c r="H31" s="378"/>
      <c r="I31" s="339"/>
      <c r="J31" s="360"/>
      <c r="K31" s="361"/>
    </row>
    <row r="32" spans="1:12" s="362" customFormat="1" ht="21.75" customHeight="1">
      <c r="A32" s="355"/>
      <c r="B32" s="326"/>
      <c r="C32" s="326" t="s">
        <v>228</v>
      </c>
      <c r="D32" s="327" t="s">
        <v>52</v>
      </c>
      <c r="E32" s="550"/>
      <c r="F32" s="376"/>
      <c r="G32" s="369"/>
      <c r="H32" s="378"/>
      <c r="I32" s="339"/>
      <c r="J32" s="360"/>
      <c r="K32" s="361"/>
    </row>
    <row r="33" spans="1:11" s="362" customFormat="1" ht="21.75" customHeight="1" thickBot="1">
      <c r="A33" s="365"/>
      <c r="B33" s="335"/>
      <c r="C33" s="326" t="s">
        <v>229</v>
      </c>
      <c r="D33" s="336" t="s">
        <v>55</v>
      </c>
      <c r="E33" s="551"/>
      <c r="F33" s="376"/>
      <c r="G33" s="379"/>
      <c r="H33" s="380"/>
      <c r="I33" s="381"/>
      <c r="J33" s="360"/>
      <c r="K33" s="361"/>
    </row>
    <row r="34" spans="1:11" ht="21.75" customHeight="1" thickBot="1">
      <c r="A34" s="162" t="s">
        <v>12</v>
      </c>
      <c r="B34" s="700" t="s">
        <v>99</v>
      </c>
      <c r="C34" s="700"/>
      <c r="D34" s="700"/>
      <c r="E34" s="492"/>
      <c r="F34" s="166"/>
      <c r="G34" s="444"/>
      <c r="H34" s="188">
        <v>0</v>
      </c>
      <c r="I34" s="140">
        <v>0</v>
      </c>
      <c r="K34" s="47"/>
    </row>
    <row r="35" spans="1:11" ht="24" customHeight="1">
      <c r="A35" s="299"/>
      <c r="B35" s="158" t="s">
        <v>65</v>
      </c>
      <c r="C35" s="699" t="s">
        <v>48</v>
      </c>
      <c r="D35" s="699"/>
      <c r="E35" s="493" t="s">
        <v>374</v>
      </c>
      <c r="F35" s="434"/>
      <c r="G35" s="346"/>
      <c r="H35" s="308"/>
      <c r="I35" s="347">
        <v>0</v>
      </c>
      <c r="K35" s="47"/>
    </row>
    <row r="36" spans="1:11" ht="21.75" customHeight="1" thickBot="1">
      <c r="A36" s="296"/>
      <c r="B36" s="158" t="s">
        <v>66</v>
      </c>
      <c r="C36" s="711" t="s">
        <v>49</v>
      </c>
      <c r="D36" s="711"/>
      <c r="E36" s="547" t="s">
        <v>375</v>
      </c>
      <c r="F36" s="272"/>
      <c r="G36" s="348"/>
      <c r="H36" s="349"/>
      <c r="I36" s="350">
        <v>0</v>
      </c>
      <c r="K36" s="47"/>
    </row>
    <row r="37" spans="1:11" s="6" customFormat="1" ht="21.75" customHeight="1" thickBot="1">
      <c r="A37" s="159" t="s">
        <v>13</v>
      </c>
      <c r="B37" s="700" t="s">
        <v>231</v>
      </c>
      <c r="C37" s="700"/>
      <c r="D37" s="700"/>
      <c r="E37" s="492" t="s">
        <v>407</v>
      </c>
      <c r="F37" s="166">
        <f>SUM(F38:F39)</f>
        <v>10000</v>
      </c>
      <c r="G37" s="166">
        <f>SUM(G38:G39)</f>
        <v>10000</v>
      </c>
      <c r="H37" s="188"/>
      <c r="I37" s="140"/>
      <c r="J37" s="47"/>
      <c r="K37" s="47"/>
    </row>
    <row r="38" spans="1:11" ht="21.75" customHeight="1">
      <c r="A38" s="294"/>
      <c r="B38" s="158" t="s">
        <v>67</v>
      </c>
      <c r="C38" s="699" t="s">
        <v>234</v>
      </c>
      <c r="D38" s="699"/>
      <c r="E38" s="493" t="s">
        <v>372</v>
      </c>
      <c r="F38" s="272">
        <v>10000</v>
      </c>
      <c r="G38" s="276">
        <v>10000</v>
      </c>
      <c r="H38" s="345"/>
      <c r="I38" s="135"/>
      <c r="K38" s="47"/>
    </row>
    <row r="39" spans="1:11" s="62" customFormat="1" ht="21.75" customHeight="1" thickBot="1">
      <c r="A39" s="300"/>
      <c r="B39" s="158" t="s">
        <v>232</v>
      </c>
      <c r="C39" s="696" t="s">
        <v>233</v>
      </c>
      <c r="D39" s="696"/>
      <c r="E39" s="493" t="s">
        <v>373</v>
      </c>
      <c r="F39" s="272"/>
      <c r="G39" s="275"/>
      <c r="H39" s="278"/>
      <c r="I39" s="136"/>
      <c r="J39" s="63"/>
      <c r="K39" s="47"/>
    </row>
    <row r="40" spans="1:11" ht="35.25" customHeight="1" thickBot="1">
      <c r="A40" s="162" t="s">
        <v>14</v>
      </c>
      <c r="B40" s="709" t="s">
        <v>101</v>
      </c>
      <c r="C40" s="709"/>
      <c r="D40" s="709"/>
      <c r="E40" s="492"/>
      <c r="F40" s="166">
        <f>F5+F18+F21+F37</f>
        <v>268371</v>
      </c>
      <c r="G40" s="166">
        <f t="shared" ref="G40:I40" si="2">G5+G18+G21+G37</f>
        <v>258482</v>
      </c>
      <c r="H40" s="166">
        <f t="shared" si="2"/>
        <v>0</v>
      </c>
      <c r="I40" s="166">
        <f t="shared" si="2"/>
        <v>9889</v>
      </c>
      <c r="K40" s="47"/>
    </row>
    <row r="41" spans="1:11" ht="21.75" customHeight="1" thickBot="1">
      <c r="A41" s="159" t="s">
        <v>85</v>
      </c>
      <c r="B41" s="700" t="s">
        <v>235</v>
      </c>
      <c r="C41" s="700"/>
      <c r="D41" s="700"/>
      <c r="E41" s="492"/>
      <c r="F41" s="166"/>
      <c r="G41" s="444"/>
      <c r="H41" s="188"/>
      <c r="I41" s="140"/>
    </row>
    <row r="42" spans="1:11" ht="21.75" customHeight="1">
      <c r="A42" s="294"/>
      <c r="B42" s="158" t="s">
        <v>68</v>
      </c>
      <c r="C42" s="699" t="s">
        <v>236</v>
      </c>
      <c r="D42" s="699"/>
      <c r="E42" s="493" t="s">
        <v>377</v>
      </c>
      <c r="F42" s="385"/>
      <c r="G42" s="386"/>
      <c r="H42" s="441"/>
      <c r="I42" s="165"/>
    </row>
    <row r="43" spans="1:11" ht="21.75" customHeight="1">
      <c r="A43" s="295"/>
      <c r="B43" s="158" t="s">
        <v>69</v>
      </c>
      <c r="C43" s="696" t="s">
        <v>237</v>
      </c>
      <c r="D43" s="696"/>
      <c r="E43" s="493" t="s">
        <v>378</v>
      </c>
      <c r="F43" s="385"/>
      <c r="G43" s="386"/>
      <c r="H43" s="442"/>
      <c r="I43" s="156"/>
    </row>
    <row r="44" spans="1:11" ht="21.75" customHeight="1" thickBot="1">
      <c r="A44" s="295"/>
      <c r="B44" s="158" t="s">
        <v>100</v>
      </c>
      <c r="C44" s="697" t="s">
        <v>238</v>
      </c>
      <c r="D44" s="697"/>
      <c r="E44" s="554" t="s">
        <v>376</v>
      </c>
      <c r="F44" s="387"/>
      <c r="G44" s="388"/>
      <c r="H44" s="443"/>
      <c r="I44" s="384"/>
    </row>
    <row r="45" spans="1:11" ht="35.25" customHeight="1" thickBot="1">
      <c r="A45" s="162" t="s">
        <v>252</v>
      </c>
      <c r="B45" s="698" t="s">
        <v>102</v>
      </c>
      <c r="C45" s="698"/>
      <c r="D45" s="698"/>
      <c r="E45" s="543"/>
      <c r="F45" s="344">
        <f>F40+F41</f>
        <v>268371</v>
      </c>
      <c r="G45" s="344">
        <f t="shared" ref="G45:I45" si="3">G40+G41</f>
        <v>258482</v>
      </c>
      <c r="H45" s="344">
        <f t="shared" si="3"/>
        <v>0</v>
      </c>
      <c r="I45" s="344">
        <f t="shared" si="3"/>
        <v>9889</v>
      </c>
    </row>
    <row r="46" spans="1:11" ht="35.25" customHeight="1">
      <c r="A46" s="143"/>
      <c r="B46" s="199"/>
      <c r="C46" s="199"/>
      <c r="D46" s="199"/>
      <c r="E46" s="199"/>
      <c r="F46" s="200"/>
      <c r="G46" s="200"/>
      <c r="H46" s="200"/>
      <c r="I46" s="200"/>
    </row>
    <row r="48" spans="1:11" ht="46.5" customHeight="1">
      <c r="D48" s="150"/>
      <c r="E48" s="553"/>
      <c r="F48" s="50"/>
      <c r="I48" s="400"/>
      <c r="J48" s="49"/>
    </row>
    <row r="49" spans="9:10" ht="41.25" customHeight="1">
      <c r="I49" s="49"/>
      <c r="J49" s="49"/>
    </row>
    <row r="50" spans="9:10">
      <c r="I50" s="49"/>
      <c r="J50" s="49"/>
    </row>
    <row r="51" spans="9:10">
      <c r="I51" s="398"/>
      <c r="J51" s="49"/>
    </row>
    <row r="52" spans="9:10">
      <c r="I52" s="49"/>
      <c r="J52" s="49"/>
    </row>
    <row r="53" spans="9:10">
      <c r="I53" s="49"/>
      <c r="J53" s="398"/>
    </row>
    <row r="54" spans="9:10">
      <c r="I54" s="399"/>
      <c r="J54" s="49"/>
    </row>
    <row r="57" spans="9:10">
      <c r="I57" s="49"/>
    </row>
    <row r="58" spans="9:10">
      <c r="I58" s="49"/>
    </row>
    <row r="63" spans="9:10">
      <c r="I63" s="47"/>
    </row>
    <row r="65" spans="9:9">
      <c r="I65" s="47"/>
    </row>
    <row r="70" spans="9:9">
      <c r="I70" s="47"/>
    </row>
  </sheetData>
  <mergeCells count="30">
    <mergeCell ref="B21:D21"/>
    <mergeCell ref="C23:D23"/>
    <mergeCell ref="C39:D39"/>
    <mergeCell ref="B40:D40"/>
    <mergeCell ref="C29:D29"/>
    <mergeCell ref="C36:D36"/>
    <mergeCell ref="B34:D34"/>
    <mergeCell ref="C22:D22"/>
    <mergeCell ref="C14:D14"/>
    <mergeCell ref="B18:D18"/>
    <mergeCell ref="C19:D19"/>
    <mergeCell ref="C20:D20"/>
    <mergeCell ref="C17:D17"/>
    <mergeCell ref="A2:I2"/>
    <mergeCell ref="B5:D5"/>
    <mergeCell ref="C13:D13"/>
    <mergeCell ref="C6:D6"/>
    <mergeCell ref="A4:C4"/>
    <mergeCell ref="C10:D10"/>
    <mergeCell ref="C43:D43"/>
    <mergeCell ref="C44:D44"/>
    <mergeCell ref="B45:D45"/>
    <mergeCell ref="C24:D24"/>
    <mergeCell ref="C35:D35"/>
    <mergeCell ref="B37:D37"/>
    <mergeCell ref="C38:D38"/>
    <mergeCell ref="B41:D41"/>
    <mergeCell ref="C42:D42"/>
    <mergeCell ref="C30:D30"/>
    <mergeCell ref="B28:D28"/>
  </mergeCells>
  <phoneticPr fontId="2" type="noConversion"/>
  <printOptions horizontalCentered="1"/>
  <pageMargins left="0.59055118110236227" right="0.59055118110236227" top="0.78740157480314965" bottom="0.78740157480314965" header="0.70866141732283472" footer="0.51181102362204722"/>
  <pageSetup paperSize="9" scale="55" orientation="portrait" horizontalDpi="4294967293" r:id="rId1"/>
  <headerFooter alignWithMargins="0">
    <oddHeader xml:space="preserve">&amp;C&amp;"Algerian,Félkövér"&amp;14Enese község önkorMÁNYZAT
2015. ÉVI KÖLTSÉGVETÉSÉNEK ÖSSZEVONT MÉRLEGE&amp;R&amp;"MS Sans Serif,Félkövér dőlt"1. számú melléklet
</oddHeader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topLeftCell="A4" workbookViewId="0">
      <selection activeCell="F19" sqref="F19"/>
    </sheetView>
  </sheetViews>
  <sheetFormatPr defaultRowHeight="12.75"/>
  <cols>
    <col min="1" max="1" width="9.140625" style="14"/>
    <col min="2" max="2" width="11" style="472" customWidth="1"/>
    <col min="3" max="3" width="12" style="14" customWidth="1"/>
    <col min="4" max="4" width="41.7109375" style="14" bestFit="1" customWidth="1"/>
    <col min="5" max="5" width="12.7109375" style="410" customWidth="1"/>
    <col min="6" max="6" width="15.7109375" style="66" customWidth="1"/>
    <col min="7" max="7" width="15.28515625" style="66" customWidth="1"/>
    <col min="8" max="8" width="14.140625" style="14" customWidth="1"/>
    <col min="9" max="16384" width="9.140625" style="14"/>
  </cols>
  <sheetData>
    <row r="1" spans="1:11">
      <c r="E1" s="408"/>
      <c r="F1" s="785" t="s">
        <v>179</v>
      </c>
      <c r="G1" s="785"/>
    </row>
    <row r="2" spans="1:11" ht="16.5" customHeight="1">
      <c r="A2" s="789" t="s">
        <v>56</v>
      </c>
      <c r="B2" s="789"/>
      <c r="C2" s="789"/>
      <c r="D2" s="789"/>
      <c r="E2" s="789"/>
      <c r="F2" s="789"/>
      <c r="G2" s="789"/>
    </row>
    <row r="3" spans="1:11" ht="15" customHeight="1">
      <c r="A3" s="790" t="s">
        <v>275</v>
      </c>
      <c r="B3" s="790"/>
      <c r="C3" s="790"/>
      <c r="D3" s="790"/>
      <c r="E3" s="790"/>
      <c r="F3" s="790"/>
      <c r="G3" s="790"/>
    </row>
    <row r="4" spans="1:11" ht="15" customHeight="1">
      <c r="A4" s="786" t="s">
        <v>272</v>
      </c>
      <c r="B4" s="786"/>
      <c r="C4" s="786"/>
      <c r="D4" s="786"/>
      <c r="E4" s="786"/>
      <c r="F4" s="786"/>
      <c r="G4" s="786"/>
    </row>
    <row r="5" spans="1:11" ht="13.5" thickBot="1">
      <c r="A5" s="86" t="s">
        <v>322</v>
      </c>
      <c r="C5" s="409"/>
      <c r="D5" s="409"/>
      <c r="G5" s="134" t="s">
        <v>321</v>
      </c>
    </row>
    <row r="6" spans="1:11" s="203" customFormat="1" ht="41.25" customHeight="1" thickBot="1">
      <c r="A6" s="201" t="s">
        <v>6</v>
      </c>
      <c r="B6" s="468" t="s">
        <v>320</v>
      </c>
      <c r="C6" s="787" t="s">
        <v>4</v>
      </c>
      <c r="D6" s="788"/>
      <c r="E6" s="202" t="s">
        <v>93</v>
      </c>
      <c r="F6" s="202" t="s">
        <v>89</v>
      </c>
      <c r="G6" s="265" t="s">
        <v>90</v>
      </c>
    </row>
    <row r="7" spans="1:11" ht="27.95" customHeight="1">
      <c r="A7" s="78">
        <v>1</v>
      </c>
      <c r="B7" s="469" t="s">
        <v>428</v>
      </c>
      <c r="C7" s="781" t="s">
        <v>429</v>
      </c>
      <c r="D7" s="782"/>
      <c r="E7" s="411">
        <v>10795</v>
      </c>
      <c r="F7" s="412">
        <v>10795</v>
      </c>
      <c r="G7" s="68"/>
    </row>
    <row r="8" spans="1:11" ht="27.95" customHeight="1">
      <c r="A8" s="79">
        <v>2</v>
      </c>
      <c r="B8" s="470" t="s">
        <v>430</v>
      </c>
      <c r="C8" s="783" t="s">
        <v>431</v>
      </c>
      <c r="D8" s="784"/>
      <c r="E8" s="413">
        <v>15875</v>
      </c>
      <c r="F8" s="414">
        <v>15875</v>
      </c>
      <c r="G8" s="68"/>
    </row>
    <row r="9" spans="1:11" ht="27.95" customHeight="1">
      <c r="A9" s="79">
        <v>3</v>
      </c>
      <c r="B9" s="470" t="s">
        <v>327</v>
      </c>
      <c r="C9" s="783" t="s">
        <v>432</v>
      </c>
      <c r="D9" s="784"/>
      <c r="E9" s="413">
        <v>19050</v>
      </c>
      <c r="F9" s="414">
        <v>19050</v>
      </c>
      <c r="G9" s="68"/>
    </row>
    <row r="10" spans="1:11" ht="27.95" customHeight="1">
      <c r="A10" s="79">
        <v>4</v>
      </c>
      <c r="B10" s="470" t="s">
        <v>323</v>
      </c>
      <c r="C10" s="783" t="s">
        <v>248</v>
      </c>
      <c r="D10" s="784"/>
      <c r="E10" s="413">
        <v>12440</v>
      </c>
      <c r="F10" s="414">
        <v>12440</v>
      </c>
      <c r="G10" s="68"/>
    </row>
    <row r="11" spans="1:11" ht="27.95" customHeight="1">
      <c r="A11" s="79">
        <v>5</v>
      </c>
      <c r="B11" s="470" t="s">
        <v>329</v>
      </c>
      <c r="C11" s="783" t="s">
        <v>247</v>
      </c>
      <c r="D11" s="784"/>
      <c r="E11" s="413">
        <v>12431</v>
      </c>
      <c r="F11" s="414">
        <v>12431</v>
      </c>
      <c r="G11" s="68"/>
    </row>
    <row r="12" spans="1:11" ht="27.95" customHeight="1">
      <c r="A12" s="79">
        <v>6</v>
      </c>
      <c r="B12" s="694" t="s">
        <v>326</v>
      </c>
      <c r="C12" s="695" t="s">
        <v>433</v>
      </c>
      <c r="E12" s="413">
        <v>898</v>
      </c>
      <c r="F12" s="414">
        <v>898</v>
      </c>
      <c r="G12" s="68"/>
      <c r="J12" s="287"/>
      <c r="K12" s="287"/>
    </row>
    <row r="13" spans="1:11" ht="27.95" customHeight="1">
      <c r="A13" s="79">
        <v>7</v>
      </c>
      <c r="B13" s="470" t="s">
        <v>328</v>
      </c>
      <c r="C13" s="783" t="s">
        <v>15</v>
      </c>
      <c r="D13" s="784"/>
      <c r="E13" s="413">
        <v>3175</v>
      </c>
      <c r="F13" s="414">
        <v>3175</v>
      </c>
      <c r="G13" s="68"/>
    </row>
    <row r="14" spans="1:11" ht="27.95" customHeight="1">
      <c r="A14" s="79">
        <v>8</v>
      </c>
      <c r="B14" s="470" t="s">
        <v>324</v>
      </c>
      <c r="C14" s="783" t="s">
        <v>249</v>
      </c>
      <c r="D14" s="784"/>
      <c r="E14" s="413">
        <v>543</v>
      </c>
      <c r="F14" s="414">
        <v>543</v>
      </c>
      <c r="G14" s="68"/>
    </row>
    <row r="15" spans="1:11" ht="27.95" customHeight="1">
      <c r="A15" s="79">
        <v>9</v>
      </c>
      <c r="B15" s="470" t="s">
        <v>434</v>
      </c>
      <c r="C15" s="783" t="s">
        <v>435</v>
      </c>
      <c r="D15" s="784"/>
      <c r="E15" s="413">
        <v>1245</v>
      </c>
      <c r="F15" s="414">
        <v>1245</v>
      </c>
      <c r="G15" s="68"/>
    </row>
    <row r="16" spans="1:11" ht="27.95" customHeight="1">
      <c r="A16" s="79">
        <v>10</v>
      </c>
      <c r="B16" s="470" t="s">
        <v>436</v>
      </c>
      <c r="C16" s="783" t="s">
        <v>437</v>
      </c>
      <c r="D16" s="784"/>
      <c r="E16" s="413">
        <v>913</v>
      </c>
      <c r="F16" s="414">
        <v>913</v>
      </c>
      <c r="G16" s="68"/>
    </row>
    <row r="17" spans="1:10" ht="27.95" customHeight="1">
      <c r="A17" s="79">
        <v>11</v>
      </c>
      <c r="B17" s="470" t="s">
        <v>438</v>
      </c>
      <c r="C17" s="783" t="s">
        <v>439</v>
      </c>
      <c r="D17" s="784"/>
      <c r="E17" s="413">
        <v>520</v>
      </c>
      <c r="F17" s="415">
        <v>520</v>
      </c>
      <c r="G17" s="68"/>
      <c r="J17" s="287"/>
    </row>
    <row r="18" spans="1:10" ht="27.95" customHeight="1">
      <c r="A18" s="79">
        <v>12</v>
      </c>
      <c r="B18" s="470" t="s">
        <v>440</v>
      </c>
      <c r="C18" s="779" t="s">
        <v>441</v>
      </c>
      <c r="D18" s="780"/>
      <c r="E18" s="413">
        <v>3594</v>
      </c>
      <c r="F18" s="415">
        <v>3594</v>
      </c>
      <c r="G18" s="416"/>
    </row>
    <row r="19" spans="1:10" ht="27.95" customHeight="1">
      <c r="A19" s="79">
        <v>13</v>
      </c>
      <c r="B19" s="470" t="s">
        <v>442</v>
      </c>
      <c r="C19" s="779" t="s">
        <v>443</v>
      </c>
      <c r="D19" s="780"/>
      <c r="E19" s="413">
        <v>10795</v>
      </c>
      <c r="F19" s="415">
        <v>10795</v>
      </c>
      <c r="G19" s="416"/>
    </row>
    <row r="20" spans="1:10" ht="27.95" customHeight="1">
      <c r="A20" s="79">
        <v>14</v>
      </c>
      <c r="B20" s="470" t="s">
        <v>444</v>
      </c>
      <c r="C20" s="779" t="s">
        <v>445</v>
      </c>
      <c r="D20" s="780"/>
      <c r="E20" s="413">
        <v>712</v>
      </c>
      <c r="F20" s="415">
        <v>712</v>
      </c>
      <c r="G20" s="416"/>
      <c r="H20" s="287"/>
    </row>
    <row r="21" spans="1:10" ht="27.95" customHeight="1" thickBot="1">
      <c r="A21" s="79">
        <v>15</v>
      </c>
      <c r="B21" s="470" t="s">
        <v>325</v>
      </c>
      <c r="C21" s="779" t="s">
        <v>446</v>
      </c>
      <c r="D21" s="780"/>
      <c r="E21" s="413">
        <v>2159</v>
      </c>
      <c r="F21" s="415">
        <v>2159</v>
      </c>
      <c r="G21" s="417"/>
    </row>
    <row r="22" spans="1:10" ht="32.25" customHeight="1" thickBot="1">
      <c r="A22" s="241">
        <v>20</v>
      </c>
      <c r="B22" s="471"/>
      <c r="C22" s="777" t="s">
        <v>16</v>
      </c>
      <c r="D22" s="778"/>
      <c r="E22" s="130">
        <f>SUM(E7:E21)</f>
        <v>95145</v>
      </c>
      <c r="F22" s="130">
        <f>SUM(F7:F21)</f>
        <v>95145</v>
      </c>
      <c r="G22" s="266">
        <v>0</v>
      </c>
    </row>
    <row r="25" spans="1:10">
      <c r="C25" s="418"/>
      <c r="E25" s="419"/>
    </row>
    <row r="28" spans="1:10">
      <c r="D28" s="66"/>
      <c r="E28" s="14"/>
      <c r="F28" s="14"/>
      <c r="G28" s="14"/>
    </row>
    <row r="29" spans="1:10">
      <c r="D29" s="66"/>
      <c r="E29" s="14"/>
      <c r="F29" s="14"/>
      <c r="G29" s="14"/>
    </row>
    <row r="30" spans="1:10">
      <c r="D30" s="66"/>
      <c r="E30" s="14"/>
      <c r="F30" s="14"/>
      <c r="G30" s="14"/>
    </row>
    <row r="31" spans="1:10">
      <c r="D31" s="66"/>
      <c r="E31" s="14"/>
      <c r="F31" s="14"/>
      <c r="G31" s="14"/>
    </row>
    <row r="32" spans="1:10">
      <c r="D32" s="66"/>
      <c r="E32" s="14"/>
      <c r="F32" s="14"/>
      <c r="G32" s="14"/>
    </row>
    <row r="33" spans="4:7">
      <c r="D33" s="66"/>
      <c r="E33" s="14"/>
      <c r="F33" s="14"/>
      <c r="G33" s="14"/>
    </row>
    <row r="34" spans="4:7">
      <c r="D34" s="66"/>
      <c r="E34" s="14"/>
      <c r="F34" s="14"/>
      <c r="G34" s="14"/>
    </row>
    <row r="35" spans="4:7">
      <c r="D35" s="66"/>
      <c r="E35" s="14"/>
      <c r="F35" s="14"/>
      <c r="G35" s="14"/>
    </row>
    <row r="36" spans="4:7">
      <c r="D36" s="66"/>
      <c r="E36" s="14"/>
      <c r="F36" s="14"/>
      <c r="G36" s="14"/>
    </row>
    <row r="37" spans="4:7">
      <c r="D37" s="66"/>
      <c r="E37" s="14"/>
      <c r="F37" s="14"/>
      <c r="G37" s="14"/>
    </row>
  </sheetData>
  <mergeCells count="20">
    <mergeCell ref="F1:G1"/>
    <mergeCell ref="A4:G4"/>
    <mergeCell ref="C8:D8"/>
    <mergeCell ref="C9:D9"/>
    <mergeCell ref="C6:D6"/>
    <mergeCell ref="A2:G2"/>
    <mergeCell ref="A3:G3"/>
    <mergeCell ref="C22:D22"/>
    <mergeCell ref="C18:D18"/>
    <mergeCell ref="C21:D21"/>
    <mergeCell ref="C7:D7"/>
    <mergeCell ref="C13:D13"/>
    <mergeCell ref="C15:D15"/>
    <mergeCell ref="C16:D16"/>
    <mergeCell ref="C17:D17"/>
    <mergeCell ref="C11:D11"/>
    <mergeCell ref="C19:D19"/>
    <mergeCell ref="C10:D10"/>
    <mergeCell ref="C14:D14"/>
    <mergeCell ref="C20:D20"/>
  </mergeCells>
  <phoneticPr fontId="14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2" orientation="portrait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workbookViewId="0">
      <selection activeCell="A2" sqref="A2:F2"/>
    </sheetView>
  </sheetViews>
  <sheetFormatPr defaultRowHeight="12.75"/>
  <cols>
    <col min="1" max="1" width="37.85546875" style="203" customWidth="1"/>
    <col min="2" max="2" width="14.140625" style="531" customWidth="1"/>
    <col min="3" max="6" width="24.7109375" style="9" customWidth="1"/>
    <col min="7" max="7" width="17.85546875" style="9" customWidth="1"/>
    <col min="8" max="8" width="17.140625" style="9" customWidth="1"/>
    <col min="9" max="16384" width="9.140625" style="9"/>
  </cols>
  <sheetData>
    <row r="1" spans="1:11" ht="12.75" customHeight="1">
      <c r="E1" s="801" t="s">
        <v>180</v>
      </c>
      <c r="F1" s="801"/>
    </row>
    <row r="2" spans="1:11" ht="19.5">
      <c r="A2" s="796" t="s">
        <v>19</v>
      </c>
      <c r="B2" s="796"/>
      <c r="C2" s="796"/>
      <c r="D2" s="796"/>
      <c r="E2" s="796"/>
      <c r="F2" s="796"/>
    </row>
    <row r="3" spans="1:11" ht="15.75">
      <c r="A3" s="797" t="s">
        <v>275</v>
      </c>
      <c r="B3" s="797"/>
      <c r="C3" s="797"/>
      <c r="D3" s="797"/>
      <c r="E3" s="797"/>
      <c r="F3" s="797"/>
    </row>
    <row r="4" spans="1:11" ht="14.25">
      <c r="A4" s="798" t="s">
        <v>273</v>
      </c>
      <c r="B4" s="798"/>
      <c r="C4" s="798"/>
      <c r="D4" s="798"/>
      <c r="E4" s="798"/>
      <c r="F4" s="798"/>
    </row>
    <row r="5" spans="1:11" ht="13.5" thickBot="1">
      <c r="F5" s="11" t="s">
        <v>2</v>
      </c>
    </row>
    <row r="6" spans="1:11" ht="24.75" customHeight="1">
      <c r="A6" s="805" t="s">
        <v>20</v>
      </c>
      <c r="B6" s="799" t="s">
        <v>320</v>
      </c>
      <c r="C6" s="803" t="s">
        <v>21</v>
      </c>
      <c r="D6" s="803"/>
      <c r="E6" s="803" t="s">
        <v>22</v>
      </c>
      <c r="F6" s="804"/>
    </row>
    <row r="7" spans="1:11" ht="24.75" customHeight="1" thickBot="1">
      <c r="A7" s="806"/>
      <c r="B7" s="800"/>
      <c r="C7" s="651" t="s">
        <v>91</v>
      </c>
      <c r="D7" s="651" t="s">
        <v>92</v>
      </c>
      <c r="E7" s="651" t="s">
        <v>91</v>
      </c>
      <c r="F7" s="652" t="s">
        <v>92</v>
      </c>
    </row>
    <row r="8" spans="1:11" ht="18">
      <c r="A8" s="526" t="s">
        <v>449</v>
      </c>
      <c r="B8" s="532">
        <v>84031</v>
      </c>
      <c r="C8" s="453">
        <v>400</v>
      </c>
      <c r="D8" s="453"/>
      <c r="E8" s="454"/>
      <c r="F8" s="455"/>
    </row>
    <row r="9" spans="1:11" ht="18">
      <c r="A9" s="525" t="s">
        <v>450</v>
      </c>
      <c r="B9" s="533">
        <v>81031</v>
      </c>
      <c r="C9" s="456"/>
      <c r="D9" s="456">
        <v>50</v>
      </c>
      <c r="E9" s="457"/>
      <c r="F9" s="458"/>
      <c r="H9" s="61"/>
    </row>
    <row r="10" spans="1:11" ht="18">
      <c r="A10" s="525" t="s">
        <v>451</v>
      </c>
      <c r="B10" s="534">
        <v>81041</v>
      </c>
      <c r="C10" s="456"/>
      <c r="D10" s="456">
        <v>100</v>
      </c>
      <c r="E10" s="459"/>
      <c r="F10" s="458"/>
      <c r="H10" s="61"/>
      <c r="K10" s="61"/>
    </row>
    <row r="11" spans="1:11" ht="18">
      <c r="A11" s="525" t="s">
        <v>452</v>
      </c>
      <c r="B11" s="534">
        <v>81041</v>
      </c>
      <c r="C11" s="456"/>
      <c r="D11" s="456">
        <v>50</v>
      </c>
      <c r="E11" s="459"/>
      <c r="F11" s="458"/>
      <c r="H11" s="61"/>
      <c r="K11" s="61"/>
    </row>
    <row r="12" spans="1:11" ht="18">
      <c r="A12" s="525" t="s">
        <v>453</v>
      </c>
      <c r="B12" s="534">
        <v>84031</v>
      </c>
      <c r="C12" s="456"/>
      <c r="D12" s="456">
        <v>100</v>
      </c>
      <c r="E12" s="459"/>
      <c r="F12" s="458"/>
    </row>
    <row r="13" spans="1:11" ht="17.25" customHeight="1">
      <c r="A13" s="525" t="s">
        <v>454</v>
      </c>
      <c r="B13" s="534">
        <v>84031</v>
      </c>
      <c r="C13" s="456"/>
      <c r="D13" s="456">
        <v>1780</v>
      </c>
      <c r="E13" s="460"/>
      <c r="F13" s="458"/>
    </row>
    <row r="14" spans="1:11" ht="18">
      <c r="A14" s="527" t="s">
        <v>455</v>
      </c>
      <c r="B14" s="535">
        <v>84031</v>
      </c>
      <c r="C14" s="460"/>
      <c r="D14" s="460">
        <v>100</v>
      </c>
      <c r="E14" s="456"/>
      <c r="F14" s="458"/>
    </row>
    <row r="15" spans="1:11" ht="30">
      <c r="A15" s="527" t="s">
        <v>456</v>
      </c>
      <c r="B15" s="535">
        <v>84031</v>
      </c>
      <c r="C15" s="460"/>
      <c r="D15" s="460">
        <v>300</v>
      </c>
      <c r="E15" s="456"/>
      <c r="F15" s="458"/>
    </row>
    <row r="16" spans="1:11" ht="18">
      <c r="A16" s="527" t="s">
        <v>457</v>
      </c>
      <c r="B16" s="535">
        <v>84031</v>
      </c>
      <c r="C16" s="460"/>
      <c r="D16" s="460">
        <v>60</v>
      </c>
      <c r="E16" s="456"/>
      <c r="F16" s="458"/>
    </row>
    <row r="17" spans="1:11" ht="18.75" thickBot="1">
      <c r="A17" s="527" t="s">
        <v>458</v>
      </c>
      <c r="B17" s="535">
        <v>84031</v>
      </c>
      <c r="C17" s="460"/>
      <c r="D17" s="460">
        <v>160</v>
      </c>
      <c r="E17" s="456"/>
      <c r="F17" s="458"/>
    </row>
    <row r="18" spans="1:11" ht="23.25" customHeight="1" thickBot="1">
      <c r="A18" s="402" t="s">
        <v>18</v>
      </c>
      <c r="B18" s="521"/>
      <c r="C18" s="403">
        <f>SUM(C8:C17)</f>
        <v>400</v>
      </c>
      <c r="D18" s="403">
        <f t="shared" ref="D18:E18" si="0">SUM(D8:D17)</f>
        <v>2700</v>
      </c>
      <c r="E18" s="403">
        <f t="shared" si="0"/>
        <v>0</v>
      </c>
      <c r="F18" s="404">
        <v>0</v>
      </c>
    </row>
    <row r="19" spans="1:11" ht="15">
      <c r="A19" s="528"/>
      <c r="B19" s="536"/>
      <c r="C19" s="15"/>
      <c r="D19" s="15"/>
      <c r="E19" s="15"/>
      <c r="F19" s="15"/>
    </row>
    <row r="20" spans="1:11" ht="14.25">
      <c r="A20" s="802" t="s">
        <v>274</v>
      </c>
      <c r="B20" s="802"/>
      <c r="C20" s="802"/>
      <c r="D20" s="802"/>
      <c r="E20" s="802"/>
      <c r="F20" s="802"/>
    </row>
    <row r="21" spans="1:11" ht="13.5" thickBot="1">
      <c r="F21" s="11"/>
    </row>
    <row r="22" spans="1:11" ht="29.25" customHeight="1">
      <c r="A22" s="791" t="s">
        <v>187</v>
      </c>
      <c r="B22" s="799" t="s">
        <v>320</v>
      </c>
      <c r="C22" s="793" t="s">
        <v>21</v>
      </c>
      <c r="D22" s="794"/>
      <c r="E22" s="793" t="s">
        <v>23</v>
      </c>
      <c r="F22" s="795"/>
    </row>
    <row r="23" spans="1:11" ht="29.25" customHeight="1" thickBot="1">
      <c r="A23" s="792"/>
      <c r="B23" s="800"/>
      <c r="C23" s="653" t="s">
        <v>91</v>
      </c>
      <c r="D23" s="653" t="s">
        <v>92</v>
      </c>
      <c r="E23" s="653" t="s">
        <v>91</v>
      </c>
      <c r="F23" s="654" t="s">
        <v>92</v>
      </c>
    </row>
    <row r="24" spans="1:11" ht="53.25" customHeight="1">
      <c r="A24" s="526" t="s">
        <v>447</v>
      </c>
      <c r="B24" s="537" t="s">
        <v>448</v>
      </c>
      <c r="C24" s="453">
        <v>3069</v>
      </c>
      <c r="D24" s="453"/>
      <c r="E24" s="505"/>
      <c r="F24" s="506"/>
      <c r="G24" s="318"/>
      <c r="H24" s="45"/>
    </row>
    <row r="25" spans="1:11" s="16" customFormat="1" ht="37.5" customHeight="1" thickBot="1">
      <c r="A25" s="529" t="s">
        <v>1</v>
      </c>
      <c r="B25" s="538"/>
      <c r="C25" s="461">
        <f>SUM(C24)</f>
        <v>3069</v>
      </c>
      <c r="D25" s="461">
        <f>SUM(D24)</f>
        <v>0</v>
      </c>
      <c r="E25" s="74">
        <v>0</v>
      </c>
      <c r="F25" s="467">
        <v>0</v>
      </c>
      <c r="H25" s="133"/>
      <c r="I25" s="133"/>
      <c r="J25" s="133"/>
      <c r="K25" s="133"/>
    </row>
    <row r="29" spans="1:11">
      <c r="A29" s="530"/>
      <c r="B29" s="539"/>
    </row>
  </sheetData>
  <mergeCells count="13">
    <mergeCell ref="E1:F1"/>
    <mergeCell ref="A20:F20"/>
    <mergeCell ref="C6:D6"/>
    <mergeCell ref="E6:F6"/>
    <mergeCell ref="A6:A7"/>
    <mergeCell ref="B6:B7"/>
    <mergeCell ref="A22:A23"/>
    <mergeCell ref="C22:D22"/>
    <mergeCell ref="E22:F22"/>
    <mergeCell ref="A2:F2"/>
    <mergeCell ref="A3:F3"/>
    <mergeCell ref="A4:F4"/>
    <mergeCell ref="B22:B23"/>
  </mergeCells>
  <phoneticPr fontId="14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90" orientation="landscape" horizontalDpi="300" verticalDpi="300" r:id="rId1"/>
  <headerFooter alignWithMargins="0">
    <oddFooter xml:space="preserve">&amp;R
</oddFooter>
  </headerFooter>
  <colBreaks count="1" manualBreakCount="1">
    <brk id="11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A2" sqref="A2:C2"/>
    </sheetView>
  </sheetViews>
  <sheetFormatPr defaultRowHeight="15"/>
  <cols>
    <col min="1" max="1" width="8.140625" style="122" customWidth="1"/>
    <col min="2" max="2" width="64" style="122" customWidth="1"/>
    <col min="3" max="3" width="16.7109375" style="122" customWidth="1"/>
    <col min="4" max="16384" width="9.140625" style="122"/>
  </cols>
  <sheetData>
    <row r="1" spans="1:4">
      <c r="C1" s="426" t="s">
        <v>181</v>
      </c>
    </row>
    <row r="2" spans="1:4" ht="47.25" customHeight="1">
      <c r="A2" s="807" t="s">
        <v>83</v>
      </c>
      <c r="B2" s="807"/>
      <c r="C2" s="807"/>
    </row>
    <row r="3" spans="1:4" ht="15.95" customHeight="1" thickBot="1">
      <c r="A3" s="112"/>
      <c r="B3" s="112"/>
      <c r="C3" s="123" t="s">
        <v>82</v>
      </c>
      <c r="D3" s="124"/>
    </row>
    <row r="4" spans="1:4" ht="44.25" customHeight="1" thickBot="1">
      <c r="A4" s="113" t="s">
        <v>31</v>
      </c>
      <c r="B4" s="114" t="s">
        <v>79</v>
      </c>
      <c r="C4" s="115" t="s">
        <v>299</v>
      </c>
    </row>
    <row r="5" spans="1:4" ht="26.25" customHeight="1" thickBot="1">
      <c r="A5" s="116">
        <v>1</v>
      </c>
      <c r="B5" s="117">
        <v>2</v>
      </c>
      <c r="C5" s="118">
        <v>3</v>
      </c>
    </row>
    <row r="6" spans="1:4" ht="26.25" customHeight="1">
      <c r="A6" s="119" t="s">
        <v>36</v>
      </c>
      <c r="B6" s="204" t="s">
        <v>45</v>
      </c>
      <c r="C6" s="125">
        <v>67680</v>
      </c>
    </row>
    <row r="7" spans="1:4" ht="33.75" customHeight="1">
      <c r="A7" s="120" t="s">
        <v>38</v>
      </c>
      <c r="B7" s="205" t="s">
        <v>119</v>
      </c>
      <c r="C7" s="126">
        <v>2524</v>
      </c>
    </row>
    <row r="8" spans="1:4" ht="26.25" customHeight="1">
      <c r="A8" s="120" t="s">
        <v>10</v>
      </c>
      <c r="B8" s="206" t="s">
        <v>80</v>
      </c>
      <c r="C8" s="126">
        <v>210</v>
      </c>
    </row>
    <row r="9" spans="1:4" ht="33" customHeight="1">
      <c r="A9" s="120" t="s">
        <v>11</v>
      </c>
      <c r="B9" s="206" t="s">
        <v>120</v>
      </c>
      <c r="C9" s="126">
        <v>10000</v>
      </c>
    </row>
    <row r="10" spans="1:4" ht="26.25" customHeight="1">
      <c r="A10" s="121" t="s">
        <v>12</v>
      </c>
      <c r="B10" s="206" t="s">
        <v>121</v>
      </c>
      <c r="C10" s="127"/>
    </row>
    <row r="11" spans="1:4" ht="26.25" customHeight="1" thickBot="1">
      <c r="A11" s="120" t="s">
        <v>13</v>
      </c>
      <c r="B11" s="207" t="s">
        <v>81</v>
      </c>
      <c r="C11" s="126">
        <v>0</v>
      </c>
    </row>
    <row r="12" spans="1:4" ht="26.25" customHeight="1" thickBot="1">
      <c r="A12" s="808" t="s">
        <v>84</v>
      </c>
      <c r="B12" s="809"/>
      <c r="C12" s="128">
        <f>SUM(C6:C11)</f>
        <v>80414</v>
      </c>
    </row>
    <row r="13" spans="1:4" ht="23.25" customHeight="1">
      <c r="A13" s="810"/>
      <c r="B13" s="810"/>
      <c r="C13" s="810"/>
    </row>
  </sheetData>
  <mergeCells count="3">
    <mergeCell ref="A2:C2"/>
    <mergeCell ref="A12:B12"/>
    <mergeCell ref="A13:C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B18" sqref="B18"/>
    </sheetView>
  </sheetViews>
  <sheetFormatPr defaultColWidth="12.7109375" defaultRowHeight="12.75"/>
  <cols>
    <col min="1" max="1" width="5.7109375" customWidth="1"/>
    <col min="2" max="2" width="30.5703125" customWidth="1"/>
    <col min="3" max="6" width="12.7109375" customWidth="1"/>
  </cols>
  <sheetData>
    <row r="1" spans="1:6">
      <c r="E1" s="811" t="s">
        <v>78</v>
      </c>
      <c r="F1" s="811"/>
    </row>
    <row r="2" spans="1:6" ht="17.25">
      <c r="A2" s="812" t="s">
        <v>27</v>
      </c>
      <c r="B2" s="812"/>
      <c r="C2" s="812"/>
      <c r="D2" s="812"/>
      <c r="E2" s="812"/>
      <c r="F2" s="812"/>
    </row>
    <row r="3" spans="1:6" ht="14.25">
      <c r="A3" s="813" t="s">
        <v>28</v>
      </c>
      <c r="B3" s="813"/>
      <c r="C3" s="813"/>
      <c r="D3" s="813"/>
      <c r="E3" s="813"/>
      <c r="F3" s="813"/>
    </row>
    <row r="4" spans="1:6" ht="33.75" customHeight="1">
      <c r="A4" s="18"/>
      <c r="B4" s="18"/>
      <c r="C4" s="18"/>
      <c r="D4" s="18"/>
      <c r="E4" s="18"/>
      <c r="F4" s="18"/>
    </row>
    <row r="5" spans="1:6" ht="15.75">
      <c r="A5" s="19" t="s">
        <v>29</v>
      </c>
      <c r="B5" s="20"/>
      <c r="C5" s="20"/>
      <c r="D5" s="20"/>
      <c r="E5" s="20"/>
      <c r="F5" s="20"/>
    </row>
    <row r="6" spans="1:6" ht="15.75">
      <c r="A6" s="20"/>
      <c r="B6" s="20"/>
      <c r="C6" s="20"/>
      <c r="D6" s="20"/>
      <c r="E6" s="20"/>
      <c r="F6" s="20"/>
    </row>
    <row r="7" spans="1:6" ht="15.75">
      <c r="A7" s="19" t="s">
        <v>30</v>
      </c>
      <c r="B7" s="20"/>
      <c r="C7" s="20"/>
      <c r="D7" s="20"/>
      <c r="E7" s="20"/>
      <c r="F7" s="20"/>
    </row>
    <row r="8" spans="1:6" ht="15.75">
      <c r="A8" s="19"/>
      <c r="B8" s="20"/>
      <c r="C8" s="20"/>
      <c r="D8" s="20"/>
      <c r="E8" s="20"/>
      <c r="F8" s="20"/>
    </row>
    <row r="9" spans="1:6" ht="15">
      <c r="A9" s="75" t="s">
        <v>50</v>
      </c>
      <c r="B9" s="76"/>
      <c r="C9" s="76"/>
      <c r="D9" s="76"/>
      <c r="E9" s="76"/>
      <c r="F9" s="21"/>
    </row>
    <row r="10" spans="1:6" ht="15">
      <c r="A10" s="75"/>
      <c r="B10" s="76"/>
      <c r="C10" s="76"/>
      <c r="D10" s="76"/>
      <c r="E10" s="76"/>
      <c r="F10" s="21"/>
    </row>
    <row r="11" spans="1:6" ht="15">
      <c r="A11" s="75" t="s">
        <v>51</v>
      </c>
      <c r="B11" s="76"/>
      <c r="C11" s="76"/>
      <c r="D11" s="76"/>
      <c r="E11" s="76"/>
    </row>
    <row r="12" spans="1:6" ht="13.5" thickBot="1"/>
    <row r="13" spans="1:6" ht="39" thickBot="1">
      <c r="A13" s="22" t="s">
        <v>31</v>
      </c>
      <c r="B13" s="23" t="s">
        <v>32</v>
      </c>
      <c r="C13" s="24" t="s">
        <v>33</v>
      </c>
      <c r="D13" s="24" t="s">
        <v>34</v>
      </c>
      <c r="E13" s="24" t="s">
        <v>35</v>
      </c>
      <c r="F13" s="25" t="s">
        <v>18</v>
      </c>
    </row>
    <row r="14" spans="1:6" ht="24.75" customHeight="1">
      <c r="A14" s="26" t="s">
        <v>36</v>
      </c>
      <c r="B14" s="27" t="s">
        <v>37</v>
      </c>
      <c r="C14" s="28"/>
      <c r="D14" s="28"/>
      <c r="E14" s="28"/>
      <c r="F14" s="29">
        <v>0</v>
      </c>
    </row>
    <row r="15" spans="1:6" ht="25.5">
      <c r="A15" s="30" t="s">
        <v>38</v>
      </c>
      <c r="B15" s="31" t="s">
        <v>39</v>
      </c>
      <c r="C15" s="32"/>
      <c r="D15" s="32"/>
      <c r="E15" s="32"/>
      <c r="F15" s="33">
        <v>0</v>
      </c>
    </row>
    <row r="16" spans="1:6" ht="25.5">
      <c r="A16" s="30" t="s">
        <v>10</v>
      </c>
      <c r="B16" s="31" t="s">
        <v>40</v>
      </c>
      <c r="C16" s="32"/>
      <c r="D16" s="32"/>
      <c r="E16" s="32"/>
      <c r="F16" s="33">
        <v>0</v>
      </c>
    </row>
    <row r="17" spans="1:6" ht="21" customHeight="1">
      <c r="A17" s="30" t="s">
        <v>11</v>
      </c>
      <c r="B17" s="31" t="s">
        <v>41</v>
      </c>
      <c r="C17" s="32"/>
      <c r="D17" s="32"/>
      <c r="E17" s="32"/>
      <c r="F17" s="33">
        <v>0</v>
      </c>
    </row>
    <row r="18" spans="1:6" ht="40.5" customHeight="1">
      <c r="A18" s="30" t="s">
        <v>12</v>
      </c>
      <c r="B18" s="31" t="s">
        <v>42</v>
      </c>
      <c r="C18" s="32"/>
      <c r="D18" s="32"/>
      <c r="E18" s="32"/>
      <c r="F18" s="33">
        <v>0</v>
      </c>
    </row>
    <row r="19" spans="1:6" ht="21.75" customHeight="1" thickBot="1">
      <c r="A19" s="34" t="s">
        <v>13</v>
      </c>
      <c r="B19" s="35" t="s">
        <v>43</v>
      </c>
      <c r="C19" s="36"/>
      <c r="D19" s="36"/>
      <c r="E19" s="36"/>
      <c r="F19" s="37">
        <v>0</v>
      </c>
    </row>
    <row r="20" spans="1:6" ht="21.75" customHeight="1" thickBot="1">
      <c r="A20" s="38" t="s">
        <v>14</v>
      </c>
      <c r="B20" s="39" t="s">
        <v>18</v>
      </c>
      <c r="C20" s="40">
        <v>0</v>
      </c>
      <c r="D20" s="40">
        <v>0</v>
      </c>
      <c r="E20" s="40">
        <v>0</v>
      </c>
      <c r="F20" s="41">
        <v>0</v>
      </c>
    </row>
    <row r="21" spans="1:6">
      <c r="A21" s="21"/>
      <c r="B21" s="21"/>
      <c r="C21" s="21"/>
      <c r="D21" s="21"/>
      <c r="E21" s="21"/>
      <c r="F21" s="21"/>
    </row>
    <row r="22" spans="1:6">
      <c r="A22" s="21"/>
      <c r="B22" s="21"/>
      <c r="C22" s="21"/>
      <c r="D22" s="21"/>
      <c r="E22" s="21"/>
      <c r="F22" s="21"/>
    </row>
    <row r="23" spans="1:6">
      <c r="A23" s="21"/>
      <c r="B23" s="21"/>
      <c r="C23" s="21"/>
      <c r="D23" s="21"/>
      <c r="E23" s="21"/>
      <c r="F23" s="21"/>
    </row>
    <row r="24" spans="1:6" ht="15.75">
      <c r="A24" s="20" t="s">
        <v>300</v>
      </c>
      <c r="B24" s="21"/>
      <c r="C24" s="21"/>
      <c r="D24" s="21"/>
      <c r="E24" s="21"/>
      <c r="F24" s="21"/>
    </row>
    <row r="25" spans="1:6">
      <c r="A25" s="21"/>
      <c r="B25" s="21"/>
      <c r="C25" s="21"/>
      <c r="D25" s="21"/>
      <c r="E25" s="21"/>
      <c r="F25" s="21"/>
    </row>
    <row r="26" spans="1:6">
      <c r="A26" s="21"/>
      <c r="B26" s="21"/>
      <c r="C26" s="21"/>
      <c r="D26" s="21"/>
      <c r="E26" s="21"/>
      <c r="F26" s="21"/>
    </row>
    <row r="29" spans="1:6" ht="13.5">
      <c r="C29" s="42"/>
      <c r="D29" s="43" t="s">
        <v>44</v>
      </c>
      <c r="E29" s="42"/>
    </row>
  </sheetData>
  <mergeCells count="3">
    <mergeCell ref="E1:F1"/>
    <mergeCell ref="A2:F2"/>
    <mergeCell ref="A3:F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activeCell="G9" sqref="G9"/>
    </sheetView>
  </sheetViews>
  <sheetFormatPr defaultRowHeight="15.75"/>
  <cols>
    <col min="1" max="1" width="8.42578125" style="171" customWidth="1"/>
    <col min="2" max="2" width="8.140625" style="174" customWidth="1"/>
    <col min="3" max="3" width="6.85546875" style="174" customWidth="1"/>
    <col min="4" max="4" width="56.7109375" style="175" customWidth="1"/>
    <col min="5" max="5" width="17.28515625" style="1" customWidth="1"/>
    <col min="6" max="8" width="17.28515625" style="129" customWidth="1"/>
    <col min="9" max="9" width="10.140625" style="1" customWidth="1"/>
    <col min="10" max="10" width="15.42578125" style="1" customWidth="1"/>
    <col min="11" max="16384" width="9.140625" style="1"/>
  </cols>
  <sheetData>
    <row r="1" spans="1:10" ht="24.75" customHeight="1">
      <c r="A1" s="714" t="s">
        <v>8</v>
      </c>
      <c r="B1" s="714"/>
      <c r="C1" s="714"/>
      <c r="D1" s="714"/>
      <c r="E1" s="714"/>
      <c r="F1" s="714"/>
      <c r="G1" s="714"/>
      <c r="H1" s="714"/>
    </row>
    <row r="2" spans="1:10" ht="14.25" customHeight="1" thickBot="1">
      <c r="A2" s="717" t="s">
        <v>174</v>
      </c>
      <c r="B2" s="717"/>
      <c r="C2" s="170"/>
      <c r="D2" s="176"/>
      <c r="H2" s="184" t="s">
        <v>2</v>
      </c>
    </row>
    <row r="3" spans="1:10" s="2" customFormat="1" ht="48.75" customHeight="1" thickBot="1">
      <c r="A3" s="715" t="s">
        <v>4</v>
      </c>
      <c r="B3" s="709"/>
      <c r="C3" s="709"/>
      <c r="D3" s="716"/>
      <c r="E3" s="192" t="s">
        <v>5</v>
      </c>
      <c r="F3" s="187" t="s">
        <v>87</v>
      </c>
      <c r="G3" s="180" t="s">
        <v>88</v>
      </c>
      <c r="H3" s="181" t="s">
        <v>404</v>
      </c>
    </row>
    <row r="4" spans="1:10" s="4" customFormat="1" ht="33" customHeight="1">
      <c r="A4" s="161" t="s">
        <v>36</v>
      </c>
      <c r="B4" s="712" t="s">
        <v>0</v>
      </c>
      <c r="C4" s="712"/>
      <c r="D4" s="713"/>
      <c r="E4" s="194">
        <f>SUM(F4:H4)</f>
        <v>88342</v>
      </c>
      <c r="F4" s="189">
        <v>80470</v>
      </c>
      <c r="G4" s="182"/>
      <c r="H4" s="138">
        <v>7872</v>
      </c>
      <c r="J4" s="280"/>
    </row>
    <row r="5" spans="1:10" s="4" customFormat="1" ht="33" customHeight="1">
      <c r="A5" s="161" t="s">
        <v>38</v>
      </c>
      <c r="B5" s="703" t="s">
        <v>103</v>
      </c>
      <c r="C5" s="703"/>
      <c r="D5" s="719"/>
      <c r="E5" s="194">
        <f t="shared" ref="E5:E18" si="0">SUM(F5:H5)</f>
        <v>22191</v>
      </c>
      <c r="F5" s="189">
        <v>20174</v>
      </c>
      <c r="G5" s="182"/>
      <c r="H5" s="138">
        <v>2017</v>
      </c>
      <c r="J5" s="280"/>
    </row>
    <row r="6" spans="1:10" s="4" customFormat="1" ht="33" customHeight="1">
      <c r="A6" s="161" t="s">
        <v>10</v>
      </c>
      <c r="B6" s="703" t="s">
        <v>104</v>
      </c>
      <c r="C6" s="703"/>
      <c r="D6" s="719"/>
      <c r="E6" s="194">
        <f t="shared" si="0"/>
        <v>105136</v>
      </c>
      <c r="F6" s="190">
        <v>105136</v>
      </c>
      <c r="G6" s="182"/>
      <c r="H6" s="138"/>
      <c r="J6" s="280"/>
    </row>
    <row r="7" spans="1:10" s="4" customFormat="1" ht="33" customHeight="1">
      <c r="A7" s="161" t="s">
        <v>11</v>
      </c>
      <c r="B7" s="703" t="s">
        <v>105</v>
      </c>
      <c r="C7" s="703"/>
      <c r="D7" s="719"/>
      <c r="E7" s="194">
        <f t="shared" si="0"/>
        <v>2333</v>
      </c>
      <c r="F7" s="190">
        <v>2333</v>
      </c>
      <c r="G7" s="185"/>
      <c r="H7" s="137"/>
      <c r="J7" s="280"/>
    </row>
    <row r="8" spans="1:10" s="4" customFormat="1" ht="33" customHeight="1">
      <c r="A8" s="161" t="s">
        <v>12</v>
      </c>
      <c r="B8" s="728" t="s">
        <v>106</v>
      </c>
      <c r="C8" s="728"/>
      <c r="D8" s="729"/>
      <c r="E8" s="194">
        <f t="shared" si="0"/>
        <v>6169</v>
      </c>
      <c r="F8" s="169">
        <f>SUM(F9:F11)</f>
        <v>3469</v>
      </c>
      <c r="G8" s="169">
        <f t="shared" ref="G8:H8" si="1">SUM(G9:G11)</f>
        <v>2700</v>
      </c>
      <c r="H8" s="169">
        <f t="shared" si="1"/>
        <v>0</v>
      </c>
      <c r="J8" s="280"/>
    </row>
    <row r="9" spans="1:10" s="4" customFormat="1" ht="33" customHeight="1">
      <c r="A9" s="145"/>
      <c r="B9" s="153" t="s">
        <v>65</v>
      </c>
      <c r="C9" s="696" t="s">
        <v>239</v>
      </c>
      <c r="D9" s="730"/>
      <c r="E9" s="194">
        <f t="shared" si="0"/>
        <v>0</v>
      </c>
      <c r="F9" s="190"/>
      <c r="G9" s="185"/>
      <c r="H9" s="137"/>
      <c r="J9" s="280"/>
    </row>
    <row r="10" spans="1:10" s="4" customFormat="1" ht="33" customHeight="1">
      <c r="A10" s="145"/>
      <c r="B10" s="153" t="s">
        <v>66</v>
      </c>
      <c r="C10" s="703" t="s">
        <v>240</v>
      </c>
      <c r="D10" s="719"/>
      <c r="E10" s="194">
        <f t="shared" si="0"/>
        <v>3100</v>
      </c>
      <c r="F10" s="239">
        <v>400</v>
      </c>
      <c r="G10" s="396">
        <v>2700</v>
      </c>
      <c r="H10" s="136"/>
      <c r="J10" s="280"/>
    </row>
    <row r="11" spans="1:10" s="4" customFormat="1" ht="33" customHeight="1">
      <c r="A11" s="173"/>
      <c r="B11" s="153" t="s">
        <v>96</v>
      </c>
      <c r="C11" s="703" t="s">
        <v>241</v>
      </c>
      <c r="D11" s="719"/>
      <c r="E11" s="194">
        <f t="shared" si="0"/>
        <v>3069</v>
      </c>
      <c r="F11" s="190">
        <v>3069</v>
      </c>
      <c r="G11" s="185"/>
      <c r="H11" s="137"/>
      <c r="J11" s="280"/>
    </row>
    <row r="12" spans="1:10" s="4" customFormat="1" ht="33" customHeight="1">
      <c r="A12" s="161" t="s">
        <v>13</v>
      </c>
      <c r="B12" s="731" t="s">
        <v>109</v>
      </c>
      <c r="C12" s="731"/>
      <c r="D12" s="732"/>
      <c r="E12" s="194">
        <f t="shared" si="0"/>
        <v>30000</v>
      </c>
      <c r="F12" s="190">
        <v>30000</v>
      </c>
      <c r="G12" s="185"/>
      <c r="H12" s="137"/>
      <c r="J12" s="280"/>
    </row>
    <row r="13" spans="1:10" s="4" customFormat="1" ht="33" customHeight="1">
      <c r="A13" s="161" t="s">
        <v>14</v>
      </c>
      <c r="B13" s="697" t="s">
        <v>110</v>
      </c>
      <c r="C13" s="697"/>
      <c r="D13" s="733"/>
      <c r="E13" s="194">
        <f t="shared" si="0"/>
        <v>12700</v>
      </c>
      <c r="F13" s="191">
        <v>12700</v>
      </c>
      <c r="G13" s="178"/>
      <c r="H13" s="183"/>
      <c r="J13" s="280"/>
    </row>
    <row r="14" spans="1:10" s="4" customFormat="1" ht="33" customHeight="1">
      <c r="A14" s="161" t="s">
        <v>85</v>
      </c>
      <c r="B14" s="703" t="s">
        <v>111</v>
      </c>
      <c r="C14" s="703"/>
      <c r="D14" s="719"/>
      <c r="E14" s="194">
        <f t="shared" si="0"/>
        <v>0</v>
      </c>
      <c r="F14" s="169"/>
      <c r="G14" s="169"/>
      <c r="H14" s="137"/>
      <c r="J14" s="280"/>
    </row>
    <row r="15" spans="1:10" s="4" customFormat="1" ht="33" customHeight="1">
      <c r="A15" s="151"/>
      <c r="B15" s="154" t="s">
        <v>68</v>
      </c>
      <c r="C15" s="703" t="s">
        <v>107</v>
      </c>
      <c r="D15" s="719"/>
      <c r="E15" s="194">
        <f t="shared" si="0"/>
        <v>0</v>
      </c>
      <c r="F15" s="189"/>
      <c r="G15" s="182"/>
      <c r="H15" s="138"/>
      <c r="J15" s="280"/>
    </row>
    <row r="16" spans="1:10" s="4" customFormat="1" ht="33" customHeight="1">
      <c r="A16" s="151"/>
      <c r="B16" s="154" t="s">
        <v>69</v>
      </c>
      <c r="C16" s="703" t="s">
        <v>108</v>
      </c>
      <c r="D16" s="719"/>
      <c r="E16" s="194">
        <f t="shared" si="0"/>
        <v>0</v>
      </c>
      <c r="F16" s="190"/>
      <c r="G16" s="185"/>
      <c r="H16" s="137"/>
      <c r="J16" s="280"/>
    </row>
    <row r="17" spans="1:10" s="4" customFormat="1" ht="33" customHeight="1">
      <c r="A17" s="145" t="s">
        <v>86</v>
      </c>
      <c r="B17" s="703" t="s">
        <v>242</v>
      </c>
      <c r="C17" s="703"/>
      <c r="D17" s="719"/>
      <c r="E17" s="194">
        <f t="shared" si="0"/>
        <v>1500</v>
      </c>
      <c r="F17" s="270">
        <f>SUM(F18:F20)</f>
        <v>1500</v>
      </c>
      <c r="G17" s="396"/>
      <c r="H17" s="397"/>
      <c r="J17" s="280"/>
    </row>
    <row r="18" spans="1:10" s="4" customFormat="1" ht="33" customHeight="1">
      <c r="A18" s="145"/>
      <c r="B18" s="153" t="s">
        <v>253</v>
      </c>
      <c r="C18" s="703" t="s">
        <v>3</v>
      </c>
      <c r="D18" s="719"/>
      <c r="E18" s="194">
        <f t="shared" si="0"/>
        <v>1500</v>
      </c>
      <c r="F18" s="190">
        <v>1500</v>
      </c>
      <c r="G18" s="185"/>
      <c r="H18" s="137"/>
      <c r="J18" s="280"/>
    </row>
    <row r="19" spans="1:10" s="4" customFormat="1" ht="33" customHeight="1">
      <c r="A19" s="145"/>
      <c r="B19" s="153" t="s">
        <v>254</v>
      </c>
      <c r="C19" s="703" t="s">
        <v>245</v>
      </c>
      <c r="D19" s="719"/>
      <c r="E19" s="194"/>
      <c r="F19" s="190"/>
      <c r="G19" s="169"/>
      <c r="H19" s="137"/>
      <c r="J19" s="280"/>
    </row>
    <row r="20" spans="1:10" s="4" customFormat="1" ht="33" customHeight="1" thickBot="1">
      <c r="A20" s="145"/>
      <c r="B20" s="153" t="s">
        <v>255</v>
      </c>
      <c r="C20" s="740" t="s">
        <v>115</v>
      </c>
      <c r="D20" s="741"/>
      <c r="E20" s="194"/>
      <c r="F20" s="351"/>
      <c r="G20" s="352"/>
      <c r="H20" s="353"/>
      <c r="J20" s="280"/>
    </row>
    <row r="21" spans="1:10" s="4" customFormat="1" ht="33" customHeight="1" thickBot="1">
      <c r="A21" s="737" t="s">
        <v>116</v>
      </c>
      <c r="B21" s="738"/>
      <c r="C21" s="738"/>
      <c r="D21" s="739"/>
      <c r="E21" s="193">
        <f>E4+E5+E6+E7+E8+E12+E13+E14+E17</f>
        <v>268371</v>
      </c>
      <c r="F21" s="193">
        <f t="shared" ref="F21:H21" si="2">F4+F5+F6+F7+F8+F12+F13+F14+F17</f>
        <v>255782</v>
      </c>
      <c r="G21" s="193">
        <f t="shared" si="2"/>
        <v>2700</v>
      </c>
      <c r="H21" s="193">
        <f t="shared" si="2"/>
        <v>9889</v>
      </c>
      <c r="J21" s="280"/>
    </row>
    <row r="22" spans="1:10" s="8" customFormat="1" ht="33" customHeight="1" thickBot="1">
      <c r="A22" s="142">
        <v>10</v>
      </c>
      <c r="B22" s="720" t="s">
        <v>256</v>
      </c>
      <c r="C22" s="720"/>
      <c r="D22" s="720"/>
      <c r="E22" s="354">
        <v>0</v>
      </c>
      <c r="F22" s="342">
        <v>0</v>
      </c>
      <c r="G22" s="390">
        <v>0</v>
      </c>
      <c r="H22" s="343">
        <v>0</v>
      </c>
      <c r="J22" s="280"/>
    </row>
    <row r="23" spans="1:10" s="8" customFormat="1" ht="33" customHeight="1">
      <c r="A23" s="179"/>
      <c r="B23" s="168" t="s">
        <v>257</v>
      </c>
      <c r="C23" s="721" t="s">
        <v>243</v>
      </c>
      <c r="D23" s="722"/>
      <c r="E23" s="194">
        <v>0</v>
      </c>
      <c r="F23" s="393">
        <v>0</v>
      </c>
      <c r="G23" s="394"/>
      <c r="H23" s="395"/>
      <c r="J23" s="280"/>
    </row>
    <row r="24" spans="1:10" s="8" customFormat="1" ht="33" customHeight="1" thickBot="1">
      <c r="A24" s="310"/>
      <c r="B24" s="168" t="s">
        <v>258</v>
      </c>
      <c r="C24" s="723" t="s">
        <v>244</v>
      </c>
      <c r="D24" s="724"/>
      <c r="E24" s="286">
        <v>0</v>
      </c>
      <c r="F24" s="391"/>
      <c r="G24" s="392"/>
      <c r="H24" s="353"/>
      <c r="J24" s="280"/>
    </row>
    <row r="25" spans="1:10" s="8" customFormat="1" ht="33" customHeight="1" thickBot="1">
      <c r="A25" s="737" t="s">
        <v>117</v>
      </c>
      <c r="B25" s="738"/>
      <c r="C25" s="738"/>
      <c r="D25" s="739"/>
      <c r="E25" s="196">
        <f>E21+E22</f>
        <v>268371</v>
      </c>
      <c r="F25" s="196">
        <f t="shared" ref="F25:H25" si="3">F21+F22</f>
        <v>255782</v>
      </c>
      <c r="G25" s="196">
        <f t="shared" si="3"/>
        <v>2700</v>
      </c>
      <c r="H25" s="196">
        <f t="shared" si="3"/>
        <v>9889</v>
      </c>
      <c r="J25" s="280"/>
    </row>
    <row r="26" spans="1:10" s="4" customFormat="1" ht="19.5" customHeight="1">
      <c r="A26" s="84"/>
      <c r="B26" s="170"/>
      <c r="C26" s="84"/>
      <c r="D26" s="84"/>
      <c r="E26" s="5"/>
      <c r="F26" s="186"/>
      <c r="G26" s="186"/>
      <c r="H26" s="186"/>
    </row>
    <row r="27" spans="1:10" s="4" customFormat="1" ht="20.100000000000001" customHeight="1">
      <c r="A27" s="84"/>
      <c r="B27" s="170"/>
      <c r="C27" s="84"/>
      <c r="D27" s="84"/>
      <c r="E27" s="5"/>
      <c r="F27" s="186"/>
      <c r="G27" s="186"/>
      <c r="H27" s="186"/>
    </row>
    <row r="28" spans="1:10" s="4" customFormat="1" ht="20.100000000000001" customHeight="1">
      <c r="A28" s="718" t="s">
        <v>74</v>
      </c>
      <c r="B28" s="718"/>
      <c r="C28" s="718"/>
      <c r="D28" s="718"/>
      <c r="E28" s="718"/>
      <c r="F28" s="718"/>
      <c r="G28" s="718"/>
      <c r="H28" s="718"/>
    </row>
    <row r="29" spans="1:10" s="4" customFormat="1" ht="20.100000000000001" customHeight="1" thickBot="1">
      <c r="A29" s="284" t="s">
        <v>75</v>
      </c>
      <c r="B29" s="284"/>
      <c r="E29" s="225"/>
      <c r="F29" s="226"/>
      <c r="G29" s="227">
        <v>0</v>
      </c>
      <c r="H29" s="186"/>
    </row>
    <row r="30" spans="1:10" ht="31.5" customHeight="1" thickBot="1">
      <c r="A30" s="555" t="s">
        <v>36</v>
      </c>
      <c r="B30" s="734" t="s">
        <v>146</v>
      </c>
      <c r="C30" s="735"/>
      <c r="D30" s="736"/>
      <c r="E30" s="656">
        <f>'1.sz.m. önk. össz.bev.'!F40-'1 .sz.m.önk.össz.kiad.'!E21</f>
        <v>0</v>
      </c>
      <c r="F30" s="656">
        <f>'1.sz.m. önk. össz.bev.'!G40-'1 .sz.m.önk.össz.kiad.'!F21</f>
        <v>2700</v>
      </c>
      <c r="G30" s="656">
        <f>'1.sz.m. önk. össz.bev.'!H40-'1 .sz.m.önk.össz.kiad.'!G21</f>
        <v>-2700</v>
      </c>
      <c r="H30" s="656">
        <f>'1.sz.m. önk. össz.bev.'!I40-'1 .sz.m.önk.össz.kiad.'!H21</f>
        <v>0</v>
      </c>
    </row>
    <row r="31" spans="1:10" s="4" customFormat="1" ht="31.5" customHeight="1" thickBot="1">
      <c r="A31" s="655" t="s">
        <v>38</v>
      </c>
      <c r="B31" s="725" t="s">
        <v>268</v>
      </c>
      <c r="C31" s="726"/>
      <c r="D31" s="727"/>
      <c r="E31" s="656">
        <f>'1.sz.m. önk. össz.bev.'!F41-'1 .sz.m.önk.össz.kiad.'!E22</f>
        <v>0</v>
      </c>
      <c r="F31" s="656">
        <f>'1.sz.m. önk. össz.bev.'!G41-'1 .sz.m.önk.össz.kiad.'!F22</f>
        <v>0</v>
      </c>
      <c r="G31" s="656">
        <f>'1.sz.m. önk. össz.bev.'!H41-'1 .sz.m.önk.össz.kiad.'!G22</f>
        <v>0</v>
      </c>
      <c r="H31" s="656">
        <f>'1.sz.m. önk. össz.bev.'!I41-'1 .sz.m.önk.össz.kiad.'!H22</f>
        <v>0</v>
      </c>
    </row>
    <row r="32" spans="1:10">
      <c r="A32" s="172"/>
      <c r="B32" s="83"/>
      <c r="C32" s="228"/>
      <c r="D32" s="229"/>
      <c r="E32" s="230"/>
      <c r="F32" s="226"/>
      <c r="G32" s="227"/>
    </row>
    <row r="33" spans="1:8" ht="15.75" customHeight="1">
      <c r="A33" s="1"/>
      <c r="B33" s="1"/>
      <c r="C33" s="1"/>
      <c r="D33" s="1"/>
      <c r="F33" s="1"/>
      <c r="G33" s="1"/>
      <c r="H33" s="1"/>
    </row>
    <row r="34" spans="1:8" ht="12.75">
      <c r="A34" s="1"/>
      <c r="B34" s="1"/>
      <c r="C34" s="1"/>
      <c r="D34" s="1"/>
      <c r="F34" s="1"/>
      <c r="G34" s="1"/>
      <c r="H34" s="1"/>
    </row>
    <row r="35" spans="1:8" ht="12.75">
      <c r="A35" s="1"/>
      <c r="B35" s="1"/>
      <c r="C35" s="1"/>
      <c r="D35" s="1"/>
      <c r="F35" s="1"/>
      <c r="G35" s="1"/>
      <c r="H35" s="1"/>
    </row>
    <row r="36" spans="1:8" ht="27.2" customHeight="1">
      <c r="A36" s="1"/>
      <c r="B36" s="1"/>
      <c r="C36" s="1"/>
      <c r="D36" s="1"/>
      <c r="F36" s="1"/>
      <c r="G36" s="1"/>
      <c r="H36" s="1"/>
    </row>
    <row r="37" spans="1:8" ht="27.2" customHeight="1">
      <c r="A37" s="1"/>
      <c r="B37" s="1"/>
      <c r="C37" s="1"/>
      <c r="D37" s="1"/>
      <c r="F37" s="1"/>
      <c r="G37" s="1"/>
      <c r="H37" s="1"/>
    </row>
    <row r="38" spans="1:8" ht="27.2" customHeight="1">
      <c r="A38" s="1"/>
      <c r="B38" s="1"/>
      <c r="C38" s="1"/>
      <c r="D38" s="1"/>
      <c r="F38" s="1"/>
      <c r="G38" s="1"/>
      <c r="H38" s="1"/>
    </row>
    <row r="39" spans="1:8" ht="27.2" customHeight="1">
      <c r="A39" s="1"/>
      <c r="B39" s="1"/>
      <c r="C39" s="1"/>
      <c r="D39" s="1"/>
      <c r="F39" s="1"/>
      <c r="G39" s="1"/>
      <c r="H39" s="1"/>
    </row>
    <row r="40" spans="1:8" ht="27.2" customHeight="1">
      <c r="A40" s="1"/>
      <c r="B40" s="1"/>
      <c r="C40" s="1"/>
      <c r="D40" s="1"/>
      <c r="F40" s="1"/>
      <c r="G40" s="1"/>
      <c r="H40" s="1"/>
    </row>
    <row r="41" spans="1:8" ht="27.2" customHeight="1">
      <c r="A41" s="1"/>
      <c r="B41" s="1"/>
      <c r="C41" s="1"/>
      <c r="D41" s="1"/>
      <c r="F41" s="1"/>
      <c r="G41" s="1"/>
      <c r="H41" s="1"/>
    </row>
    <row r="42" spans="1:8" ht="27.2" customHeight="1">
      <c r="A42" s="1"/>
      <c r="B42" s="1"/>
      <c r="C42" s="1"/>
      <c r="D42" s="1"/>
      <c r="F42" s="1"/>
      <c r="G42" s="1"/>
      <c r="H42" s="1"/>
    </row>
    <row r="43" spans="1:8" ht="12.75">
      <c r="A43" s="1"/>
      <c r="B43" s="1"/>
      <c r="C43" s="1"/>
      <c r="D43" s="1"/>
      <c r="F43" s="1"/>
      <c r="G43" s="1"/>
      <c r="H43" s="1"/>
    </row>
  </sheetData>
  <mergeCells count="28">
    <mergeCell ref="B31:D31"/>
    <mergeCell ref="B5:D5"/>
    <mergeCell ref="B6:D6"/>
    <mergeCell ref="B7:D7"/>
    <mergeCell ref="B8:D8"/>
    <mergeCell ref="C9:D9"/>
    <mergeCell ref="C10:D10"/>
    <mergeCell ref="C11:D11"/>
    <mergeCell ref="B12:D12"/>
    <mergeCell ref="B13:D13"/>
    <mergeCell ref="B30:D30"/>
    <mergeCell ref="C16:D16"/>
    <mergeCell ref="A25:D25"/>
    <mergeCell ref="C19:D19"/>
    <mergeCell ref="C20:D20"/>
    <mergeCell ref="A21:D21"/>
    <mergeCell ref="B4:D4"/>
    <mergeCell ref="A1:H1"/>
    <mergeCell ref="A3:D3"/>
    <mergeCell ref="A2:B2"/>
    <mergeCell ref="A28:H28"/>
    <mergeCell ref="B17:D17"/>
    <mergeCell ref="C18:D18"/>
    <mergeCell ref="B14:D14"/>
    <mergeCell ref="C15:D15"/>
    <mergeCell ref="B22:D22"/>
    <mergeCell ref="C23:D23"/>
    <mergeCell ref="C24:D24"/>
  </mergeCells>
  <phoneticPr fontId="2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57" orientation="portrait" r:id="rId1"/>
  <headerFooter differentOddEven="1" alignWithMargins="0">
    <oddHeader xml:space="preserve">&amp;C&amp;"Algerian,Normál"&amp;16enese község  ÖNKORMÁNYZATának
2015.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topLeftCell="A4" workbookViewId="0">
      <selection activeCell="B30" sqref="B30"/>
    </sheetView>
  </sheetViews>
  <sheetFormatPr defaultRowHeight="12.75"/>
  <cols>
    <col min="1" max="1" width="55.5703125" style="14" customWidth="1"/>
    <col min="2" max="2" width="16.7109375" style="14" customWidth="1"/>
    <col min="3" max="3" width="53" style="14" customWidth="1"/>
    <col min="4" max="4" width="16" style="14" customWidth="1"/>
    <col min="5" max="5" width="11.140625" style="14" customWidth="1"/>
    <col min="6" max="16384" width="9.140625" style="14"/>
  </cols>
  <sheetData>
    <row r="1" spans="1:5">
      <c r="C1" s="742" t="s">
        <v>24</v>
      </c>
      <c r="D1" s="742"/>
    </row>
    <row r="2" spans="1:5" ht="19.5">
      <c r="A2" s="743" t="s">
        <v>17</v>
      </c>
      <c r="B2" s="743"/>
      <c r="C2" s="743"/>
      <c r="D2" s="743"/>
    </row>
    <row r="3" spans="1:5" ht="11.25" customHeight="1">
      <c r="A3" s="90"/>
      <c r="B3" s="90"/>
      <c r="C3" s="90"/>
      <c r="D3" s="88" t="s">
        <v>2</v>
      </c>
    </row>
    <row r="4" spans="1:5" ht="31.5" customHeight="1" thickBot="1">
      <c r="A4" s="744" t="s">
        <v>182</v>
      </c>
      <c r="B4" s="744"/>
      <c r="C4" s="744"/>
      <c r="D4" s="744"/>
    </row>
    <row r="5" spans="1:5" ht="33" customHeight="1" thickBot="1">
      <c r="A5" s="241" t="s">
        <v>7</v>
      </c>
      <c r="B5" s="242" t="s">
        <v>279</v>
      </c>
      <c r="C5" s="12" t="s">
        <v>8</v>
      </c>
      <c r="D5" s="13" t="s">
        <v>279</v>
      </c>
    </row>
    <row r="6" spans="1:5">
      <c r="A6" s="91" t="s">
        <v>264</v>
      </c>
      <c r="B6" s="92">
        <f>'1.sz.m. önk. össz.bev.'!F5</f>
        <v>74750</v>
      </c>
      <c r="C6" s="240" t="s">
        <v>158</v>
      </c>
      <c r="D6" s="89">
        <f>'1 .sz.m.önk.össz.kiad.'!E4</f>
        <v>88342</v>
      </c>
    </row>
    <row r="7" spans="1:5">
      <c r="A7" s="94" t="s">
        <v>265</v>
      </c>
      <c r="B7" s="95">
        <f>'1.sz.m. önk. össz.bev.'!F18</f>
        <v>60746</v>
      </c>
      <c r="C7" s="67" t="s">
        <v>159</v>
      </c>
      <c r="D7" s="68">
        <f>'1 .sz.m.önk.össz.kiad.'!E5</f>
        <v>22191</v>
      </c>
    </row>
    <row r="8" spans="1:5">
      <c r="A8" s="94" t="s">
        <v>266</v>
      </c>
      <c r="B8" s="95">
        <f>'1.sz.m. önk. össz.bev.'!F21</f>
        <v>122875</v>
      </c>
      <c r="C8" s="67" t="s">
        <v>160</v>
      </c>
      <c r="D8" s="68">
        <f>'1 .sz.m.önk.össz.kiad.'!E6</f>
        <v>105136</v>
      </c>
    </row>
    <row r="9" spans="1:5">
      <c r="A9" s="94" t="s">
        <v>267</v>
      </c>
      <c r="B9" s="95">
        <f>'1.sz.m. önk. össz.bev.'!F34</f>
        <v>0</v>
      </c>
      <c r="C9" s="67" t="s">
        <v>161</v>
      </c>
      <c r="D9" s="68">
        <f>'1 .sz.m.önk.össz.kiad.'!E7</f>
        <v>2333</v>
      </c>
    </row>
    <row r="10" spans="1:5">
      <c r="A10" s="94"/>
      <c r="B10" s="95"/>
      <c r="C10" s="96" t="s">
        <v>162</v>
      </c>
      <c r="D10" s="68">
        <f>'1 .sz.m.önk.össz.kiad.'!E8</f>
        <v>6169</v>
      </c>
    </row>
    <row r="11" spans="1:5" ht="13.5" thickBot="1">
      <c r="A11" s="401"/>
      <c r="B11" s="251"/>
      <c r="C11" s="246" t="s">
        <v>163</v>
      </c>
      <c r="D11" s="247">
        <f>'1 .sz.m.önk.össz.kiad.'!E17</f>
        <v>1500</v>
      </c>
    </row>
    <row r="12" spans="1:5" ht="24" customHeight="1" thickBot="1">
      <c r="A12" s="255" t="s">
        <v>165</v>
      </c>
      <c r="B12" s="248">
        <f>SUM(B6:B11)</f>
        <v>258371</v>
      </c>
      <c r="C12" s="249" t="s">
        <v>166</v>
      </c>
      <c r="D12" s="250">
        <f>SUM(D6:D11)</f>
        <v>225671</v>
      </c>
      <c r="E12" s="66"/>
    </row>
    <row r="13" spans="1:5" ht="18.75" customHeight="1">
      <c r="A13" s="243" t="s">
        <v>147</v>
      </c>
      <c r="B13" s="252"/>
      <c r="C13" s="240" t="s">
        <v>150</v>
      </c>
      <c r="D13" s="244"/>
    </row>
    <row r="14" spans="1:5" ht="15" customHeight="1" thickBot="1">
      <c r="A14" s="256" t="s">
        <v>148</v>
      </c>
      <c r="B14" s="245"/>
      <c r="C14" s="246"/>
      <c r="D14" s="247"/>
    </row>
    <row r="15" spans="1:5" ht="25.5" customHeight="1" thickBot="1">
      <c r="A15" s="98" t="s">
        <v>170</v>
      </c>
      <c r="B15" s="257"/>
      <c r="C15" s="249" t="s">
        <v>173</v>
      </c>
      <c r="D15" s="250"/>
      <c r="E15" s="66"/>
    </row>
    <row r="16" spans="1:5" ht="22.5" customHeight="1" thickBot="1">
      <c r="A16" s="423" t="s">
        <v>149</v>
      </c>
      <c r="B16" s="421">
        <f>B12+B15</f>
        <v>258371</v>
      </c>
      <c r="C16" s="424" t="s">
        <v>151</v>
      </c>
      <c r="D16" s="422">
        <f>D12+D15</f>
        <v>225671</v>
      </c>
      <c r="E16" s="66"/>
    </row>
    <row r="17" spans="1:5" ht="22.5" customHeight="1" thickBot="1">
      <c r="A17" s="523" t="s">
        <v>398</v>
      </c>
      <c r="B17" s="522"/>
      <c r="C17" s="524" t="s">
        <v>399</v>
      </c>
      <c r="D17" s="422">
        <f>B16-D16</f>
        <v>32700</v>
      </c>
      <c r="E17" s="66"/>
    </row>
    <row r="18" spans="1:5" ht="19.5" customHeight="1" thickBot="1">
      <c r="A18" s="523" t="s">
        <v>402</v>
      </c>
      <c r="B18" s="522"/>
      <c r="C18" s="524" t="s">
        <v>403</v>
      </c>
      <c r="D18" s="422"/>
      <c r="E18" s="66"/>
    </row>
    <row r="19" spans="1:5" ht="30" customHeight="1" thickBot="1">
      <c r="A19" s="744" t="s">
        <v>183</v>
      </c>
      <c r="B19" s="744"/>
      <c r="C19" s="744"/>
      <c r="D19" s="744"/>
      <c r="E19" s="66"/>
    </row>
    <row r="20" spans="1:5">
      <c r="A20" s="91" t="s">
        <v>152</v>
      </c>
      <c r="B20" s="97"/>
      <c r="C20" s="93" t="s">
        <v>155</v>
      </c>
      <c r="D20" s="89">
        <f>'1 .sz.m.önk.össz.kiad.'!E12</f>
        <v>30000</v>
      </c>
    </row>
    <row r="21" spans="1:5">
      <c r="A21" s="94" t="s">
        <v>153</v>
      </c>
      <c r="B21" s="95"/>
      <c r="C21" s="67" t="s">
        <v>156</v>
      </c>
      <c r="D21" s="68">
        <f>'1 .sz.m.önk.össz.kiad.'!E13</f>
        <v>12700</v>
      </c>
    </row>
    <row r="22" spans="1:5">
      <c r="A22" s="94" t="s">
        <v>154</v>
      </c>
      <c r="B22" s="95">
        <f>'1.sz.m. önk. össz.bev.'!F37</f>
        <v>10000</v>
      </c>
      <c r="C22" s="67" t="s">
        <v>157</v>
      </c>
      <c r="D22" s="68"/>
    </row>
    <row r="23" spans="1:5" ht="13.5" thickBot="1">
      <c r="A23" s="94"/>
      <c r="B23" s="95"/>
      <c r="C23" s="67" t="s">
        <v>164</v>
      </c>
      <c r="D23" s="68"/>
    </row>
    <row r="24" spans="1:5" ht="29.25" customHeight="1" thickBot="1">
      <c r="A24" s="255" t="s">
        <v>168</v>
      </c>
      <c r="B24" s="248">
        <f>SUM(B20:B23)</f>
        <v>10000</v>
      </c>
      <c r="C24" s="254" t="s">
        <v>167</v>
      </c>
      <c r="D24" s="250">
        <f>SUM(D20:D23)</f>
        <v>42700</v>
      </c>
      <c r="E24" s="66"/>
    </row>
    <row r="25" spans="1:5" ht="15" customHeight="1">
      <c r="A25" s="243" t="s">
        <v>147</v>
      </c>
      <c r="B25" s="252"/>
      <c r="C25" s="253" t="s">
        <v>169</v>
      </c>
      <c r="D25" s="244"/>
    </row>
    <row r="26" spans="1:5" ht="13.5" thickBot="1">
      <c r="A26" s="256" t="s">
        <v>148</v>
      </c>
      <c r="B26" s="259"/>
      <c r="C26" s="260"/>
      <c r="D26" s="247"/>
    </row>
    <row r="27" spans="1:5" ht="25.5" customHeight="1" thickBot="1">
      <c r="A27" s="261" t="s">
        <v>171</v>
      </c>
      <c r="B27" s="248"/>
      <c r="C27" s="262" t="s">
        <v>172</v>
      </c>
      <c r="D27" s="258"/>
      <c r="E27" s="66"/>
    </row>
    <row r="28" spans="1:5" ht="26.25" customHeight="1" thickBot="1">
      <c r="A28" s="425" t="s">
        <v>400</v>
      </c>
      <c r="B28" s="263">
        <f>B24+B27</f>
        <v>10000</v>
      </c>
      <c r="C28" s="425" t="s">
        <v>401</v>
      </c>
      <c r="D28" s="264">
        <f>D24+D27</f>
        <v>42700</v>
      </c>
      <c r="E28" s="66"/>
    </row>
    <row r="29" spans="1:5" ht="22.5" customHeight="1" thickBot="1">
      <c r="A29" s="523" t="s">
        <v>398</v>
      </c>
      <c r="B29" s="522">
        <f>B28-D28</f>
        <v>-32700</v>
      </c>
      <c r="C29" s="524" t="s">
        <v>399</v>
      </c>
      <c r="D29" s="422"/>
      <c r="E29" s="66"/>
    </row>
    <row r="30" spans="1:5" ht="26.25" customHeight="1" thickBot="1">
      <c r="A30" s="523" t="s">
        <v>402</v>
      </c>
      <c r="B30" s="522"/>
      <c r="C30" s="524" t="s">
        <v>403</v>
      </c>
      <c r="D30" s="422"/>
      <c r="E30" s="66"/>
    </row>
    <row r="31" spans="1:5" ht="26.25" customHeight="1">
      <c r="A31" s="657"/>
      <c r="B31" s="658"/>
      <c r="C31" s="659"/>
      <c r="D31" s="660"/>
      <c r="E31" s="66"/>
    </row>
    <row r="32" spans="1:5">
      <c r="A32" s="661"/>
      <c r="B32" s="661"/>
      <c r="C32" s="661"/>
      <c r="D32" s="661"/>
    </row>
  </sheetData>
  <mergeCells count="4">
    <mergeCell ref="C1:D1"/>
    <mergeCell ref="A2:D2"/>
    <mergeCell ref="A19:D19"/>
    <mergeCell ref="A4:D4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86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0"/>
  <sheetViews>
    <sheetView topLeftCell="A47" workbookViewId="0">
      <selection activeCell="G58" sqref="G58:I58"/>
    </sheetView>
  </sheetViews>
  <sheetFormatPr defaultRowHeight="12.75"/>
  <cols>
    <col min="1" max="2" width="5.7109375" style="305" customWidth="1"/>
    <col min="3" max="3" width="7.5703125" style="305" customWidth="1"/>
    <col min="4" max="4" width="56.7109375" style="306" customWidth="1"/>
    <col min="5" max="5" width="10.140625" style="490" customWidth="1"/>
    <col min="6" max="6" width="19.5703125" style="289" customWidth="1"/>
    <col min="7" max="8" width="19.5703125" style="290" customWidth="1"/>
    <col min="9" max="9" width="19.5703125" style="291" customWidth="1"/>
    <col min="10" max="10" width="18.28515625" style="290" customWidth="1"/>
    <col min="11" max="11" width="11" style="290" customWidth="1"/>
    <col min="12" max="12" width="12" style="290" customWidth="1"/>
    <col min="13" max="13" width="10.7109375" style="291" customWidth="1"/>
    <col min="14" max="16384" width="9.140625" style="291"/>
  </cols>
  <sheetData>
    <row r="1" spans="1:12">
      <c r="A1" s="146"/>
      <c r="B1" s="146"/>
      <c r="C1" s="146"/>
      <c r="D1" s="147"/>
      <c r="E1" s="484"/>
      <c r="I1" s="73" t="s">
        <v>76</v>
      </c>
    </row>
    <row r="2" spans="1:12" ht="34.5" customHeight="1">
      <c r="A2" s="747" t="s">
        <v>278</v>
      </c>
      <c r="B2" s="747"/>
      <c r="C2" s="747"/>
      <c r="D2" s="747"/>
      <c r="E2" s="747"/>
      <c r="F2" s="747"/>
      <c r="G2" s="747"/>
      <c r="H2" s="747"/>
      <c r="I2" s="747"/>
      <c r="J2" s="231"/>
    </row>
    <row r="3" spans="1:12" ht="13.5" thickBot="1">
      <c r="A3" s="148"/>
      <c r="B3" s="148"/>
      <c r="C3" s="148"/>
      <c r="D3" s="144"/>
      <c r="E3" s="144"/>
      <c r="G3" s="233"/>
      <c r="H3" s="233"/>
      <c r="I3" s="73" t="s">
        <v>2</v>
      </c>
    </row>
    <row r="4" spans="1:12" ht="45.75" customHeight="1" thickBot="1">
      <c r="A4" s="704" t="s">
        <v>6</v>
      </c>
      <c r="B4" s="705"/>
      <c r="C4" s="705"/>
      <c r="D4" s="236" t="s">
        <v>9</v>
      </c>
      <c r="E4" s="491" t="s">
        <v>301</v>
      </c>
      <c r="F4" s="267" t="s">
        <v>5</v>
      </c>
      <c r="G4" s="273" t="s">
        <v>87</v>
      </c>
      <c r="H4" s="236" t="s">
        <v>88</v>
      </c>
      <c r="I4" s="167" t="s">
        <v>405</v>
      </c>
      <c r="L4" s="291"/>
    </row>
    <row r="5" spans="1:12" s="293" customFormat="1" ht="21.75" customHeight="1" thickBot="1">
      <c r="A5" s="159" t="s">
        <v>36</v>
      </c>
      <c r="B5" s="700" t="s">
        <v>207</v>
      </c>
      <c r="C5" s="700"/>
      <c r="D5" s="700"/>
      <c r="E5" s="492" t="s">
        <v>358</v>
      </c>
      <c r="F5" s="405">
        <f>F6+F10+F13+F14+F17</f>
        <v>74750</v>
      </c>
      <c r="G5" s="672">
        <f t="shared" ref="G5:H5" si="0">G6+G10+G13+G14+G17</f>
        <v>74750</v>
      </c>
      <c r="H5" s="662">
        <f t="shared" si="0"/>
        <v>0</v>
      </c>
      <c r="I5" s="420">
        <v>0</v>
      </c>
      <c r="J5" s="292"/>
      <c r="K5" s="292"/>
    </row>
    <row r="6" spans="1:12" ht="21.75" customHeight="1">
      <c r="A6" s="294"/>
      <c r="B6" s="158" t="s">
        <v>57</v>
      </c>
      <c r="C6" s="699" t="s">
        <v>188</v>
      </c>
      <c r="D6" s="699"/>
      <c r="E6" s="493" t="s">
        <v>359</v>
      </c>
      <c r="F6" s="268">
        <f>SUM(F7:F9)</f>
        <v>3350</v>
      </c>
      <c r="G6" s="673">
        <f t="shared" ref="G6:I6" si="1">SUM(G7:G9)</f>
        <v>3350</v>
      </c>
      <c r="H6" s="198">
        <f t="shared" si="1"/>
        <v>0</v>
      </c>
      <c r="I6" s="688">
        <f t="shared" si="1"/>
        <v>0</v>
      </c>
      <c r="L6" s="291"/>
    </row>
    <row r="7" spans="1:12" ht="21.75" customHeight="1">
      <c r="A7" s="295"/>
      <c r="B7" s="152"/>
      <c r="C7" s="326" t="s">
        <v>208</v>
      </c>
      <c r="D7" s="327" t="s">
        <v>189</v>
      </c>
      <c r="E7" s="494"/>
      <c r="F7" s="328"/>
      <c r="G7" s="363"/>
      <c r="H7" s="364"/>
      <c r="I7" s="329"/>
      <c r="L7" s="291"/>
    </row>
    <row r="8" spans="1:12" ht="21.75" customHeight="1">
      <c r="A8" s="295"/>
      <c r="B8" s="152"/>
      <c r="C8" s="326" t="s">
        <v>209</v>
      </c>
      <c r="D8" s="327" t="s">
        <v>190</v>
      </c>
      <c r="E8" s="494"/>
      <c r="F8" s="328">
        <v>3350</v>
      </c>
      <c r="G8" s="363">
        <v>3350</v>
      </c>
      <c r="H8" s="364"/>
      <c r="I8" s="329"/>
      <c r="L8" s="291"/>
    </row>
    <row r="9" spans="1:12" ht="21.75" customHeight="1">
      <c r="A9" s="295"/>
      <c r="B9" s="152"/>
      <c r="C9" s="326" t="s">
        <v>210</v>
      </c>
      <c r="D9" s="327" t="s">
        <v>191</v>
      </c>
      <c r="E9" s="494"/>
      <c r="F9" s="328"/>
      <c r="G9" s="363"/>
      <c r="H9" s="364"/>
      <c r="I9" s="329"/>
      <c r="L9" s="291"/>
    </row>
    <row r="10" spans="1:12" ht="21.75" customHeight="1">
      <c r="A10" s="295"/>
      <c r="B10" s="152" t="s">
        <v>58</v>
      </c>
      <c r="C10" s="706" t="s">
        <v>192</v>
      </c>
      <c r="D10" s="706"/>
      <c r="E10" s="495" t="s">
        <v>360</v>
      </c>
      <c r="F10" s="237">
        <f>SUM(F11:F12)</f>
        <v>64660</v>
      </c>
      <c r="G10" s="674">
        <f>SUM(G11:G12)</f>
        <v>64660</v>
      </c>
      <c r="H10" s="436"/>
      <c r="I10" s="279"/>
      <c r="L10" s="291"/>
    </row>
    <row r="11" spans="1:12" ht="21.75" customHeight="1">
      <c r="A11" s="295"/>
      <c r="B11" s="152"/>
      <c r="C11" s="326" t="s">
        <v>211</v>
      </c>
      <c r="D11" s="326" t="s">
        <v>193</v>
      </c>
      <c r="E11" s="496"/>
      <c r="F11" s="328">
        <v>64660</v>
      </c>
      <c r="G11" s="363">
        <v>64660</v>
      </c>
      <c r="H11" s="364"/>
      <c r="I11" s="329"/>
      <c r="L11" s="291"/>
    </row>
    <row r="12" spans="1:12" ht="21.75" customHeight="1">
      <c r="A12" s="295"/>
      <c r="B12" s="152"/>
      <c r="C12" s="326" t="s">
        <v>212</v>
      </c>
      <c r="D12" s="326" t="s">
        <v>194</v>
      </c>
      <c r="E12" s="496"/>
      <c r="F12" s="328"/>
      <c r="G12" s="363"/>
      <c r="H12" s="364"/>
      <c r="I12" s="329"/>
      <c r="L12" s="291"/>
    </row>
    <row r="13" spans="1:12" ht="21.75" customHeight="1">
      <c r="A13" s="295"/>
      <c r="B13" s="152" t="s">
        <v>59</v>
      </c>
      <c r="C13" s="703" t="s">
        <v>195</v>
      </c>
      <c r="D13" s="703"/>
      <c r="E13" s="497" t="s">
        <v>361</v>
      </c>
      <c r="F13" s="237">
        <v>6500</v>
      </c>
      <c r="G13" s="675">
        <v>6500</v>
      </c>
      <c r="H13" s="436"/>
      <c r="I13" s="279"/>
      <c r="L13" s="291"/>
    </row>
    <row r="14" spans="1:12" ht="21.75" customHeight="1">
      <c r="A14" s="296"/>
      <c r="B14" s="152" t="s">
        <v>70</v>
      </c>
      <c r="C14" s="703" t="s">
        <v>197</v>
      </c>
      <c r="D14" s="703"/>
      <c r="E14" s="498" t="s">
        <v>362</v>
      </c>
      <c r="F14" s="238">
        <f>SUM(F15:F16)</f>
        <v>30</v>
      </c>
      <c r="G14" s="676">
        <f>SUM(G15:G16)</f>
        <v>30</v>
      </c>
      <c r="H14" s="663"/>
      <c r="I14" s="279"/>
      <c r="L14" s="291"/>
    </row>
    <row r="15" spans="1:12" ht="21.75" customHeight="1">
      <c r="A15" s="296"/>
      <c r="B15" s="160"/>
      <c r="C15" s="326" t="s">
        <v>213</v>
      </c>
      <c r="D15" s="483" t="s">
        <v>198</v>
      </c>
      <c r="E15" s="499"/>
      <c r="F15" s="331"/>
      <c r="G15" s="677"/>
      <c r="H15" s="664"/>
      <c r="I15" s="337"/>
      <c r="L15" s="291"/>
    </row>
    <row r="16" spans="1:12" ht="21.75" customHeight="1">
      <c r="A16" s="296"/>
      <c r="B16" s="160"/>
      <c r="C16" s="326" t="s">
        <v>214</v>
      </c>
      <c r="D16" s="483" t="s">
        <v>199</v>
      </c>
      <c r="E16" s="499"/>
      <c r="F16" s="331">
        <v>30</v>
      </c>
      <c r="G16" s="677">
        <v>30</v>
      </c>
      <c r="H16" s="664"/>
      <c r="I16" s="337"/>
      <c r="L16" s="291"/>
    </row>
    <row r="17" spans="1:12" ht="21.75" customHeight="1" thickBot="1">
      <c r="A17" s="296"/>
      <c r="B17" s="160" t="s">
        <v>71</v>
      </c>
      <c r="C17" s="707" t="s">
        <v>201</v>
      </c>
      <c r="D17" s="707"/>
      <c r="E17" s="502" t="s">
        <v>363</v>
      </c>
      <c r="F17" s="238">
        <v>210</v>
      </c>
      <c r="G17" s="678">
        <v>210</v>
      </c>
      <c r="H17" s="663"/>
      <c r="I17" s="445"/>
      <c r="L17" s="291"/>
    </row>
    <row r="18" spans="1:12" ht="21.75" customHeight="1" thickBot="1">
      <c r="A18" s="159" t="s">
        <v>38</v>
      </c>
      <c r="B18" s="700" t="s">
        <v>215</v>
      </c>
      <c r="C18" s="700"/>
      <c r="D18" s="700"/>
      <c r="E18" s="504" t="s">
        <v>364</v>
      </c>
      <c r="F18" s="405">
        <f>F19+F20+F21+F25+F26+F27</f>
        <v>60746</v>
      </c>
      <c r="G18" s="672">
        <f>G19+G20+G21+G25+G26+G27</f>
        <v>60746</v>
      </c>
      <c r="H18" s="662"/>
      <c r="I18" s="420"/>
      <c r="L18" s="291"/>
    </row>
    <row r="19" spans="1:12" ht="21.75" customHeight="1">
      <c r="A19" s="294"/>
      <c r="B19" s="158" t="s">
        <v>60</v>
      </c>
      <c r="C19" s="699" t="s">
        <v>365</v>
      </c>
      <c r="D19" s="745"/>
      <c r="E19" s="485" t="s">
        <v>366</v>
      </c>
      <c r="F19" s="511">
        <v>8750</v>
      </c>
      <c r="G19" s="274">
        <v>8750</v>
      </c>
      <c r="H19" s="198"/>
      <c r="I19" s="279"/>
      <c r="L19" s="291"/>
    </row>
    <row r="20" spans="1:12" ht="21.75" customHeight="1">
      <c r="A20" s="295"/>
      <c r="B20" s="158" t="s">
        <v>61</v>
      </c>
      <c r="C20" s="696" t="s">
        <v>202</v>
      </c>
      <c r="D20" s="730"/>
      <c r="E20" s="477" t="s">
        <v>367</v>
      </c>
      <c r="F20" s="269"/>
      <c r="G20" s="679"/>
      <c r="H20" s="665"/>
      <c r="I20" s="155"/>
      <c r="L20" s="291"/>
    </row>
    <row r="21" spans="1:12" ht="21.75" customHeight="1">
      <c r="A21" s="295"/>
      <c r="B21" s="158" t="s">
        <v>62</v>
      </c>
      <c r="C21" s="696" t="s">
        <v>203</v>
      </c>
      <c r="D21" s="730"/>
      <c r="E21" s="477" t="s">
        <v>368</v>
      </c>
      <c r="F21" s="269">
        <f>SUM(F22:F24)</f>
        <v>2624</v>
      </c>
      <c r="G21" s="680">
        <f>SUM(G22:G24)</f>
        <v>2624</v>
      </c>
      <c r="H21" s="665"/>
      <c r="I21" s="155"/>
      <c r="L21" s="291"/>
    </row>
    <row r="22" spans="1:12" ht="32.25" customHeight="1">
      <c r="A22" s="295"/>
      <c r="B22" s="152"/>
      <c r="C22" s="326" t="s">
        <v>112</v>
      </c>
      <c r="D22" s="330" t="s">
        <v>204</v>
      </c>
      <c r="E22" s="486"/>
      <c r="F22" s="332">
        <v>2524</v>
      </c>
      <c r="G22" s="681">
        <v>2524</v>
      </c>
      <c r="H22" s="666"/>
      <c r="I22" s="333"/>
      <c r="J22" s="297"/>
      <c r="K22" s="297"/>
      <c r="L22" s="297"/>
    </row>
    <row r="23" spans="1:12" ht="32.25" customHeight="1">
      <c r="A23" s="295"/>
      <c r="B23" s="152"/>
      <c r="C23" s="326" t="s">
        <v>113</v>
      </c>
      <c r="D23" s="330" t="s">
        <v>205</v>
      </c>
      <c r="E23" s="486"/>
      <c r="F23" s="332"/>
      <c r="G23" s="681"/>
      <c r="H23" s="666"/>
      <c r="I23" s="333"/>
      <c r="J23" s="297"/>
      <c r="K23" s="297"/>
      <c r="L23" s="297"/>
    </row>
    <row r="24" spans="1:12" ht="32.25" customHeight="1">
      <c r="A24" s="295"/>
      <c r="B24" s="152"/>
      <c r="C24" s="326" t="s">
        <v>114</v>
      </c>
      <c r="D24" s="330" t="s">
        <v>206</v>
      </c>
      <c r="E24" s="486"/>
      <c r="F24" s="332">
        <v>100</v>
      </c>
      <c r="G24" s="681">
        <v>100</v>
      </c>
      <c r="H24" s="666"/>
      <c r="I24" s="333"/>
      <c r="J24" s="297"/>
      <c r="K24" s="297"/>
      <c r="L24" s="297"/>
    </row>
    <row r="25" spans="1:12" ht="21.75" customHeight="1">
      <c r="A25" s="295"/>
      <c r="B25" s="152" t="s">
        <v>196</v>
      </c>
      <c r="C25" s="696" t="s">
        <v>216</v>
      </c>
      <c r="D25" s="730"/>
      <c r="E25" s="477" t="s">
        <v>369</v>
      </c>
      <c r="F25" s="269">
        <v>14112</v>
      </c>
      <c r="G25" s="679">
        <v>14112</v>
      </c>
      <c r="H25" s="665"/>
      <c r="I25" s="155"/>
      <c r="J25" s="297"/>
      <c r="K25" s="297"/>
      <c r="L25" s="297"/>
    </row>
    <row r="26" spans="1:12" ht="21.75" customHeight="1">
      <c r="A26" s="296"/>
      <c r="B26" s="152" t="s">
        <v>200</v>
      </c>
      <c r="C26" s="696" t="s">
        <v>217</v>
      </c>
      <c r="D26" s="730"/>
      <c r="E26" s="477" t="s">
        <v>370</v>
      </c>
      <c r="F26" s="269">
        <v>260</v>
      </c>
      <c r="G26" s="679">
        <v>260</v>
      </c>
      <c r="H26" s="665"/>
      <c r="I26" s="155"/>
      <c r="J26" s="297"/>
      <c r="K26" s="297"/>
      <c r="L26" s="297"/>
    </row>
    <row r="27" spans="1:12" ht="21.75" customHeight="1" thickBot="1">
      <c r="A27" s="296"/>
      <c r="B27" s="152" t="s">
        <v>218</v>
      </c>
      <c r="C27" s="711" t="s">
        <v>219</v>
      </c>
      <c r="D27" s="746"/>
      <c r="E27" s="487" t="s">
        <v>371</v>
      </c>
      <c r="F27" s="269">
        <v>35000</v>
      </c>
      <c r="G27" s="679">
        <v>35000</v>
      </c>
      <c r="H27" s="665"/>
      <c r="I27" s="155"/>
      <c r="J27" s="297"/>
      <c r="K27" s="297"/>
      <c r="L27" s="297"/>
    </row>
    <row r="28" spans="1:12" ht="21.75" customHeight="1" thickBot="1">
      <c r="A28" s="162" t="s">
        <v>10</v>
      </c>
      <c r="B28" s="708" t="s">
        <v>220</v>
      </c>
      <c r="C28" s="708"/>
      <c r="D28" s="748"/>
      <c r="E28" s="492" t="s">
        <v>346</v>
      </c>
      <c r="F28" s="163">
        <f>F29+F36+F37</f>
        <v>122875</v>
      </c>
      <c r="G28" s="682">
        <f t="shared" ref="G28:H28" si="2">G29+G36+G37</f>
        <v>122875</v>
      </c>
      <c r="H28" s="438">
        <f t="shared" si="2"/>
        <v>0</v>
      </c>
      <c r="I28" s="197"/>
      <c r="L28" s="291"/>
    </row>
    <row r="29" spans="1:12" ht="21.75" customHeight="1">
      <c r="A29" s="294"/>
      <c r="B29" s="164" t="s">
        <v>63</v>
      </c>
      <c r="C29" s="699" t="s">
        <v>221</v>
      </c>
      <c r="D29" s="745"/>
      <c r="E29" s="485" t="s">
        <v>347</v>
      </c>
      <c r="F29" s="465">
        <f>SUM(F30:F35)</f>
        <v>110432</v>
      </c>
      <c r="G29" s="683">
        <f>SUM(G30:G35)</f>
        <v>110432</v>
      </c>
      <c r="H29" s="667"/>
      <c r="I29" s="279"/>
      <c r="K29" s="298"/>
      <c r="L29" s="291"/>
    </row>
    <row r="30" spans="1:12" ht="21.75" customHeight="1">
      <c r="A30" s="294"/>
      <c r="B30" s="164"/>
      <c r="C30" s="326" t="s">
        <v>283</v>
      </c>
      <c r="D30" s="451" t="s">
        <v>287</v>
      </c>
      <c r="E30" s="488" t="s">
        <v>348</v>
      </c>
      <c r="F30" s="452">
        <v>46104</v>
      </c>
      <c r="G30" s="684">
        <v>46104</v>
      </c>
      <c r="H30" s="668"/>
      <c r="I30" s="329"/>
      <c r="K30" s="298"/>
      <c r="L30" s="291"/>
    </row>
    <row r="31" spans="1:12" ht="21.75" customHeight="1">
      <c r="A31" s="294"/>
      <c r="B31" s="164"/>
      <c r="C31" s="326" t="s">
        <v>284</v>
      </c>
      <c r="D31" s="451" t="s">
        <v>288</v>
      </c>
      <c r="E31" s="488" t="s">
        <v>349</v>
      </c>
      <c r="F31" s="452">
        <v>50390</v>
      </c>
      <c r="G31" s="684">
        <v>50390</v>
      </c>
      <c r="H31" s="668"/>
      <c r="I31" s="329"/>
      <c r="K31" s="298"/>
      <c r="L31" s="291"/>
    </row>
    <row r="32" spans="1:12" ht="28.5" customHeight="1">
      <c r="A32" s="294"/>
      <c r="B32" s="164"/>
      <c r="C32" s="326" t="s">
        <v>285</v>
      </c>
      <c r="D32" s="451" t="s">
        <v>289</v>
      </c>
      <c r="E32" s="488" t="s">
        <v>350</v>
      </c>
      <c r="F32" s="452">
        <v>13544</v>
      </c>
      <c r="G32" s="684">
        <v>13544</v>
      </c>
      <c r="H32" s="668"/>
      <c r="I32" s="329"/>
      <c r="K32" s="298"/>
      <c r="L32" s="291"/>
    </row>
    <row r="33" spans="1:12" ht="21.75" customHeight="1">
      <c r="A33" s="294"/>
      <c r="B33" s="164"/>
      <c r="C33" s="326" t="s">
        <v>286</v>
      </c>
      <c r="D33" s="451" t="s">
        <v>290</v>
      </c>
      <c r="E33" s="488" t="s">
        <v>351</v>
      </c>
      <c r="F33" s="452"/>
      <c r="G33" s="684"/>
      <c r="H33" s="668"/>
      <c r="I33" s="329"/>
      <c r="K33" s="298"/>
      <c r="L33" s="291"/>
    </row>
    <row r="34" spans="1:12" ht="27.75" customHeight="1">
      <c r="A34" s="294"/>
      <c r="B34" s="164"/>
      <c r="C34" s="326" t="s">
        <v>291</v>
      </c>
      <c r="D34" s="451" t="s">
        <v>293</v>
      </c>
      <c r="E34" s="488" t="s">
        <v>352</v>
      </c>
      <c r="F34" s="452">
        <v>394</v>
      </c>
      <c r="G34" s="684">
        <v>394</v>
      </c>
      <c r="H34" s="668"/>
      <c r="I34" s="329"/>
      <c r="K34" s="298"/>
      <c r="L34" s="291"/>
    </row>
    <row r="35" spans="1:12" ht="21.75" customHeight="1">
      <c r="A35" s="294"/>
      <c r="B35" s="164"/>
      <c r="C35" s="326" t="s">
        <v>292</v>
      </c>
      <c r="D35" s="451" t="s">
        <v>294</v>
      </c>
      <c r="E35" s="488" t="s">
        <v>353</v>
      </c>
      <c r="F35" s="452"/>
      <c r="G35" s="684"/>
      <c r="H35" s="668"/>
      <c r="I35" s="329"/>
      <c r="K35" s="298"/>
      <c r="L35" s="291"/>
    </row>
    <row r="36" spans="1:12" ht="21.75" customHeight="1">
      <c r="A36" s="295"/>
      <c r="B36" s="164" t="s">
        <v>64</v>
      </c>
      <c r="C36" s="696" t="s">
        <v>295</v>
      </c>
      <c r="D36" s="730"/>
      <c r="E36" s="477" t="s">
        <v>354</v>
      </c>
      <c r="F36" s="269"/>
      <c r="G36" s="679"/>
      <c r="H36" s="665"/>
      <c r="I36" s="279"/>
      <c r="L36" s="291"/>
    </row>
    <row r="37" spans="1:12" s="293" customFormat="1" ht="21.75" customHeight="1">
      <c r="A37" s="299"/>
      <c r="B37" s="164" t="s">
        <v>94</v>
      </c>
      <c r="C37" s="699" t="s">
        <v>230</v>
      </c>
      <c r="D37" s="745"/>
      <c r="E37" s="485" t="s">
        <v>355</v>
      </c>
      <c r="F37" s="465">
        <f>SUM(F38:F40)</f>
        <v>12443</v>
      </c>
      <c r="G37" s="683">
        <f t="shared" ref="G37:H37" si="3">SUM(G38:G40)</f>
        <v>12443</v>
      </c>
      <c r="H37" s="667">
        <f t="shared" si="3"/>
        <v>0</v>
      </c>
      <c r="I37" s="407"/>
      <c r="J37" s="292"/>
      <c r="K37" s="292"/>
    </row>
    <row r="38" spans="1:12" s="293" customFormat="1" ht="31.5">
      <c r="A38" s="300"/>
      <c r="B38" s="152"/>
      <c r="C38" s="326" t="s">
        <v>296</v>
      </c>
      <c r="D38" s="327" t="s">
        <v>53</v>
      </c>
      <c r="E38" s="494"/>
      <c r="F38" s="512">
        <v>5154</v>
      </c>
      <c r="G38" s="685">
        <v>5154</v>
      </c>
      <c r="H38" s="669"/>
      <c r="I38" s="329"/>
      <c r="J38" s="292"/>
      <c r="K38" s="292"/>
    </row>
    <row r="39" spans="1:12" ht="21.75" customHeight="1">
      <c r="A39" s="295"/>
      <c r="B39" s="152"/>
      <c r="C39" s="326" t="s">
        <v>297</v>
      </c>
      <c r="D39" s="327" t="s">
        <v>52</v>
      </c>
      <c r="E39" s="494"/>
      <c r="F39" s="334"/>
      <c r="G39" s="369"/>
      <c r="H39" s="370"/>
      <c r="I39" s="329"/>
      <c r="L39" s="291"/>
    </row>
    <row r="40" spans="1:12" ht="21.75" customHeight="1" thickBot="1">
      <c r="A40" s="296"/>
      <c r="B40" s="160"/>
      <c r="C40" s="326" t="s">
        <v>298</v>
      </c>
      <c r="D40" s="336" t="s">
        <v>54</v>
      </c>
      <c r="E40" s="503"/>
      <c r="F40" s="466">
        <v>7289</v>
      </c>
      <c r="G40" s="375">
        <v>7289</v>
      </c>
      <c r="H40" s="440"/>
      <c r="I40" s="337"/>
      <c r="L40" s="291"/>
    </row>
    <row r="41" spans="1:12" s="293" customFormat="1" ht="38.25" customHeight="1" thickBot="1">
      <c r="A41" s="162" t="s">
        <v>11</v>
      </c>
      <c r="B41" s="701" t="s">
        <v>223</v>
      </c>
      <c r="C41" s="701"/>
      <c r="D41" s="749"/>
      <c r="E41" s="489"/>
      <c r="F41" s="166"/>
      <c r="G41" s="444"/>
      <c r="H41" s="188"/>
      <c r="I41" s="140"/>
      <c r="J41" s="292"/>
      <c r="K41" s="292"/>
    </row>
    <row r="42" spans="1:12" s="303" customFormat="1" ht="27" customHeight="1">
      <c r="A42" s="307"/>
      <c r="B42" s="234" t="s">
        <v>222</v>
      </c>
      <c r="C42" s="710" t="s">
        <v>225</v>
      </c>
      <c r="D42" s="710"/>
      <c r="E42" s="500" t="s">
        <v>356</v>
      </c>
      <c r="F42" s="434"/>
      <c r="G42" s="346"/>
      <c r="H42" s="308"/>
      <c r="I42" s="309"/>
      <c r="J42" s="298"/>
      <c r="K42" s="302"/>
    </row>
    <row r="43" spans="1:12" ht="30" customHeight="1">
      <c r="A43" s="294"/>
      <c r="B43" s="158" t="s">
        <v>224</v>
      </c>
      <c r="C43" s="699" t="s">
        <v>226</v>
      </c>
      <c r="D43" s="699"/>
      <c r="E43" s="493" t="s">
        <v>357</v>
      </c>
      <c r="F43" s="385"/>
      <c r="G43" s="386"/>
      <c r="H43" s="670"/>
      <c r="I43" s="165"/>
      <c r="L43" s="291"/>
    </row>
    <row r="44" spans="1:12" s="293" customFormat="1" ht="36" customHeight="1">
      <c r="A44" s="300"/>
      <c r="B44" s="152"/>
      <c r="C44" s="326" t="s">
        <v>227</v>
      </c>
      <c r="D44" s="327" t="s">
        <v>53</v>
      </c>
      <c r="E44" s="494"/>
      <c r="F44" s="513"/>
      <c r="G44" s="686"/>
      <c r="H44" s="671"/>
      <c r="I44" s="338"/>
      <c r="J44" s="292"/>
      <c r="K44" s="292"/>
    </row>
    <row r="45" spans="1:12" ht="21.75" customHeight="1">
      <c r="A45" s="295"/>
      <c r="B45" s="152"/>
      <c r="C45" s="326" t="s">
        <v>228</v>
      </c>
      <c r="D45" s="327" t="s">
        <v>52</v>
      </c>
      <c r="E45" s="494"/>
      <c r="F45" s="334"/>
      <c r="G45" s="369"/>
      <c r="H45" s="370"/>
      <c r="I45" s="339"/>
      <c r="L45" s="291"/>
    </row>
    <row r="46" spans="1:12" ht="21.75" customHeight="1" thickBot="1">
      <c r="A46" s="296"/>
      <c r="B46" s="160"/>
      <c r="C46" s="326" t="s">
        <v>229</v>
      </c>
      <c r="D46" s="336" t="s">
        <v>55</v>
      </c>
      <c r="E46" s="501"/>
      <c r="F46" s="334"/>
      <c r="G46" s="369"/>
      <c r="H46" s="370"/>
      <c r="I46" s="339"/>
      <c r="L46" s="291"/>
    </row>
    <row r="47" spans="1:12" ht="21.75" customHeight="1" thickBot="1">
      <c r="A47" s="162" t="s">
        <v>12</v>
      </c>
      <c r="B47" s="700" t="s">
        <v>99</v>
      </c>
      <c r="C47" s="700"/>
      <c r="D47" s="700"/>
      <c r="E47" s="492"/>
      <c r="F47" s="166"/>
      <c r="G47" s="444"/>
      <c r="H47" s="188"/>
      <c r="I47" s="140"/>
      <c r="L47" s="291"/>
    </row>
    <row r="48" spans="1:12" s="293" customFormat="1" ht="21.75" customHeight="1">
      <c r="A48" s="299"/>
      <c r="B48" s="158" t="s">
        <v>65</v>
      </c>
      <c r="C48" s="699" t="s">
        <v>48</v>
      </c>
      <c r="D48" s="745"/>
      <c r="E48" s="485" t="s">
        <v>374</v>
      </c>
      <c r="F48" s="272"/>
      <c r="G48" s="276"/>
      <c r="H48" s="345"/>
      <c r="I48" s="136"/>
      <c r="J48" s="292"/>
      <c r="K48" s="292"/>
    </row>
    <row r="49" spans="1:12" ht="21.75" customHeight="1" thickBot="1">
      <c r="A49" s="296"/>
      <c r="B49" s="158" t="s">
        <v>66</v>
      </c>
      <c r="C49" s="711" t="s">
        <v>49</v>
      </c>
      <c r="D49" s="746"/>
      <c r="E49" s="487" t="s">
        <v>375</v>
      </c>
      <c r="F49" s="271"/>
      <c r="G49" s="687"/>
      <c r="H49" s="439"/>
      <c r="I49" s="139"/>
      <c r="K49" s="302"/>
      <c r="L49" s="291"/>
    </row>
    <row r="50" spans="1:12" ht="21.75" customHeight="1" thickBot="1">
      <c r="A50" s="159" t="s">
        <v>13</v>
      </c>
      <c r="B50" s="700" t="s">
        <v>231</v>
      </c>
      <c r="C50" s="700"/>
      <c r="D50" s="751"/>
      <c r="E50" s="462"/>
      <c r="F50" s="166">
        <f>SUM(F51:F52)</f>
        <v>10000</v>
      </c>
      <c r="G50" s="389">
        <f t="shared" ref="G50:H50" si="4">SUM(G51:G52)</f>
        <v>10000</v>
      </c>
      <c r="H50" s="188">
        <f t="shared" si="4"/>
        <v>0</v>
      </c>
      <c r="I50" s="140"/>
      <c r="L50" s="291"/>
    </row>
    <row r="51" spans="1:12" ht="21.75" customHeight="1">
      <c r="A51" s="294"/>
      <c r="B51" s="158" t="s">
        <v>67</v>
      </c>
      <c r="C51" s="699" t="s">
        <v>234</v>
      </c>
      <c r="D51" s="745"/>
      <c r="E51" s="485" t="s">
        <v>372</v>
      </c>
      <c r="F51" s="272">
        <v>10000</v>
      </c>
      <c r="G51" s="276">
        <v>10000</v>
      </c>
      <c r="H51" s="345"/>
      <c r="I51" s="301"/>
      <c r="L51" s="291"/>
    </row>
    <row r="52" spans="1:12" s="293" customFormat="1" ht="21.75" customHeight="1" thickBot="1">
      <c r="A52" s="300"/>
      <c r="B52" s="158" t="s">
        <v>232</v>
      </c>
      <c r="C52" s="696" t="s">
        <v>233</v>
      </c>
      <c r="D52" s="730"/>
      <c r="E52" s="477" t="s">
        <v>373</v>
      </c>
      <c r="F52" s="270"/>
      <c r="G52" s="275"/>
      <c r="H52" s="278"/>
      <c r="I52" s="156"/>
      <c r="J52" s="292"/>
      <c r="K52" s="292"/>
    </row>
    <row r="53" spans="1:12" ht="21.75" customHeight="1" thickBot="1">
      <c r="A53" s="162" t="s">
        <v>14</v>
      </c>
      <c r="B53" s="709" t="s">
        <v>101</v>
      </c>
      <c r="C53" s="709"/>
      <c r="D53" s="716"/>
      <c r="E53" s="462"/>
      <c r="F53" s="166">
        <f>F5+F18+F28+F41+F47+F50</f>
        <v>268371</v>
      </c>
      <c r="G53" s="389">
        <f t="shared" ref="G53:H53" si="5">G5+G18+G28+G41+G47+G50</f>
        <v>268371</v>
      </c>
      <c r="H53" s="188">
        <f t="shared" si="5"/>
        <v>0</v>
      </c>
      <c r="I53" s="140"/>
      <c r="L53" s="291"/>
    </row>
    <row r="54" spans="1:12" ht="24" customHeight="1" thickBot="1">
      <c r="A54" s="159" t="s">
        <v>85</v>
      </c>
      <c r="B54" s="700" t="s">
        <v>235</v>
      </c>
      <c r="C54" s="700"/>
      <c r="D54" s="751"/>
      <c r="E54" s="462"/>
      <c r="F54" s="166"/>
      <c r="G54" s="444"/>
      <c r="H54" s="188"/>
      <c r="I54" s="140"/>
      <c r="L54" s="291"/>
    </row>
    <row r="55" spans="1:12" ht="21.75" customHeight="1">
      <c r="A55" s="294"/>
      <c r="B55" s="158" t="s">
        <v>68</v>
      </c>
      <c r="C55" s="699" t="s">
        <v>236</v>
      </c>
      <c r="D55" s="745"/>
      <c r="E55" s="485" t="s">
        <v>377</v>
      </c>
      <c r="F55" s="385"/>
      <c r="G55" s="386"/>
      <c r="H55" s="670"/>
      <c r="I55" s="165"/>
      <c r="L55" s="291"/>
    </row>
    <row r="56" spans="1:12" ht="21.75" customHeight="1">
      <c r="A56" s="295"/>
      <c r="B56" s="158" t="s">
        <v>69</v>
      </c>
      <c r="C56" s="696" t="s">
        <v>237</v>
      </c>
      <c r="D56" s="730"/>
      <c r="E56" s="477" t="s">
        <v>378</v>
      </c>
      <c r="F56" s="270"/>
      <c r="G56" s="275"/>
      <c r="H56" s="278"/>
      <c r="I56" s="304"/>
      <c r="L56" s="291"/>
    </row>
    <row r="57" spans="1:12" ht="21.75" customHeight="1" thickBot="1">
      <c r="A57" s="295"/>
      <c r="B57" s="158" t="s">
        <v>100</v>
      </c>
      <c r="C57" s="697" t="s">
        <v>238</v>
      </c>
      <c r="D57" s="733"/>
      <c r="E57" s="153" t="s">
        <v>376</v>
      </c>
      <c r="F57" s="270"/>
      <c r="G57" s="275"/>
      <c r="H57" s="278"/>
      <c r="I57" s="304"/>
      <c r="L57" s="291"/>
    </row>
    <row r="58" spans="1:12" ht="35.25" customHeight="1" thickBot="1">
      <c r="A58" s="162" t="s">
        <v>252</v>
      </c>
      <c r="B58" s="698" t="s">
        <v>102</v>
      </c>
      <c r="C58" s="698"/>
      <c r="D58" s="750"/>
      <c r="E58" s="463"/>
      <c r="F58" s="166">
        <f>F53+F54</f>
        <v>268371</v>
      </c>
      <c r="G58" s="389">
        <f>G53+G54</f>
        <v>268371</v>
      </c>
      <c r="H58" s="389">
        <f t="shared" ref="H58:I58" si="6">H53+H54</f>
        <v>0</v>
      </c>
      <c r="I58" s="389">
        <f t="shared" si="6"/>
        <v>0</v>
      </c>
      <c r="L58" s="291"/>
    </row>
    <row r="59" spans="1:12" ht="21.75" customHeight="1">
      <c r="A59" s="143"/>
      <c r="B59" s="199"/>
      <c r="C59" s="199"/>
      <c r="D59" s="199"/>
      <c r="E59" s="199"/>
      <c r="F59" s="200"/>
      <c r="G59" s="200"/>
      <c r="H59" s="200"/>
      <c r="I59" s="200"/>
      <c r="J59" s="200"/>
    </row>
    <row r="60" spans="1:12">
      <c r="J60" s="291"/>
      <c r="K60" s="291"/>
      <c r="L60" s="291"/>
    </row>
    <row r="61" spans="1:12">
      <c r="J61" s="291"/>
      <c r="K61" s="291"/>
      <c r="L61" s="291"/>
    </row>
    <row r="62" spans="1:12">
      <c r="J62" s="291"/>
      <c r="K62" s="291"/>
      <c r="L62" s="291"/>
    </row>
    <row r="63" spans="1:12">
      <c r="J63" s="291"/>
      <c r="K63" s="291"/>
      <c r="L63" s="291"/>
    </row>
    <row r="64" spans="1:12">
      <c r="J64" s="291"/>
      <c r="K64" s="291"/>
      <c r="L64" s="291"/>
    </row>
    <row r="65" spans="10:12">
      <c r="J65" s="291"/>
      <c r="K65" s="291"/>
      <c r="L65" s="291"/>
    </row>
    <row r="66" spans="10:12">
      <c r="J66" s="291"/>
      <c r="K66" s="291"/>
      <c r="L66" s="291"/>
    </row>
    <row r="67" spans="10:12">
      <c r="J67" s="291"/>
      <c r="K67" s="291"/>
      <c r="L67" s="291"/>
    </row>
    <row r="68" spans="10:12">
      <c r="J68" s="291"/>
      <c r="K68" s="291"/>
      <c r="L68" s="291"/>
    </row>
    <row r="69" spans="10:12">
      <c r="J69" s="291"/>
      <c r="K69" s="291"/>
      <c r="L69" s="291"/>
    </row>
    <row r="70" spans="10:12">
      <c r="J70" s="291"/>
      <c r="K70" s="291"/>
      <c r="L70" s="291"/>
    </row>
    <row r="71" spans="10:12">
      <c r="J71" s="291"/>
      <c r="K71" s="291"/>
      <c r="L71" s="291"/>
    </row>
    <row r="72" spans="10:12">
      <c r="J72" s="291"/>
      <c r="K72" s="291"/>
      <c r="L72" s="291"/>
    </row>
    <row r="73" spans="10:12">
      <c r="J73" s="291"/>
      <c r="K73" s="291"/>
      <c r="L73" s="291"/>
    </row>
    <row r="74" spans="10:12">
      <c r="J74" s="291"/>
      <c r="K74" s="291"/>
      <c r="L74" s="291"/>
    </row>
    <row r="75" spans="10:12">
      <c r="J75" s="291"/>
      <c r="K75" s="291"/>
      <c r="L75" s="291"/>
    </row>
    <row r="76" spans="10:12">
      <c r="J76" s="291"/>
      <c r="K76" s="291"/>
      <c r="L76" s="291"/>
    </row>
    <row r="77" spans="10:12">
      <c r="J77" s="291"/>
      <c r="K77" s="291"/>
      <c r="L77" s="291"/>
    </row>
    <row r="78" spans="10:12">
      <c r="J78" s="291"/>
      <c r="K78" s="291"/>
      <c r="L78" s="291"/>
    </row>
    <row r="79" spans="10:12">
      <c r="J79" s="291"/>
      <c r="K79" s="291"/>
      <c r="L79" s="291"/>
    </row>
    <row r="80" spans="10:12">
      <c r="J80" s="291"/>
      <c r="K80" s="291"/>
      <c r="L80" s="291"/>
    </row>
  </sheetData>
  <mergeCells count="34">
    <mergeCell ref="B58:D58"/>
    <mergeCell ref="B53:D53"/>
    <mergeCell ref="B54:D54"/>
    <mergeCell ref="C55:D55"/>
    <mergeCell ref="C48:D48"/>
    <mergeCell ref="C49:D49"/>
    <mergeCell ref="C51:D51"/>
    <mergeCell ref="C52:D52"/>
    <mergeCell ref="C56:D56"/>
    <mergeCell ref="C57:D57"/>
    <mergeCell ref="B50:D50"/>
    <mergeCell ref="B47:D47"/>
    <mergeCell ref="B28:D28"/>
    <mergeCell ref="C29:D29"/>
    <mergeCell ref="C36:D36"/>
    <mergeCell ref="B41:D41"/>
    <mergeCell ref="C42:D42"/>
    <mergeCell ref="A2:I2"/>
    <mergeCell ref="C10:D10"/>
    <mergeCell ref="C17:D17"/>
    <mergeCell ref="B18:D18"/>
    <mergeCell ref="C19:D19"/>
    <mergeCell ref="C20:D20"/>
    <mergeCell ref="C14:D14"/>
    <mergeCell ref="C37:D37"/>
    <mergeCell ref="C43:D43"/>
    <mergeCell ref="A4:C4"/>
    <mergeCell ref="B5:D5"/>
    <mergeCell ref="C6:D6"/>
    <mergeCell ref="C13:D13"/>
    <mergeCell ref="C21:D21"/>
    <mergeCell ref="C27:D27"/>
    <mergeCell ref="C25:D25"/>
    <mergeCell ref="C26:D26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6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workbookViewId="0">
      <selection activeCell="F9" sqref="F9:H9"/>
    </sheetView>
  </sheetViews>
  <sheetFormatPr defaultRowHeight="15.75"/>
  <cols>
    <col min="1" max="1" width="5.85546875" style="171" customWidth="1"/>
    <col min="2" max="2" width="8.140625" style="174" customWidth="1"/>
    <col min="3" max="3" width="6.85546875" style="174" customWidth="1"/>
    <col min="4" max="4" width="56.7109375" style="175" customWidth="1"/>
    <col min="5" max="5" width="9.28515625" style="473" customWidth="1"/>
    <col min="6" max="6" width="17.28515625" style="1" customWidth="1"/>
    <col min="7" max="9" width="17.28515625" style="129" customWidth="1"/>
    <col min="10" max="16384" width="9.140625" style="1"/>
  </cols>
  <sheetData>
    <row r="1" spans="1:9">
      <c r="F1" s="752" t="s">
        <v>77</v>
      </c>
      <c r="G1" s="752"/>
      <c r="H1" s="752"/>
    </row>
    <row r="2" spans="1:9" ht="37.5" customHeight="1">
      <c r="A2" s="755" t="s">
        <v>277</v>
      </c>
      <c r="B2" s="755"/>
      <c r="C2" s="755"/>
      <c r="D2" s="755"/>
      <c r="E2" s="755"/>
      <c r="F2" s="755"/>
      <c r="G2" s="755"/>
      <c r="H2" s="755"/>
      <c r="I2" s="232"/>
    </row>
    <row r="3" spans="1:9" ht="14.25" customHeight="1" thickBot="1">
      <c r="A3" s="143"/>
      <c r="B3" s="170"/>
      <c r="C3" s="170"/>
      <c r="D3" s="176"/>
      <c r="E3" s="199"/>
      <c r="H3" s="184" t="s">
        <v>2</v>
      </c>
    </row>
    <row r="4" spans="1:9" s="2" customFormat="1" ht="48.75" customHeight="1" thickBot="1">
      <c r="A4" s="715" t="s">
        <v>4</v>
      </c>
      <c r="B4" s="709"/>
      <c r="C4" s="709"/>
      <c r="D4" s="716"/>
      <c r="E4" s="468" t="s">
        <v>301</v>
      </c>
      <c r="F4" s="192" t="s">
        <v>5</v>
      </c>
      <c r="G4" s="507" t="s">
        <v>87</v>
      </c>
      <c r="H4" s="181" t="s">
        <v>88</v>
      </c>
    </row>
    <row r="5" spans="1:9" s="4" customFormat="1" ht="22.5" customHeight="1">
      <c r="A5" s="161" t="s">
        <v>36</v>
      </c>
      <c r="B5" s="712" t="s">
        <v>0</v>
      </c>
      <c r="C5" s="712"/>
      <c r="D5" s="713"/>
      <c r="E5" s="474" t="s">
        <v>330</v>
      </c>
      <c r="F5" s="194">
        <f>SUM(G5:H5)</f>
        <v>19543</v>
      </c>
      <c r="G5" s="508">
        <v>19543</v>
      </c>
      <c r="H5" s="138"/>
    </row>
    <row r="6" spans="1:9" s="4" customFormat="1" ht="22.5" customHeight="1">
      <c r="A6" s="161" t="s">
        <v>38</v>
      </c>
      <c r="B6" s="703" t="s">
        <v>103</v>
      </c>
      <c r="C6" s="703"/>
      <c r="D6" s="719"/>
      <c r="E6" s="475" t="s">
        <v>331</v>
      </c>
      <c r="F6" s="194">
        <f t="shared" ref="F6:F21" si="0">SUM(G6:H6)</f>
        <v>4384</v>
      </c>
      <c r="G6" s="509">
        <v>4384</v>
      </c>
      <c r="H6" s="137"/>
    </row>
    <row r="7" spans="1:9" s="4" customFormat="1" ht="22.5" customHeight="1">
      <c r="A7" s="161" t="s">
        <v>10</v>
      </c>
      <c r="B7" s="703" t="s">
        <v>104</v>
      </c>
      <c r="C7" s="703"/>
      <c r="D7" s="719"/>
      <c r="E7" s="475" t="s">
        <v>332</v>
      </c>
      <c r="F7" s="194">
        <v>95145</v>
      </c>
      <c r="G7" s="509">
        <v>95145</v>
      </c>
      <c r="H7" s="137"/>
    </row>
    <row r="8" spans="1:9" s="4" customFormat="1" ht="22.5" customHeight="1">
      <c r="A8" s="161" t="s">
        <v>11</v>
      </c>
      <c r="B8" s="703" t="s">
        <v>105</v>
      </c>
      <c r="C8" s="703"/>
      <c r="D8" s="719"/>
      <c r="E8" s="475" t="s">
        <v>333</v>
      </c>
      <c r="F8" s="194">
        <f t="shared" si="0"/>
        <v>2333</v>
      </c>
      <c r="G8" s="275">
        <v>2333</v>
      </c>
      <c r="H8" s="136"/>
    </row>
    <row r="9" spans="1:9" s="4" customFormat="1" ht="22.5" customHeight="1">
      <c r="A9" s="161" t="s">
        <v>12</v>
      </c>
      <c r="B9" s="728" t="s">
        <v>106</v>
      </c>
      <c r="C9" s="728"/>
      <c r="D9" s="729"/>
      <c r="E9" s="476" t="s">
        <v>312</v>
      </c>
      <c r="F9" s="194">
        <f>SUM(F10:F12)</f>
        <v>6169</v>
      </c>
      <c r="G9" s="194">
        <f t="shared" ref="G9:H9" si="1">SUM(G10:G12)</f>
        <v>3469</v>
      </c>
      <c r="H9" s="194">
        <f t="shared" si="1"/>
        <v>2700</v>
      </c>
    </row>
    <row r="10" spans="1:9" s="4" customFormat="1" ht="30.75" customHeight="1">
      <c r="A10" s="145"/>
      <c r="B10" s="153" t="s">
        <v>65</v>
      </c>
      <c r="C10" s="696" t="s">
        <v>239</v>
      </c>
      <c r="D10" s="730"/>
      <c r="E10" s="477" t="s">
        <v>336</v>
      </c>
      <c r="F10" s="194">
        <f t="shared" si="0"/>
        <v>0</v>
      </c>
      <c r="G10" s="509"/>
      <c r="H10" s="137"/>
    </row>
    <row r="11" spans="1:9" s="4" customFormat="1" ht="33" customHeight="1">
      <c r="A11" s="145"/>
      <c r="B11" s="153" t="s">
        <v>66</v>
      </c>
      <c r="C11" s="703" t="s">
        <v>240</v>
      </c>
      <c r="D11" s="719"/>
      <c r="E11" s="475" t="s">
        <v>335</v>
      </c>
      <c r="F11" s="194">
        <f t="shared" si="0"/>
        <v>3100</v>
      </c>
      <c r="G11" s="509">
        <v>400</v>
      </c>
      <c r="H11" s="137">
        <v>2700</v>
      </c>
    </row>
    <row r="12" spans="1:9" s="4" customFormat="1" ht="40.5" customHeight="1">
      <c r="A12" s="173"/>
      <c r="B12" s="153" t="s">
        <v>96</v>
      </c>
      <c r="C12" s="703" t="s">
        <v>241</v>
      </c>
      <c r="D12" s="719"/>
      <c r="E12" s="475" t="s">
        <v>334</v>
      </c>
      <c r="F12" s="194">
        <f t="shared" si="0"/>
        <v>3069</v>
      </c>
      <c r="G12" s="509">
        <v>3069</v>
      </c>
      <c r="H12" s="137"/>
    </row>
    <row r="13" spans="1:9" s="4" customFormat="1" ht="22.5" customHeight="1">
      <c r="A13" s="161" t="s">
        <v>13</v>
      </c>
      <c r="B13" s="731" t="s">
        <v>109</v>
      </c>
      <c r="C13" s="731"/>
      <c r="D13" s="732"/>
      <c r="E13" s="168" t="s">
        <v>337</v>
      </c>
      <c r="F13" s="194">
        <f t="shared" si="0"/>
        <v>30000</v>
      </c>
      <c r="G13" s="508">
        <v>30000</v>
      </c>
      <c r="H13" s="138"/>
    </row>
    <row r="14" spans="1:9" s="4" customFormat="1" ht="22.5" customHeight="1">
      <c r="A14" s="161" t="s">
        <v>14</v>
      </c>
      <c r="B14" s="697" t="s">
        <v>110</v>
      </c>
      <c r="C14" s="697"/>
      <c r="D14" s="733"/>
      <c r="E14" s="153" t="s">
        <v>338</v>
      </c>
      <c r="F14" s="194">
        <f t="shared" si="0"/>
        <v>12700</v>
      </c>
      <c r="G14" s="509">
        <v>12700</v>
      </c>
      <c r="H14" s="137"/>
    </row>
    <row r="15" spans="1:9" s="4" customFormat="1" ht="22.5" customHeight="1">
      <c r="A15" s="161" t="s">
        <v>85</v>
      </c>
      <c r="B15" s="703" t="s">
        <v>111</v>
      </c>
      <c r="C15" s="703"/>
      <c r="D15" s="719"/>
      <c r="E15" s="475" t="s">
        <v>339</v>
      </c>
      <c r="F15" s="194">
        <f t="shared" si="0"/>
        <v>0</v>
      </c>
      <c r="G15" s="509"/>
      <c r="H15" s="137"/>
    </row>
    <row r="16" spans="1:9" s="4" customFormat="1" ht="22.5" customHeight="1">
      <c r="A16" s="151"/>
      <c r="B16" s="154" t="s">
        <v>68</v>
      </c>
      <c r="C16" s="703" t="s">
        <v>107</v>
      </c>
      <c r="D16" s="719"/>
      <c r="E16" s="477" t="s">
        <v>341</v>
      </c>
      <c r="F16" s="194">
        <f t="shared" si="0"/>
        <v>0</v>
      </c>
      <c r="G16" s="509"/>
      <c r="H16" s="137"/>
    </row>
    <row r="17" spans="1:9" s="4" customFormat="1" ht="22.5" customHeight="1">
      <c r="A17" s="151"/>
      <c r="B17" s="154" t="s">
        <v>69</v>
      </c>
      <c r="C17" s="703" t="s">
        <v>108</v>
      </c>
      <c r="D17" s="719"/>
      <c r="E17" s="477" t="s">
        <v>340</v>
      </c>
      <c r="F17" s="194">
        <f t="shared" si="0"/>
        <v>0</v>
      </c>
      <c r="G17" s="509"/>
      <c r="H17" s="137"/>
    </row>
    <row r="18" spans="1:9" s="4" customFormat="1" ht="22.5" customHeight="1">
      <c r="A18" s="145" t="s">
        <v>86</v>
      </c>
      <c r="B18" s="703" t="s">
        <v>242</v>
      </c>
      <c r="C18" s="703"/>
      <c r="D18" s="719"/>
      <c r="E18" s="475" t="s">
        <v>342</v>
      </c>
      <c r="F18" s="194">
        <f t="shared" si="0"/>
        <v>1500</v>
      </c>
      <c r="G18" s="275">
        <v>1500</v>
      </c>
      <c r="H18" s="136"/>
    </row>
    <row r="19" spans="1:9" s="4" customFormat="1" ht="22.5" customHeight="1">
      <c r="A19" s="145"/>
      <c r="B19" s="153" t="s">
        <v>253</v>
      </c>
      <c r="C19" s="703" t="s">
        <v>3</v>
      </c>
      <c r="D19" s="719"/>
      <c r="E19" s="475" t="s">
        <v>342</v>
      </c>
      <c r="F19" s="194">
        <f t="shared" si="0"/>
        <v>1500</v>
      </c>
      <c r="G19" s="275">
        <v>1500</v>
      </c>
      <c r="H19" s="136"/>
    </row>
    <row r="20" spans="1:9" s="4" customFormat="1" ht="22.5" customHeight="1">
      <c r="A20" s="145"/>
      <c r="B20" s="153" t="s">
        <v>254</v>
      </c>
      <c r="C20" s="703" t="s">
        <v>245</v>
      </c>
      <c r="D20" s="719"/>
      <c r="E20" s="475" t="s">
        <v>342</v>
      </c>
      <c r="F20" s="194">
        <f t="shared" si="0"/>
        <v>0</v>
      </c>
      <c r="G20" s="275"/>
      <c r="H20" s="136"/>
    </row>
    <row r="21" spans="1:9" s="4" customFormat="1" ht="22.5" customHeight="1" thickBot="1">
      <c r="A21" s="145"/>
      <c r="B21" s="153" t="s">
        <v>255</v>
      </c>
      <c r="C21" s="740" t="s">
        <v>115</v>
      </c>
      <c r="D21" s="741"/>
      <c r="E21" s="478" t="s">
        <v>342</v>
      </c>
      <c r="F21" s="194">
        <f t="shared" si="0"/>
        <v>0</v>
      </c>
      <c r="G21" s="275"/>
      <c r="H21" s="137"/>
    </row>
    <row r="22" spans="1:9" s="8" customFormat="1" ht="22.5" customHeight="1" thickBot="1">
      <c r="A22" s="737" t="s">
        <v>116</v>
      </c>
      <c r="B22" s="738"/>
      <c r="C22" s="738"/>
      <c r="D22" s="739"/>
      <c r="E22" s="464"/>
      <c r="F22" s="193">
        <f>F5+F6+F7+F8+F9+F13+F14+F18</f>
        <v>171774</v>
      </c>
      <c r="G22" s="193">
        <f t="shared" ref="G22:H22" si="2">G5+G6+G7+G8+G9+G13+G14+G18</f>
        <v>169074</v>
      </c>
      <c r="H22" s="193">
        <f t="shared" si="2"/>
        <v>2700</v>
      </c>
    </row>
    <row r="23" spans="1:9" s="8" customFormat="1" ht="22.5" customHeight="1" thickBot="1">
      <c r="A23" s="142">
        <v>10</v>
      </c>
      <c r="B23" s="720" t="s">
        <v>256</v>
      </c>
      <c r="C23" s="720"/>
      <c r="D23" s="720"/>
      <c r="E23" s="479"/>
      <c r="F23" s="197">
        <f>SUM(F24:F26)</f>
        <v>96597</v>
      </c>
      <c r="G23" s="197">
        <f t="shared" ref="G23:H23" si="3">SUM(G24:G26)</f>
        <v>96597</v>
      </c>
      <c r="H23" s="197">
        <f t="shared" si="3"/>
        <v>0</v>
      </c>
    </row>
    <row r="24" spans="1:9" s="4" customFormat="1" ht="22.5" customHeight="1">
      <c r="A24" s="179"/>
      <c r="B24" s="168" t="s">
        <v>257</v>
      </c>
      <c r="C24" s="721" t="s">
        <v>243</v>
      </c>
      <c r="D24" s="722"/>
      <c r="E24" s="480" t="s">
        <v>344</v>
      </c>
      <c r="F24" s="194"/>
      <c r="G24" s="508"/>
      <c r="H24" s="138"/>
    </row>
    <row r="25" spans="1:9" s="4" customFormat="1" ht="22.5" customHeight="1">
      <c r="A25" s="310"/>
      <c r="B25" s="168" t="s">
        <v>258</v>
      </c>
      <c r="C25" s="723" t="s">
        <v>244</v>
      </c>
      <c r="D25" s="724"/>
      <c r="E25" s="481" t="s">
        <v>345</v>
      </c>
      <c r="F25" s="286"/>
      <c r="G25" s="510"/>
      <c r="H25" s="285"/>
    </row>
    <row r="26" spans="1:9" s="4" customFormat="1" ht="37.5" customHeight="1" thickBot="1">
      <c r="A26" s="177"/>
      <c r="B26" s="168" t="s">
        <v>259</v>
      </c>
      <c r="C26" s="753" t="s">
        <v>260</v>
      </c>
      <c r="D26" s="754"/>
      <c r="E26" s="482" t="s">
        <v>343</v>
      </c>
      <c r="F26" s="195">
        <v>96597</v>
      </c>
      <c r="G26" s="540">
        <v>96597</v>
      </c>
      <c r="H26" s="183"/>
      <c r="I26" s="288"/>
    </row>
    <row r="27" spans="1:9" s="4" customFormat="1" ht="22.5" customHeight="1" thickBot="1">
      <c r="A27" s="737" t="s">
        <v>117</v>
      </c>
      <c r="B27" s="738"/>
      <c r="C27" s="738"/>
      <c r="D27" s="739"/>
      <c r="E27" s="464"/>
      <c r="F27" s="196">
        <f>F22+F23</f>
        <v>268371</v>
      </c>
      <c r="G27" s="196">
        <f t="shared" ref="G27:H27" si="4">G22+G23</f>
        <v>265671</v>
      </c>
      <c r="H27" s="196">
        <f t="shared" si="4"/>
        <v>2700</v>
      </c>
      <c r="I27" s="233"/>
    </row>
    <row r="28" spans="1:9" s="4" customFormat="1" ht="20.100000000000001" customHeight="1">
      <c r="A28" s="84"/>
      <c r="B28" s="170"/>
      <c r="C28" s="84"/>
      <c r="D28" s="84"/>
      <c r="E28" s="85"/>
      <c r="F28" s="5"/>
      <c r="G28" s="186"/>
      <c r="H28" s="186"/>
      <c r="I28" s="186"/>
    </row>
    <row r="29" spans="1:9" s="4" customFormat="1" ht="20.100000000000001" customHeight="1">
      <c r="A29" s="84"/>
      <c r="B29" s="170"/>
      <c r="C29" s="84"/>
      <c r="D29" s="84"/>
      <c r="E29" s="85"/>
      <c r="F29" s="5"/>
      <c r="G29" s="186"/>
      <c r="H29" s="186"/>
      <c r="I29" s="186"/>
    </row>
    <row r="30" spans="1:9" s="4" customFormat="1" ht="20.100000000000001" customHeight="1">
      <c r="A30" s="84"/>
      <c r="B30" s="170"/>
      <c r="C30" s="84"/>
      <c r="D30" s="84"/>
      <c r="E30" s="85"/>
      <c r="F30" s="5"/>
      <c r="G30" s="186"/>
      <c r="H30" s="186"/>
      <c r="I30" s="186"/>
    </row>
    <row r="31" spans="1:9" s="4" customFormat="1" ht="20.100000000000001" customHeight="1">
      <c r="A31" s="84"/>
      <c r="B31" s="85"/>
      <c r="C31" s="85"/>
      <c r="D31" s="64"/>
      <c r="E31" s="478"/>
      <c r="F31" s="5"/>
      <c r="G31" s="186"/>
      <c r="H31" s="186"/>
      <c r="I31" s="186"/>
    </row>
    <row r="32" spans="1:9">
      <c r="A32" s="172"/>
      <c r="B32" s="83"/>
      <c r="C32" s="83"/>
      <c r="D32" s="64"/>
      <c r="E32" s="478"/>
      <c r="F32" s="3"/>
    </row>
    <row r="33" spans="1:6">
      <c r="A33" s="172"/>
      <c r="B33" s="83"/>
      <c r="C33" s="83"/>
      <c r="D33" s="64"/>
      <c r="E33" s="478"/>
      <c r="F33" s="3"/>
    </row>
    <row r="34" spans="1:6">
      <c r="A34" s="172"/>
      <c r="B34" s="83"/>
      <c r="C34" s="83"/>
      <c r="D34" s="64"/>
      <c r="E34" s="478"/>
      <c r="F34" s="3"/>
    </row>
    <row r="35" spans="1:6">
      <c r="A35" s="172"/>
      <c r="B35" s="83"/>
      <c r="C35" s="83"/>
      <c r="D35" s="64"/>
      <c r="E35" s="478"/>
      <c r="F35" s="3"/>
    </row>
    <row r="36" spans="1:6">
      <c r="A36" s="172"/>
      <c r="B36" s="83"/>
      <c r="C36" s="83"/>
      <c r="D36" s="64"/>
      <c r="E36" s="478"/>
      <c r="F36" s="3"/>
    </row>
    <row r="37" spans="1:6">
      <c r="A37" s="172"/>
      <c r="B37" s="83"/>
      <c r="C37" s="83"/>
      <c r="D37" s="64"/>
      <c r="E37" s="478"/>
      <c r="F37" s="3"/>
    </row>
    <row r="38" spans="1:6">
      <c r="A38" s="172"/>
      <c r="B38" s="83"/>
      <c r="C38" s="83"/>
      <c r="D38" s="64"/>
      <c r="E38" s="478"/>
      <c r="F38" s="3"/>
    </row>
    <row r="39" spans="1:6">
      <c r="A39" s="172"/>
      <c r="B39" s="83"/>
      <c r="C39" s="83"/>
      <c r="D39" s="64"/>
      <c r="E39" s="478"/>
      <c r="F39" s="3"/>
    </row>
  </sheetData>
  <mergeCells count="26">
    <mergeCell ref="F1:H1"/>
    <mergeCell ref="B23:D23"/>
    <mergeCell ref="C26:D26"/>
    <mergeCell ref="B5:D5"/>
    <mergeCell ref="B14:D14"/>
    <mergeCell ref="B7:D7"/>
    <mergeCell ref="B8:D8"/>
    <mergeCell ref="B9:D9"/>
    <mergeCell ref="C10:D10"/>
    <mergeCell ref="C25:D25"/>
    <mergeCell ref="B6:D6"/>
    <mergeCell ref="B15:D15"/>
    <mergeCell ref="A4:D4"/>
    <mergeCell ref="A2:H2"/>
    <mergeCell ref="C11:D11"/>
    <mergeCell ref="C12:D12"/>
    <mergeCell ref="A27:D27"/>
    <mergeCell ref="B13:D13"/>
    <mergeCell ref="B18:D18"/>
    <mergeCell ref="C19:D19"/>
    <mergeCell ref="C20:D20"/>
    <mergeCell ref="C21:D21"/>
    <mergeCell ref="C16:D16"/>
    <mergeCell ref="C17:D17"/>
    <mergeCell ref="C24:D24"/>
    <mergeCell ref="A22:D22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4"/>
  <sheetViews>
    <sheetView topLeftCell="A25" workbookViewId="0">
      <selection activeCell="A43" sqref="A43:D43"/>
    </sheetView>
  </sheetViews>
  <sheetFormatPr defaultRowHeight="12.75"/>
  <cols>
    <col min="1" max="1" width="8.28515625" style="223" customWidth="1"/>
    <col min="2" max="3" width="8.28515625" style="218" customWidth="1"/>
    <col min="4" max="4" width="52" style="218" customWidth="1"/>
    <col min="5" max="7" width="14.140625" style="218" customWidth="1"/>
    <col min="8" max="9" width="9.140625" style="218"/>
    <col min="10" max="10" width="11.42578125" style="317" bestFit="1" customWidth="1"/>
    <col min="11" max="16384" width="9.140625" style="218"/>
  </cols>
  <sheetData>
    <row r="1" spans="1:10" s="213" customFormat="1" ht="21" customHeight="1">
      <c r="A1" s="209"/>
      <c r="B1" s="210"/>
      <c r="C1" s="210"/>
      <c r="D1" s="211"/>
      <c r="E1" s="212"/>
      <c r="F1" s="759" t="s">
        <v>176</v>
      </c>
      <c r="G1" s="759"/>
      <c r="J1" s="319"/>
    </row>
    <row r="2" spans="1:10" s="213" customFormat="1" ht="21" customHeight="1">
      <c r="A2" s="758" t="s">
        <v>422</v>
      </c>
      <c r="B2" s="758"/>
      <c r="C2" s="758"/>
      <c r="D2" s="758"/>
      <c r="E2" s="758"/>
      <c r="F2" s="758"/>
      <c r="G2" s="758"/>
      <c r="J2" s="319"/>
    </row>
    <row r="3" spans="1:10" s="214" customFormat="1" ht="25.5" customHeight="1">
      <c r="A3" s="761" t="s">
        <v>408</v>
      </c>
      <c r="B3" s="761"/>
      <c r="C3" s="761"/>
      <c r="D3" s="761"/>
      <c r="E3" s="761"/>
      <c r="F3" s="761"/>
      <c r="G3" s="761"/>
      <c r="J3" s="320"/>
    </row>
    <row r="4" spans="1:10" s="217" customFormat="1" ht="15.95" customHeight="1" thickBot="1">
      <c r="A4" s="215"/>
      <c r="B4" s="215"/>
      <c r="C4" s="215"/>
      <c r="D4" s="215"/>
      <c r="G4" s="216" t="s">
        <v>82</v>
      </c>
      <c r="J4" s="321"/>
    </row>
    <row r="5" spans="1:10" ht="32.25" thickBot="1">
      <c r="A5" s="756" t="s">
        <v>123</v>
      </c>
      <c r="B5" s="757"/>
      <c r="C5" s="557" t="s">
        <v>301</v>
      </c>
      <c r="D5" s="558" t="s">
        <v>124</v>
      </c>
      <c r="E5" s="559" t="s">
        <v>5</v>
      </c>
      <c r="F5" s="563" t="s">
        <v>118</v>
      </c>
      <c r="G5" s="625" t="s">
        <v>405</v>
      </c>
    </row>
    <row r="6" spans="1:10" s="219" customFormat="1" ht="24.75" customHeight="1" thickBot="1">
      <c r="A6" s="560"/>
      <c r="B6" s="561"/>
      <c r="C6" s="561"/>
      <c r="D6" s="561" t="s">
        <v>125</v>
      </c>
      <c r="E6" s="626"/>
      <c r="F6" s="627"/>
      <c r="G6" s="628"/>
      <c r="J6" s="322"/>
    </row>
    <row r="7" spans="1:10" s="220" customFormat="1" ht="24.75" customHeight="1" thickBot="1">
      <c r="A7" s="563" t="s">
        <v>36</v>
      </c>
      <c r="B7" s="564"/>
      <c r="C7" s="565" t="s">
        <v>380</v>
      </c>
      <c r="D7" s="566" t="s">
        <v>250</v>
      </c>
      <c r="E7" s="567"/>
      <c r="F7" s="629"/>
      <c r="G7" s="585"/>
      <c r="J7" s="323"/>
    </row>
    <row r="8" spans="1:10" s="220" customFormat="1" ht="24.75" customHeight="1" thickBot="1">
      <c r="A8" s="563" t="s">
        <v>38</v>
      </c>
      <c r="B8" s="564"/>
      <c r="C8" s="565" t="s">
        <v>381</v>
      </c>
      <c r="D8" s="566" t="s">
        <v>280</v>
      </c>
      <c r="E8" s="567"/>
      <c r="F8" s="629"/>
      <c r="G8" s="585"/>
      <c r="J8" s="323"/>
    </row>
    <row r="9" spans="1:10" s="221" customFormat="1" ht="28.5" customHeight="1" thickBot="1">
      <c r="A9" s="563" t="s">
        <v>10</v>
      </c>
      <c r="B9" s="564"/>
      <c r="C9" s="564"/>
      <c r="D9" s="566" t="s">
        <v>410</v>
      </c>
      <c r="E9" s="567"/>
      <c r="F9" s="629"/>
      <c r="G9" s="585"/>
      <c r="J9" s="324"/>
    </row>
    <row r="10" spans="1:10" s="220" customFormat="1" ht="24.75" customHeight="1">
      <c r="A10" s="568"/>
      <c r="B10" s="569" t="s">
        <v>63</v>
      </c>
      <c r="C10" s="570" t="s">
        <v>382</v>
      </c>
      <c r="D10" s="571" t="s">
        <v>97</v>
      </c>
      <c r="E10" s="572"/>
      <c r="F10" s="630"/>
      <c r="G10" s="631"/>
      <c r="J10" s="323"/>
    </row>
    <row r="11" spans="1:10" s="221" customFormat="1" ht="24.75" customHeight="1">
      <c r="A11" s="568"/>
      <c r="B11" s="569" t="s">
        <v>64</v>
      </c>
      <c r="C11" s="569"/>
      <c r="D11" s="573" t="s">
        <v>132</v>
      </c>
      <c r="E11" s="572"/>
      <c r="F11" s="632"/>
      <c r="G11" s="633"/>
      <c r="J11" s="324"/>
    </row>
    <row r="12" spans="1:10" s="221" customFormat="1" ht="24.75" customHeight="1">
      <c r="A12" s="568"/>
      <c r="B12" s="569" t="s">
        <v>94</v>
      </c>
      <c r="C12" s="569"/>
      <c r="D12" s="573" t="s">
        <v>409</v>
      </c>
      <c r="E12" s="572"/>
      <c r="F12" s="632"/>
      <c r="G12" s="633"/>
      <c r="J12" s="324"/>
    </row>
    <row r="13" spans="1:10" s="221" customFormat="1" ht="24.75" customHeight="1">
      <c r="A13" s="568"/>
      <c r="B13" s="569" t="s">
        <v>95</v>
      </c>
      <c r="C13" s="569" t="s">
        <v>383</v>
      </c>
      <c r="D13" s="573" t="s">
        <v>98</v>
      </c>
      <c r="E13" s="572"/>
      <c r="F13" s="632"/>
      <c r="G13" s="633"/>
      <c r="J13" s="324"/>
    </row>
    <row r="14" spans="1:10" s="221" customFormat="1" ht="24.75" customHeight="1" thickBot="1">
      <c r="A14" s="568"/>
      <c r="B14" s="569" t="s">
        <v>95</v>
      </c>
      <c r="C14" s="569"/>
      <c r="D14" s="573" t="s">
        <v>132</v>
      </c>
      <c r="E14" s="572"/>
      <c r="F14" s="632"/>
      <c r="G14" s="633"/>
      <c r="J14" s="324"/>
    </row>
    <row r="15" spans="1:10" s="221" customFormat="1" ht="24.75" customHeight="1" thickBot="1">
      <c r="A15" s="574" t="s">
        <v>11</v>
      </c>
      <c r="B15" s="575"/>
      <c r="C15" s="575"/>
      <c r="D15" s="575" t="s">
        <v>411</v>
      </c>
      <c r="E15" s="567"/>
      <c r="F15" s="629"/>
      <c r="G15" s="585"/>
      <c r="J15" s="324"/>
    </row>
    <row r="16" spans="1:10" s="221" customFormat="1" ht="31.5" customHeight="1">
      <c r="A16" s="576"/>
      <c r="B16" s="577" t="s">
        <v>222</v>
      </c>
      <c r="C16" s="577" t="s">
        <v>384</v>
      </c>
      <c r="D16" s="578" t="s">
        <v>133</v>
      </c>
      <c r="E16" s="579"/>
      <c r="F16" s="634"/>
      <c r="G16" s="635"/>
      <c r="J16" s="324"/>
    </row>
    <row r="17" spans="1:10" s="220" customFormat="1" ht="30.75" customHeight="1" thickBot="1">
      <c r="A17" s="580"/>
      <c r="B17" s="570" t="s">
        <v>281</v>
      </c>
      <c r="C17" s="581" t="s">
        <v>385</v>
      </c>
      <c r="D17" s="582" t="s">
        <v>134</v>
      </c>
      <c r="E17" s="583"/>
      <c r="F17" s="636"/>
      <c r="G17" s="637"/>
      <c r="J17" s="323"/>
    </row>
    <row r="18" spans="1:10" s="220" customFormat="1" ht="24.75" customHeight="1" thickBot="1">
      <c r="A18" s="563" t="s">
        <v>12</v>
      </c>
      <c r="B18" s="584"/>
      <c r="C18" s="584" t="s">
        <v>379</v>
      </c>
      <c r="D18" s="575" t="s">
        <v>412</v>
      </c>
      <c r="E18" s="585">
        <f>E7+E8+E9+E15</f>
        <v>0</v>
      </c>
      <c r="F18" s="585">
        <f t="shared" ref="F18:G18" si="0">F7+F8+F9+F15</f>
        <v>0</v>
      </c>
      <c r="G18" s="585">
        <f t="shared" si="0"/>
        <v>0</v>
      </c>
      <c r="J18" s="323"/>
    </row>
    <row r="19" spans="1:10" s="220" customFormat="1" ht="24.75" customHeight="1" thickBot="1">
      <c r="A19" s="586" t="s">
        <v>13</v>
      </c>
      <c r="B19" s="564"/>
      <c r="C19" s="587" t="s">
        <v>397</v>
      </c>
      <c r="D19" s="588" t="s">
        <v>413</v>
      </c>
      <c r="E19" s="589">
        <f>SUM(E20:E22)</f>
        <v>42433</v>
      </c>
      <c r="F19" s="589">
        <f t="shared" ref="F19:G19" si="1">SUM(F20:F22)</f>
        <v>32544</v>
      </c>
      <c r="G19" s="589">
        <f t="shared" si="1"/>
        <v>9889</v>
      </c>
      <c r="J19" s="323"/>
    </row>
    <row r="20" spans="1:10" s="220" customFormat="1" ht="24.75" customHeight="1">
      <c r="A20" s="590"/>
      <c r="B20" s="570" t="s">
        <v>67</v>
      </c>
      <c r="C20" s="570" t="s">
        <v>386</v>
      </c>
      <c r="D20" s="578" t="s">
        <v>261</v>
      </c>
      <c r="E20" s="591">
        <f>SUM(F20:G20)</f>
        <v>42433</v>
      </c>
      <c r="F20" s="638">
        <v>32544</v>
      </c>
      <c r="G20" s="591">
        <v>9889</v>
      </c>
      <c r="J20" s="323"/>
    </row>
    <row r="21" spans="1:10" s="221" customFormat="1" ht="24.75" customHeight="1">
      <c r="A21" s="592"/>
      <c r="B21" s="570" t="s">
        <v>232</v>
      </c>
      <c r="C21" s="570" t="s">
        <v>387</v>
      </c>
      <c r="D21" s="593" t="s">
        <v>135</v>
      </c>
      <c r="E21" s="594"/>
      <c r="F21" s="639"/>
      <c r="G21" s="640"/>
      <c r="J21" s="324"/>
    </row>
    <row r="22" spans="1:10" s="221" customFormat="1" ht="24.75" customHeight="1" thickBot="1">
      <c r="A22" s="595"/>
      <c r="B22" s="570" t="s">
        <v>282</v>
      </c>
      <c r="C22" s="581" t="s">
        <v>388</v>
      </c>
      <c r="D22" s="596" t="s">
        <v>136</v>
      </c>
      <c r="E22" s="597"/>
      <c r="F22" s="641"/>
      <c r="G22" s="642"/>
      <c r="J22" s="324"/>
    </row>
    <row r="23" spans="1:10" s="221" customFormat="1" ht="24.75" customHeight="1" thickBot="1">
      <c r="A23" s="598" t="s">
        <v>14</v>
      </c>
      <c r="B23" s="599"/>
      <c r="C23" s="599"/>
      <c r="D23" s="600" t="s">
        <v>414</v>
      </c>
      <c r="E23" s="601">
        <f>E18+E19</f>
        <v>42433</v>
      </c>
      <c r="F23" s="601">
        <f t="shared" ref="F23:G23" si="2">F18+F19</f>
        <v>32544</v>
      </c>
      <c r="G23" s="601">
        <f t="shared" si="2"/>
        <v>9889</v>
      </c>
      <c r="J23" s="324"/>
    </row>
    <row r="24" spans="1:10" ht="24.75" customHeight="1">
      <c r="A24" s="602"/>
      <c r="B24" s="602"/>
      <c r="C24" s="602"/>
      <c r="D24" s="603"/>
      <c r="E24" s="604"/>
      <c r="F24" s="604"/>
      <c r="G24" s="604"/>
    </row>
    <row r="25" spans="1:10" s="219" customFormat="1" ht="24.75" customHeight="1" thickBot="1">
      <c r="A25" s="605"/>
      <c r="B25" s="606"/>
      <c r="C25" s="606"/>
      <c r="D25" s="606"/>
      <c r="E25" s="607"/>
      <c r="F25" s="607"/>
      <c r="G25" s="607"/>
      <c r="J25" s="322"/>
    </row>
    <row r="26" spans="1:10" s="222" customFormat="1" ht="24.75" customHeight="1" thickBot="1">
      <c r="A26" s="556"/>
      <c r="B26" s="608"/>
      <c r="C26" s="608"/>
      <c r="D26" s="608" t="s">
        <v>137</v>
      </c>
      <c r="E26" s="648"/>
      <c r="F26" s="648"/>
      <c r="G26" s="601"/>
      <c r="J26" s="325"/>
    </row>
    <row r="27" spans="1:10" ht="24.75" customHeight="1" thickBot="1">
      <c r="A27" s="574" t="s">
        <v>36</v>
      </c>
      <c r="B27" s="609"/>
      <c r="C27" s="609"/>
      <c r="D27" s="575" t="s">
        <v>415</v>
      </c>
      <c r="E27" s="585">
        <f t="shared" ref="E27:F27" si="3">SUM(E28:E32)</f>
        <v>42433</v>
      </c>
      <c r="F27" s="585">
        <f t="shared" si="3"/>
        <v>32544</v>
      </c>
      <c r="G27" s="585">
        <f>SUM(G28:G32)</f>
        <v>9889</v>
      </c>
    </row>
    <row r="28" spans="1:10" ht="24.75" customHeight="1">
      <c r="A28" s="610"/>
      <c r="B28" s="611" t="s">
        <v>57</v>
      </c>
      <c r="C28" s="611" t="s">
        <v>389</v>
      </c>
      <c r="D28" s="571" t="s">
        <v>138</v>
      </c>
      <c r="E28" s="594">
        <f>SUM(F28:G28)</f>
        <v>31581</v>
      </c>
      <c r="F28" s="639">
        <v>23709</v>
      </c>
      <c r="G28" s="640">
        <v>7872</v>
      </c>
    </row>
    <row r="29" spans="1:10" ht="30.75" customHeight="1">
      <c r="A29" s="612"/>
      <c r="B29" s="611" t="s">
        <v>58</v>
      </c>
      <c r="C29" s="611" t="s">
        <v>390</v>
      </c>
      <c r="D29" s="573" t="s">
        <v>72</v>
      </c>
      <c r="E29" s="614">
        <f>SUM(F29:G29)</f>
        <v>7758</v>
      </c>
      <c r="F29" s="643">
        <v>5741</v>
      </c>
      <c r="G29" s="640">
        <v>2017</v>
      </c>
    </row>
    <row r="30" spans="1:10" ht="24.75" customHeight="1">
      <c r="A30" s="612"/>
      <c r="B30" s="611" t="s">
        <v>59</v>
      </c>
      <c r="C30" s="611" t="s">
        <v>391</v>
      </c>
      <c r="D30" s="573" t="s">
        <v>139</v>
      </c>
      <c r="E30" s="614">
        <f t="shared" ref="E30:E31" si="4">SUM(F30:G30)</f>
        <v>3094</v>
      </c>
      <c r="F30" s="643">
        <v>3094</v>
      </c>
      <c r="G30" s="644"/>
    </row>
    <row r="31" spans="1:10" ht="24.75" customHeight="1">
      <c r="A31" s="612"/>
      <c r="B31" s="611" t="s">
        <v>70</v>
      </c>
      <c r="C31" s="611" t="s">
        <v>392</v>
      </c>
      <c r="D31" s="573" t="s">
        <v>105</v>
      </c>
      <c r="E31" s="614">
        <f t="shared" si="4"/>
        <v>0</v>
      </c>
      <c r="F31" s="643"/>
      <c r="G31" s="644"/>
    </row>
    <row r="32" spans="1:10" ht="24.75" customHeight="1" thickBot="1">
      <c r="A32" s="612"/>
      <c r="B32" s="611" t="s">
        <v>71</v>
      </c>
      <c r="C32" s="611" t="s">
        <v>393</v>
      </c>
      <c r="D32" s="573" t="s">
        <v>106</v>
      </c>
      <c r="E32" s="614"/>
      <c r="F32" s="643"/>
      <c r="G32" s="644"/>
    </row>
    <row r="33" spans="1:10" s="222" customFormat="1" ht="24.75" customHeight="1" thickBot="1">
      <c r="A33" s="574" t="s">
        <v>38</v>
      </c>
      <c r="B33" s="609"/>
      <c r="C33" s="609"/>
      <c r="D33" s="575" t="s">
        <v>416</v>
      </c>
      <c r="E33" s="567"/>
      <c r="F33" s="629"/>
      <c r="G33" s="585"/>
      <c r="J33" s="325"/>
    </row>
    <row r="34" spans="1:10" ht="24.75" customHeight="1">
      <c r="A34" s="610"/>
      <c r="B34" s="611" t="s">
        <v>60</v>
      </c>
      <c r="C34" s="611" t="s">
        <v>394</v>
      </c>
      <c r="D34" s="571" t="s">
        <v>109</v>
      </c>
      <c r="E34" s="594"/>
      <c r="F34" s="639"/>
      <c r="G34" s="640"/>
    </row>
    <row r="35" spans="1:10" ht="24.75" customHeight="1">
      <c r="A35" s="612"/>
      <c r="B35" s="611" t="s">
        <v>61</v>
      </c>
      <c r="C35" s="611" t="s">
        <v>395</v>
      </c>
      <c r="D35" s="573" t="s">
        <v>110</v>
      </c>
      <c r="E35" s="614"/>
      <c r="F35" s="643"/>
      <c r="G35" s="644"/>
    </row>
    <row r="36" spans="1:10" ht="24.75" customHeight="1">
      <c r="A36" s="612"/>
      <c r="B36" s="611" t="s">
        <v>62</v>
      </c>
      <c r="C36" s="611" t="s">
        <v>396</v>
      </c>
      <c r="D36" s="573" t="s">
        <v>142</v>
      </c>
      <c r="E36" s="614"/>
      <c r="F36" s="643"/>
      <c r="G36" s="644"/>
    </row>
    <row r="37" spans="1:10" ht="30.75" customHeight="1" thickBot="1">
      <c r="A37" s="612"/>
      <c r="B37" s="611" t="s">
        <v>196</v>
      </c>
      <c r="C37" s="611"/>
      <c r="D37" s="573" t="s">
        <v>143</v>
      </c>
      <c r="E37" s="614"/>
      <c r="F37" s="643"/>
      <c r="G37" s="644"/>
    </row>
    <row r="38" spans="1:10" ht="24.75" customHeight="1" thickBot="1">
      <c r="A38" s="574" t="s">
        <v>10</v>
      </c>
      <c r="B38" s="615"/>
      <c r="C38" s="615"/>
      <c r="D38" s="616" t="s">
        <v>251</v>
      </c>
      <c r="E38" s="617">
        <f>E27+E33</f>
        <v>42433</v>
      </c>
      <c r="F38" s="617">
        <f t="shared" ref="F38:G38" si="5">F27+F33</f>
        <v>32544</v>
      </c>
      <c r="G38" s="617">
        <f t="shared" si="5"/>
        <v>9889</v>
      </c>
    </row>
    <row r="39" spans="1:10" ht="24.75" customHeight="1" thickBot="1">
      <c r="A39" s="618"/>
      <c r="B39" s="619"/>
      <c r="C39" s="619"/>
      <c r="D39" s="619"/>
      <c r="E39" s="620"/>
      <c r="F39" s="620"/>
      <c r="G39" s="620"/>
    </row>
    <row r="40" spans="1:10" ht="24.75" customHeight="1" thickBot="1">
      <c r="A40" s="621" t="s">
        <v>144</v>
      </c>
      <c r="B40" s="622"/>
      <c r="C40" s="622"/>
      <c r="D40" s="623"/>
      <c r="E40" s="645">
        <v>12</v>
      </c>
      <c r="F40" s="646">
        <v>10</v>
      </c>
      <c r="G40" s="647">
        <v>2</v>
      </c>
    </row>
    <row r="41" spans="1:10" ht="24.75" customHeight="1" thickBot="1">
      <c r="A41" s="621" t="s">
        <v>145</v>
      </c>
      <c r="B41" s="622"/>
      <c r="C41" s="622"/>
      <c r="D41" s="623"/>
      <c r="E41" s="645">
        <v>0</v>
      </c>
      <c r="F41" s="646">
        <v>0</v>
      </c>
      <c r="G41" s="647">
        <v>0</v>
      </c>
    </row>
    <row r="43" spans="1:10">
      <c r="A43" s="760" t="s">
        <v>424</v>
      </c>
      <c r="B43" s="760"/>
      <c r="C43" s="760"/>
      <c r="D43" s="760"/>
    </row>
    <row r="44" spans="1:10">
      <c r="E44" s="224"/>
    </row>
  </sheetData>
  <mergeCells count="5">
    <mergeCell ref="A5:B5"/>
    <mergeCell ref="A2:G2"/>
    <mergeCell ref="F1:G1"/>
    <mergeCell ref="A43:D43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E40" sqref="E40"/>
    </sheetView>
  </sheetViews>
  <sheetFormatPr defaultRowHeight="12.75"/>
  <cols>
    <col min="1" max="1" width="8.28515625" style="223" customWidth="1"/>
    <col min="2" max="3" width="8.28515625" style="218" customWidth="1"/>
    <col min="4" max="4" width="61.7109375" style="218" customWidth="1"/>
    <col min="5" max="5" width="21.42578125" style="317" customWidth="1"/>
    <col min="6" max="16384" width="9.140625" style="218"/>
  </cols>
  <sheetData>
    <row r="1" spans="1:5">
      <c r="D1" s="762" t="s">
        <v>177</v>
      </c>
      <c r="E1" s="762"/>
    </row>
    <row r="2" spans="1:5" s="213" customFormat="1" ht="21" customHeight="1">
      <c r="A2" s="758" t="s">
        <v>423</v>
      </c>
      <c r="B2" s="758"/>
      <c r="C2" s="758"/>
      <c r="D2" s="758"/>
      <c r="E2" s="758"/>
    </row>
    <row r="3" spans="1:5" s="214" customFormat="1" ht="25.5" customHeight="1">
      <c r="A3" s="761" t="s">
        <v>408</v>
      </c>
      <c r="B3" s="761"/>
      <c r="C3" s="761"/>
      <c r="D3" s="761"/>
      <c r="E3" s="761"/>
    </row>
    <row r="4" spans="1:5" s="217" customFormat="1" ht="19.5" customHeight="1" thickBot="1">
      <c r="A4" s="215"/>
      <c r="B4" s="215"/>
      <c r="C4" s="215"/>
      <c r="D4" s="215"/>
      <c r="E4" s="316" t="s">
        <v>82</v>
      </c>
    </row>
    <row r="5" spans="1:5" ht="24.75" customHeight="1" thickBot="1">
      <c r="A5" s="756" t="s">
        <v>123</v>
      </c>
      <c r="B5" s="757"/>
      <c r="C5" s="557" t="s">
        <v>301</v>
      </c>
      <c r="D5" s="558" t="s">
        <v>124</v>
      </c>
      <c r="E5" s="559" t="s">
        <v>5</v>
      </c>
    </row>
    <row r="6" spans="1:5" s="219" customFormat="1" ht="24.75" customHeight="1" thickBot="1">
      <c r="A6" s="560"/>
      <c r="B6" s="561"/>
      <c r="C6" s="561"/>
      <c r="D6" s="561" t="s">
        <v>125</v>
      </c>
      <c r="E6" s="562"/>
    </row>
    <row r="7" spans="1:5" s="220" customFormat="1" ht="24.75" customHeight="1" thickBot="1">
      <c r="A7" s="563" t="s">
        <v>36</v>
      </c>
      <c r="B7" s="564"/>
      <c r="C7" s="565" t="s">
        <v>302</v>
      </c>
      <c r="D7" s="566" t="s">
        <v>250</v>
      </c>
      <c r="E7" s="567"/>
    </row>
    <row r="8" spans="1:5" s="220" customFormat="1" ht="24.75" customHeight="1" thickBot="1">
      <c r="A8" s="563" t="s">
        <v>38</v>
      </c>
      <c r="B8" s="564"/>
      <c r="C8" s="564"/>
      <c r="D8" s="566" t="s">
        <v>417</v>
      </c>
      <c r="E8" s="567"/>
    </row>
    <row r="9" spans="1:5" s="221" customFormat="1" ht="24.75" customHeight="1">
      <c r="A9" s="568"/>
      <c r="B9" s="569" t="s">
        <v>60</v>
      </c>
      <c r="C9" s="570" t="s">
        <v>303</v>
      </c>
      <c r="D9" s="571" t="s">
        <v>97</v>
      </c>
      <c r="E9" s="572"/>
    </row>
    <row r="10" spans="1:5" s="221" customFormat="1" ht="24.75" customHeight="1">
      <c r="A10" s="568"/>
      <c r="B10" s="569" t="s">
        <v>61</v>
      </c>
      <c r="C10" s="569"/>
      <c r="D10" s="573" t="s">
        <v>132</v>
      </c>
      <c r="E10" s="572"/>
    </row>
    <row r="11" spans="1:5" s="221" customFormat="1" ht="24.75" customHeight="1">
      <c r="A11" s="568"/>
      <c r="B11" s="569" t="s">
        <v>62</v>
      </c>
      <c r="C11" s="569"/>
      <c r="D11" s="573" t="s">
        <v>409</v>
      </c>
      <c r="E11" s="572"/>
    </row>
    <row r="12" spans="1:5" s="221" customFormat="1" ht="24.75" customHeight="1">
      <c r="A12" s="568"/>
      <c r="B12" s="569" t="s">
        <v>196</v>
      </c>
      <c r="C12" s="569" t="s">
        <v>304</v>
      </c>
      <c r="D12" s="573" t="s">
        <v>98</v>
      </c>
      <c r="E12" s="572"/>
    </row>
    <row r="13" spans="1:5" s="221" customFormat="1" ht="24.75" customHeight="1" thickBot="1">
      <c r="A13" s="568"/>
      <c r="B13" s="569" t="s">
        <v>200</v>
      </c>
      <c r="C13" s="569"/>
      <c r="D13" s="573" t="s">
        <v>132</v>
      </c>
      <c r="E13" s="572"/>
    </row>
    <row r="14" spans="1:5" s="221" customFormat="1" ht="24.75" customHeight="1" thickBot="1">
      <c r="A14" s="574" t="s">
        <v>10</v>
      </c>
      <c r="B14" s="575"/>
      <c r="C14" s="575"/>
      <c r="D14" s="575" t="s">
        <v>418</v>
      </c>
      <c r="E14" s="567"/>
    </row>
    <row r="15" spans="1:5" s="220" customFormat="1" ht="24.75" customHeight="1">
      <c r="A15" s="576"/>
      <c r="B15" s="577" t="s">
        <v>130</v>
      </c>
      <c r="C15" s="577" t="s">
        <v>316</v>
      </c>
      <c r="D15" s="578" t="s">
        <v>133</v>
      </c>
      <c r="E15" s="579"/>
    </row>
    <row r="16" spans="1:5" s="220" customFormat="1" ht="24.75" customHeight="1" thickBot="1">
      <c r="A16" s="580"/>
      <c r="B16" s="570" t="s">
        <v>131</v>
      </c>
      <c r="C16" s="581" t="s">
        <v>317</v>
      </c>
      <c r="D16" s="582" t="s">
        <v>134</v>
      </c>
      <c r="E16" s="583"/>
    </row>
    <row r="17" spans="1:5" s="220" customFormat="1" ht="24.75" customHeight="1" thickBot="1">
      <c r="A17" s="563" t="s">
        <v>11</v>
      </c>
      <c r="B17" s="584"/>
      <c r="C17" s="584"/>
      <c r="D17" s="575" t="s">
        <v>412</v>
      </c>
      <c r="E17" s="585"/>
    </row>
    <row r="18" spans="1:5" s="221" customFormat="1" ht="24.75" customHeight="1" thickBot="1">
      <c r="A18" s="586" t="s">
        <v>12</v>
      </c>
      <c r="B18" s="564"/>
      <c r="C18" s="587"/>
      <c r="D18" s="588" t="s">
        <v>419</v>
      </c>
      <c r="E18" s="589">
        <v>54164</v>
      </c>
    </row>
    <row r="19" spans="1:5" s="221" customFormat="1" ht="24.75" customHeight="1">
      <c r="A19" s="590"/>
      <c r="B19" s="570" t="s">
        <v>65</v>
      </c>
      <c r="C19" s="570" t="s">
        <v>305</v>
      </c>
      <c r="D19" s="578" t="s">
        <v>261</v>
      </c>
      <c r="E19" s="591">
        <v>54164</v>
      </c>
    </row>
    <row r="20" spans="1:5" s="221" customFormat="1" ht="24.75" customHeight="1">
      <c r="A20" s="592"/>
      <c r="B20" s="570" t="s">
        <v>66</v>
      </c>
      <c r="C20" s="570" t="s">
        <v>306</v>
      </c>
      <c r="D20" s="593" t="s">
        <v>135</v>
      </c>
      <c r="E20" s="594"/>
    </row>
    <row r="21" spans="1:5" s="221" customFormat="1" ht="24.75" customHeight="1" thickBot="1">
      <c r="A21" s="595"/>
      <c r="B21" s="570" t="s">
        <v>96</v>
      </c>
      <c r="C21" s="581" t="s">
        <v>307</v>
      </c>
      <c r="D21" s="596" t="s">
        <v>136</v>
      </c>
      <c r="E21" s="597"/>
    </row>
    <row r="22" spans="1:5" s="219" customFormat="1" ht="24.75" customHeight="1" thickBot="1">
      <c r="A22" s="598">
        <v>6</v>
      </c>
      <c r="B22" s="599"/>
      <c r="C22" s="599"/>
      <c r="D22" s="600" t="s">
        <v>414</v>
      </c>
      <c r="E22" s="601">
        <v>54164</v>
      </c>
    </row>
    <row r="23" spans="1:5" s="222" customFormat="1" ht="24.75" customHeight="1">
      <c r="A23" s="602"/>
      <c r="B23" s="602"/>
      <c r="C23" s="602"/>
      <c r="D23" s="603"/>
      <c r="E23" s="604"/>
    </row>
    <row r="24" spans="1:5" ht="24.75" customHeight="1" thickBot="1">
      <c r="A24" s="605"/>
      <c r="B24" s="606"/>
      <c r="C24" s="606"/>
      <c r="D24" s="606"/>
      <c r="E24" s="607"/>
    </row>
    <row r="25" spans="1:5" ht="24.75" customHeight="1" thickBot="1">
      <c r="A25" s="556"/>
      <c r="B25" s="608"/>
      <c r="C25" s="608"/>
      <c r="D25" s="608" t="s">
        <v>137</v>
      </c>
      <c r="E25" s="601"/>
    </row>
    <row r="26" spans="1:5" ht="24.75" customHeight="1" thickBot="1">
      <c r="A26" s="574" t="s">
        <v>36</v>
      </c>
      <c r="B26" s="609"/>
      <c r="C26" s="609"/>
      <c r="D26" s="575" t="s">
        <v>415</v>
      </c>
      <c r="E26" s="567">
        <f>SUM(E27:E29)</f>
        <v>54164</v>
      </c>
    </row>
    <row r="27" spans="1:5" ht="24.75" customHeight="1">
      <c r="A27" s="610"/>
      <c r="B27" s="611" t="s">
        <v>126</v>
      </c>
      <c r="C27" s="611" t="s">
        <v>308</v>
      </c>
      <c r="D27" s="571" t="s">
        <v>138</v>
      </c>
      <c r="E27" s="594">
        <v>37218</v>
      </c>
    </row>
    <row r="28" spans="1:5" ht="24.75" customHeight="1">
      <c r="A28" s="612"/>
      <c r="B28" s="613" t="s">
        <v>127</v>
      </c>
      <c r="C28" s="611" t="s">
        <v>309</v>
      </c>
      <c r="D28" s="573" t="s">
        <v>72</v>
      </c>
      <c r="E28" s="614">
        <v>10049</v>
      </c>
    </row>
    <row r="29" spans="1:5" ht="24.75" customHeight="1">
      <c r="A29" s="612"/>
      <c r="B29" s="613" t="s">
        <v>128</v>
      </c>
      <c r="C29" s="611" t="s">
        <v>310</v>
      </c>
      <c r="D29" s="573" t="s">
        <v>139</v>
      </c>
      <c r="E29" s="614">
        <v>6897</v>
      </c>
    </row>
    <row r="30" spans="1:5" s="222" customFormat="1" ht="24.75" customHeight="1">
      <c r="A30" s="612"/>
      <c r="B30" s="613" t="s">
        <v>129</v>
      </c>
      <c r="C30" s="611" t="s">
        <v>311</v>
      </c>
      <c r="D30" s="573" t="s">
        <v>105</v>
      </c>
      <c r="E30" s="614"/>
    </row>
    <row r="31" spans="1:5" ht="24.75" customHeight="1" thickBot="1">
      <c r="A31" s="612"/>
      <c r="B31" s="613" t="s">
        <v>71</v>
      </c>
      <c r="C31" s="611" t="s">
        <v>312</v>
      </c>
      <c r="D31" s="573" t="s">
        <v>106</v>
      </c>
      <c r="E31" s="614"/>
    </row>
    <row r="32" spans="1:5" ht="24.75" customHeight="1" thickBot="1">
      <c r="A32" s="574" t="s">
        <v>38</v>
      </c>
      <c r="B32" s="609"/>
      <c r="C32" s="609"/>
      <c r="D32" s="575" t="s">
        <v>420</v>
      </c>
      <c r="E32" s="567">
        <v>0</v>
      </c>
    </row>
    <row r="33" spans="1:5" ht="24.75" customHeight="1">
      <c r="A33" s="610"/>
      <c r="B33" s="611" t="s">
        <v>140</v>
      </c>
      <c r="C33" s="611" t="s">
        <v>313</v>
      </c>
      <c r="D33" s="571" t="s">
        <v>109</v>
      </c>
      <c r="E33" s="594">
        <v>0</v>
      </c>
    </row>
    <row r="34" spans="1:5" ht="24.75" customHeight="1">
      <c r="A34" s="612"/>
      <c r="B34" s="613" t="s">
        <v>141</v>
      </c>
      <c r="C34" s="611" t="s">
        <v>314</v>
      </c>
      <c r="D34" s="573" t="s">
        <v>110</v>
      </c>
      <c r="E34" s="614"/>
    </row>
    <row r="35" spans="1:5" ht="24.75" customHeight="1">
      <c r="A35" s="612"/>
      <c r="B35" s="613" t="s">
        <v>62</v>
      </c>
      <c r="C35" s="611" t="s">
        <v>315</v>
      </c>
      <c r="D35" s="573" t="s">
        <v>142</v>
      </c>
      <c r="E35" s="614"/>
    </row>
    <row r="36" spans="1:5" ht="30" customHeight="1" thickBot="1">
      <c r="A36" s="612"/>
      <c r="B36" s="613" t="s">
        <v>196</v>
      </c>
      <c r="C36" s="613"/>
      <c r="D36" s="573" t="s">
        <v>143</v>
      </c>
      <c r="E36" s="614"/>
    </row>
    <row r="37" spans="1:5" ht="24.75" customHeight="1" thickBot="1">
      <c r="A37" s="574" t="s">
        <v>10</v>
      </c>
      <c r="B37" s="615"/>
      <c r="C37" s="615"/>
      <c r="D37" s="616" t="s">
        <v>251</v>
      </c>
      <c r="E37" s="617">
        <f>E26+E32</f>
        <v>54164</v>
      </c>
    </row>
    <row r="38" spans="1:5" ht="24.75" customHeight="1" thickBot="1">
      <c r="A38" s="618"/>
      <c r="B38" s="619"/>
      <c r="C38" s="619"/>
      <c r="D38" s="619"/>
      <c r="E38" s="649"/>
    </row>
    <row r="39" spans="1:5" ht="24.75" customHeight="1" thickBot="1">
      <c r="A39" s="621" t="s">
        <v>144</v>
      </c>
      <c r="B39" s="622"/>
      <c r="C39" s="622"/>
      <c r="D39" s="623"/>
      <c r="E39" s="650">
        <v>12.5</v>
      </c>
    </row>
    <row r="40" spans="1:5" ht="24.75" customHeight="1" thickBot="1">
      <c r="A40" s="621" t="s">
        <v>145</v>
      </c>
      <c r="B40" s="622"/>
      <c r="C40" s="622"/>
      <c r="D40" s="623"/>
      <c r="E40" s="624">
        <v>0</v>
      </c>
    </row>
    <row r="42" spans="1:5">
      <c r="A42" s="760" t="s">
        <v>269</v>
      </c>
      <c r="B42" s="760"/>
      <c r="C42" s="760"/>
      <c r="D42" s="760"/>
      <c r="E42" s="760"/>
    </row>
  </sheetData>
  <mergeCells count="5">
    <mergeCell ref="A5:B5"/>
    <mergeCell ref="A42:E42"/>
    <mergeCell ref="A2:E2"/>
    <mergeCell ref="D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F15"/>
  <sheetViews>
    <sheetView workbookViewId="0">
      <selection activeCell="B9" sqref="B9"/>
    </sheetView>
  </sheetViews>
  <sheetFormatPr defaultRowHeight="12.75"/>
  <cols>
    <col min="1" max="1" width="48.28515625" style="72" customWidth="1"/>
    <col min="2" max="3" width="14.85546875" style="51" customWidth="1"/>
    <col min="4" max="4" width="17.140625" style="51" customWidth="1"/>
    <col min="5" max="5" width="14.85546875" style="51" customWidth="1"/>
    <col min="6" max="6" width="18.42578125" style="51" customWidth="1"/>
    <col min="7" max="16384" width="9.140625" style="51"/>
  </cols>
  <sheetData>
    <row r="2" spans="1:6">
      <c r="D2" s="772" t="s">
        <v>178</v>
      </c>
      <c r="E2" s="772"/>
    </row>
    <row r="4" spans="1:6" ht="19.5">
      <c r="A4" s="768" t="s">
        <v>459</v>
      </c>
      <c r="B4" s="768"/>
      <c r="C4" s="768"/>
      <c r="D4" s="768"/>
      <c r="E4" s="768"/>
    </row>
    <row r="5" spans="1:6" ht="20.25" customHeight="1" thickBot="1">
      <c r="B5" s="52"/>
      <c r="C5" s="52"/>
      <c r="D5" s="52"/>
      <c r="E5" s="52"/>
    </row>
    <row r="6" spans="1:6" ht="36.75" customHeight="1">
      <c r="A6" s="766" t="s">
        <v>4</v>
      </c>
      <c r="B6" s="763" t="s">
        <v>276</v>
      </c>
      <c r="C6" s="764"/>
      <c r="D6" s="764"/>
      <c r="E6" s="765"/>
      <c r="F6" s="87"/>
    </row>
    <row r="7" spans="1:6" ht="41.25" customHeight="1" thickBot="1">
      <c r="A7" s="767"/>
      <c r="B7" s="59" t="s">
        <v>47</v>
      </c>
      <c r="C7" s="59" t="s">
        <v>184</v>
      </c>
      <c r="D7" s="59" t="s">
        <v>185</v>
      </c>
      <c r="E7" s="60" t="s">
        <v>1</v>
      </c>
    </row>
    <row r="8" spans="1:6" ht="30" customHeight="1" thickBot="1">
      <c r="A8" s="53" t="s">
        <v>421</v>
      </c>
      <c r="B8" s="446">
        <v>2</v>
      </c>
      <c r="C8" s="446">
        <v>3.5</v>
      </c>
      <c r="D8" s="447">
        <v>0</v>
      </c>
      <c r="E8" s="448">
        <f>SUM(B8:D8)</f>
        <v>5.5</v>
      </c>
    </row>
    <row r="9" spans="1:6" ht="30" customHeight="1" thickBot="1">
      <c r="A9" s="53" t="s">
        <v>422</v>
      </c>
      <c r="B9" s="446">
        <v>11</v>
      </c>
      <c r="C9" s="446">
        <v>1</v>
      </c>
      <c r="D9" s="446">
        <v>0</v>
      </c>
      <c r="E9" s="448">
        <f t="shared" ref="E9:E10" si="0">SUM(B9:D9)</f>
        <v>12</v>
      </c>
    </row>
    <row r="10" spans="1:6" ht="39" customHeight="1">
      <c r="A10" s="53" t="s">
        <v>423</v>
      </c>
      <c r="B10" s="446">
        <v>8.5</v>
      </c>
      <c r="C10" s="446">
        <v>5</v>
      </c>
      <c r="D10" s="446">
        <v>0</v>
      </c>
      <c r="E10" s="448">
        <f t="shared" si="0"/>
        <v>13.5</v>
      </c>
    </row>
    <row r="11" spans="1:6" ht="54.75" customHeight="1" thickBot="1">
      <c r="A11" s="208" t="s">
        <v>25</v>
      </c>
      <c r="B11" s="281">
        <f>SUM(B8:B10)</f>
        <v>21.5</v>
      </c>
      <c r="C11" s="281">
        <f t="shared" ref="C11:E11" si="1">SUM(C8:C10)</f>
        <v>9.5</v>
      </c>
      <c r="D11" s="281">
        <f t="shared" si="1"/>
        <v>0</v>
      </c>
      <c r="E11" s="281">
        <f t="shared" si="1"/>
        <v>31</v>
      </c>
    </row>
    <row r="12" spans="1:6" ht="13.5" thickBot="1"/>
    <row r="13" spans="1:6" ht="30.75" customHeight="1" thickBot="1">
      <c r="A13" s="769" t="s">
        <v>73</v>
      </c>
      <c r="B13" s="770"/>
      <c r="C13" s="770"/>
      <c r="D13" s="771"/>
      <c r="E13" s="449">
        <v>4</v>
      </c>
    </row>
    <row r="15" spans="1:6">
      <c r="A15" s="72" t="s">
        <v>122</v>
      </c>
    </row>
  </sheetData>
  <mergeCells count="5">
    <mergeCell ref="B6:E6"/>
    <mergeCell ref="A6:A7"/>
    <mergeCell ref="A4:E4"/>
    <mergeCell ref="A13:D13"/>
    <mergeCell ref="D2:E2"/>
  </mergeCells>
  <phoneticPr fontId="35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workbookViewId="0">
      <selection activeCell="F32" sqref="F32"/>
    </sheetView>
  </sheetViews>
  <sheetFormatPr defaultRowHeight="12.75"/>
  <cols>
    <col min="1" max="1" width="9.140625" style="70"/>
    <col min="2" max="2" width="9.140625" style="520"/>
    <col min="3" max="3" width="54.28515625" style="314" customWidth="1"/>
    <col min="4" max="4" width="5.5703125" style="107" customWidth="1"/>
    <col min="5" max="5" width="14.140625" style="111" customWidth="1"/>
    <col min="6" max="6" width="15.28515625" style="70" customWidth="1"/>
    <col min="7" max="7" width="15.140625" style="70" customWidth="1"/>
    <col min="8" max="16384" width="9.140625" style="70"/>
  </cols>
  <sheetData>
    <row r="1" spans="1:9" ht="15.75">
      <c r="A1" s="773" t="s">
        <v>270</v>
      </c>
      <c r="B1" s="773"/>
      <c r="C1" s="773"/>
      <c r="D1" s="773"/>
      <c r="E1" s="773"/>
      <c r="F1" s="773"/>
      <c r="G1" s="773"/>
      <c r="H1" s="80"/>
    </row>
    <row r="2" spans="1:9" ht="16.5" thickBot="1">
      <c r="A2" s="99"/>
      <c r="B2" s="514"/>
      <c r="C2" s="311"/>
      <c r="D2" s="80"/>
      <c r="E2" s="100"/>
      <c r="F2" s="80"/>
      <c r="G2" s="80" t="s">
        <v>2</v>
      </c>
      <c r="H2" s="80"/>
    </row>
    <row r="3" spans="1:9" s="101" customFormat="1" ht="31.5" customHeight="1" thickBot="1">
      <c r="A3" s="55" t="s">
        <v>6</v>
      </c>
      <c r="B3" s="541" t="s">
        <v>320</v>
      </c>
      <c r="C3" s="312" t="s">
        <v>318</v>
      </c>
      <c r="D3" s="56" t="s">
        <v>246</v>
      </c>
      <c r="E3" s="57" t="s">
        <v>5</v>
      </c>
      <c r="F3" s="56" t="s">
        <v>46</v>
      </c>
      <c r="G3" s="58" t="s">
        <v>26</v>
      </c>
    </row>
    <row r="4" spans="1:9" ht="29.25" customHeight="1">
      <c r="A4" s="79">
        <v>1</v>
      </c>
      <c r="B4" s="515">
        <v>66020</v>
      </c>
      <c r="C4" s="141" t="s">
        <v>425</v>
      </c>
      <c r="D4" s="105" t="s">
        <v>186</v>
      </c>
      <c r="E4" s="106">
        <v>15000</v>
      </c>
      <c r="F4" s="106">
        <v>0</v>
      </c>
      <c r="G4" s="104">
        <v>15000</v>
      </c>
      <c r="I4" s="71"/>
    </row>
    <row r="5" spans="1:9" ht="29.25" customHeight="1" thickBot="1">
      <c r="A5" s="79">
        <v>2</v>
      </c>
      <c r="B5" s="515">
        <v>13120</v>
      </c>
      <c r="C5" s="141" t="s">
        <v>426</v>
      </c>
      <c r="D5" s="105" t="s">
        <v>186</v>
      </c>
      <c r="E5" s="102">
        <v>15000</v>
      </c>
      <c r="F5" s="103">
        <v>0</v>
      </c>
      <c r="G5" s="104">
        <v>15000</v>
      </c>
      <c r="I5" s="71"/>
    </row>
    <row r="6" spans="1:9" ht="31.5" customHeight="1" thickBot="1">
      <c r="A6" s="774" t="s">
        <v>1</v>
      </c>
      <c r="B6" s="775"/>
      <c r="C6" s="775"/>
      <c r="D6" s="54"/>
      <c r="E6" s="69">
        <f>SUM(E4:E5)</f>
        <v>30000</v>
      </c>
      <c r="F6" s="69">
        <f t="shared" ref="F6:G6" si="0">SUM(F4:F5)</f>
        <v>0</v>
      </c>
      <c r="G6" s="69">
        <f t="shared" si="0"/>
        <v>30000</v>
      </c>
      <c r="I6" s="71"/>
    </row>
    <row r="7" spans="1:9" ht="15.75">
      <c r="A7" s="80"/>
      <c r="B7" s="517"/>
      <c r="C7" s="311"/>
      <c r="D7" s="81"/>
      <c r="E7" s="82"/>
      <c r="F7" s="82"/>
      <c r="G7" s="82"/>
    </row>
    <row r="8" spans="1:9" ht="14.25">
      <c r="A8" s="773" t="s">
        <v>271</v>
      </c>
      <c r="B8" s="773"/>
      <c r="C8" s="773"/>
      <c r="D8" s="773"/>
      <c r="E8" s="773"/>
      <c r="F8" s="773"/>
      <c r="G8" s="773"/>
    </row>
    <row r="9" spans="1:9" ht="13.5" thickBot="1">
      <c r="A9" s="107"/>
      <c r="B9" s="518"/>
      <c r="C9" s="313"/>
      <c r="E9" s="107"/>
      <c r="F9" s="107"/>
      <c r="G9" s="107"/>
    </row>
    <row r="10" spans="1:9" ht="29.25" customHeight="1" thickBot="1">
      <c r="A10" s="55" t="s">
        <v>6</v>
      </c>
      <c r="B10" s="519" t="s">
        <v>320</v>
      </c>
      <c r="C10" s="312" t="s">
        <v>319</v>
      </c>
      <c r="D10" s="56" t="s">
        <v>246</v>
      </c>
      <c r="E10" s="57" t="s">
        <v>5</v>
      </c>
      <c r="F10" s="56" t="s">
        <v>46</v>
      </c>
      <c r="G10" s="58" t="s">
        <v>26</v>
      </c>
    </row>
    <row r="11" spans="1:9" ht="30" customHeight="1" thickBot="1">
      <c r="A11" s="450">
        <v>1</v>
      </c>
      <c r="B11" s="516">
        <v>45120</v>
      </c>
      <c r="C11" s="141" t="s">
        <v>427</v>
      </c>
      <c r="D11" s="108" t="s">
        <v>186</v>
      </c>
      <c r="E11" s="132">
        <v>12700</v>
      </c>
      <c r="F11" s="109">
        <v>0</v>
      </c>
      <c r="G11" s="110">
        <v>12700</v>
      </c>
      <c r="I11" s="71"/>
    </row>
    <row r="12" spans="1:9" ht="29.25" customHeight="1" thickBot="1">
      <c r="A12" s="774" t="s">
        <v>1</v>
      </c>
      <c r="B12" s="775"/>
      <c r="C12" s="776"/>
      <c r="D12" s="54"/>
      <c r="E12" s="10">
        <f>SUM(E11)</f>
        <v>12700</v>
      </c>
      <c r="F12" s="10">
        <f t="shared" ref="F12:G12" si="1">SUM(F11)</f>
        <v>0</v>
      </c>
      <c r="G12" s="10">
        <f t="shared" si="1"/>
        <v>12700</v>
      </c>
    </row>
    <row r="13" spans="1:9" ht="22.5" customHeight="1"/>
    <row r="15" spans="1:9">
      <c r="C15" s="315"/>
    </row>
    <row r="16" spans="1:9">
      <c r="G16" s="111"/>
    </row>
  </sheetData>
  <mergeCells count="4">
    <mergeCell ref="A1:G1"/>
    <mergeCell ref="A6:C6"/>
    <mergeCell ref="A12:C12"/>
    <mergeCell ref="A8:G8"/>
  </mergeCells>
  <phoneticPr fontId="14" type="noConversion"/>
  <printOptions horizontalCentered="1"/>
  <pageMargins left="0.59055118110236227" right="0.59055118110236227" top="0.78740157480314965" bottom="0.78740157480314965" header="0.51181102362204722" footer="0.31496062992125984"/>
  <pageSetup paperSize="9" scale="75" orientation="portrait" r:id="rId1"/>
  <headerFooter alignWithMargins="0">
    <oddHeader xml:space="preserve">&amp;CÖNKORMÁNYZATI BERUHÁZÁSOK ÉS FELÚJÍTÁSOK
2015
&amp;R&amp;"Arial CE,Félkövér dőlt"7. számú melléklet&amp;"Arial CE,Normál"
</oddHeader>
    <oddFooter xml:space="preserve">&amp;C
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10</vt:i4>
      </vt:variant>
    </vt:vector>
  </HeadingPairs>
  <TitlesOfParts>
    <vt:vector size="24" baseType="lpstr">
      <vt:lpstr>1.sz.m. önk. össz.bev.</vt:lpstr>
      <vt:lpstr>1 .sz.m.önk.össz.kiad.</vt:lpstr>
      <vt:lpstr>2.sz.m.összehasonlító</vt:lpstr>
      <vt:lpstr>3.sz.m Önk  bev.</vt:lpstr>
      <vt:lpstr>4.sz.m.ÖNK kiadás</vt:lpstr>
      <vt:lpstr>5.1 sz. m Önk Hiv</vt:lpstr>
      <vt:lpstr>5.2 sz melléklet Óvoda</vt:lpstr>
      <vt:lpstr>6 .sz.m. Létszám</vt:lpstr>
      <vt:lpstr>7.sz.m.fejlesztés</vt:lpstr>
      <vt:lpstr>8.sz.m.Dologi kiadás</vt:lpstr>
      <vt:lpstr>9.sz.m.átadott pe</vt:lpstr>
      <vt:lpstr>10. saját bevételek</vt:lpstr>
      <vt:lpstr>11.sz.m. tartozás</vt:lpstr>
      <vt:lpstr>Munka1</vt:lpstr>
      <vt:lpstr>'1 .sz.m.önk.össz.kiad.'!Nyomtatási_terület</vt:lpstr>
      <vt:lpstr>'1.sz.m. önk. össz.bev.'!Nyomtatási_terület</vt:lpstr>
      <vt:lpstr>'2.sz.m.összehasonlító'!Nyomtatási_terület</vt:lpstr>
      <vt:lpstr>'3.sz.m Önk  bev.'!Nyomtatási_terület</vt:lpstr>
      <vt:lpstr>'4.sz.m.ÖNK kiadás'!Nyomtatási_terület</vt:lpstr>
      <vt:lpstr>'5.1 sz. m Önk Hiv'!Nyomtatási_terület</vt:lpstr>
      <vt:lpstr>'6 .sz.m. Létszám'!Nyomtatási_terület</vt:lpstr>
      <vt:lpstr>'7.sz.m.fejlesztés'!Nyomtatási_terület</vt:lpstr>
      <vt:lpstr>'8.sz.m.Dologi kiadás'!Nyomtatási_terület</vt:lpstr>
      <vt:lpstr>'9.sz.m.átadott pe'!Nyomtatási_terület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Felhasználó</cp:lastModifiedBy>
  <cp:lastPrinted>2015-02-23T13:35:15Z</cp:lastPrinted>
  <dcterms:created xsi:type="dcterms:W3CDTF">2000-01-07T08:44:52Z</dcterms:created>
  <dcterms:modified xsi:type="dcterms:W3CDTF">2015-02-23T13:35:49Z</dcterms:modified>
</cp:coreProperties>
</file>