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60" firstSheet="3" activeTab="7"/>
  </bookViews>
  <sheets>
    <sheet name="3.finanszírozási c. műveletek" sheetId="1" r:id="rId1"/>
    <sheet name="4.Mérleg" sheetId="2" r:id="rId2"/>
    <sheet name="5.bev. forrásonként" sheetId="3" r:id="rId3"/>
    <sheet name="6. Kiadások" sheetId="4" r:id="rId4"/>
    <sheet name="9. . Beruházások" sheetId="5" r:id="rId5"/>
    <sheet name="12.közfogl." sheetId="6" r:id="rId6"/>
    <sheet name="16. előir.- falhaszn. ütemterv" sheetId="7" r:id="rId7"/>
    <sheet name="18.. egyéb működési tám" sheetId="8" r:id="rId8"/>
  </sheets>
  <definedNames/>
  <calcPr fullCalcOnLoad="1"/>
</workbook>
</file>

<file path=xl/sharedStrings.xml><?xml version="1.0" encoding="utf-8"?>
<sst xmlns="http://schemas.openxmlformats.org/spreadsheetml/2006/main" count="564" uniqueCount="477">
  <si>
    <t>Megnevezés</t>
  </si>
  <si>
    <t>Bevételek</t>
  </si>
  <si>
    <t>Kiadások</t>
  </si>
  <si>
    <t>összesen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</si>
  <si>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</si>
  <si>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</si>
  <si>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</si>
  <si>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</si>
  <si>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</si>
  <si>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</si>
  <si>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</si>
  <si>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</si>
  <si>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</si>
  <si>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</si>
  <si>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</si>
  <si>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</si>
  <si>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</si>
  <si>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</si>
  <si>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</si>
  <si>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</si>
  <si>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</si>
  <si>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</si>
  <si>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</si>
  <si>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</si>
  <si>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</si>
  <si>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</si>
  <si>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</si>
  <si>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</si>
  <si>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</si>
  <si>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</si>
  <si>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</si>
  <si>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</si>
  <si>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</si>
  <si>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</si>
  <si>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</si>
  <si>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</si>
  <si>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</si>
  <si>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</si>
  <si>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</si>
  <si>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</si>
  <si>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</si>
  <si>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</si>
  <si>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</si>
  <si>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</si>
  <si>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</si>
  <si>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</si>
  <si>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</si>
  <si>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</si>
  <si>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</si>
  <si>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</si>
  <si>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</si>
  <si>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</si>
  <si>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</si>
  <si>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</si>
  <si>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</si>
  <si>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</si>
  <si>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</si>
  <si>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</si>
  <si>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</si>
  <si>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</si>
  <si>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</si>
  <si>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</si>
  <si>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>Összesen: kiadások:</t>
  </si>
  <si>
    <t xml:space="preserve">Összesen: </t>
  </si>
  <si>
    <t>előirányzat</t>
  </si>
  <si>
    <t>Hitelek</t>
  </si>
  <si>
    <t xml:space="preserve">A. </t>
  </si>
  <si>
    <t>Közhatalmi bevételek</t>
  </si>
  <si>
    <t xml:space="preserve">I. </t>
  </si>
  <si>
    <t>Felhalmozási bevételek</t>
  </si>
  <si>
    <t>fő</t>
  </si>
  <si>
    <t>Közfoglalkoztatottak éves létszám-előirányzata</t>
  </si>
  <si>
    <t>Összesen:</t>
  </si>
  <si>
    <t>Előirányzat-felhasználási ütemterv</t>
  </si>
  <si>
    <t>Dologi kiadások</t>
  </si>
  <si>
    <t>ellátotak pénzbeli juttatásai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</si>
  <si>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</si>
  <si>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</si>
  <si>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</si>
  <si>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</si>
  <si>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</si>
  <si>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</si>
  <si>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</si>
  <si>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</si>
  <si>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ÁH: belüli pénzesközátadások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</si>
  <si>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</si>
  <si>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</si>
  <si>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</si>
  <si>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</si>
  <si>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 xml:space="preserve">Mindösszesen: </t>
  </si>
  <si>
    <t>A.</t>
  </si>
  <si>
    <t>B.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</si>
  <si>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</si>
  <si>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</si>
  <si>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</si>
  <si>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</si>
  <si>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</si>
  <si>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</si>
  <si>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</si>
  <si>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</si>
  <si>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Intézményi működési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</si>
  <si>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</si>
  <si>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</si>
  <si>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</si>
  <si>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</si>
  <si>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</si>
  <si>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</si>
  <si>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</si>
  <si>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</si>
  <si>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</si>
  <si>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</si>
  <si>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</si>
  <si>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</si>
  <si>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</si>
  <si>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</si>
  <si>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</si>
  <si>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</si>
  <si>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</si>
  <si>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</si>
  <si>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</si>
  <si>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</si>
  <si>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</si>
  <si>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Támogatásértékű működési bevételek</t>
  </si>
  <si>
    <t>Hitel bevételek</t>
  </si>
  <si>
    <t>Egyéb működési kiadások megoszlása</t>
  </si>
  <si>
    <t>hónap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</si>
  <si>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</si>
  <si>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</si>
  <si>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</si>
  <si>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</si>
  <si>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</si>
  <si>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</si>
  <si>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</si>
  <si>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</si>
  <si>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</si>
  <si>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</si>
  <si>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</si>
  <si>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</si>
  <si>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</si>
  <si>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</si>
  <si>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</si>
  <si>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J. </t>
  </si>
  <si>
    <t xml:space="preserve">K. </t>
  </si>
  <si>
    <t>L.</t>
  </si>
  <si>
    <t xml:space="preserve">M. </t>
  </si>
  <si>
    <t xml:space="preserve">N. </t>
  </si>
  <si>
    <t>I. Támogatások, támogatásértékű kiadások Működési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</si>
  <si>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</si>
  <si>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</si>
  <si>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</si>
  <si>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</si>
  <si>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</si>
  <si>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</si>
  <si>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</si>
  <si>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</si>
  <si>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</si>
  <si>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</si>
  <si>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</si>
  <si>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</si>
  <si>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</si>
  <si>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</si>
  <si>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</si>
  <si>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</si>
  <si>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</si>
  <si>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</si>
  <si>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</si>
  <si>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</si>
  <si>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</si>
  <si>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</si>
  <si>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</si>
  <si>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</si>
  <si>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</si>
  <si>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</si>
  <si>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</si>
  <si>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</si>
  <si>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</si>
  <si>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BXC/12</t>
  </si>
  <si>
    <t xml:space="preserve">II. Egyéb működési kiadásokon belül Áh. Kívülre átadott támogatások:   </t>
  </si>
  <si>
    <t>Támogatások</t>
  </si>
  <si>
    <t xml:space="preserve"> - Eu támogatásmegelőlegezési hitel</t>
  </si>
  <si>
    <t>Támogatási kérelem nélkül hiány</t>
  </si>
  <si>
    <t>Egyéb működési kiadások</t>
  </si>
  <si>
    <t>Önként vállalt</t>
  </si>
  <si>
    <t>Kötelező feladat</t>
  </si>
  <si>
    <t xml:space="preserve">Az önkormányzat  költségvetési mérlege </t>
  </si>
  <si>
    <t>Működési célú átvett pénzeszköz</t>
  </si>
  <si>
    <t>Közhatalmi bevételből - kommunális adóra</t>
  </si>
  <si>
    <t xml:space="preserve">Ssz. </t>
  </si>
  <si>
    <t xml:space="preserve">Sz. </t>
  </si>
  <si>
    <t xml:space="preserve"> Sor-
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</si>
  <si>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</si>
  <si>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</si>
  <si>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</si>
  <si>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</si>
  <si>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</si>
  <si>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</si>
  <si>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</si>
  <si>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</si>
  <si>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</si>
  <si>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</si>
  <si>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</si>
  <si>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</si>
  <si>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</si>
  <si>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</si>
  <si>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</si>
  <si>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</si>
  <si>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</si>
  <si>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</si>
  <si>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</si>
  <si>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hozzájárulás pénzbeli szociális ellátásokhoz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</si>
  <si>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</si>
  <si>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</si>
  <si>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</si>
  <si>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</si>
  <si>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3-ből kistelepülések szociális feladataira</t>
  </si>
  <si>
    <t>3-ből falugondnoki szolgálatra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</si>
  <si>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</si>
  <si>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</si>
  <si>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</si>
  <si>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</si>
  <si>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</si>
  <si>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</si>
  <si>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</si>
  <si>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</si>
  <si>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</si>
  <si>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</si>
  <si>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</si>
  <si>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</si>
  <si>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</si>
  <si>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</si>
  <si>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</si>
  <si>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</si>
  <si>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</si>
  <si>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</si>
  <si>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</si>
  <si>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</si>
  <si>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</si>
  <si>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</si>
  <si>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</si>
  <si>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</si>
  <si>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</si>
  <si>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</si>
  <si>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</si>
  <si>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</si>
  <si>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</si>
  <si>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</si>
  <si>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</si>
  <si>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</si>
  <si>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</si>
  <si>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</si>
  <si>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</si>
  <si>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</si>
  <si>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</si>
  <si>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</si>
  <si>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</si>
  <si>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</si>
  <si>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</si>
  <si>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</si>
  <si>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</si>
  <si>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</si>
  <si>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</si>
  <si>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</si>
  <si>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</si>
  <si>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</si>
  <si>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</si>
  <si>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</si>
  <si>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</si>
  <si>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</si>
  <si>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</si>
  <si>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</si>
  <si>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</si>
  <si>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</si>
  <si>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</si>
  <si>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</si>
  <si>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</si>
  <si>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</si>
  <si>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</si>
  <si>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</si>
  <si>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</si>
  <si>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</si>
  <si>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</si>
  <si>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</si>
  <si>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</si>
  <si>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</si>
  <si>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</si>
  <si>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</si>
  <si>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</si>
  <si>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</si>
  <si>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</si>
  <si>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</si>
  <si>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</si>
  <si>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</si>
  <si>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</si>
  <si>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</si>
  <si>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</si>
  <si>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</si>
  <si>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</si>
  <si>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</si>
  <si>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</si>
  <si>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</si>
  <si>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</si>
  <si>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</si>
  <si>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</si>
  <si>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</si>
  <si>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</si>
  <si>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</si>
  <si>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</si>
  <si>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</si>
  <si>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</si>
  <si>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</si>
  <si>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</si>
  <si>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</si>
  <si>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</si>
  <si>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</si>
  <si>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</si>
  <si>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</si>
  <si>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</si>
  <si>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</si>
  <si>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</si>
  <si>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</si>
  <si>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</si>
  <si>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</si>
  <si>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</si>
  <si>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</si>
  <si>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</si>
  <si>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</si>
  <si>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</si>
  <si>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</si>
  <si>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</si>
  <si>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</si>
  <si>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</si>
  <si>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</si>
  <si>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</si>
  <si>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</si>
  <si>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</si>
  <si>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</si>
  <si>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</si>
  <si>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</si>
  <si>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</si>
  <si>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</si>
  <si>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</si>
  <si>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</si>
  <si>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</si>
  <si>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</si>
  <si>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</si>
  <si>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</si>
  <si>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</si>
  <si>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</si>
  <si>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</si>
  <si>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</si>
  <si>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</si>
  <si>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</si>
  <si>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</si>
  <si>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</si>
  <si>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</si>
  <si>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</si>
  <si>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</si>
  <si>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</si>
  <si>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</si>
  <si>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</si>
  <si>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</si>
  <si>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</si>
  <si>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</si>
  <si>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</si>
  <si>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</si>
  <si>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</si>
  <si>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</si>
  <si>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</si>
  <si>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</si>
  <si>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</si>
  <si>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</si>
  <si>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</si>
  <si>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</si>
  <si>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</si>
  <si>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</si>
  <si>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</si>
  <si>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</si>
  <si>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</si>
  <si>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</si>
  <si>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</si>
  <si>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</si>
  <si>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</si>
  <si>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</si>
  <si>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</si>
  <si>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</si>
  <si>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</si>
  <si>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</si>
  <si>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</si>
  <si>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</si>
  <si>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</si>
  <si>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</si>
  <si>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</si>
  <si>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5: Munkaügyi Központtól közfoglalkoztatásra</t>
  </si>
  <si>
    <t>1 ből - bírságok, pótlékok</t>
  </si>
  <si>
    <t>1-ből: - igazgatási szolgáltati díjak</t>
  </si>
  <si>
    <t xml:space="preserve"> - 1- ből önormányzat működési célú pénzmaradványa</t>
  </si>
  <si>
    <t xml:space="preserve"> - 1 ből Önkormányzat felhatalmozási célú pénzmaradványa értékpapírból</t>
  </si>
  <si>
    <t>045160-   522110 - Utak, hidak üzemeltetése</t>
  </si>
  <si>
    <t xml:space="preserve">011130-   841126 - Igazgatási tev. </t>
  </si>
  <si>
    <t>064010-   841402 - Közvilágítás</t>
  </si>
  <si>
    <t>066020- 841403 - Községgazdálkodás</t>
  </si>
  <si>
    <t>105010   882111- aktív korúak ellátása</t>
  </si>
  <si>
    <t>106020- 882113 - Lakásfenntartási támogatás</t>
  </si>
  <si>
    <t xml:space="preserve">103010-882123 - temetési segély </t>
  </si>
  <si>
    <t>104042-889201 - Gyermekjóléti szolg.</t>
  </si>
  <si>
    <t>107055-  889928 - Falugondnoki szolgáltatás</t>
  </si>
  <si>
    <t>041233 Hosszú távú közfoglalkoztatás</t>
  </si>
  <si>
    <t>063020- 336000 vízműkezelés</t>
  </si>
  <si>
    <t>082044-   910123 - Könyvtári szolgáltatás</t>
  </si>
  <si>
    <t>082092-   910502 - Közművelődés</t>
  </si>
  <si>
    <t>013320-  960302 - Köztemető fenntartás</t>
  </si>
  <si>
    <t xml:space="preserve">Összesen: működési kiadások: </t>
  </si>
  <si>
    <t xml:space="preserve">Téli 2 hónapos </t>
  </si>
  <si>
    <t>Személyi és munkaadói juttatások</t>
  </si>
  <si>
    <t>Kaposgyarmat</t>
  </si>
  <si>
    <t xml:space="preserve">Kaposgyarmat </t>
  </si>
  <si>
    <t>Közhatalmi bevétel</t>
  </si>
  <si>
    <t>Működési célú központosított előirányzatok - lakott külterület, üdülőhely</t>
  </si>
  <si>
    <t>072111-   862101 - Védőnői szolg.</t>
  </si>
  <si>
    <t>Egyéb működési bevételek: közterület haszonbérlet,, sírhelymegváltás</t>
  </si>
  <si>
    <t>Felhalm célú pénzeszköz átadás</t>
  </si>
  <si>
    <t>3-ből rászoruló gyerekek szünidei étkezése</t>
  </si>
  <si>
    <t>5 ből szociális ágazati pótlék</t>
  </si>
  <si>
    <t xml:space="preserve"> Ft-ban</t>
  </si>
  <si>
    <t xml:space="preserve"> </t>
  </si>
  <si>
    <t>Bevételek kötelező, önként vállalt és államigazgatási feladatok megosztásában  forintban</t>
  </si>
  <si>
    <t>107060-   882122 - települési támogatás</t>
  </si>
  <si>
    <t>Ft-ban</t>
  </si>
  <si>
    <t xml:space="preserve"> Ft</t>
  </si>
  <si>
    <t xml:space="preserve"> -  Védőnői szolg.</t>
  </si>
  <si>
    <t>ft-ban</t>
  </si>
  <si>
    <t xml:space="preserve"> - Igal és Környéke ASZK</t>
  </si>
  <si>
    <t xml:space="preserve"> - Tagdíj (belső ell.)</t>
  </si>
  <si>
    <t xml:space="preserve"> - Tagdíj (Zselici Lámp.)</t>
  </si>
  <si>
    <t xml:space="preserve"> - TÖOSZ tagdíj</t>
  </si>
  <si>
    <t xml:space="preserve"> - NEFELA tagdíj</t>
  </si>
  <si>
    <t xml:space="preserve"> - Kaposmenti Hull.gaz.Önk.Társulási tagdíj</t>
  </si>
  <si>
    <t xml:space="preserve">  Ft-ban</t>
  </si>
  <si>
    <t>Államháztartáson belüli megelőlegezések visszafizetése</t>
  </si>
  <si>
    <t>Mód.</t>
  </si>
  <si>
    <t>eredeti</t>
  </si>
  <si>
    <t>mód.</t>
  </si>
  <si>
    <t>Államházt-on belüli megelőlegezések visszafizetése</t>
  </si>
  <si>
    <t>Mód</t>
  </si>
  <si>
    <t>I.</t>
  </si>
  <si>
    <t>D.</t>
  </si>
  <si>
    <t>3-ből szoc.ágazati pótlék</t>
  </si>
  <si>
    <t>Előleg visszafiz.</t>
  </si>
  <si>
    <t>Sátor</t>
  </si>
  <si>
    <t>áfa</t>
  </si>
  <si>
    <t>Fűkasza</t>
  </si>
  <si>
    <t>Motorfűrész</t>
  </si>
  <si>
    <t>Szerszámok</t>
  </si>
  <si>
    <t>Közmunka program</t>
  </si>
  <si>
    <t xml:space="preserve"> - Falu turizmus</t>
  </si>
  <si>
    <t xml:space="preserve"> - S.M.katasztrófavéd.</t>
  </si>
  <si>
    <t>3-ből szoc.tüzifa</t>
  </si>
  <si>
    <t>5 ből szoc.feladatok (Gyvk)</t>
  </si>
  <si>
    <t xml:space="preserve"> - Gyvk utalvány</t>
  </si>
  <si>
    <t>5 ből helyi önkormányzattól</t>
  </si>
  <si>
    <t>Egyéb működési célú átvett pénzeszközök - egyéb vállalkozások</t>
  </si>
  <si>
    <t>B65</t>
  </si>
  <si>
    <t>al-szám</t>
  </si>
  <si>
    <t>104037- 562918 intézményen kívüli gyermekétk.</t>
  </si>
  <si>
    <t>104051- gyermekvédelmi ellátások</t>
  </si>
  <si>
    <t>ÁH-on belüli megelőlegezések</t>
  </si>
  <si>
    <t>Előző évi pénzmaradvány igénybevét</t>
  </si>
  <si>
    <t>összesen:</t>
  </si>
  <si>
    <r>
      <t>3. melléklet a(z) 2/2</t>
    </r>
    <r>
      <rPr>
        <sz val="10"/>
        <rFont val="Arial"/>
        <family val="0"/>
      </rPr>
      <t>017.(V.29.) önkormányzati rendelethez</t>
    </r>
  </si>
  <si>
    <r>
      <t xml:space="preserve">4. melléklet a(z) 2/2017.(V.29.) </t>
    </r>
    <r>
      <rPr>
        <sz val="10"/>
        <rFont val="Arial"/>
        <family val="0"/>
      </rPr>
      <t>önkormányzati rendelethez</t>
    </r>
  </si>
  <si>
    <t>F.</t>
  </si>
  <si>
    <t xml:space="preserve">5. melléklet a(z) 2/2017.(V.29.)önkormányzati rendeletethez: Az önkormányzatl bevételei összesítve  </t>
  </si>
  <si>
    <r>
      <t>6. melléklet a(z) 2/2017.(V.29.)</t>
    </r>
    <r>
      <rPr>
        <sz val="10"/>
        <rFont val="Arial"/>
        <family val="0"/>
      </rPr>
      <t xml:space="preserve"> önkormányzati rendelethez</t>
    </r>
  </si>
  <si>
    <t>9. melléklet a(z) 2/2017.(V.29.) önkormányzati rendelethez</t>
  </si>
  <si>
    <t>12. melléklet a(z) 2/2017.(V.29.) önkormányzati rendelethez</t>
  </si>
  <si>
    <t>16. melléklet a(z) 2/2017.(V.29.) önkormányzati rendelethez</t>
  </si>
  <si>
    <r>
      <t>18. melléklet a(z) 2/2017.(V.29.)</t>
    </r>
    <r>
      <rPr>
        <sz val="10"/>
        <rFont val="Arial"/>
        <family val="0"/>
      </rPr>
      <t>önkormnyzati rendelethez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</si>
</sst>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#,##0.00\ &quot;Ft&quot;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10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19" fillId="0" borderId="10" xfId="54" applyNumberFormat="1" applyFont="1" applyFill="1" applyBorder="1">
      <alignment/>
      <protection/>
    </xf>
    <xf numFmtId="0" fontId="13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6" fillId="0" borderId="10" xfId="54" applyNumberFormat="1" applyFont="1" applyFill="1" applyBorder="1">
      <alignment/>
      <protection/>
    </xf>
    <xf numFmtId="0" fontId="17" fillId="0" borderId="10" xfId="54" applyFont="1" applyBorder="1">
      <alignment/>
      <protection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3" fillId="0" borderId="12" xfId="56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56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4" fillId="0" borderId="0" xfId="56" applyNumberFormat="1" applyFont="1" applyFill="1" applyBorder="1" applyAlignment="1" applyProtection="1">
      <alignment/>
      <protection/>
    </xf>
    <xf numFmtId="0" fontId="4" fillId="33" borderId="0" xfId="5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0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2" fillId="0" borderId="14" xfId="54" applyFont="1" applyBorder="1">
      <alignment/>
      <protection/>
    </xf>
    <xf numFmtId="0" fontId="13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4" fillId="0" borderId="14" xfId="54" applyFont="1" applyBorder="1">
      <alignment/>
      <protection/>
    </xf>
    <xf numFmtId="0" fontId="20" fillId="0" borderId="14" xfId="54" applyFont="1" applyBorder="1">
      <alignment/>
      <protection/>
    </xf>
    <xf numFmtId="0" fontId="5" fillId="0" borderId="14" xfId="54" applyFont="1" applyFill="1" applyBorder="1" applyAlignment="1">
      <alignment wrapText="1"/>
      <protection/>
    </xf>
    <xf numFmtId="0" fontId="5" fillId="0" borderId="14" xfId="54" applyFont="1" applyFill="1" applyBorder="1">
      <alignment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4" fillId="0" borderId="12" xfId="0" applyFont="1" applyBorder="1" applyAlignment="1">
      <alignment horizontal="left"/>
    </xf>
    <xf numFmtId="0" fontId="0" fillId="0" borderId="14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0" fontId="4" fillId="0" borderId="14" xfId="56" applyNumberFormat="1" applyFont="1" applyFill="1" applyBorder="1" applyAlignment="1" applyProtection="1">
      <alignment/>
      <protection/>
    </xf>
    <xf numFmtId="0" fontId="4" fillId="0" borderId="12" xfId="56" applyNumberFormat="1" applyFont="1" applyFill="1" applyBorder="1" applyAlignment="1" applyProtection="1">
      <alignment/>
      <protection/>
    </xf>
    <xf numFmtId="0" fontId="4" fillId="0" borderId="17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>
      <alignment/>
    </xf>
    <xf numFmtId="0" fontId="0" fillId="0" borderId="18" xfId="5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9" xfId="0" applyFont="1" applyFill="1" applyBorder="1" applyAlignment="1">
      <alignment/>
    </xf>
    <xf numFmtId="0" fontId="21" fillId="0" borderId="14" xfId="55" applyFont="1" applyFill="1" applyBorder="1" applyAlignment="1">
      <alignment horizontal="left"/>
      <protection/>
    </xf>
    <xf numFmtId="3" fontId="21" fillId="0" borderId="10" xfId="54" applyNumberFormat="1" applyFont="1" applyFill="1" applyBorder="1">
      <alignment/>
      <protection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0" fillId="0" borderId="20" xfId="56" applyNumberFormat="1" applyFont="1" applyFill="1" applyBorder="1" applyAlignment="1" applyProtection="1">
      <alignment/>
      <protection/>
    </xf>
    <xf numFmtId="0" fontId="1" fillId="0" borderId="20" xfId="0" applyFont="1" applyBorder="1" applyAlignment="1">
      <alignment/>
    </xf>
    <xf numFmtId="0" fontId="1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1" fillId="0" borderId="10" xfId="56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1" fillId="0" borderId="14" xfId="54" applyFont="1" applyBorder="1">
      <alignment/>
      <protection/>
    </xf>
    <xf numFmtId="3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10" xfId="56" applyNumberFormat="1" applyFont="1" applyFill="1" applyBorder="1" applyAlignment="1" applyProtection="1">
      <alignment/>
      <protection/>
    </xf>
    <xf numFmtId="3" fontId="0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8" fillId="0" borderId="12" xfId="54" applyFont="1" applyBorder="1" applyAlignment="1">
      <alignment horizontal="center"/>
      <protection/>
    </xf>
    <xf numFmtId="0" fontId="18" fillId="0" borderId="13" xfId="54" applyFont="1" applyBorder="1" applyAlignment="1">
      <alignment horizontal="center"/>
      <protection/>
    </xf>
    <xf numFmtId="0" fontId="18" fillId="0" borderId="14" xfId="54" applyFont="1" applyBorder="1" applyAlignment="1">
      <alignment horizontal="center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7.710937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2.57421875" style="0" customWidth="1"/>
  </cols>
  <sheetData>
    <row r="1" ht="12.75">
      <c r="B1" s="1" t="s">
        <v>468</v>
      </c>
    </row>
    <row r="2" ht="12.75">
      <c r="B2" t="s">
        <v>414</v>
      </c>
    </row>
    <row r="3" ht="12.75">
      <c r="B3" s="5" t="s">
        <v>48</v>
      </c>
    </row>
    <row r="4" spans="2:6" ht="12.75">
      <c r="B4" s="6"/>
      <c r="F4" t="s">
        <v>427</v>
      </c>
    </row>
    <row r="5" spans="2:6" ht="12.75">
      <c r="B5" t="s">
        <v>93</v>
      </c>
      <c r="C5" t="s">
        <v>94</v>
      </c>
      <c r="D5" t="s">
        <v>95</v>
      </c>
      <c r="E5" t="s">
        <v>96</v>
      </c>
      <c r="F5" t="s">
        <v>152</v>
      </c>
    </row>
    <row r="6" spans="1:6" ht="12.75">
      <c r="A6" s="10"/>
      <c r="B6" s="10"/>
      <c r="C6" s="114" t="s">
        <v>13</v>
      </c>
      <c r="D6" s="114" t="s">
        <v>14</v>
      </c>
      <c r="E6" s="114" t="s">
        <v>110</v>
      </c>
      <c r="F6" s="114" t="s">
        <v>439</v>
      </c>
    </row>
    <row r="7" spans="1:6" ht="12.75">
      <c r="A7" s="10">
        <v>1</v>
      </c>
      <c r="B7" s="11" t="s">
        <v>1</v>
      </c>
      <c r="C7" s="13" t="s">
        <v>428</v>
      </c>
      <c r="D7" s="13" t="s">
        <v>428</v>
      </c>
      <c r="E7" s="13" t="s">
        <v>428</v>
      </c>
      <c r="F7" s="10"/>
    </row>
    <row r="8" spans="1:6" ht="12.75">
      <c r="A8" s="10">
        <v>2</v>
      </c>
      <c r="B8" s="10" t="s">
        <v>466</v>
      </c>
      <c r="C8" s="94">
        <v>2140142</v>
      </c>
      <c r="D8" s="94">
        <v>0</v>
      </c>
      <c r="E8" s="94">
        <v>2140142</v>
      </c>
      <c r="F8" s="94">
        <v>4161884</v>
      </c>
    </row>
    <row r="9" spans="1:6" ht="12.75">
      <c r="A9" s="10">
        <v>3</v>
      </c>
      <c r="B9" s="10" t="s">
        <v>92</v>
      </c>
      <c r="C9" s="94"/>
      <c r="D9" s="94"/>
      <c r="E9" s="94"/>
      <c r="F9" s="94"/>
    </row>
    <row r="10" spans="1:6" ht="12.75">
      <c r="A10" s="10">
        <v>4</v>
      </c>
      <c r="B10" s="10" t="s">
        <v>467</v>
      </c>
      <c r="C10" s="94">
        <v>2140142</v>
      </c>
      <c r="D10" s="94"/>
      <c r="E10" s="94">
        <v>2140142</v>
      </c>
      <c r="F10" s="94">
        <v>4161884</v>
      </c>
    </row>
    <row r="11" spans="1:6" ht="12.75">
      <c r="A11" s="10">
        <v>5</v>
      </c>
      <c r="B11" s="11" t="s">
        <v>2</v>
      </c>
      <c r="C11" s="94"/>
      <c r="D11" s="94"/>
      <c r="E11" s="94"/>
      <c r="F11" s="94"/>
    </row>
    <row r="12" spans="1:6" ht="12.75">
      <c r="A12" s="10">
        <v>6</v>
      </c>
      <c r="B12" s="10" t="s">
        <v>65</v>
      </c>
      <c r="C12" s="94"/>
      <c r="D12" s="94"/>
      <c r="E12" s="94"/>
      <c r="F12" s="94"/>
    </row>
    <row r="13" spans="1:6" ht="12.75">
      <c r="A13" s="10">
        <v>7</v>
      </c>
      <c r="B13" s="10" t="s">
        <v>179</v>
      </c>
      <c r="C13" s="94"/>
      <c r="D13" s="94">
        <v>0</v>
      </c>
      <c r="E13" s="94">
        <v>0</v>
      </c>
      <c r="F13" s="94"/>
    </row>
    <row r="14" spans="1:6" ht="12.75">
      <c r="A14" s="10">
        <v>8</v>
      </c>
      <c r="B14" s="10" t="s">
        <v>438</v>
      </c>
      <c r="C14" s="94"/>
      <c r="D14" s="94"/>
      <c r="E14" s="94"/>
      <c r="F14" s="94">
        <v>958106</v>
      </c>
    </row>
    <row r="15" spans="1:6" ht="12.75">
      <c r="A15" s="10">
        <v>9</v>
      </c>
      <c r="B15" s="10" t="s">
        <v>72</v>
      </c>
      <c r="C15" s="94"/>
      <c r="D15" s="94"/>
      <c r="E15" s="94"/>
      <c r="F15" s="94">
        <v>958106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43">
      <selection activeCell="D14" sqref="D14"/>
    </sheetView>
  </sheetViews>
  <sheetFormatPr defaultColWidth="9.140625" defaultRowHeight="12.75"/>
  <cols>
    <col min="1" max="1" width="5.00390625" style="10" customWidth="1"/>
    <col min="2" max="2" width="46.7109375" style="0" customWidth="1"/>
    <col min="3" max="4" width="15.00390625" style="0" customWidth="1"/>
    <col min="5" max="5" width="52.421875" style="0" customWidth="1"/>
    <col min="6" max="7" width="16.421875" style="0" customWidth="1"/>
  </cols>
  <sheetData>
    <row r="1" spans="1:2" ht="12.75">
      <c r="A1" s="14"/>
      <c r="B1" s="1" t="s">
        <v>469</v>
      </c>
    </row>
    <row r="2" ht="12.75">
      <c r="A2" s="14"/>
    </row>
    <row r="3" spans="1:2" ht="12.75">
      <c r="A3" s="14"/>
      <c r="B3" t="s">
        <v>415</v>
      </c>
    </row>
    <row r="4" spans="1:2" ht="15.75">
      <c r="A4" s="14"/>
      <c r="B4" s="7" t="s">
        <v>184</v>
      </c>
    </row>
    <row r="5" spans="1:10" ht="12.75">
      <c r="A5" s="14"/>
      <c r="C5" s="1" t="s">
        <v>437</v>
      </c>
      <c r="D5" s="1"/>
      <c r="F5" s="1" t="s">
        <v>423</v>
      </c>
      <c r="I5" s="1"/>
      <c r="J5" s="1"/>
    </row>
    <row r="6" spans="1:10" ht="12.75">
      <c r="A6" s="63"/>
      <c r="B6" s="10" t="s">
        <v>90</v>
      </c>
      <c r="C6" s="10" t="s">
        <v>91</v>
      </c>
      <c r="D6" s="10" t="s">
        <v>128</v>
      </c>
      <c r="E6" s="10" t="s">
        <v>445</v>
      </c>
      <c r="F6" s="10" t="s">
        <v>129</v>
      </c>
      <c r="G6" s="10" t="s">
        <v>470</v>
      </c>
      <c r="I6" s="1"/>
      <c r="J6" s="1"/>
    </row>
    <row r="7" spans="2:7" ht="18">
      <c r="B7" s="156" t="s">
        <v>15</v>
      </c>
      <c r="C7" s="157"/>
      <c r="D7" s="158"/>
      <c r="E7" s="156" t="s">
        <v>16</v>
      </c>
      <c r="F7" s="157"/>
      <c r="G7" s="158"/>
    </row>
    <row r="8" spans="2:7" ht="12.75">
      <c r="B8" s="74" t="s">
        <v>0</v>
      </c>
      <c r="C8" s="159" t="s">
        <v>64</v>
      </c>
      <c r="D8" s="160"/>
      <c r="E8" s="24" t="s">
        <v>0</v>
      </c>
      <c r="F8" s="159" t="s">
        <v>64</v>
      </c>
      <c r="G8" s="160"/>
    </row>
    <row r="9" spans="2:7" ht="12.75">
      <c r="B9" s="74"/>
      <c r="C9" s="25" t="s">
        <v>440</v>
      </c>
      <c r="D9" s="25" t="s">
        <v>441</v>
      </c>
      <c r="E9" s="24"/>
      <c r="F9" s="25" t="s">
        <v>440</v>
      </c>
      <c r="G9" s="25" t="s">
        <v>441</v>
      </c>
    </row>
    <row r="10" spans="1:7" ht="18">
      <c r="A10" s="10">
        <v>1</v>
      </c>
      <c r="B10" s="75" t="s">
        <v>41</v>
      </c>
      <c r="C10" s="27"/>
      <c r="D10" s="27"/>
      <c r="E10" s="26" t="s">
        <v>17</v>
      </c>
      <c r="F10" s="27"/>
      <c r="G10" s="10"/>
    </row>
    <row r="11" spans="1:7" ht="16.5">
      <c r="A11" s="10">
        <v>2</v>
      </c>
      <c r="B11" s="76" t="s">
        <v>18</v>
      </c>
      <c r="C11" s="29"/>
      <c r="D11" s="29"/>
      <c r="E11" s="28" t="s">
        <v>19</v>
      </c>
      <c r="F11" s="29"/>
      <c r="G11" s="10"/>
    </row>
    <row r="12" spans="1:7" ht="15.75">
      <c r="A12" s="10">
        <v>3</v>
      </c>
      <c r="B12" s="77" t="s">
        <v>5</v>
      </c>
      <c r="C12" s="31"/>
      <c r="D12" s="31"/>
      <c r="E12" s="30" t="s">
        <v>5</v>
      </c>
      <c r="F12" s="31"/>
      <c r="G12" s="10"/>
    </row>
    <row r="13" spans="1:7" ht="12.75">
      <c r="A13" s="10">
        <v>4</v>
      </c>
      <c r="B13" s="78" t="s">
        <v>173</v>
      </c>
      <c r="C13" s="33">
        <v>11520472</v>
      </c>
      <c r="D13" s="33">
        <v>12061119</v>
      </c>
      <c r="E13" s="32" t="s">
        <v>8</v>
      </c>
      <c r="F13" s="33">
        <v>5914219</v>
      </c>
      <c r="G13" s="94">
        <v>9844614</v>
      </c>
    </row>
    <row r="14" spans="1:7" ht="12.75">
      <c r="A14" s="10">
        <v>5</v>
      </c>
      <c r="B14" s="79" t="s">
        <v>99</v>
      </c>
      <c r="C14" s="33">
        <v>591000</v>
      </c>
      <c r="D14" s="33">
        <v>4535595</v>
      </c>
      <c r="E14" s="32" t="s">
        <v>101</v>
      </c>
      <c r="F14" s="33">
        <v>1543900</v>
      </c>
      <c r="G14" s="94">
        <v>2211009</v>
      </c>
    </row>
    <row r="15" spans="1:7" ht="12.75">
      <c r="A15" s="10">
        <v>6</v>
      </c>
      <c r="B15" s="79" t="s">
        <v>416</v>
      </c>
      <c r="C15" s="33">
        <v>2105000</v>
      </c>
      <c r="D15" s="33">
        <v>2139217</v>
      </c>
      <c r="E15" s="32" t="s">
        <v>74</v>
      </c>
      <c r="F15" s="33">
        <v>5406094</v>
      </c>
      <c r="G15" s="94">
        <v>6784175</v>
      </c>
    </row>
    <row r="16" spans="1:7" ht="12.75">
      <c r="A16" s="10">
        <v>7</v>
      </c>
      <c r="B16" s="78" t="s">
        <v>100</v>
      </c>
      <c r="C16" s="33">
        <v>1303749</v>
      </c>
      <c r="D16" s="33">
        <v>1521935</v>
      </c>
      <c r="E16" s="32" t="s">
        <v>20</v>
      </c>
      <c r="F16" s="33">
        <v>1322809</v>
      </c>
      <c r="G16" s="94">
        <v>1617369</v>
      </c>
    </row>
    <row r="17" spans="1:7" ht="12.75">
      <c r="A17" s="10">
        <v>8</v>
      </c>
      <c r="B17" s="78" t="s">
        <v>185</v>
      </c>
      <c r="C17" s="33"/>
      <c r="D17" s="33">
        <v>187155</v>
      </c>
      <c r="E17" s="32" t="s">
        <v>102</v>
      </c>
      <c r="F17" s="33">
        <v>136734</v>
      </c>
      <c r="G17" s="94">
        <v>223849</v>
      </c>
    </row>
    <row r="18" spans="1:7" ht="14.25">
      <c r="A18" s="10">
        <v>9</v>
      </c>
      <c r="B18" s="109" t="s">
        <v>3</v>
      </c>
      <c r="C18" s="110">
        <f>SUM(C13:C17)</f>
        <v>15520221</v>
      </c>
      <c r="D18" s="110">
        <f>SUM(D13:D17)</f>
        <v>20445021</v>
      </c>
      <c r="E18" s="32" t="s">
        <v>63</v>
      </c>
      <c r="F18" s="33">
        <f>SUM(F13:F17)</f>
        <v>14323756</v>
      </c>
      <c r="G18" s="33">
        <f>SUM(G13:G17)</f>
        <v>20681016</v>
      </c>
    </row>
    <row r="19" spans="2:7" ht="12.75">
      <c r="B19" s="78"/>
      <c r="C19" s="33"/>
      <c r="D19" s="33"/>
      <c r="E19" s="32"/>
      <c r="F19" s="33"/>
      <c r="G19" s="94"/>
    </row>
    <row r="20" spans="1:7" ht="15.75">
      <c r="A20" s="10">
        <v>11</v>
      </c>
      <c r="B20" s="77" t="s">
        <v>6</v>
      </c>
      <c r="C20" s="31"/>
      <c r="D20" s="31"/>
      <c r="E20" s="30" t="s">
        <v>42</v>
      </c>
      <c r="F20" s="31"/>
      <c r="G20" s="94"/>
    </row>
    <row r="21" spans="1:7" ht="12.75">
      <c r="A21" s="10">
        <v>12</v>
      </c>
      <c r="B21" s="78" t="s">
        <v>69</v>
      </c>
      <c r="C21" s="33">
        <v>0</v>
      </c>
      <c r="D21" s="33"/>
      <c r="E21" s="32" t="s">
        <v>105</v>
      </c>
      <c r="F21" s="33"/>
      <c r="G21" s="94">
        <v>472276</v>
      </c>
    </row>
    <row r="22" spans="1:7" ht="12.75">
      <c r="A22" s="10">
        <v>13</v>
      </c>
      <c r="B22" s="78" t="s">
        <v>103</v>
      </c>
      <c r="C22" s="33"/>
      <c r="D22" s="33">
        <v>299433</v>
      </c>
      <c r="E22" s="32" t="s">
        <v>21</v>
      </c>
      <c r="F22" s="33"/>
      <c r="G22" s="94"/>
    </row>
    <row r="23" spans="1:7" ht="12.75">
      <c r="A23" s="10">
        <v>14</v>
      </c>
      <c r="B23" s="78" t="s">
        <v>104</v>
      </c>
      <c r="C23" s="33"/>
      <c r="D23" s="33"/>
      <c r="E23" s="32" t="s">
        <v>106</v>
      </c>
      <c r="F23" s="33"/>
      <c r="G23" s="94"/>
    </row>
    <row r="24" spans="1:7" ht="12.75">
      <c r="A24" s="10">
        <v>15</v>
      </c>
      <c r="B24" s="40" t="s">
        <v>186</v>
      </c>
      <c r="C24" s="10"/>
      <c r="D24" s="10"/>
      <c r="E24" s="32" t="s">
        <v>11</v>
      </c>
      <c r="F24" s="33"/>
      <c r="G24" s="94"/>
    </row>
    <row r="25" spans="1:7" ht="12.75">
      <c r="A25" s="10">
        <v>16</v>
      </c>
      <c r="B25" s="40"/>
      <c r="C25" s="10"/>
      <c r="D25" s="10"/>
      <c r="E25" s="32" t="s">
        <v>12</v>
      </c>
      <c r="F25" s="33"/>
      <c r="G25" s="94"/>
    </row>
    <row r="26" spans="1:7" ht="14.25">
      <c r="A26" s="10">
        <v>17</v>
      </c>
      <c r="B26" s="80"/>
      <c r="C26" s="33"/>
      <c r="D26" s="33"/>
      <c r="E26" s="32" t="s">
        <v>107</v>
      </c>
      <c r="F26" s="33">
        <v>0</v>
      </c>
      <c r="G26" s="94"/>
    </row>
    <row r="27" spans="1:7" ht="14.25">
      <c r="A27" s="10">
        <v>18</v>
      </c>
      <c r="B27" s="80" t="s">
        <v>120</v>
      </c>
      <c r="C27" s="33">
        <f>SUM(C21:C26)</f>
        <v>0</v>
      </c>
      <c r="D27" s="33">
        <f>SUM(D21:D26)</f>
        <v>299433</v>
      </c>
      <c r="E27" s="32" t="s">
        <v>120</v>
      </c>
      <c r="F27" s="33">
        <f>SUM(F21:F26)</f>
        <v>0</v>
      </c>
      <c r="G27" s="33">
        <f>SUM(G21:G26)</f>
        <v>472276</v>
      </c>
    </row>
    <row r="28" spans="1:7" ht="16.5">
      <c r="A28" s="10">
        <v>19</v>
      </c>
      <c r="B28" s="81"/>
      <c r="C28" s="33"/>
      <c r="D28" s="33"/>
      <c r="E28" s="28" t="s">
        <v>87</v>
      </c>
      <c r="F28" s="29"/>
      <c r="G28" s="94"/>
    </row>
    <row r="29" spans="1:7" ht="15.75">
      <c r="A29" s="10">
        <v>20</v>
      </c>
      <c r="B29" s="77"/>
      <c r="C29" s="33"/>
      <c r="D29" s="33"/>
      <c r="E29" s="30" t="s">
        <v>22</v>
      </c>
      <c r="F29" s="31"/>
      <c r="G29" s="94"/>
    </row>
    <row r="30" spans="1:7" ht="15.75">
      <c r="A30" s="10">
        <v>21</v>
      </c>
      <c r="B30" s="77"/>
      <c r="C30" s="33"/>
      <c r="D30" s="33"/>
      <c r="E30" s="44" t="s">
        <v>4</v>
      </c>
      <c r="F30" s="33">
        <v>3336607</v>
      </c>
      <c r="G30" s="94">
        <v>3293549</v>
      </c>
    </row>
    <row r="31" spans="1:7" ht="14.25">
      <c r="A31" s="10">
        <v>22</v>
      </c>
      <c r="B31" s="80"/>
      <c r="C31" s="33"/>
      <c r="D31" s="33"/>
      <c r="E31" s="32" t="s">
        <v>23</v>
      </c>
      <c r="F31" s="33" t="s">
        <v>424</v>
      </c>
      <c r="G31" s="94"/>
    </row>
    <row r="32" spans="1:7" ht="14.25">
      <c r="A32" s="10">
        <v>23</v>
      </c>
      <c r="B32" s="80"/>
      <c r="C32" s="33"/>
      <c r="D32" s="33"/>
      <c r="E32" s="32" t="s">
        <v>110</v>
      </c>
      <c r="F32" s="33">
        <f>SUM(F30:F31)</f>
        <v>3336607</v>
      </c>
      <c r="G32" s="33">
        <f>SUM(G30:G31)</f>
        <v>3293549</v>
      </c>
    </row>
    <row r="33" spans="1:7" ht="15.75">
      <c r="A33" s="10">
        <v>24</v>
      </c>
      <c r="B33" s="77"/>
      <c r="C33" s="33"/>
      <c r="D33" s="33"/>
      <c r="E33" s="30" t="s">
        <v>24</v>
      </c>
      <c r="F33" s="31"/>
      <c r="G33" s="94"/>
    </row>
    <row r="34" spans="1:7" ht="14.25">
      <c r="A34" s="10">
        <v>25</v>
      </c>
      <c r="B34" s="80"/>
      <c r="C34" s="33"/>
      <c r="D34" s="33"/>
      <c r="E34" s="32" t="s">
        <v>25</v>
      </c>
      <c r="F34" s="33">
        <v>0</v>
      </c>
      <c r="G34" s="94"/>
    </row>
    <row r="35" spans="1:7" ht="18">
      <c r="A35" s="10">
        <v>26</v>
      </c>
      <c r="B35" s="75"/>
      <c r="C35" s="33"/>
      <c r="D35" s="33"/>
      <c r="E35" s="26" t="s">
        <v>26</v>
      </c>
      <c r="F35" s="27"/>
      <c r="G35" s="94"/>
    </row>
    <row r="36" spans="1:7" ht="14.25">
      <c r="A36" s="10">
        <v>27</v>
      </c>
      <c r="B36" s="80"/>
      <c r="C36" s="33"/>
      <c r="D36" s="33"/>
      <c r="E36" s="32" t="s">
        <v>27</v>
      </c>
      <c r="F36" s="33">
        <v>0</v>
      </c>
      <c r="G36" s="94"/>
    </row>
    <row r="37" spans="1:7" ht="14.25">
      <c r="A37" s="10">
        <v>28</v>
      </c>
      <c r="B37" s="80"/>
      <c r="C37" s="33"/>
      <c r="D37" s="33"/>
      <c r="E37" s="32" t="s">
        <v>28</v>
      </c>
      <c r="F37" s="33">
        <v>0</v>
      </c>
      <c r="G37" s="94"/>
    </row>
    <row r="38" spans="1:7" ht="14.25">
      <c r="A38" s="10">
        <v>29</v>
      </c>
      <c r="B38" s="80"/>
      <c r="C38" s="33"/>
      <c r="D38" s="33"/>
      <c r="E38" s="32" t="s">
        <v>110</v>
      </c>
      <c r="F38" s="33"/>
      <c r="G38" s="94"/>
    </row>
    <row r="39" spans="1:7" ht="14.25">
      <c r="A39" s="10">
        <v>30</v>
      </c>
      <c r="B39" s="80"/>
      <c r="C39" s="33"/>
      <c r="D39" s="33"/>
      <c r="E39" s="32"/>
      <c r="F39" s="33"/>
      <c r="G39" s="94"/>
    </row>
    <row r="40" spans="1:7" ht="18">
      <c r="A40" s="10">
        <v>31</v>
      </c>
      <c r="B40" s="75"/>
      <c r="C40" s="33"/>
      <c r="D40" s="33"/>
      <c r="E40" s="26" t="s">
        <v>29</v>
      </c>
      <c r="F40" s="27"/>
      <c r="G40" s="94"/>
    </row>
    <row r="41" spans="1:7" ht="12.75">
      <c r="A41" s="10">
        <v>32</v>
      </c>
      <c r="B41" s="127" t="s">
        <v>361</v>
      </c>
      <c r="C41" s="33"/>
      <c r="D41" s="33">
        <v>498609</v>
      </c>
      <c r="E41" s="32" t="s">
        <v>442</v>
      </c>
      <c r="F41" s="33">
        <v>0</v>
      </c>
      <c r="G41" s="94">
        <v>958106</v>
      </c>
    </row>
    <row r="42" spans="1:7" ht="14.25">
      <c r="A42" s="10">
        <v>33</v>
      </c>
      <c r="B42" s="80"/>
      <c r="C42" s="33"/>
      <c r="D42" s="33"/>
      <c r="E42" s="32" t="s">
        <v>30</v>
      </c>
      <c r="F42" s="33"/>
      <c r="G42" s="94"/>
    </row>
    <row r="43" spans="1:7" ht="68.25" customHeight="1">
      <c r="A43" s="10">
        <v>34</v>
      </c>
      <c r="B43" s="82" t="s">
        <v>43</v>
      </c>
      <c r="C43" s="27">
        <f>C18+C27</f>
        <v>15520221</v>
      </c>
      <c r="D43" s="27">
        <f>D18+D27+D41</f>
        <v>21243063</v>
      </c>
      <c r="E43" s="26" t="s">
        <v>31</v>
      </c>
      <c r="F43" s="27">
        <f>F18+F27+F32</f>
        <v>17660363</v>
      </c>
      <c r="G43" s="27">
        <f>G18+G27+G32+G41</f>
        <v>25404947</v>
      </c>
    </row>
    <row r="44" spans="1:7" ht="18">
      <c r="A44" s="10">
        <v>35</v>
      </c>
      <c r="B44" s="83"/>
      <c r="C44" s="33"/>
      <c r="D44" s="33"/>
      <c r="E44" s="26" t="s">
        <v>32</v>
      </c>
      <c r="F44" s="27"/>
      <c r="G44" s="94"/>
    </row>
    <row r="45" spans="1:7" ht="14.25">
      <c r="A45" s="10">
        <v>36</v>
      </c>
      <c r="B45" s="80"/>
      <c r="C45" s="33"/>
      <c r="D45" s="33"/>
      <c r="E45" s="32" t="s">
        <v>27</v>
      </c>
      <c r="F45" s="33">
        <v>0</v>
      </c>
      <c r="G45" s="94"/>
    </row>
    <row r="46" spans="1:7" ht="14.25">
      <c r="A46" s="10">
        <v>37</v>
      </c>
      <c r="B46" s="80"/>
      <c r="C46" s="33"/>
      <c r="D46" s="33"/>
      <c r="E46" s="32" t="s">
        <v>28</v>
      </c>
      <c r="F46" s="33">
        <v>0</v>
      </c>
      <c r="G46" s="94"/>
    </row>
    <row r="47" spans="1:7" ht="18">
      <c r="A47" s="10">
        <v>38</v>
      </c>
      <c r="B47" s="75" t="s">
        <v>33</v>
      </c>
      <c r="C47" s="27"/>
      <c r="D47" s="27"/>
      <c r="E47" s="26" t="s">
        <v>180</v>
      </c>
      <c r="F47" s="34"/>
      <c r="G47" s="94"/>
    </row>
    <row r="48" spans="1:7" ht="18">
      <c r="A48" s="10">
        <v>39</v>
      </c>
      <c r="B48" s="77" t="s">
        <v>34</v>
      </c>
      <c r="C48" s="31"/>
      <c r="D48" s="31"/>
      <c r="E48" s="35"/>
      <c r="F48" s="34"/>
      <c r="G48" s="94"/>
    </row>
    <row r="49" spans="1:7" ht="18">
      <c r="A49" s="10">
        <v>40</v>
      </c>
      <c r="B49" s="80" t="s">
        <v>44</v>
      </c>
      <c r="C49" s="33">
        <v>2140142</v>
      </c>
      <c r="D49" s="33">
        <v>3989041</v>
      </c>
      <c r="E49" s="32"/>
      <c r="F49" s="34"/>
      <c r="G49" s="94"/>
    </row>
    <row r="50" spans="1:7" ht="18">
      <c r="A50" s="10">
        <v>41</v>
      </c>
      <c r="B50" s="80" t="s">
        <v>45</v>
      </c>
      <c r="C50" s="33">
        <v>0</v>
      </c>
      <c r="D50" s="33">
        <v>172843</v>
      </c>
      <c r="E50" s="32"/>
      <c r="F50" s="34"/>
      <c r="G50" s="94"/>
    </row>
    <row r="51" spans="1:7" ht="18">
      <c r="A51" s="10">
        <v>42</v>
      </c>
      <c r="B51" s="77" t="s">
        <v>35</v>
      </c>
      <c r="C51" s="31"/>
      <c r="D51" s="31"/>
      <c r="E51" s="35"/>
      <c r="F51" s="34"/>
      <c r="G51" s="94"/>
    </row>
    <row r="52" spans="1:7" ht="18">
      <c r="A52" s="10">
        <v>43</v>
      </c>
      <c r="B52" s="80" t="s">
        <v>46</v>
      </c>
      <c r="C52" s="33"/>
      <c r="D52" s="33"/>
      <c r="E52" s="32"/>
      <c r="F52" s="34"/>
      <c r="G52" s="94"/>
    </row>
    <row r="53" spans="1:7" ht="18">
      <c r="A53" s="10">
        <v>44</v>
      </c>
      <c r="B53" s="80" t="s">
        <v>36</v>
      </c>
      <c r="C53" s="33"/>
      <c r="D53" s="33"/>
      <c r="E53" s="32"/>
      <c r="F53" s="34"/>
      <c r="G53" s="94"/>
    </row>
    <row r="54" spans="1:7" ht="18">
      <c r="A54" s="10">
        <v>45</v>
      </c>
      <c r="B54" s="75" t="s">
        <v>7</v>
      </c>
      <c r="C54" s="27">
        <f>C43+C49</f>
        <v>17660363</v>
      </c>
      <c r="D54" s="27">
        <f>D43+D49+D50</f>
        <v>25404947</v>
      </c>
      <c r="E54" s="26" t="s">
        <v>37</v>
      </c>
      <c r="F54" s="27">
        <f>F43</f>
        <v>17660363</v>
      </c>
      <c r="G54" s="27">
        <f>G43</f>
        <v>25404947</v>
      </c>
    </row>
    <row r="55" spans="1:7" ht="14.25">
      <c r="A55" s="10">
        <v>46</v>
      </c>
      <c r="B55" s="80" t="s">
        <v>38</v>
      </c>
      <c r="C55" s="33">
        <f>C43+C49</f>
        <v>17660363</v>
      </c>
      <c r="D55" s="33">
        <f>D18+D41+D49</f>
        <v>24932671</v>
      </c>
      <c r="E55" s="32" t="s">
        <v>39</v>
      </c>
      <c r="F55" s="33">
        <f>F43</f>
        <v>17660363</v>
      </c>
      <c r="G55" s="94">
        <f>G18+G32+G41</f>
        <v>24932671</v>
      </c>
    </row>
    <row r="56" spans="1:7" ht="14.25">
      <c r="A56" s="37">
        <v>47</v>
      </c>
      <c r="B56" s="80" t="s">
        <v>40</v>
      </c>
      <c r="C56" s="33">
        <v>0</v>
      </c>
      <c r="D56" s="33">
        <f>D27+D50</f>
        <v>472276</v>
      </c>
      <c r="E56" s="32" t="s">
        <v>47</v>
      </c>
      <c r="F56" s="33">
        <v>0</v>
      </c>
      <c r="G56" s="94">
        <f>G27</f>
        <v>472276</v>
      </c>
    </row>
    <row r="57" ht="12.75">
      <c r="A57" s="14"/>
    </row>
    <row r="58" ht="12.75">
      <c r="A58" s="14"/>
    </row>
    <row r="59" ht="12.75">
      <c r="A59" s="14"/>
    </row>
    <row r="60" ht="12.75">
      <c r="A60" s="63"/>
    </row>
  </sheetData>
  <sheetProtection/>
  <mergeCells count="4">
    <mergeCell ref="B7:D7"/>
    <mergeCell ref="E7:G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52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60"/>
  <sheetViews>
    <sheetView zoomScalePageLayoutView="0" workbookViewId="0" topLeftCell="D88">
      <selection activeCell="A1" sqref="A1:G1"/>
    </sheetView>
  </sheetViews>
  <sheetFormatPr defaultColWidth="9.140625" defaultRowHeight="12.75"/>
  <cols>
    <col min="1" max="1" width="5.57421875" style="0" bestFit="1" customWidth="1"/>
    <col min="2" max="2" width="5.57421875" style="4" customWidth="1"/>
    <col min="3" max="3" width="117.7109375" style="0" bestFit="1" customWidth="1"/>
    <col min="5" max="5" width="10.140625" style="0" bestFit="1" customWidth="1"/>
    <col min="6" max="6" width="11.421875" style="0" bestFit="1" customWidth="1"/>
    <col min="7" max="7" width="15.8515625" style="0" customWidth="1"/>
    <col min="8" max="9" width="12.8515625" style="0" customWidth="1"/>
  </cols>
  <sheetData>
    <row r="1" spans="1:7" s="1" customFormat="1" ht="12.75">
      <c r="A1" s="161" t="s">
        <v>471</v>
      </c>
      <c r="B1" s="161"/>
      <c r="C1" s="161"/>
      <c r="D1" s="161"/>
      <c r="E1" s="161"/>
      <c r="F1" s="161"/>
      <c r="G1" s="161"/>
    </row>
    <row r="2" spans="1:11" ht="15">
      <c r="A2" s="161" t="s">
        <v>425</v>
      </c>
      <c r="B2" s="161"/>
      <c r="C2" s="161"/>
      <c r="D2" s="161"/>
      <c r="E2" s="143" t="s">
        <v>415</v>
      </c>
      <c r="F2" s="143"/>
      <c r="G2" s="143"/>
      <c r="H2" s="8"/>
      <c r="I2" s="8"/>
      <c r="J2" s="8"/>
      <c r="K2" s="8"/>
    </row>
    <row r="3" spans="1:9" ht="12.75">
      <c r="A3" s="1" t="s">
        <v>90</v>
      </c>
      <c r="B3" s="19" t="s">
        <v>127</v>
      </c>
      <c r="C3" s="13" t="s">
        <v>128</v>
      </c>
      <c r="D3" s="13" t="s">
        <v>445</v>
      </c>
      <c r="E3" s="13" t="s">
        <v>129</v>
      </c>
      <c r="F3" s="11" t="s">
        <v>137</v>
      </c>
      <c r="G3" s="10" t="s">
        <v>138</v>
      </c>
      <c r="H3" s="10" t="s">
        <v>140</v>
      </c>
      <c r="I3" s="13" t="s">
        <v>444</v>
      </c>
    </row>
    <row r="4" spans="1:9" ht="25.5">
      <c r="A4" s="23" t="s">
        <v>189</v>
      </c>
      <c r="B4" s="144" t="s">
        <v>462</v>
      </c>
      <c r="C4" s="22" t="s">
        <v>190</v>
      </c>
      <c r="D4" s="90" t="s">
        <v>191</v>
      </c>
      <c r="E4" s="11" t="s">
        <v>192</v>
      </c>
      <c r="F4" s="20" t="s">
        <v>193</v>
      </c>
      <c r="G4" s="11" t="s">
        <v>194</v>
      </c>
      <c r="H4" s="23" t="s">
        <v>195</v>
      </c>
      <c r="I4" s="119" t="s">
        <v>443</v>
      </c>
    </row>
    <row r="5" spans="1:9" ht="15.75">
      <c r="A5" s="10">
        <v>1</v>
      </c>
      <c r="B5" s="43">
        <v>1</v>
      </c>
      <c r="C5" s="61" t="s">
        <v>196</v>
      </c>
      <c r="D5" s="10" t="s">
        <v>197</v>
      </c>
      <c r="E5" s="13"/>
      <c r="F5" s="10"/>
      <c r="G5" s="11"/>
      <c r="H5" s="13"/>
      <c r="I5" s="10"/>
    </row>
    <row r="6" spans="1:10" ht="15.75">
      <c r="A6" s="10">
        <v>3</v>
      </c>
      <c r="B6" s="91" t="s">
        <v>198</v>
      </c>
      <c r="C6" s="92" t="s">
        <v>199</v>
      </c>
      <c r="D6" s="10"/>
      <c r="E6" s="99">
        <v>459380</v>
      </c>
      <c r="F6" s="94"/>
      <c r="G6" s="128"/>
      <c r="H6" s="99">
        <f aca="true" t="shared" si="0" ref="H6:H11">SUM(E6:G6)</f>
        <v>459380</v>
      </c>
      <c r="I6" s="99">
        <v>459380</v>
      </c>
      <c r="J6" s="9"/>
    </row>
    <row r="7" spans="1:10" ht="15.75">
      <c r="A7" s="10">
        <v>4</v>
      </c>
      <c r="B7" s="43" t="s">
        <v>200</v>
      </c>
      <c r="C7" s="38" t="s">
        <v>201</v>
      </c>
      <c r="D7" s="10"/>
      <c r="E7" s="94">
        <v>256000</v>
      </c>
      <c r="F7" s="94"/>
      <c r="G7" s="129"/>
      <c r="H7" s="99">
        <f t="shared" si="0"/>
        <v>256000</v>
      </c>
      <c r="I7" s="130">
        <v>256000</v>
      </c>
      <c r="J7" s="9"/>
    </row>
    <row r="8" spans="1:10" ht="12.75">
      <c r="A8" s="10">
        <v>5</v>
      </c>
      <c r="B8" s="43" t="s">
        <v>202</v>
      </c>
      <c r="C8" s="38" t="s">
        <v>203</v>
      </c>
      <c r="D8" s="10"/>
      <c r="E8" s="94">
        <v>259095</v>
      </c>
      <c r="F8" s="94"/>
      <c r="G8" s="129"/>
      <c r="H8" s="99">
        <f t="shared" si="0"/>
        <v>259095</v>
      </c>
      <c r="I8" s="99">
        <v>259095</v>
      </c>
      <c r="J8" s="1"/>
    </row>
    <row r="9" spans="1:10" ht="12.75">
      <c r="A9" s="10">
        <v>6</v>
      </c>
      <c r="B9" s="43" t="s">
        <v>204</v>
      </c>
      <c r="C9" s="38" t="s">
        <v>205</v>
      </c>
      <c r="D9" s="10"/>
      <c r="E9" s="94">
        <v>279210</v>
      </c>
      <c r="F9" s="94"/>
      <c r="G9" s="129"/>
      <c r="H9" s="99">
        <f t="shared" si="0"/>
        <v>279210</v>
      </c>
      <c r="I9" s="99">
        <v>279210</v>
      </c>
      <c r="J9" s="1"/>
    </row>
    <row r="10" spans="1:10" ht="12.75">
      <c r="A10" s="10">
        <v>7</v>
      </c>
      <c r="B10" s="93" t="s">
        <v>206</v>
      </c>
      <c r="C10" s="10" t="s">
        <v>207</v>
      </c>
      <c r="D10" s="10"/>
      <c r="E10" s="94">
        <v>4963078</v>
      </c>
      <c r="F10" s="94"/>
      <c r="G10" s="129"/>
      <c r="H10" s="99">
        <f t="shared" si="0"/>
        <v>4963078</v>
      </c>
      <c r="I10" s="99">
        <v>4963078</v>
      </c>
      <c r="J10" s="1"/>
    </row>
    <row r="11" spans="1:10" ht="12.75">
      <c r="A11" s="10">
        <v>8</v>
      </c>
      <c r="B11" s="43" t="s">
        <v>208</v>
      </c>
      <c r="C11" s="10" t="s">
        <v>209</v>
      </c>
      <c r="D11" s="10"/>
      <c r="E11" s="94"/>
      <c r="F11" s="94"/>
      <c r="G11" s="129"/>
      <c r="H11" s="99">
        <f t="shared" si="0"/>
        <v>0</v>
      </c>
      <c r="I11" s="99"/>
      <c r="J11" s="1"/>
    </row>
    <row r="12" spans="1:10" ht="12.75">
      <c r="A12" s="10">
        <v>9</v>
      </c>
      <c r="B12" s="43">
        <v>2</v>
      </c>
      <c r="C12" s="21" t="s">
        <v>210</v>
      </c>
      <c r="D12" s="10" t="s">
        <v>211</v>
      </c>
      <c r="E12" s="94"/>
      <c r="F12" s="94"/>
      <c r="G12" s="129"/>
      <c r="H12" s="94">
        <v>0</v>
      </c>
      <c r="I12" s="99"/>
      <c r="J12" s="1"/>
    </row>
    <row r="13" spans="1:10" ht="12.75">
      <c r="A13" s="10">
        <v>10</v>
      </c>
      <c r="B13" s="43">
        <v>3</v>
      </c>
      <c r="C13" s="60" t="s">
        <v>212</v>
      </c>
      <c r="D13" s="10" t="s">
        <v>213</v>
      </c>
      <c r="E13" s="94"/>
      <c r="F13" s="94"/>
      <c r="G13" s="129"/>
      <c r="H13" s="94"/>
      <c r="I13" s="99"/>
      <c r="J13" s="1"/>
    </row>
    <row r="14" spans="1:10" ht="12.75">
      <c r="A14" s="10">
        <v>11</v>
      </c>
      <c r="B14" s="43"/>
      <c r="C14" s="60" t="s">
        <v>214</v>
      </c>
      <c r="D14" s="10"/>
      <c r="E14" s="94">
        <v>1289749</v>
      </c>
      <c r="F14" s="94"/>
      <c r="G14" s="129"/>
      <c r="H14" s="94">
        <f>SUM(E14:G14)</f>
        <v>1289749</v>
      </c>
      <c r="I14" s="99">
        <v>1289749</v>
      </c>
      <c r="J14" s="1"/>
    </row>
    <row r="15" spans="1:10" ht="12.75">
      <c r="A15" s="10">
        <v>12</v>
      </c>
      <c r="B15" s="43"/>
      <c r="C15" s="60" t="s">
        <v>215</v>
      </c>
      <c r="D15" s="10"/>
      <c r="E15" s="94">
        <v>2500000</v>
      </c>
      <c r="F15" s="94"/>
      <c r="G15" s="129"/>
      <c r="H15" s="94">
        <f>SUM(E15:G15)</f>
        <v>2500000</v>
      </c>
      <c r="I15" s="99">
        <v>2500000</v>
      </c>
      <c r="J15" s="1"/>
    </row>
    <row r="16" spans="1:10" ht="12.75">
      <c r="A16" s="10"/>
      <c r="B16" s="43"/>
      <c r="C16" s="60" t="s">
        <v>421</v>
      </c>
      <c r="D16" s="10"/>
      <c r="E16" s="94">
        <v>33060</v>
      </c>
      <c r="F16" s="94"/>
      <c r="G16" s="94"/>
      <c r="H16" s="94">
        <v>33060</v>
      </c>
      <c r="I16" s="99">
        <v>33060</v>
      </c>
      <c r="J16" s="1"/>
    </row>
    <row r="17" spans="1:10" ht="12.75">
      <c r="A17" s="10"/>
      <c r="B17" s="43"/>
      <c r="C17" s="60" t="s">
        <v>446</v>
      </c>
      <c r="D17" s="10"/>
      <c r="E17" s="94"/>
      <c r="F17" s="94"/>
      <c r="G17" s="129"/>
      <c r="H17" s="94"/>
      <c r="I17" s="99">
        <v>327287</v>
      </c>
      <c r="J17" s="1"/>
    </row>
    <row r="18" spans="1:10" ht="12.75">
      <c r="A18" s="10"/>
      <c r="B18" s="43"/>
      <c r="C18" s="60" t="s">
        <v>456</v>
      </c>
      <c r="D18" s="10"/>
      <c r="E18" s="94"/>
      <c r="F18" s="94"/>
      <c r="G18" s="129"/>
      <c r="H18" s="94"/>
      <c r="I18" s="99">
        <v>213360</v>
      </c>
      <c r="J18" s="1"/>
    </row>
    <row r="19" spans="1:10" ht="12.75">
      <c r="A19" s="10">
        <v>13</v>
      </c>
      <c r="B19" s="43">
        <v>4</v>
      </c>
      <c r="C19" s="21" t="s">
        <v>216</v>
      </c>
      <c r="D19" s="10" t="s">
        <v>217</v>
      </c>
      <c r="E19" s="94">
        <v>1200000</v>
      </c>
      <c r="F19" s="94"/>
      <c r="G19" s="129"/>
      <c r="H19" s="94">
        <f>SUM(E19:G19)</f>
        <v>1200000</v>
      </c>
      <c r="I19" s="99">
        <v>1200000</v>
      </c>
      <c r="J19" s="1"/>
    </row>
    <row r="20" spans="1:10" ht="12.75">
      <c r="A20" s="10">
        <v>14</v>
      </c>
      <c r="B20" s="43">
        <v>5</v>
      </c>
      <c r="C20" s="21" t="s">
        <v>417</v>
      </c>
      <c r="D20" s="10" t="s">
        <v>218</v>
      </c>
      <c r="E20" s="94">
        <v>280900</v>
      </c>
      <c r="F20" s="94"/>
      <c r="G20" s="129"/>
      <c r="H20" s="94">
        <f>SUM(E20:G20)</f>
        <v>280900</v>
      </c>
      <c r="I20" s="99">
        <v>280900</v>
      </c>
      <c r="J20" s="1"/>
    </row>
    <row r="21" spans="1:10" ht="12.75">
      <c r="A21" s="10">
        <v>15</v>
      </c>
      <c r="B21" s="43">
        <v>6</v>
      </c>
      <c r="C21" s="21" t="s">
        <v>219</v>
      </c>
      <c r="D21" s="10" t="s">
        <v>220</v>
      </c>
      <c r="E21" s="94"/>
      <c r="F21" s="94"/>
      <c r="G21" s="129"/>
      <c r="H21" s="94">
        <f>SUM(E21:G21)</f>
        <v>0</v>
      </c>
      <c r="I21" s="99"/>
      <c r="J21" s="1"/>
    </row>
    <row r="22" spans="1:10" ht="12.75">
      <c r="A22" s="10">
        <v>16</v>
      </c>
      <c r="B22" s="43" t="s">
        <v>68</v>
      </c>
      <c r="C22" s="20" t="s">
        <v>221</v>
      </c>
      <c r="D22" s="10" t="s">
        <v>222</v>
      </c>
      <c r="E22" s="95">
        <f>SUM(E6:E21)</f>
        <v>11520472</v>
      </c>
      <c r="F22" s="95">
        <f>SUM(F6:F21)</f>
        <v>0</v>
      </c>
      <c r="G22" s="95">
        <f>SUM(G6:G21)</f>
        <v>0</v>
      </c>
      <c r="H22" s="95">
        <f>SUM(H6:H21)</f>
        <v>11520472</v>
      </c>
      <c r="I22" s="95">
        <f>SUM(I6:I21)</f>
        <v>12061119</v>
      </c>
      <c r="J22" s="1"/>
    </row>
    <row r="23" spans="1:10" ht="12.75">
      <c r="A23" s="10">
        <v>17</v>
      </c>
      <c r="B23" s="43">
        <v>1</v>
      </c>
      <c r="C23" s="60" t="s">
        <v>223</v>
      </c>
      <c r="D23" s="10" t="s">
        <v>224</v>
      </c>
      <c r="E23" s="94"/>
      <c r="F23" s="94"/>
      <c r="G23" s="129"/>
      <c r="H23" s="94">
        <v>0</v>
      </c>
      <c r="I23" s="99"/>
      <c r="J23" s="1"/>
    </row>
    <row r="24" spans="1:10" ht="12.75">
      <c r="A24" s="10">
        <v>18</v>
      </c>
      <c r="B24" s="43">
        <v>2</v>
      </c>
      <c r="C24" s="60" t="s">
        <v>225</v>
      </c>
      <c r="D24" s="10" t="s">
        <v>226</v>
      </c>
      <c r="E24" s="94"/>
      <c r="F24" s="94"/>
      <c r="G24" s="129"/>
      <c r="H24" s="94">
        <v>0</v>
      </c>
      <c r="I24" s="99"/>
      <c r="J24" s="1"/>
    </row>
    <row r="25" spans="1:10" ht="12.75">
      <c r="A25" s="10">
        <v>19</v>
      </c>
      <c r="B25" s="43">
        <v>3</v>
      </c>
      <c r="C25" s="60" t="s">
        <v>227</v>
      </c>
      <c r="D25" s="10" t="s">
        <v>228</v>
      </c>
      <c r="E25" s="94"/>
      <c r="F25" s="94"/>
      <c r="G25" s="129"/>
      <c r="H25" s="94">
        <v>0</v>
      </c>
      <c r="I25" s="99"/>
      <c r="J25" s="1"/>
    </row>
    <row r="26" spans="1:10" ht="12.75">
      <c r="A26" s="10">
        <v>22</v>
      </c>
      <c r="B26" s="43">
        <v>4</v>
      </c>
      <c r="C26" s="70" t="s">
        <v>229</v>
      </c>
      <c r="D26" s="11" t="s">
        <v>230</v>
      </c>
      <c r="E26" s="95"/>
      <c r="F26" s="95"/>
      <c r="G26" s="131"/>
      <c r="H26" s="94">
        <v>0</v>
      </c>
      <c r="I26" s="99"/>
      <c r="J26" s="1"/>
    </row>
    <row r="27" spans="1:10" ht="12.75">
      <c r="A27" s="10">
        <v>23</v>
      </c>
      <c r="B27" s="43">
        <v>5</v>
      </c>
      <c r="C27" s="21" t="s">
        <v>231</v>
      </c>
      <c r="D27" s="10" t="s">
        <v>232</v>
      </c>
      <c r="E27" s="94"/>
      <c r="F27" s="94"/>
      <c r="G27" s="129"/>
      <c r="H27" s="94"/>
      <c r="I27" s="99"/>
      <c r="J27" s="1"/>
    </row>
    <row r="28" spans="1:10" ht="12.75">
      <c r="A28" s="10">
        <v>24</v>
      </c>
      <c r="B28" s="43" t="s">
        <v>198</v>
      </c>
      <c r="C28" s="38" t="s">
        <v>392</v>
      </c>
      <c r="D28" s="10"/>
      <c r="E28" s="94">
        <v>348837</v>
      </c>
      <c r="F28" s="94"/>
      <c r="G28" s="129"/>
      <c r="H28" s="94">
        <f>SUM(E28:G28)</f>
        <v>348837</v>
      </c>
      <c r="I28" s="99">
        <v>4446284</v>
      </c>
      <c r="J28" s="1"/>
    </row>
    <row r="29" spans="1:10" ht="12.75">
      <c r="A29" s="10">
        <v>25</v>
      </c>
      <c r="B29" s="43" t="s">
        <v>200</v>
      </c>
      <c r="C29" s="53" t="s">
        <v>422</v>
      </c>
      <c r="D29" s="10"/>
      <c r="E29" s="94">
        <v>242200</v>
      </c>
      <c r="F29" s="94"/>
      <c r="G29" s="129"/>
      <c r="H29" s="94">
        <f>SUM(E29:G29)</f>
        <v>242200</v>
      </c>
      <c r="I29" s="99">
        <v>0</v>
      </c>
      <c r="J29" s="1"/>
    </row>
    <row r="30" spans="1:10" ht="12.75">
      <c r="A30" s="10"/>
      <c r="B30" s="43"/>
      <c r="C30" s="53" t="s">
        <v>457</v>
      </c>
      <c r="D30" s="10"/>
      <c r="E30" s="94"/>
      <c r="F30" s="94"/>
      <c r="G30" s="129"/>
      <c r="H30" s="94"/>
      <c r="I30" s="99">
        <v>81200</v>
      </c>
      <c r="J30" s="1"/>
    </row>
    <row r="31" spans="1:10" ht="12.75">
      <c r="A31" s="10"/>
      <c r="B31" s="43"/>
      <c r="C31" s="53" t="s">
        <v>459</v>
      </c>
      <c r="D31" s="10"/>
      <c r="E31" s="94"/>
      <c r="F31" s="94"/>
      <c r="G31" s="129"/>
      <c r="H31" s="94"/>
      <c r="I31" s="99">
        <v>8111</v>
      </c>
      <c r="J31" s="1"/>
    </row>
    <row r="32" spans="1:10" ht="12.75">
      <c r="A32" s="10">
        <v>26</v>
      </c>
      <c r="B32" s="43" t="s">
        <v>233</v>
      </c>
      <c r="C32" s="46" t="s">
        <v>234</v>
      </c>
      <c r="D32" s="10" t="s">
        <v>235</v>
      </c>
      <c r="E32" s="95">
        <f>SUM(E28:E30)</f>
        <v>591037</v>
      </c>
      <c r="F32" s="95">
        <f>SUM(F28:F30)</f>
        <v>0</v>
      </c>
      <c r="G32" s="95">
        <f>SUM(G28:G30)</f>
        <v>0</v>
      </c>
      <c r="H32" s="95">
        <f>SUM(H28:H30)</f>
        <v>591037</v>
      </c>
      <c r="I32" s="95">
        <f>SUM(I28:I31)</f>
        <v>4535595</v>
      </c>
      <c r="J32" s="1"/>
    </row>
    <row r="33" spans="1:10" ht="12.75">
      <c r="A33" s="10">
        <v>27</v>
      </c>
      <c r="B33" s="43">
        <v>1</v>
      </c>
      <c r="C33" s="38" t="s">
        <v>236</v>
      </c>
      <c r="D33" s="10" t="s">
        <v>237</v>
      </c>
      <c r="E33" s="94"/>
      <c r="F33" s="94"/>
      <c r="G33" s="129"/>
      <c r="H33" s="94"/>
      <c r="I33" s="99"/>
      <c r="J33" s="1"/>
    </row>
    <row r="34" spans="1:10" ht="12.75">
      <c r="A34" s="10">
        <v>28</v>
      </c>
      <c r="B34" s="43">
        <v>2</v>
      </c>
      <c r="C34" s="53" t="s">
        <v>238</v>
      </c>
      <c r="D34" s="11" t="s">
        <v>239</v>
      </c>
      <c r="E34" s="95"/>
      <c r="F34" s="95"/>
      <c r="G34" s="131"/>
      <c r="H34" s="94"/>
      <c r="I34" s="99"/>
      <c r="J34" s="1"/>
    </row>
    <row r="35" spans="1:10" ht="12.75">
      <c r="A35" s="10">
        <v>29</v>
      </c>
      <c r="B35" s="43">
        <v>3</v>
      </c>
      <c r="C35" s="38" t="s">
        <v>240</v>
      </c>
      <c r="D35" s="10" t="s">
        <v>241</v>
      </c>
      <c r="E35" s="94"/>
      <c r="F35" s="94"/>
      <c r="G35" s="129"/>
      <c r="H35" s="94"/>
      <c r="I35" s="132"/>
      <c r="J35" s="4"/>
    </row>
    <row r="36" spans="1:10" ht="12.75">
      <c r="A36" s="10">
        <v>31</v>
      </c>
      <c r="B36" s="43">
        <v>4</v>
      </c>
      <c r="C36" s="38" t="s">
        <v>242</v>
      </c>
      <c r="D36" s="10" t="s">
        <v>243</v>
      </c>
      <c r="E36" s="94"/>
      <c r="F36" s="94"/>
      <c r="G36" s="129"/>
      <c r="H36" s="94"/>
      <c r="I36" s="132"/>
      <c r="J36" s="4"/>
    </row>
    <row r="37" spans="1:10" ht="12.75">
      <c r="A37" s="10">
        <v>32</v>
      </c>
      <c r="B37" s="96">
        <v>5</v>
      </c>
      <c r="C37" s="53" t="s">
        <v>244</v>
      </c>
      <c r="D37" s="10" t="s">
        <v>245</v>
      </c>
      <c r="E37" s="94"/>
      <c r="F37" s="94"/>
      <c r="G37" s="129"/>
      <c r="H37" s="94"/>
      <c r="I37" s="99">
        <v>299433</v>
      </c>
      <c r="J37" s="4"/>
    </row>
    <row r="38" spans="1:10" ht="12.75">
      <c r="A38" s="10">
        <v>33</v>
      </c>
      <c r="B38" s="43" t="s">
        <v>246</v>
      </c>
      <c r="C38" s="46" t="s">
        <v>247</v>
      </c>
      <c r="D38" s="10" t="s">
        <v>248</v>
      </c>
      <c r="E38" s="94">
        <v>0</v>
      </c>
      <c r="F38" s="95"/>
      <c r="G38" s="129"/>
      <c r="H38" s="95"/>
      <c r="I38" s="133">
        <f>I33+I34+I35+I36+I37</f>
        <v>299433</v>
      </c>
      <c r="J38" s="1"/>
    </row>
    <row r="39" spans="1:10" ht="12.75">
      <c r="A39" s="10">
        <v>34</v>
      </c>
      <c r="B39" s="43">
        <v>1</v>
      </c>
      <c r="C39" s="38" t="s">
        <v>249</v>
      </c>
      <c r="D39" s="10" t="s">
        <v>250</v>
      </c>
      <c r="E39" s="94"/>
      <c r="F39" s="94"/>
      <c r="G39" s="129"/>
      <c r="H39" s="94"/>
      <c r="I39" s="132"/>
      <c r="J39" s="1"/>
    </row>
    <row r="40" spans="1:10" ht="12.75">
      <c r="A40" s="10">
        <v>35</v>
      </c>
      <c r="B40" s="73">
        <v>2</v>
      </c>
      <c r="C40" s="10" t="s">
        <v>251</v>
      </c>
      <c r="D40" s="10" t="s">
        <v>252</v>
      </c>
      <c r="E40" s="94"/>
      <c r="F40" s="94"/>
      <c r="G40" s="129"/>
      <c r="H40" s="94"/>
      <c r="I40" s="132"/>
      <c r="J40" s="1"/>
    </row>
    <row r="41" spans="1:10" ht="12.75">
      <c r="A41" s="10">
        <v>36</v>
      </c>
      <c r="B41" s="52" t="s">
        <v>253</v>
      </c>
      <c r="C41" s="11" t="s">
        <v>254</v>
      </c>
      <c r="D41" s="10" t="s">
        <v>255</v>
      </c>
      <c r="E41" s="99">
        <v>0</v>
      </c>
      <c r="F41" s="94">
        <v>0</v>
      </c>
      <c r="G41" s="128">
        <v>0</v>
      </c>
      <c r="H41" s="99">
        <v>0</v>
      </c>
      <c r="I41" s="132"/>
      <c r="J41" s="1"/>
    </row>
    <row r="42" spans="1:10" ht="12.75">
      <c r="A42" s="10">
        <v>37</v>
      </c>
      <c r="B42" s="43">
        <v>1</v>
      </c>
      <c r="C42" s="56" t="s">
        <v>256</v>
      </c>
      <c r="D42" s="10" t="s">
        <v>257</v>
      </c>
      <c r="E42" s="134"/>
      <c r="F42" s="94"/>
      <c r="G42" s="135"/>
      <c r="H42" s="94">
        <f aca="true" t="shared" si="1" ref="H42:H49">SUM(E42:G42)</f>
        <v>0</v>
      </c>
      <c r="I42" s="136"/>
      <c r="J42" s="1"/>
    </row>
    <row r="43" spans="1:10" ht="12.75">
      <c r="A43" s="10">
        <v>38</v>
      </c>
      <c r="B43" s="43">
        <v>2</v>
      </c>
      <c r="C43" s="57" t="s">
        <v>258</v>
      </c>
      <c r="D43" s="10" t="s">
        <v>259</v>
      </c>
      <c r="E43" s="94"/>
      <c r="F43" s="94"/>
      <c r="G43" s="129"/>
      <c r="H43" s="94">
        <f t="shared" si="1"/>
        <v>0</v>
      </c>
      <c r="I43" s="132"/>
      <c r="J43" s="1"/>
    </row>
    <row r="44" spans="1:10" ht="12.75">
      <c r="A44" s="10">
        <v>39</v>
      </c>
      <c r="B44" s="93">
        <v>3</v>
      </c>
      <c r="C44" s="10" t="s">
        <v>260</v>
      </c>
      <c r="D44" s="10" t="s">
        <v>261</v>
      </c>
      <c r="E44" s="94"/>
      <c r="F44" s="94">
        <v>240000</v>
      </c>
      <c r="G44" s="129"/>
      <c r="H44" s="94">
        <f t="shared" si="1"/>
        <v>240000</v>
      </c>
      <c r="I44" s="132">
        <v>250000</v>
      </c>
      <c r="J44" s="1"/>
    </row>
    <row r="45" spans="1:10" ht="12.75">
      <c r="A45" s="10">
        <v>40</v>
      </c>
      <c r="B45" s="97">
        <v>4</v>
      </c>
      <c r="C45" s="10" t="s">
        <v>262</v>
      </c>
      <c r="D45" s="10" t="s">
        <v>263</v>
      </c>
      <c r="E45" s="94"/>
      <c r="F45" s="94">
        <v>1488000</v>
      </c>
      <c r="G45" s="129"/>
      <c r="H45" s="94">
        <f t="shared" si="1"/>
        <v>1488000</v>
      </c>
      <c r="I45" s="132">
        <v>1488000</v>
      </c>
      <c r="J45" s="1"/>
    </row>
    <row r="46" spans="1:10" ht="12.75">
      <c r="A46" s="10">
        <v>41</v>
      </c>
      <c r="B46" s="43">
        <v>5</v>
      </c>
      <c r="C46" s="38" t="s">
        <v>264</v>
      </c>
      <c r="D46" s="10" t="s">
        <v>265</v>
      </c>
      <c r="E46" s="94"/>
      <c r="F46" s="94"/>
      <c r="G46" s="129"/>
      <c r="H46" s="94">
        <f t="shared" si="1"/>
        <v>0</v>
      </c>
      <c r="I46" s="99"/>
      <c r="J46" s="1"/>
    </row>
    <row r="47" spans="1:10" ht="12.75">
      <c r="A47" s="10">
        <v>42</v>
      </c>
      <c r="B47" s="43">
        <v>6</v>
      </c>
      <c r="C47" s="38" t="s">
        <v>266</v>
      </c>
      <c r="D47" s="10" t="s">
        <v>267</v>
      </c>
      <c r="E47" s="94"/>
      <c r="F47" s="94"/>
      <c r="G47" s="129"/>
      <c r="H47" s="94">
        <f t="shared" si="1"/>
        <v>0</v>
      </c>
      <c r="I47" s="99"/>
      <c r="J47" s="1"/>
    </row>
    <row r="48" spans="1:10" ht="12.75">
      <c r="A48" s="10">
        <v>43</v>
      </c>
      <c r="B48" s="98">
        <v>7</v>
      </c>
      <c r="C48" s="53" t="s">
        <v>268</v>
      </c>
      <c r="D48" s="10" t="s">
        <v>269</v>
      </c>
      <c r="E48" s="99">
        <v>214000</v>
      </c>
      <c r="F48" s="94"/>
      <c r="G48" s="128"/>
      <c r="H48" s="94">
        <f t="shared" si="1"/>
        <v>214000</v>
      </c>
      <c r="I48" s="99">
        <v>215017</v>
      </c>
      <c r="J48" s="1"/>
    </row>
    <row r="49" spans="1:10" ht="12.75">
      <c r="A49" s="10">
        <v>44</v>
      </c>
      <c r="B49" s="66">
        <v>8</v>
      </c>
      <c r="C49" s="53" t="s">
        <v>270</v>
      </c>
      <c r="D49" s="11" t="s">
        <v>271</v>
      </c>
      <c r="E49" s="95">
        <v>156000</v>
      </c>
      <c r="F49" s="95"/>
      <c r="G49" s="131"/>
      <c r="H49" s="94">
        <f t="shared" si="1"/>
        <v>156000</v>
      </c>
      <c r="I49" s="99">
        <v>179200</v>
      </c>
      <c r="J49" s="1"/>
    </row>
    <row r="50" spans="1:10" ht="12.75">
      <c r="A50" s="10">
        <v>45</v>
      </c>
      <c r="B50" s="66" t="s">
        <v>272</v>
      </c>
      <c r="C50" s="46" t="s">
        <v>273</v>
      </c>
      <c r="D50" s="10" t="s">
        <v>274</v>
      </c>
      <c r="E50" s="95">
        <f>SUM(E42:E49)</f>
        <v>370000</v>
      </c>
      <c r="F50" s="95">
        <f>SUM(F42:F49)</f>
        <v>1728000</v>
      </c>
      <c r="G50" s="95">
        <f>SUM(G42:G49)</f>
        <v>0</v>
      </c>
      <c r="H50" s="95">
        <f>SUM(H42:H49)</f>
        <v>2098000</v>
      </c>
      <c r="I50" s="95">
        <f>SUM(I42:I49)</f>
        <v>2132217</v>
      </c>
      <c r="J50" s="1"/>
    </row>
    <row r="51" spans="1:10" ht="12.75">
      <c r="A51" s="10">
        <v>46</v>
      </c>
      <c r="B51" s="52">
        <v>1</v>
      </c>
      <c r="C51" s="46" t="s">
        <v>275</v>
      </c>
      <c r="D51" s="10" t="s">
        <v>276</v>
      </c>
      <c r="E51" s="94"/>
      <c r="F51" s="94"/>
      <c r="G51" s="129"/>
      <c r="H51" s="94"/>
      <c r="I51" s="99"/>
      <c r="J51" s="1"/>
    </row>
    <row r="52" spans="1:10" ht="15">
      <c r="A52" s="10">
        <v>49</v>
      </c>
      <c r="B52" s="43" t="s">
        <v>198</v>
      </c>
      <c r="C52" s="53" t="s">
        <v>393</v>
      </c>
      <c r="D52" s="10"/>
      <c r="E52" s="94"/>
      <c r="F52" s="137">
        <v>7000</v>
      </c>
      <c r="G52" s="131"/>
      <c r="H52" s="94">
        <f>SUM(E52:G52)</f>
        <v>7000</v>
      </c>
      <c r="I52" s="99">
        <v>7000</v>
      </c>
      <c r="J52" s="1"/>
    </row>
    <row r="53" spans="1:10" ht="12.75">
      <c r="A53" s="10">
        <v>50</v>
      </c>
      <c r="B53" s="43" t="s">
        <v>200</v>
      </c>
      <c r="C53" s="38" t="s">
        <v>394</v>
      </c>
      <c r="D53" s="10"/>
      <c r="E53" s="94"/>
      <c r="F53" s="94"/>
      <c r="G53" s="129"/>
      <c r="H53" s="94">
        <f>SUM(E53:G53)</f>
        <v>0</v>
      </c>
      <c r="I53" s="99"/>
      <c r="J53" s="1"/>
    </row>
    <row r="54" spans="1:10" ht="12.75">
      <c r="A54" s="10">
        <v>51</v>
      </c>
      <c r="B54" s="43" t="s">
        <v>277</v>
      </c>
      <c r="C54" s="62" t="s">
        <v>278</v>
      </c>
      <c r="D54" s="10" t="s">
        <v>279</v>
      </c>
      <c r="E54" s="95">
        <f>E50+E52+E53</f>
        <v>370000</v>
      </c>
      <c r="F54" s="95">
        <f>F50+F52+F53</f>
        <v>1735000</v>
      </c>
      <c r="G54" s="95">
        <f>G50+G52+G53</f>
        <v>0</v>
      </c>
      <c r="H54" s="120">
        <f>SUM(E54:G54)</f>
        <v>2105000</v>
      </c>
      <c r="I54" s="120">
        <f>I50+I52</f>
        <v>2139217</v>
      </c>
      <c r="J54" s="1"/>
    </row>
    <row r="55" spans="1:10" ht="12.75">
      <c r="A55" s="10">
        <v>52</v>
      </c>
      <c r="B55" s="43">
        <v>1</v>
      </c>
      <c r="C55" s="57" t="s">
        <v>280</v>
      </c>
      <c r="D55" s="10" t="s">
        <v>281</v>
      </c>
      <c r="E55" s="99"/>
      <c r="F55" s="94"/>
      <c r="G55" s="128"/>
      <c r="H55" s="138">
        <f>SUM(E55:G55)</f>
        <v>0</v>
      </c>
      <c r="I55" s="99"/>
      <c r="J55" s="1"/>
    </row>
    <row r="56" spans="1:10" ht="12.75">
      <c r="A56" s="10">
        <v>53</v>
      </c>
      <c r="B56" s="43">
        <v>2</v>
      </c>
      <c r="C56" s="57" t="s">
        <v>282</v>
      </c>
      <c r="D56" s="10" t="s">
        <v>283</v>
      </c>
      <c r="E56" s="99"/>
      <c r="F56" s="94"/>
      <c r="G56" s="128"/>
      <c r="H56" s="138">
        <f aca="true" t="shared" si="2" ref="H56:H64">SUM(E56:G56)</f>
        <v>0</v>
      </c>
      <c r="I56" s="99">
        <v>1329476</v>
      </c>
      <c r="J56" s="1"/>
    </row>
    <row r="57" spans="1:10" ht="12.75">
      <c r="A57" s="10">
        <v>54</v>
      </c>
      <c r="B57" s="43">
        <v>3</v>
      </c>
      <c r="C57" s="57" t="s">
        <v>284</v>
      </c>
      <c r="D57" s="10" t="s">
        <v>285</v>
      </c>
      <c r="E57" s="99"/>
      <c r="F57" s="94"/>
      <c r="G57" s="99"/>
      <c r="H57" s="138">
        <f t="shared" si="2"/>
        <v>0</v>
      </c>
      <c r="I57" s="99"/>
      <c r="J57" s="1"/>
    </row>
    <row r="58" spans="1:10" ht="12.75">
      <c r="A58" s="10">
        <v>55</v>
      </c>
      <c r="B58" s="43">
        <v>4</v>
      </c>
      <c r="C58" s="53" t="s">
        <v>286</v>
      </c>
      <c r="D58" s="11" t="s">
        <v>287</v>
      </c>
      <c r="E58" s="95"/>
      <c r="F58" s="99">
        <v>1298749</v>
      </c>
      <c r="G58" s="95"/>
      <c r="H58" s="138">
        <f t="shared" si="2"/>
        <v>1298749</v>
      </c>
      <c r="I58" s="99">
        <v>99918</v>
      </c>
      <c r="J58" s="1"/>
    </row>
    <row r="59" spans="1:10" ht="12.75">
      <c r="A59" s="10">
        <v>56</v>
      </c>
      <c r="B59" s="43">
        <v>5</v>
      </c>
      <c r="C59" s="57" t="s">
        <v>288</v>
      </c>
      <c r="D59" s="10" t="s">
        <v>289</v>
      </c>
      <c r="E59" s="99"/>
      <c r="F59" s="94"/>
      <c r="G59" s="99"/>
      <c r="H59" s="138">
        <f t="shared" si="2"/>
        <v>0</v>
      </c>
      <c r="I59" s="99"/>
      <c r="J59" s="1"/>
    </row>
    <row r="60" spans="1:10" ht="12.75">
      <c r="A60" s="10">
        <v>57</v>
      </c>
      <c r="B60" s="96">
        <v>6</v>
      </c>
      <c r="C60" s="53" t="s">
        <v>290</v>
      </c>
      <c r="D60" s="10" t="s">
        <v>291</v>
      </c>
      <c r="E60" s="99"/>
      <c r="F60" s="95"/>
      <c r="G60" s="128"/>
      <c r="H60" s="138">
        <f t="shared" si="2"/>
        <v>0</v>
      </c>
      <c r="I60" s="99">
        <v>20884</v>
      </c>
      <c r="J60" s="1"/>
    </row>
    <row r="61" spans="1:10" ht="12.75">
      <c r="A61" s="10">
        <v>58</v>
      </c>
      <c r="B61" s="98">
        <v>7</v>
      </c>
      <c r="C61" s="58" t="s">
        <v>292</v>
      </c>
      <c r="D61" s="10" t="s">
        <v>293</v>
      </c>
      <c r="E61" s="99"/>
      <c r="F61" s="94"/>
      <c r="G61" s="128"/>
      <c r="H61" s="138">
        <f t="shared" si="2"/>
        <v>0</v>
      </c>
      <c r="I61" s="99"/>
      <c r="J61" s="1"/>
    </row>
    <row r="62" spans="1:10" ht="12.75">
      <c r="A62" s="10">
        <v>59</v>
      </c>
      <c r="B62" s="43">
        <v>8</v>
      </c>
      <c r="C62" s="57" t="s">
        <v>294</v>
      </c>
      <c r="D62" s="10" t="s">
        <v>295</v>
      </c>
      <c r="E62" s="132"/>
      <c r="F62" s="94">
        <v>4963</v>
      </c>
      <c r="G62" s="139"/>
      <c r="H62" s="138">
        <f t="shared" si="2"/>
        <v>4963</v>
      </c>
      <c r="I62" s="99">
        <v>250</v>
      </c>
      <c r="J62" s="1"/>
    </row>
    <row r="63" spans="1:9" ht="12.75">
      <c r="A63" s="10">
        <v>60</v>
      </c>
      <c r="B63" s="43">
        <v>9</v>
      </c>
      <c r="C63" s="57" t="s">
        <v>296</v>
      </c>
      <c r="D63" s="10" t="s">
        <v>297</v>
      </c>
      <c r="E63" s="132"/>
      <c r="F63" s="94"/>
      <c r="G63" s="139"/>
      <c r="H63" s="138">
        <f t="shared" si="2"/>
        <v>0</v>
      </c>
      <c r="I63" s="99"/>
    </row>
    <row r="64" spans="1:9" ht="15">
      <c r="A64" s="10">
        <v>61</v>
      </c>
      <c r="B64" s="43">
        <v>10</v>
      </c>
      <c r="C64" s="57" t="s">
        <v>419</v>
      </c>
      <c r="D64" s="10" t="s">
        <v>298</v>
      </c>
      <c r="E64" s="132"/>
      <c r="F64" s="137"/>
      <c r="G64" s="140"/>
      <c r="H64" s="138">
        <f t="shared" si="2"/>
        <v>0</v>
      </c>
      <c r="I64" s="99">
        <v>71407</v>
      </c>
    </row>
    <row r="65" spans="1:9" ht="15.75">
      <c r="A65" s="10">
        <v>62</v>
      </c>
      <c r="B65" s="43" t="s">
        <v>299</v>
      </c>
      <c r="C65" s="62" t="s">
        <v>300</v>
      </c>
      <c r="D65" s="10" t="s">
        <v>301</v>
      </c>
      <c r="E65" s="141">
        <f>SUM(E55:E64)</f>
        <v>0</v>
      </c>
      <c r="F65" s="141">
        <f>SUM(F55:F64)</f>
        <v>1303712</v>
      </c>
      <c r="G65" s="141">
        <f>SUM(G55:G64)</f>
        <v>0</v>
      </c>
      <c r="H65" s="120">
        <f>SUM(H55:H64)</f>
        <v>1303712</v>
      </c>
      <c r="I65" s="120">
        <f>SUM(I55:I64)</f>
        <v>1521935</v>
      </c>
    </row>
    <row r="66" spans="1:9" ht="12.75">
      <c r="A66" s="10">
        <v>63</v>
      </c>
      <c r="B66" s="43">
        <v>1</v>
      </c>
      <c r="C66" s="62" t="s">
        <v>302</v>
      </c>
      <c r="D66" s="11" t="s">
        <v>303</v>
      </c>
      <c r="E66" s="133"/>
      <c r="F66" s="95"/>
      <c r="G66" s="140"/>
      <c r="H66" s="138"/>
      <c r="I66" s="99"/>
    </row>
    <row r="67" spans="1:9" ht="12.75">
      <c r="A67" s="10">
        <v>64</v>
      </c>
      <c r="B67" s="100">
        <v>2</v>
      </c>
      <c r="C67" s="53" t="s">
        <v>304</v>
      </c>
      <c r="D67" s="10" t="s">
        <v>305</v>
      </c>
      <c r="E67" s="99"/>
      <c r="F67" s="94"/>
      <c r="G67" s="128"/>
      <c r="H67" s="99"/>
      <c r="I67" s="99"/>
    </row>
    <row r="68" spans="1:9" ht="12.75">
      <c r="A68" s="10">
        <v>65</v>
      </c>
      <c r="B68" s="43">
        <v>3</v>
      </c>
      <c r="C68" s="101" t="s">
        <v>306</v>
      </c>
      <c r="D68" s="10" t="s">
        <v>307</v>
      </c>
      <c r="E68" s="99"/>
      <c r="F68" s="94"/>
      <c r="G68" s="128"/>
      <c r="H68" s="99"/>
      <c r="I68" s="99"/>
    </row>
    <row r="69" spans="1:9" ht="12.75">
      <c r="A69" s="10">
        <v>66</v>
      </c>
      <c r="B69" s="43">
        <v>4</v>
      </c>
      <c r="C69" s="101" t="s">
        <v>308</v>
      </c>
      <c r="D69" s="10" t="s">
        <v>309</v>
      </c>
      <c r="E69" s="99"/>
      <c r="F69" s="94"/>
      <c r="G69" s="128"/>
      <c r="H69" s="99"/>
      <c r="I69" s="99"/>
    </row>
    <row r="70" spans="1:9" ht="12.75">
      <c r="A70" s="10">
        <v>67</v>
      </c>
      <c r="B70" s="100">
        <v>5</v>
      </c>
      <c r="C70" s="53" t="s">
        <v>310</v>
      </c>
      <c r="D70" s="10" t="s">
        <v>311</v>
      </c>
      <c r="E70" s="99"/>
      <c r="F70" s="94"/>
      <c r="G70" s="128"/>
      <c r="H70" s="99"/>
      <c r="I70" s="99"/>
    </row>
    <row r="71" spans="1:9" ht="12.75">
      <c r="A71" s="10">
        <v>68</v>
      </c>
      <c r="B71" s="100" t="s">
        <v>312</v>
      </c>
      <c r="C71" s="46" t="s">
        <v>313</v>
      </c>
      <c r="D71" s="10" t="s">
        <v>314</v>
      </c>
      <c r="E71" s="99"/>
      <c r="F71" s="94"/>
      <c r="G71" s="128"/>
      <c r="H71" s="99"/>
      <c r="I71" s="99"/>
    </row>
    <row r="72" spans="1:9" ht="12.75">
      <c r="A72" s="10">
        <v>69</v>
      </c>
      <c r="B72" s="100">
        <v>1</v>
      </c>
      <c r="C72" s="53" t="s">
        <v>315</v>
      </c>
      <c r="D72" s="10" t="s">
        <v>316</v>
      </c>
      <c r="E72" s="99"/>
      <c r="F72" s="94"/>
      <c r="G72" s="128"/>
      <c r="H72" s="99"/>
      <c r="I72" s="99"/>
    </row>
    <row r="73" spans="1:9" ht="12.75">
      <c r="A73" s="10">
        <v>70</v>
      </c>
      <c r="B73" s="100">
        <v>2</v>
      </c>
      <c r="C73" s="53" t="s">
        <v>317</v>
      </c>
      <c r="D73" s="10" t="s">
        <v>318</v>
      </c>
      <c r="E73" s="99"/>
      <c r="F73" s="94"/>
      <c r="G73" s="128"/>
      <c r="H73" s="99"/>
      <c r="I73" s="99"/>
    </row>
    <row r="74" spans="1:9" ht="12.75">
      <c r="A74" s="10">
        <v>71</v>
      </c>
      <c r="B74" s="100">
        <v>3</v>
      </c>
      <c r="C74" s="53" t="s">
        <v>460</v>
      </c>
      <c r="D74" s="13" t="s">
        <v>461</v>
      </c>
      <c r="E74" s="99"/>
      <c r="F74" s="94"/>
      <c r="G74" s="128"/>
      <c r="H74" s="99"/>
      <c r="I74" s="99">
        <v>187155</v>
      </c>
    </row>
    <row r="75" spans="1:9" ht="12.75">
      <c r="A75" s="10">
        <v>72</v>
      </c>
      <c r="B75" s="100" t="s">
        <v>319</v>
      </c>
      <c r="C75" s="46" t="s">
        <v>320</v>
      </c>
      <c r="D75" s="10" t="s">
        <v>321</v>
      </c>
      <c r="E75" s="99">
        <v>0</v>
      </c>
      <c r="F75" s="95"/>
      <c r="G75" s="128">
        <v>0</v>
      </c>
      <c r="H75" s="95"/>
      <c r="I75" s="95">
        <f>SUM(I72:I74)</f>
        <v>187155</v>
      </c>
    </row>
    <row r="76" spans="1:9" ht="12.75">
      <c r="A76" s="10">
        <v>73</v>
      </c>
      <c r="B76" s="100">
        <v>1</v>
      </c>
      <c r="C76" s="53" t="s">
        <v>322</v>
      </c>
      <c r="D76" s="10" t="s">
        <v>323</v>
      </c>
      <c r="E76" s="99"/>
      <c r="F76" s="94"/>
      <c r="G76" s="128"/>
      <c r="H76" s="99"/>
      <c r="I76" s="99"/>
    </row>
    <row r="77" spans="1:9" ht="12.75">
      <c r="A77" s="10">
        <v>74</v>
      </c>
      <c r="B77" s="100">
        <v>2</v>
      </c>
      <c r="C77" s="53" t="s">
        <v>324</v>
      </c>
      <c r="D77" s="11" t="s">
        <v>325</v>
      </c>
      <c r="E77" s="99"/>
      <c r="F77" s="94"/>
      <c r="G77" s="131"/>
      <c r="H77" s="99"/>
      <c r="I77" s="99"/>
    </row>
    <row r="78" spans="1:9" ht="12.75">
      <c r="A78" s="10">
        <v>75</v>
      </c>
      <c r="B78" s="100">
        <v>3</v>
      </c>
      <c r="C78" s="53" t="s">
        <v>326</v>
      </c>
      <c r="D78" s="10" t="s">
        <v>327</v>
      </c>
      <c r="E78" s="99"/>
      <c r="F78" s="94"/>
      <c r="G78" s="128"/>
      <c r="H78" s="99"/>
      <c r="I78" s="99"/>
    </row>
    <row r="79" spans="1:9" ht="12.75">
      <c r="A79" s="10">
        <v>76</v>
      </c>
      <c r="B79" s="102" t="s">
        <v>328</v>
      </c>
      <c r="C79" s="59" t="s">
        <v>329</v>
      </c>
      <c r="D79" s="10" t="s">
        <v>330</v>
      </c>
      <c r="E79" s="99">
        <v>0</v>
      </c>
      <c r="F79" s="94">
        <v>0</v>
      </c>
      <c r="G79" s="128">
        <v>0</v>
      </c>
      <c r="H79" s="99">
        <v>0</v>
      </c>
      <c r="I79" s="99"/>
    </row>
    <row r="80" spans="1:9" ht="12.75">
      <c r="A80" s="10">
        <v>77</v>
      </c>
      <c r="B80" s="100" t="s">
        <v>331</v>
      </c>
      <c r="C80" s="46" t="s">
        <v>332</v>
      </c>
      <c r="D80" s="10" t="s">
        <v>333</v>
      </c>
      <c r="E80" s="99"/>
      <c r="F80" s="94"/>
      <c r="G80" s="128"/>
      <c r="H80" s="99"/>
      <c r="I80" s="99"/>
    </row>
    <row r="81" spans="1:9" ht="12.75">
      <c r="A81" s="10">
        <v>78</v>
      </c>
      <c r="B81" s="100">
        <v>1</v>
      </c>
      <c r="C81" s="53" t="s">
        <v>334</v>
      </c>
      <c r="D81" s="10" t="s">
        <v>335</v>
      </c>
      <c r="E81" s="99"/>
      <c r="F81" s="94"/>
      <c r="G81" s="128"/>
      <c r="H81" s="99"/>
      <c r="I81" s="99"/>
    </row>
    <row r="82" spans="1:9" ht="12.75">
      <c r="A82" s="10">
        <v>79</v>
      </c>
      <c r="B82" s="100">
        <v>2</v>
      </c>
      <c r="C82" s="53" t="s">
        <v>336</v>
      </c>
      <c r="D82" s="10" t="s">
        <v>337</v>
      </c>
      <c r="E82" s="99"/>
      <c r="F82" s="94"/>
      <c r="G82" s="128"/>
      <c r="H82" s="99"/>
      <c r="I82" s="99"/>
    </row>
    <row r="83" spans="1:9" ht="12.75">
      <c r="A83" s="10">
        <v>80</v>
      </c>
      <c r="B83" s="98">
        <v>3</v>
      </c>
      <c r="C83" s="53" t="s">
        <v>338</v>
      </c>
      <c r="D83" s="10" t="s">
        <v>339</v>
      </c>
      <c r="E83" s="99"/>
      <c r="F83" s="94">
        <v>0</v>
      </c>
      <c r="G83" s="128"/>
      <c r="H83" s="99">
        <v>0</v>
      </c>
      <c r="I83" s="99"/>
    </row>
    <row r="84" spans="1:9" ht="12.75">
      <c r="A84" s="10">
        <v>81</v>
      </c>
      <c r="B84" s="98" t="s">
        <v>340</v>
      </c>
      <c r="C84" s="46" t="s">
        <v>341</v>
      </c>
      <c r="D84" s="10" t="s">
        <v>342</v>
      </c>
      <c r="E84" s="99">
        <v>0</v>
      </c>
      <c r="F84" s="95">
        <v>0</v>
      </c>
      <c r="G84" s="128">
        <v>0</v>
      </c>
      <c r="H84" s="95">
        <v>0</v>
      </c>
      <c r="I84" s="99"/>
    </row>
    <row r="85" spans="1:9" ht="12.75">
      <c r="A85" s="10">
        <v>82</v>
      </c>
      <c r="B85" s="98">
        <v>1</v>
      </c>
      <c r="C85" s="53" t="s">
        <v>343</v>
      </c>
      <c r="D85" s="11" t="s">
        <v>344</v>
      </c>
      <c r="E85" s="95"/>
      <c r="F85" s="95"/>
      <c r="G85" s="131"/>
      <c r="H85" s="99"/>
      <c r="I85" s="99"/>
    </row>
    <row r="86" spans="1:9" ht="12.75">
      <c r="A86" s="10">
        <v>83</v>
      </c>
      <c r="B86" s="98">
        <v>2</v>
      </c>
      <c r="C86" s="53" t="s">
        <v>345</v>
      </c>
      <c r="D86" s="10" t="s">
        <v>346</v>
      </c>
      <c r="E86" s="99"/>
      <c r="F86" s="94"/>
      <c r="G86" s="128"/>
      <c r="H86" s="99"/>
      <c r="I86" s="99"/>
    </row>
    <row r="87" spans="1:9" ht="12.75">
      <c r="A87" s="10">
        <v>84</v>
      </c>
      <c r="B87" s="103">
        <v>3</v>
      </c>
      <c r="C87" s="104" t="s">
        <v>347</v>
      </c>
      <c r="D87" s="10" t="s">
        <v>348</v>
      </c>
      <c r="E87" s="99"/>
      <c r="F87" s="94"/>
      <c r="G87" s="128"/>
      <c r="H87" s="99"/>
      <c r="I87" s="99"/>
    </row>
    <row r="88" spans="1:9" ht="12.75">
      <c r="A88" s="10">
        <v>85</v>
      </c>
      <c r="B88" s="98">
        <v>4</v>
      </c>
      <c r="C88" s="53" t="s">
        <v>349</v>
      </c>
      <c r="D88" s="10" t="s">
        <v>350</v>
      </c>
      <c r="E88" s="99"/>
      <c r="F88" s="94"/>
      <c r="G88" s="128"/>
      <c r="H88" s="99"/>
      <c r="I88" s="99"/>
    </row>
    <row r="89" spans="1:9" ht="12.75">
      <c r="A89" s="10">
        <v>86</v>
      </c>
      <c r="B89" s="98" t="s">
        <v>351</v>
      </c>
      <c r="C89" s="46" t="s">
        <v>352</v>
      </c>
      <c r="D89" s="10" t="s">
        <v>353</v>
      </c>
      <c r="E89" s="99">
        <v>0</v>
      </c>
      <c r="F89" s="94"/>
      <c r="G89" s="128">
        <v>0</v>
      </c>
      <c r="H89" s="99">
        <v>0</v>
      </c>
      <c r="I89" s="99"/>
    </row>
    <row r="90" spans="1:9" ht="12.75">
      <c r="A90" s="10">
        <v>87</v>
      </c>
      <c r="B90" s="98">
        <v>1</v>
      </c>
      <c r="C90" s="53" t="s">
        <v>354</v>
      </c>
      <c r="D90" s="10" t="s">
        <v>355</v>
      </c>
      <c r="E90" s="99"/>
      <c r="F90" s="94"/>
      <c r="G90" s="128"/>
      <c r="H90" s="99"/>
      <c r="I90" s="99"/>
    </row>
    <row r="91" spans="1:9" ht="12.75">
      <c r="A91" s="10">
        <v>89</v>
      </c>
      <c r="B91" s="98" t="s">
        <v>198</v>
      </c>
      <c r="C91" s="53" t="s">
        <v>395</v>
      </c>
      <c r="D91" s="10"/>
      <c r="E91" s="99">
        <v>2140142</v>
      </c>
      <c r="F91" s="94"/>
      <c r="G91" s="128"/>
      <c r="H91" s="99">
        <v>2140142</v>
      </c>
      <c r="I91" s="99">
        <v>3989041</v>
      </c>
    </row>
    <row r="92" spans="1:9" ht="12.75">
      <c r="A92" s="10">
        <v>90</v>
      </c>
      <c r="B92" s="98" t="s">
        <v>200</v>
      </c>
      <c r="C92" s="105" t="s">
        <v>396</v>
      </c>
      <c r="D92" s="10"/>
      <c r="E92" s="99">
        <v>0</v>
      </c>
      <c r="F92" s="94"/>
      <c r="G92" s="131"/>
      <c r="H92" s="99">
        <v>0</v>
      </c>
      <c r="I92" s="99">
        <v>172843</v>
      </c>
    </row>
    <row r="93" spans="1:9" ht="12.75">
      <c r="A93" s="10">
        <v>91</v>
      </c>
      <c r="B93" s="43">
        <v>2</v>
      </c>
      <c r="C93" s="66" t="s">
        <v>356</v>
      </c>
      <c r="D93" s="10" t="s">
        <v>357</v>
      </c>
      <c r="E93" s="94"/>
      <c r="F93" s="94"/>
      <c r="G93" s="128"/>
      <c r="H93" s="138"/>
      <c r="I93" s="99"/>
    </row>
    <row r="94" spans="1:9" ht="12.75">
      <c r="A94" s="10">
        <v>92</v>
      </c>
      <c r="B94" s="43" t="s">
        <v>358</v>
      </c>
      <c r="C94" s="67" t="s">
        <v>359</v>
      </c>
      <c r="D94" s="10" t="s">
        <v>360</v>
      </c>
      <c r="E94" s="95">
        <f>SUM(E91:E93)</f>
        <v>2140142</v>
      </c>
      <c r="F94" s="94"/>
      <c r="G94" s="128"/>
      <c r="H94" s="95">
        <f>SUM(H91:H93)</f>
        <v>2140142</v>
      </c>
      <c r="I94" s="95">
        <f>SUM(I91:I93)</f>
        <v>4161884</v>
      </c>
    </row>
    <row r="95" spans="1:9" ht="12.75">
      <c r="A95" s="10">
        <v>93</v>
      </c>
      <c r="B95" s="100">
        <v>1</v>
      </c>
      <c r="C95" s="2" t="s">
        <v>361</v>
      </c>
      <c r="D95" s="10" t="s">
        <v>362</v>
      </c>
      <c r="E95" s="94"/>
      <c r="F95" s="94"/>
      <c r="G95" s="128"/>
      <c r="H95" s="99"/>
      <c r="I95" s="99">
        <v>498609</v>
      </c>
    </row>
    <row r="96" spans="1:9" ht="12.75">
      <c r="A96" s="10">
        <v>94</v>
      </c>
      <c r="B96" s="43">
        <v>2</v>
      </c>
      <c r="C96" s="66" t="s">
        <v>363</v>
      </c>
      <c r="D96" s="10" t="s">
        <v>364</v>
      </c>
      <c r="E96" s="94"/>
      <c r="F96" s="94"/>
      <c r="G96" s="128"/>
      <c r="H96" s="138"/>
      <c r="I96" s="99"/>
    </row>
    <row r="97" spans="1:9" ht="12.75">
      <c r="A97" s="10">
        <v>95</v>
      </c>
      <c r="B97" s="43">
        <v>3</v>
      </c>
      <c r="C97" s="66" t="s">
        <v>365</v>
      </c>
      <c r="D97" s="11" t="s">
        <v>366</v>
      </c>
      <c r="E97" s="95"/>
      <c r="F97" s="95"/>
      <c r="G97" s="131"/>
      <c r="H97" s="138"/>
      <c r="I97" s="99"/>
    </row>
    <row r="98" spans="1:9" ht="12.75">
      <c r="A98" s="10">
        <v>96</v>
      </c>
      <c r="B98" s="43">
        <v>4</v>
      </c>
      <c r="C98" s="66" t="s">
        <v>367</v>
      </c>
      <c r="D98" s="10" t="s">
        <v>368</v>
      </c>
      <c r="E98" s="94"/>
      <c r="F98" s="94"/>
      <c r="G98" s="128"/>
      <c r="H98" s="138"/>
      <c r="I98" s="99"/>
    </row>
    <row r="99" spans="1:9" ht="12.75">
      <c r="A99" s="10">
        <v>97</v>
      </c>
      <c r="B99" s="93">
        <v>5</v>
      </c>
      <c r="C99" s="68" t="s">
        <v>369</v>
      </c>
      <c r="D99" s="10" t="s">
        <v>370</v>
      </c>
      <c r="E99" s="94"/>
      <c r="F99" s="94"/>
      <c r="G99" s="129"/>
      <c r="H99" s="94"/>
      <c r="I99" s="99"/>
    </row>
    <row r="100" spans="1:9" ht="12.75">
      <c r="A100" s="10">
        <v>98</v>
      </c>
      <c r="B100" s="43" t="s">
        <v>371</v>
      </c>
      <c r="C100" s="67" t="s">
        <v>372</v>
      </c>
      <c r="D100" s="10" t="s">
        <v>373</v>
      </c>
      <c r="E100" s="94">
        <v>0</v>
      </c>
      <c r="F100" s="94">
        <v>0</v>
      </c>
      <c r="G100" s="129">
        <v>0</v>
      </c>
      <c r="H100" s="94">
        <v>0</v>
      </c>
      <c r="I100" s="99">
        <f>SUM(I95:I99)</f>
        <v>498609</v>
      </c>
    </row>
    <row r="101" spans="1:9" ht="12.75">
      <c r="A101" s="10">
        <v>99</v>
      </c>
      <c r="B101" s="93">
        <v>1</v>
      </c>
      <c r="C101" s="10" t="s">
        <v>374</v>
      </c>
      <c r="D101" s="10" t="s">
        <v>375</v>
      </c>
      <c r="E101" s="94"/>
      <c r="F101" s="94"/>
      <c r="G101" s="129"/>
      <c r="H101" s="94"/>
      <c r="I101" s="99"/>
    </row>
    <row r="102" spans="1:9" ht="12.75">
      <c r="A102" s="10">
        <v>100</v>
      </c>
      <c r="B102" s="97">
        <v>2</v>
      </c>
      <c r="C102" s="10" t="s">
        <v>376</v>
      </c>
      <c r="D102" s="10" t="s">
        <v>377</v>
      </c>
      <c r="E102" s="94"/>
      <c r="F102" s="95"/>
      <c r="G102" s="129"/>
      <c r="H102" s="94"/>
      <c r="I102" s="99"/>
    </row>
    <row r="103" spans="1:9" ht="12.75">
      <c r="A103" s="10">
        <v>101</v>
      </c>
      <c r="B103" s="100">
        <v>3</v>
      </c>
      <c r="C103" s="68" t="s">
        <v>378</v>
      </c>
      <c r="D103" s="10" t="s">
        <v>379</v>
      </c>
      <c r="E103" s="99"/>
      <c r="F103" s="94"/>
      <c r="G103" s="128"/>
      <c r="H103" s="99"/>
      <c r="I103" s="99"/>
    </row>
    <row r="104" spans="1:9" ht="12.75">
      <c r="A104" s="10">
        <v>102</v>
      </c>
      <c r="B104" s="100">
        <v>4</v>
      </c>
      <c r="C104" s="68" t="s">
        <v>380</v>
      </c>
      <c r="D104" s="10" t="s">
        <v>381</v>
      </c>
      <c r="E104" s="99"/>
      <c r="F104" s="94"/>
      <c r="G104" s="128"/>
      <c r="H104" s="99"/>
      <c r="I104" s="99"/>
    </row>
    <row r="105" spans="1:9" ht="12.75">
      <c r="A105" s="10">
        <v>103</v>
      </c>
      <c r="B105" s="100" t="s">
        <v>382</v>
      </c>
      <c r="C105" s="67" t="s">
        <v>383</v>
      </c>
      <c r="D105" s="10" t="s">
        <v>384</v>
      </c>
      <c r="E105" s="99">
        <v>0</v>
      </c>
      <c r="F105" s="94">
        <v>0</v>
      </c>
      <c r="G105" s="128">
        <v>0</v>
      </c>
      <c r="H105" s="99">
        <v>0</v>
      </c>
      <c r="I105" s="99"/>
    </row>
    <row r="106" spans="1:9" ht="12.75">
      <c r="A106" s="37">
        <v>104</v>
      </c>
      <c r="B106" s="100">
        <v>1</v>
      </c>
      <c r="C106" s="68" t="s">
        <v>385</v>
      </c>
      <c r="D106" s="10" t="s">
        <v>386</v>
      </c>
      <c r="E106" s="99"/>
      <c r="F106" s="94"/>
      <c r="G106" s="128"/>
      <c r="H106" s="99"/>
      <c r="I106" s="99"/>
    </row>
    <row r="107" spans="1:9" ht="12.75">
      <c r="A107" s="10">
        <v>105</v>
      </c>
      <c r="B107" s="100" t="s">
        <v>387</v>
      </c>
      <c r="C107" s="69" t="s">
        <v>388</v>
      </c>
      <c r="D107" s="10" t="s">
        <v>389</v>
      </c>
      <c r="E107" s="95"/>
      <c r="F107" s="94"/>
      <c r="G107" s="128"/>
      <c r="H107" s="95"/>
      <c r="I107" s="99">
        <f>SUM(I100+I105+I106)</f>
        <v>498609</v>
      </c>
    </row>
    <row r="108" spans="1:9" ht="12.75">
      <c r="A108" s="37">
        <v>106</v>
      </c>
      <c r="B108" s="106" t="s">
        <v>390</v>
      </c>
      <c r="C108" s="15" t="s">
        <v>391</v>
      </c>
      <c r="D108" s="36"/>
      <c r="E108" s="142">
        <f>E22+E32+E54+E94</f>
        <v>14621651</v>
      </c>
      <c r="F108" s="142">
        <f>F22+F32+F54+F65+F84+F94</f>
        <v>3038712</v>
      </c>
      <c r="G108" s="142">
        <f>G22+G32+G54+G94</f>
        <v>0</v>
      </c>
      <c r="H108" s="115">
        <f>SUM(E108:G108)</f>
        <v>17660363</v>
      </c>
      <c r="I108" s="95">
        <f>I65+I54+I22+I32+I75+I94+I38+I107</f>
        <v>25404947</v>
      </c>
    </row>
    <row r="109" spans="2:9" ht="12.75">
      <c r="B109" s="116"/>
      <c r="C109" s="117"/>
      <c r="D109" s="117"/>
      <c r="E109" s="117"/>
      <c r="F109" s="118"/>
      <c r="G109" s="117"/>
      <c r="H109" s="15"/>
      <c r="I109" s="15"/>
    </row>
    <row r="110" spans="2:9" ht="12.75">
      <c r="B110" s="52"/>
      <c r="C110" s="2"/>
      <c r="E110" s="2"/>
      <c r="F110" s="2"/>
      <c r="G110" s="2"/>
      <c r="H110" s="14"/>
      <c r="I110" s="14"/>
    </row>
    <row r="111" spans="2:9" ht="12.75">
      <c r="B111" s="71"/>
      <c r="C111" s="2"/>
      <c r="E111" s="2"/>
      <c r="F111" s="2"/>
      <c r="G111" s="15"/>
      <c r="H111" s="14"/>
      <c r="I111" s="14"/>
    </row>
    <row r="112" spans="2:9" ht="12.75">
      <c r="B112" s="52"/>
      <c r="C112" s="2"/>
      <c r="E112" s="2"/>
      <c r="F112" s="2"/>
      <c r="G112" s="2"/>
      <c r="H112" s="14"/>
      <c r="I112" s="14"/>
    </row>
    <row r="113" spans="2:7" ht="15">
      <c r="B113" s="71"/>
      <c r="C113" s="48"/>
      <c r="E113" s="2"/>
      <c r="F113" s="1"/>
      <c r="G113" s="2"/>
    </row>
    <row r="114" spans="2:7" ht="15">
      <c r="B114" s="71"/>
      <c r="C114" s="48"/>
      <c r="E114" s="2"/>
      <c r="F114" s="1"/>
      <c r="G114" s="2"/>
    </row>
    <row r="115" spans="2:7" ht="18">
      <c r="B115" s="71"/>
      <c r="C115" s="49"/>
      <c r="E115" s="2"/>
      <c r="F115" s="1"/>
      <c r="G115" s="18"/>
    </row>
    <row r="116" spans="2:7" ht="15">
      <c r="B116" s="71"/>
      <c r="C116" s="48"/>
      <c r="E116" s="2"/>
      <c r="F116" s="1"/>
      <c r="G116" s="2"/>
    </row>
    <row r="117" spans="2:7" ht="15">
      <c r="B117" s="71"/>
      <c r="C117" s="48"/>
      <c r="E117" s="2"/>
      <c r="F117" s="1"/>
      <c r="G117" s="2"/>
    </row>
    <row r="118" spans="2:7" ht="12.75">
      <c r="B118" s="52"/>
      <c r="C118" s="2"/>
      <c r="E118" s="2"/>
      <c r="F118" s="1"/>
      <c r="G118" s="2"/>
    </row>
    <row r="119" spans="2:7" ht="12.75">
      <c r="B119" s="52"/>
      <c r="C119" s="2"/>
      <c r="E119" s="2"/>
      <c r="F119" s="1"/>
      <c r="G119" s="14"/>
    </row>
    <row r="120" spans="2:7" ht="12.75">
      <c r="B120" s="71"/>
      <c r="C120" s="2"/>
      <c r="E120" s="2"/>
      <c r="F120" s="1"/>
      <c r="G120" s="2"/>
    </row>
    <row r="121" spans="2:7" ht="12.75">
      <c r="B121" s="71"/>
      <c r="C121" s="2"/>
      <c r="E121" s="2"/>
      <c r="F121" s="1"/>
      <c r="G121" s="2"/>
    </row>
    <row r="122" spans="2:7" ht="12.75">
      <c r="B122" s="71"/>
      <c r="C122" s="2"/>
      <c r="E122" s="2"/>
      <c r="F122" s="1"/>
      <c r="G122" s="2"/>
    </row>
    <row r="123" spans="2:7" ht="12.75">
      <c r="B123" s="71"/>
      <c r="C123" s="2"/>
      <c r="E123" s="2"/>
      <c r="F123" s="1"/>
      <c r="G123" s="2"/>
    </row>
    <row r="124" spans="2:7" ht="12.75">
      <c r="B124" s="71"/>
      <c r="C124" s="2"/>
      <c r="E124" s="2"/>
      <c r="F124" s="1"/>
      <c r="G124" s="2"/>
    </row>
    <row r="125" spans="2:7" ht="12.75">
      <c r="B125" s="71"/>
      <c r="C125" s="2"/>
      <c r="E125" s="2"/>
      <c r="F125" s="1"/>
      <c r="G125" s="2"/>
    </row>
    <row r="126" spans="2:7" ht="12.75">
      <c r="B126" s="71"/>
      <c r="C126" s="2"/>
      <c r="E126" s="2"/>
      <c r="F126" s="1"/>
      <c r="G126" s="2"/>
    </row>
    <row r="127" spans="2:7" ht="12.75">
      <c r="B127" s="71"/>
      <c r="C127" s="2"/>
      <c r="E127" s="2"/>
      <c r="F127" s="1"/>
      <c r="G127" s="2"/>
    </row>
    <row r="128" spans="2:7" ht="12.75">
      <c r="B128" s="71"/>
      <c r="C128" s="2"/>
      <c r="E128" s="2"/>
      <c r="F128" s="1"/>
      <c r="G128" s="2"/>
    </row>
    <row r="129" spans="2:7" ht="12.75">
      <c r="B129" s="71"/>
      <c r="C129" s="2"/>
      <c r="E129" s="2"/>
      <c r="F129" s="1"/>
      <c r="G129" s="2"/>
    </row>
    <row r="130" spans="2:7" ht="12.75">
      <c r="B130" s="71"/>
      <c r="C130" s="2"/>
      <c r="E130" s="2"/>
      <c r="F130" s="1"/>
      <c r="G130" s="2"/>
    </row>
    <row r="131" spans="2:7" ht="12.75">
      <c r="B131" s="71"/>
      <c r="C131" s="2"/>
      <c r="E131" s="14"/>
      <c r="G131" s="14"/>
    </row>
    <row r="132" spans="2:7" ht="12.75">
      <c r="B132" s="71"/>
      <c r="C132" s="2"/>
      <c r="E132" s="14"/>
      <c r="G132" s="14"/>
    </row>
    <row r="133" spans="2:7" ht="12.75">
      <c r="B133" s="71"/>
      <c r="C133" s="2"/>
      <c r="E133" s="14"/>
      <c r="G133" s="14"/>
    </row>
    <row r="134" spans="2:7" ht="12.75">
      <c r="B134" s="71"/>
      <c r="C134" s="2"/>
      <c r="E134" s="14"/>
      <c r="G134" s="14"/>
    </row>
    <row r="135" spans="2:7" ht="12.75">
      <c r="B135" s="71"/>
      <c r="C135" s="2"/>
      <c r="E135" s="14"/>
      <c r="G135" s="14"/>
    </row>
    <row r="136" spans="2:7" ht="12.75">
      <c r="B136" s="71"/>
      <c r="C136" s="2"/>
      <c r="E136" s="14"/>
      <c r="G136" s="14"/>
    </row>
    <row r="137" spans="2:7" ht="12.75">
      <c r="B137" s="71"/>
      <c r="C137" s="2"/>
      <c r="E137" s="14"/>
      <c r="G137" s="14"/>
    </row>
    <row r="138" spans="2:7" ht="12.75">
      <c r="B138" s="71"/>
      <c r="C138" s="2"/>
      <c r="E138" s="14"/>
      <c r="G138" s="14"/>
    </row>
    <row r="139" spans="2:7" ht="12.75">
      <c r="B139" s="72"/>
      <c r="C139" s="51"/>
      <c r="E139" s="14"/>
      <c r="G139" s="14"/>
    </row>
    <row r="140" spans="2:7" ht="12.75">
      <c r="B140" s="72"/>
      <c r="C140" s="51"/>
      <c r="E140" s="14"/>
      <c r="G140" s="14"/>
    </row>
    <row r="141" spans="2:7" ht="12.75">
      <c r="B141" s="72"/>
      <c r="C141" s="51"/>
      <c r="E141" s="14"/>
      <c r="G141" s="14"/>
    </row>
    <row r="142" spans="2:7" ht="12.75">
      <c r="B142" s="72"/>
      <c r="C142" s="51"/>
      <c r="E142" s="14"/>
      <c r="G142" s="14"/>
    </row>
    <row r="143" spans="2:7" ht="12.75">
      <c r="B143" s="72"/>
      <c r="C143" s="51"/>
      <c r="E143" s="14"/>
      <c r="G143" s="14"/>
    </row>
    <row r="144" spans="2:7" ht="12.75">
      <c r="B144" s="3"/>
      <c r="C144" s="14"/>
      <c r="E144" s="14"/>
      <c r="G144" s="14"/>
    </row>
    <row r="145" spans="2:7" ht="15.75">
      <c r="B145" s="3"/>
      <c r="C145" s="18"/>
      <c r="E145" s="14"/>
      <c r="G145" s="15"/>
    </row>
    <row r="146" spans="2:7" ht="12.75">
      <c r="B146" s="3"/>
      <c r="C146" s="14"/>
      <c r="E146" s="14"/>
      <c r="G146" s="14"/>
    </row>
    <row r="147" spans="2:7" ht="12.75">
      <c r="B147" s="3"/>
      <c r="C147" s="15"/>
      <c r="E147" s="14"/>
      <c r="G147" s="14"/>
    </row>
    <row r="148" spans="2:7" ht="12.75">
      <c r="B148" s="3"/>
      <c r="C148" s="14"/>
      <c r="E148" s="14"/>
      <c r="G148" s="14"/>
    </row>
    <row r="149" spans="2:7" ht="12.75">
      <c r="B149" s="3"/>
      <c r="C149" s="14"/>
      <c r="E149" s="14"/>
      <c r="G149" s="14"/>
    </row>
    <row r="150" spans="2:7" ht="12.75">
      <c r="B150" s="73"/>
      <c r="C150" s="15"/>
      <c r="E150" s="14"/>
      <c r="G150" s="14"/>
    </row>
    <row r="151" spans="2:7" ht="12.75">
      <c r="B151" s="3"/>
      <c r="C151" s="14"/>
      <c r="E151" s="14"/>
      <c r="G151" s="14"/>
    </row>
    <row r="152" spans="2:7" ht="12.75">
      <c r="B152" s="73"/>
      <c r="C152" s="15"/>
      <c r="E152" s="14"/>
      <c r="G152" s="14"/>
    </row>
    <row r="153" spans="2:7" ht="12.75">
      <c r="B153" s="73"/>
      <c r="C153" s="14"/>
      <c r="E153" s="14"/>
      <c r="G153" s="14"/>
    </row>
    <row r="154" spans="2:7" ht="12.75">
      <c r="B154" s="73"/>
      <c r="C154" s="14"/>
      <c r="E154" s="14"/>
      <c r="G154" s="14"/>
    </row>
    <row r="155" spans="2:7" ht="12.75">
      <c r="B155" s="73"/>
      <c r="C155" s="14"/>
      <c r="E155" s="14"/>
      <c r="G155" s="14"/>
    </row>
    <row r="156" spans="2:7" ht="12.75">
      <c r="B156" s="73"/>
      <c r="C156" s="14"/>
      <c r="E156" s="14"/>
      <c r="G156" s="14"/>
    </row>
    <row r="157" spans="2:7" ht="12.75">
      <c r="B157" s="73"/>
      <c r="C157" s="16"/>
      <c r="E157" s="14"/>
      <c r="G157" s="14"/>
    </row>
    <row r="158" spans="2:7" ht="12.75">
      <c r="B158" s="73"/>
      <c r="C158" s="16"/>
      <c r="E158" s="14"/>
      <c r="G158" s="14"/>
    </row>
    <row r="159" spans="2:7" ht="12.75">
      <c r="B159" s="73"/>
      <c r="C159" s="16"/>
      <c r="E159" s="14"/>
      <c r="G159" s="14"/>
    </row>
    <row r="160" spans="2:7" ht="12.75">
      <c r="B160" s="73"/>
      <c r="C160" s="16"/>
      <c r="E160" s="14"/>
      <c r="G160" s="14"/>
    </row>
    <row r="161" spans="2:7" ht="12.75">
      <c r="B161" s="73"/>
      <c r="C161" s="16"/>
      <c r="E161" s="14"/>
      <c r="G161" s="14"/>
    </row>
    <row r="162" spans="2:7" ht="12.75">
      <c r="B162" s="73"/>
      <c r="C162" s="14"/>
      <c r="E162" s="14"/>
      <c r="G162" s="14"/>
    </row>
    <row r="163" spans="2:7" ht="12.75">
      <c r="B163" s="73"/>
      <c r="C163" s="14"/>
      <c r="E163" s="14"/>
      <c r="G163" s="14"/>
    </row>
    <row r="164" spans="2:7" ht="12.75">
      <c r="B164" s="73"/>
      <c r="C164" s="16"/>
      <c r="E164" s="14"/>
      <c r="G164" s="14"/>
    </row>
    <row r="165" spans="2:7" ht="12.75">
      <c r="B165" s="73"/>
      <c r="C165" s="16"/>
      <c r="E165" s="14"/>
      <c r="G165" s="14"/>
    </row>
    <row r="166" spans="2:7" ht="12.75">
      <c r="B166" s="73"/>
      <c r="C166" s="16"/>
      <c r="E166" s="14"/>
      <c r="G166" s="14"/>
    </row>
    <row r="167" spans="2:7" ht="12.75">
      <c r="B167" s="73"/>
      <c r="C167" s="16"/>
      <c r="E167" s="14"/>
      <c r="G167" s="14"/>
    </row>
    <row r="168" spans="2:7" ht="12.75">
      <c r="B168" s="73"/>
      <c r="C168" s="16"/>
      <c r="E168" s="14"/>
      <c r="G168" s="14"/>
    </row>
    <row r="169" spans="2:7" ht="12.75">
      <c r="B169" s="73"/>
      <c r="C169" s="16"/>
      <c r="E169" s="14"/>
      <c r="G169" s="14"/>
    </row>
    <row r="170" spans="2:7" ht="12.75">
      <c r="B170" s="73"/>
      <c r="C170" s="16"/>
      <c r="E170" s="14"/>
      <c r="G170" s="14"/>
    </row>
    <row r="171" spans="2:7" ht="12.75">
      <c r="B171" s="73"/>
      <c r="C171" s="16"/>
      <c r="E171" s="14"/>
      <c r="G171" s="14"/>
    </row>
    <row r="172" spans="2:7" ht="12.75">
      <c r="B172" s="73"/>
      <c r="C172" s="16"/>
      <c r="E172" s="14"/>
      <c r="G172" s="14"/>
    </row>
    <row r="173" spans="2:7" ht="12.75">
      <c r="B173" s="73"/>
      <c r="C173" s="16"/>
      <c r="E173" s="14"/>
      <c r="G173" s="14"/>
    </row>
    <row r="174" spans="2:7" ht="12.75">
      <c r="B174" s="73"/>
      <c r="C174" s="16"/>
      <c r="E174" s="14"/>
      <c r="G174" s="14"/>
    </row>
    <row r="175" spans="2:7" ht="12.75">
      <c r="B175" s="3"/>
      <c r="C175" s="16"/>
      <c r="E175" s="14"/>
      <c r="G175" s="14"/>
    </row>
    <row r="176" spans="2:7" ht="12.75">
      <c r="B176" s="73"/>
      <c r="C176" s="16"/>
      <c r="E176" s="14"/>
      <c r="G176" s="14"/>
    </row>
    <row r="177" spans="2:7" ht="12.75">
      <c r="B177" s="73"/>
      <c r="C177" s="16"/>
      <c r="E177" s="14"/>
      <c r="G177" s="14"/>
    </row>
    <row r="178" spans="2:7" ht="12.75">
      <c r="B178" s="73"/>
      <c r="C178" s="16"/>
      <c r="E178" s="14"/>
      <c r="G178" s="14"/>
    </row>
    <row r="179" spans="2:7" ht="12.75">
      <c r="B179" s="73"/>
      <c r="C179" s="16"/>
      <c r="E179" s="14"/>
      <c r="G179" s="14"/>
    </row>
    <row r="180" spans="2:7" ht="12.75">
      <c r="B180" s="73"/>
      <c r="C180" s="16"/>
      <c r="E180" s="14"/>
      <c r="G180" s="14"/>
    </row>
    <row r="181" spans="2:7" ht="12.75">
      <c r="B181" s="73"/>
      <c r="C181" s="16"/>
      <c r="E181" s="14"/>
      <c r="G181" s="14"/>
    </row>
    <row r="182" spans="2:7" ht="12.75">
      <c r="B182" s="73"/>
      <c r="C182" s="16"/>
      <c r="E182" s="14"/>
      <c r="G182" s="14"/>
    </row>
    <row r="183" spans="2:7" ht="12.75">
      <c r="B183" s="73"/>
      <c r="C183" s="17"/>
      <c r="E183" s="14"/>
      <c r="G183" s="15"/>
    </row>
    <row r="184" spans="2:7" ht="12.75">
      <c r="B184" s="73"/>
      <c r="C184" s="16"/>
      <c r="E184" s="14"/>
      <c r="G184" s="14"/>
    </row>
    <row r="185" spans="2:7" ht="12.75">
      <c r="B185" s="73"/>
      <c r="C185" s="16"/>
      <c r="E185" s="14"/>
      <c r="G185" s="14"/>
    </row>
    <row r="186" spans="2:7" ht="12.75">
      <c r="B186" s="73"/>
      <c r="C186" s="16"/>
      <c r="E186" s="14"/>
      <c r="G186" s="14"/>
    </row>
    <row r="187" spans="2:7" ht="12.75">
      <c r="B187" s="73"/>
      <c r="C187" s="16"/>
      <c r="E187" s="14"/>
      <c r="G187" s="14"/>
    </row>
    <row r="188" spans="2:7" ht="12.75">
      <c r="B188" s="73"/>
      <c r="C188" s="16"/>
      <c r="E188" s="14"/>
      <c r="G188" s="14"/>
    </row>
    <row r="189" spans="2:7" ht="12.75">
      <c r="B189" s="73"/>
      <c r="C189" s="16"/>
      <c r="E189" s="14"/>
      <c r="G189" s="14"/>
    </row>
    <row r="190" spans="2:7" ht="12.75">
      <c r="B190" s="73"/>
      <c r="C190" s="16"/>
      <c r="E190" s="14"/>
      <c r="G190" s="14"/>
    </row>
    <row r="191" spans="2:7" ht="12.75">
      <c r="B191" s="73"/>
      <c r="C191" s="16"/>
      <c r="E191" s="14"/>
      <c r="G191" s="14"/>
    </row>
    <row r="192" spans="2:7" ht="12.75">
      <c r="B192" s="73"/>
      <c r="C192" s="16"/>
      <c r="E192" s="14"/>
      <c r="G192" s="14"/>
    </row>
    <row r="193" spans="2:7" ht="12.75">
      <c r="B193" s="73"/>
      <c r="C193" s="16"/>
      <c r="E193" s="14"/>
      <c r="G193" s="14"/>
    </row>
    <row r="194" spans="2:7" ht="12.75">
      <c r="B194" s="73"/>
      <c r="C194" s="16"/>
      <c r="E194" s="14"/>
      <c r="G194" s="14"/>
    </row>
    <row r="195" spans="2:7" ht="12.75">
      <c r="B195" s="73"/>
      <c r="C195" s="17"/>
      <c r="E195" s="14"/>
      <c r="G195" s="14"/>
    </row>
    <row r="196" spans="2:7" ht="12.75">
      <c r="B196" s="73"/>
      <c r="C196" s="16"/>
      <c r="E196" s="14"/>
      <c r="G196" s="14"/>
    </row>
    <row r="197" spans="2:7" ht="15">
      <c r="B197" s="73"/>
      <c r="C197" s="50"/>
      <c r="E197" s="14"/>
      <c r="G197" s="14"/>
    </row>
    <row r="198" spans="2:7" ht="12.75">
      <c r="B198" s="73"/>
      <c r="C198" s="16"/>
      <c r="E198" s="14"/>
      <c r="G198" s="14"/>
    </row>
    <row r="199" spans="2:7" ht="12.75">
      <c r="B199" s="73"/>
      <c r="C199" s="16"/>
      <c r="E199" s="14"/>
      <c r="G199" s="14"/>
    </row>
    <row r="200" spans="2:7" ht="15">
      <c r="B200" s="73"/>
      <c r="C200" s="50"/>
      <c r="E200" s="14"/>
      <c r="G200" s="14"/>
    </row>
    <row r="201" spans="2:7" ht="12.75">
      <c r="B201" s="73"/>
      <c r="C201" s="16"/>
      <c r="E201" s="14"/>
      <c r="G201" s="14"/>
    </row>
    <row r="202" spans="2:7" ht="12.75">
      <c r="B202" s="3"/>
      <c r="C202" s="2"/>
      <c r="E202" s="2"/>
      <c r="G202" s="2"/>
    </row>
    <row r="203" spans="2:7" ht="12.75">
      <c r="B203" s="3"/>
      <c r="C203" s="2"/>
      <c r="E203" s="2"/>
      <c r="G203" s="2"/>
    </row>
    <row r="204" spans="2:7" ht="12.75">
      <c r="B204" s="52"/>
      <c r="C204" s="2"/>
      <c r="E204" s="2"/>
      <c r="G204" s="2"/>
    </row>
    <row r="205" spans="2:7" ht="12.75">
      <c r="B205" s="52"/>
      <c r="C205" s="2"/>
      <c r="E205" s="2"/>
      <c r="G205" s="2"/>
    </row>
    <row r="206" spans="2:7" ht="12.75">
      <c r="B206" s="71"/>
      <c r="C206" s="2"/>
      <c r="E206" s="2"/>
      <c r="G206" s="2"/>
    </row>
    <row r="207" spans="2:7" ht="12.75">
      <c r="B207" s="71"/>
      <c r="C207" s="2"/>
      <c r="E207" s="2"/>
      <c r="G207" s="15"/>
    </row>
    <row r="208" spans="2:7" ht="12.75">
      <c r="B208" s="52"/>
      <c r="C208" s="2"/>
      <c r="E208" s="2"/>
      <c r="G208" s="2"/>
    </row>
    <row r="209" spans="2:7" ht="12.75">
      <c r="B209" s="3"/>
      <c r="C209" s="14"/>
      <c r="E209" s="2"/>
      <c r="G209" s="2"/>
    </row>
    <row r="210" spans="2:7" ht="12.75">
      <c r="B210" s="3"/>
      <c r="C210" s="14"/>
      <c r="E210" s="2"/>
      <c r="G210" s="2"/>
    </row>
    <row r="211" spans="2:7" ht="12.75">
      <c r="B211" s="52"/>
      <c r="C211" s="2"/>
      <c r="E211" s="2"/>
      <c r="G211" s="2"/>
    </row>
    <row r="212" spans="2:7" ht="12.75">
      <c r="B212" s="71"/>
      <c r="C212" s="2"/>
      <c r="E212" s="2"/>
      <c r="G212" s="2"/>
    </row>
    <row r="213" spans="2:7" ht="12.75">
      <c r="B213" s="52"/>
      <c r="C213" s="2"/>
      <c r="E213" s="2"/>
      <c r="G213" s="2"/>
    </row>
    <row r="214" spans="2:7" ht="12.75">
      <c r="B214" s="71"/>
      <c r="C214" s="2"/>
      <c r="E214" s="2"/>
      <c r="G214" s="2"/>
    </row>
    <row r="215" spans="2:7" ht="12.75">
      <c r="B215" s="52"/>
      <c r="C215" s="2"/>
      <c r="E215" s="2"/>
      <c r="G215" s="2"/>
    </row>
    <row r="216" spans="2:7" ht="12.75">
      <c r="B216" s="52"/>
      <c r="C216" s="2"/>
      <c r="E216" s="2"/>
      <c r="G216" s="2"/>
    </row>
    <row r="217" spans="2:7" ht="12.75">
      <c r="B217" s="52"/>
      <c r="C217" s="2"/>
      <c r="E217" s="2"/>
      <c r="G217" s="2"/>
    </row>
    <row r="218" spans="2:7" ht="15.75">
      <c r="B218" s="52"/>
      <c r="C218" s="18"/>
      <c r="E218" s="2"/>
      <c r="G218" s="15"/>
    </row>
    <row r="219" spans="2:7" ht="12.75">
      <c r="B219" s="52"/>
      <c r="C219" s="2"/>
      <c r="E219" s="2"/>
      <c r="G219" s="2"/>
    </row>
    <row r="220" spans="2:7" ht="12.75">
      <c r="B220" s="52"/>
      <c r="C220" s="2"/>
      <c r="E220" s="2"/>
      <c r="G220" s="2"/>
    </row>
    <row r="221" spans="2:7" ht="12.75">
      <c r="B221" s="52"/>
      <c r="C221" s="2"/>
      <c r="E221" s="2"/>
      <c r="G221" s="2"/>
    </row>
    <row r="222" spans="2:7" ht="12.75">
      <c r="B222" s="52"/>
      <c r="C222" s="2"/>
      <c r="E222" s="2"/>
      <c r="G222" s="2"/>
    </row>
    <row r="223" spans="2:7" ht="12.75">
      <c r="B223" s="52"/>
      <c r="C223" s="2"/>
      <c r="E223" s="2"/>
      <c r="G223" s="2"/>
    </row>
    <row r="224" spans="2:7" ht="12.75">
      <c r="B224" s="52"/>
      <c r="C224" s="2"/>
      <c r="E224" s="2"/>
      <c r="G224" s="2"/>
    </row>
    <row r="225" spans="2:7" ht="12.75">
      <c r="B225" s="52"/>
      <c r="C225" s="2"/>
      <c r="E225" s="2"/>
      <c r="G225" s="2"/>
    </row>
    <row r="226" spans="2:7" ht="12.75">
      <c r="B226" s="52"/>
      <c r="C226" s="2"/>
      <c r="E226" s="2"/>
      <c r="G226" s="2"/>
    </row>
    <row r="227" spans="2:7" ht="12.75">
      <c r="B227" s="71"/>
      <c r="C227" s="2"/>
      <c r="E227" s="2"/>
      <c r="G227" s="2"/>
    </row>
    <row r="228" spans="2:7" ht="12.75">
      <c r="B228" s="52"/>
      <c r="C228" s="2"/>
      <c r="E228" s="2"/>
      <c r="G228" s="15"/>
    </row>
    <row r="229" spans="2:7" ht="12.75">
      <c r="B229" s="52"/>
      <c r="C229" s="2"/>
      <c r="E229" s="2"/>
      <c r="G229" s="2"/>
    </row>
    <row r="230" spans="2:7" ht="12.75">
      <c r="B230" s="52"/>
      <c r="C230" s="2"/>
      <c r="E230" s="2"/>
      <c r="G230" s="15"/>
    </row>
    <row r="231" spans="2:7" ht="12.75">
      <c r="B231" s="3"/>
      <c r="C231" s="14"/>
      <c r="E231" s="14"/>
      <c r="G231" s="14"/>
    </row>
    <row r="232" spans="2:7" ht="12.75">
      <c r="B232" s="3"/>
      <c r="C232" s="14"/>
      <c r="E232" s="14"/>
      <c r="G232" s="14"/>
    </row>
    <row r="233" spans="2:7" ht="12.75">
      <c r="B233" s="3"/>
      <c r="C233" s="14"/>
      <c r="E233" s="14"/>
      <c r="G233" s="14"/>
    </row>
    <row r="234" spans="2:7" ht="12.75">
      <c r="B234" s="3"/>
      <c r="C234" s="14"/>
      <c r="E234" s="14"/>
      <c r="G234" s="14"/>
    </row>
    <row r="235" spans="2:7" ht="12.75">
      <c r="B235" s="3"/>
      <c r="C235" s="14"/>
      <c r="E235" s="14"/>
      <c r="G235" s="14"/>
    </row>
    <row r="236" spans="2:7" ht="12.75">
      <c r="B236" s="3"/>
      <c r="C236" s="14"/>
      <c r="E236" s="14"/>
      <c r="G236" s="14"/>
    </row>
    <row r="237" spans="2:7" ht="12.75">
      <c r="B237" s="3"/>
      <c r="C237" s="14"/>
      <c r="E237" s="14"/>
      <c r="G237" s="14"/>
    </row>
    <row r="238" spans="2:7" ht="12.75">
      <c r="B238" s="3"/>
      <c r="C238" s="14"/>
      <c r="E238" s="14"/>
      <c r="G238" s="14"/>
    </row>
    <row r="239" spans="2:7" ht="12.75">
      <c r="B239" s="3"/>
      <c r="C239" s="14"/>
      <c r="E239" s="14"/>
      <c r="G239" s="14"/>
    </row>
    <row r="240" spans="2:7" ht="12.75">
      <c r="B240" s="3"/>
      <c r="C240" s="14"/>
      <c r="E240" s="14"/>
      <c r="G240" s="14"/>
    </row>
    <row r="241" spans="2:7" ht="12.75">
      <c r="B241" s="3"/>
      <c r="C241" s="14"/>
      <c r="E241" s="14"/>
      <c r="G241" s="14"/>
    </row>
    <row r="242" spans="2:7" ht="12.75">
      <c r="B242" s="3"/>
      <c r="C242" s="14"/>
      <c r="E242" s="14"/>
      <c r="G242" s="14"/>
    </row>
    <row r="243" spans="2:7" ht="12.75">
      <c r="B243" s="3"/>
      <c r="C243" s="14"/>
      <c r="E243" s="14"/>
      <c r="G243" s="14"/>
    </row>
    <row r="244" spans="2:7" ht="12.75">
      <c r="B244" s="3"/>
      <c r="C244" s="14"/>
      <c r="E244" s="14"/>
      <c r="G244" s="14"/>
    </row>
    <row r="245" spans="2:7" ht="12.75">
      <c r="B245" s="3"/>
      <c r="C245" s="14"/>
      <c r="E245" s="14"/>
      <c r="G245" s="14"/>
    </row>
    <row r="246" spans="2:7" ht="12.75">
      <c r="B246" s="3"/>
      <c r="C246" s="14"/>
      <c r="E246" s="14"/>
      <c r="G246" s="14"/>
    </row>
    <row r="247" spans="2:7" ht="12.75">
      <c r="B247" s="3"/>
      <c r="C247" s="14"/>
      <c r="E247" s="14"/>
      <c r="G247" s="14"/>
    </row>
    <row r="248" spans="2:7" ht="12.75">
      <c r="B248" s="3"/>
      <c r="C248" s="14"/>
      <c r="E248" s="14"/>
      <c r="G248" s="14"/>
    </row>
    <row r="249" spans="2:7" ht="12.75">
      <c r="B249" s="3"/>
      <c r="C249" s="14"/>
      <c r="E249" s="14"/>
      <c r="G249" s="14"/>
    </row>
    <row r="250" spans="2:7" ht="12.75">
      <c r="B250" s="3"/>
      <c r="C250" s="14"/>
      <c r="E250" s="14"/>
      <c r="G250" s="14"/>
    </row>
    <row r="251" spans="2:7" ht="12.75">
      <c r="B251" s="3"/>
      <c r="C251" s="14"/>
      <c r="E251" s="14"/>
      <c r="G251" s="14"/>
    </row>
    <row r="252" spans="2:7" ht="12.75">
      <c r="B252" s="3"/>
      <c r="C252" s="14"/>
      <c r="E252" s="14"/>
      <c r="G252" s="14"/>
    </row>
    <row r="253" spans="2:7" ht="12.75">
      <c r="B253" s="3"/>
      <c r="C253" s="14"/>
      <c r="E253" s="14"/>
      <c r="G253" s="14"/>
    </row>
    <row r="254" spans="2:7" ht="12.75">
      <c r="B254" s="3"/>
      <c r="C254" s="14"/>
      <c r="E254" s="14"/>
      <c r="G254" s="14"/>
    </row>
    <row r="255" spans="2:7" ht="12.75">
      <c r="B255" s="3"/>
      <c r="C255" s="14"/>
      <c r="E255" s="14"/>
      <c r="G255" s="14"/>
    </row>
    <row r="256" spans="2:7" ht="12.75">
      <c r="B256" s="3"/>
      <c r="C256" s="14"/>
      <c r="E256" s="14"/>
      <c r="G256" s="14"/>
    </row>
    <row r="257" spans="2:7" ht="12.75">
      <c r="B257" s="3"/>
      <c r="C257" s="14"/>
      <c r="E257" s="14"/>
      <c r="G257" s="14"/>
    </row>
    <row r="258" spans="2:7" ht="12.75">
      <c r="B258" s="3"/>
      <c r="C258" s="14"/>
      <c r="E258" s="14"/>
      <c r="G258" s="14"/>
    </row>
    <row r="259" spans="2:7" ht="12.75">
      <c r="B259" s="3"/>
      <c r="C259" s="14"/>
      <c r="E259" s="14"/>
      <c r="G259" s="14"/>
    </row>
    <row r="260" spans="2:7" ht="12.75">
      <c r="B260" s="3"/>
      <c r="C260" s="14"/>
      <c r="E260" s="14"/>
      <c r="G260" s="14"/>
    </row>
  </sheetData>
  <sheetProtection/>
  <mergeCells count="2">
    <mergeCell ref="A1:G1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28">
      <selection activeCell="E26" sqref="E26"/>
    </sheetView>
  </sheetViews>
  <sheetFormatPr defaultColWidth="9.140625" defaultRowHeight="12.75"/>
  <cols>
    <col min="1" max="1" width="4.8515625" style="0" customWidth="1"/>
    <col min="2" max="2" width="45.57421875" style="0" customWidth="1"/>
    <col min="3" max="12" width="10.7109375" style="0" customWidth="1"/>
  </cols>
  <sheetData>
    <row r="1" ht="12.75">
      <c r="B1" s="1" t="s">
        <v>472</v>
      </c>
    </row>
    <row r="3" ht="12.75">
      <c r="B3" t="s">
        <v>414</v>
      </c>
    </row>
    <row r="4" spans="2:11" ht="12.75">
      <c r="B4" s="5" t="s">
        <v>168</v>
      </c>
      <c r="E4" s="14"/>
      <c r="F4" s="14"/>
      <c r="G4" s="14"/>
      <c r="H4" s="14"/>
      <c r="I4" s="14"/>
      <c r="J4" s="14"/>
      <c r="K4" s="14"/>
    </row>
    <row r="5" spans="2:11" ht="12.75">
      <c r="B5" s="5"/>
      <c r="C5" s="1" t="s">
        <v>423</v>
      </c>
      <c r="E5" s="14"/>
      <c r="F5" s="14"/>
      <c r="G5" s="14"/>
      <c r="H5" s="14"/>
      <c r="I5" s="14"/>
      <c r="J5" s="14"/>
      <c r="K5" s="14"/>
    </row>
    <row r="6" spans="2:11" ht="12.75">
      <c r="B6" s="5" t="s">
        <v>90</v>
      </c>
      <c r="C6" t="s">
        <v>91</v>
      </c>
      <c r="D6" s="1" t="s">
        <v>128</v>
      </c>
      <c r="E6" s="2" t="s">
        <v>445</v>
      </c>
      <c r="F6" s="12" t="s">
        <v>129</v>
      </c>
      <c r="G6" s="122" t="s">
        <v>137</v>
      </c>
      <c r="H6" s="14"/>
      <c r="I6" s="14"/>
      <c r="J6" s="14"/>
      <c r="K6" s="14"/>
    </row>
    <row r="7" spans="1:11" ht="12.75">
      <c r="A7" s="10"/>
      <c r="B7" s="11" t="s">
        <v>0</v>
      </c>
      <c r="C7" s="38" t="s">
        <v>154</v>
      </c>
      <c r="D7" s="39"/>
      <c r="E7" s="40"/>
      <c r="F7" s="46" t="s">
        <v>153</v>
      </c>
      <c r="G7" s="121" t="s">
        <v>439</v>
      </c>
      <c r="H7" s="14"/>
      <c r="I7" s="15"/>
      <c r="J7" s="14"/>
      <c r="K7" s="14"/>
    </row>
    <row r="8" spans="1:11" ht="12.75">
      <c r="A8" s="14"/>
      <c r="B8" s="11"/>
      <c r="C8" s="63" t="s">
        <v>147</v>
      </c>
      <c r="D8" s="63" t="s">
        <v>149</v>
      </c>
      <c r="E8" s="63" t="s">
        <v>148</v>
      </c>
      <c r="F8" s="46"/>
      <c r="G8" s="10"/>
      <c r="H8" s="14"/>
      <c r="I8" s="15"/>
      <c r="J8" s="14"/>
      <c r="K8" s="14"/>
    </row>
    <row r="9" spans="1:11" ht="12.75">
      <c r="A9">
        <v>1</v>
      </c>
      <c r="B9" s="22" t="s">
        <v>151</v>
      </c>
      <c r="C9" s="11"/>
      <c r="D9" s="13"/>
      <c r="E9" s="22"/>
      <c r="F9" s="53"/>
      <c r="G9" s="11"/>
      <c r="H9" s="14"/>
      <c r="I9" s="15"/>
      <c r="J9" s="14"/>
      <c r="K9" s="14"/>
    </row>
    <row r="10" spans="1:11" ht="12.75">
      <c r="A10">
        <v>2</v>
      </c>
      <c r="B10" s="22" t="s">
        <v>155</v>
      </c>
      <c r="C10" s="11"/>
      <c r="D10" s="13"/>
      <c r="E10" s="22"/>
      <c r="F10" s="53"/>
      <c r="G10" s="11"/>
      <c r="H10" s="14"/>
      <c r="I10" s="15"/>
      <c r="J10" s="14"/>
      <c r="K10" s="14"/>
    </row>
    <row r="11" spans="1:11" ht="12.75">
      <c r="A11" s="10">
        <v>3</v>
      </c>
      <c r="B11" s="10" t="s">
        <v>156</v>
      </c>
      <c r="C11" s="94">
        <v>5054467</v>
      </c>
      <c r="D11" s="99">
        <v>859752</v>
      </c>
      <c r="E11" s="94"/>
      <c r="F11" s="145">
        <f aca="true" t="shared" si="0" ref="F11:F16">SUM(C11:E11)</f>
        <v>5914219</v>
      </c>
      <c r="G11" s="146">
        <v>9844614</v>
      </c>
      <c r="H11" s="14"/>
      <c r="I11" s="14"/>
      <c r="J11" s="14"/>
      <c r="K11" s="14"/>
    </row>
    <row r="12" spans="1:11" ht="12.75">
      <c r="A12" s="10">
        <v>4</v>
      </c>
      <c r="B12" s="13" t="s">
        <v>157</v>
      </c>
      <c r="C12" s="99">
        <v>1361118</v>
      </c>
      <c r="D12" s="99">
        <v>182782</v>
      </c>
      <c r="E12" s="94"/>
      <c r="F12" s="145">
        <f t="shared" si="0"/>
        <v>1543900</v>
      </c>
      <c r="G12" s="147">
        <v>2211009</v>
      </c>
      <c r="H12" s="14"/>
      <c r="I12" s="2"/>
      <c r="J12" s="14"/>
      <c r="K12" s="14"/>
    </row>
    <row r="13" spans="1:11" ht="12.75">
      <c r="A13" s="10">
        <v>5</v>
      </c>
      <c r="B13" s="13" t="s">
        <v>158</v>
      </c>
      <c r="C13" s="99">
        <v>5408921</v>
      </c>
      <c r="D13" s="99"/>
      <c r="E13" s="94"/>
      <c r="F13" s="145">
        <f t="shared" si="0"/>
        <v>5408921</v>
      </c>
      <c r="G13" s="147">
        <v>6784175</v>
      </c>
      <c r="H13" s="14"/>
      <c r="I13" s="65"/>
      <c r="J13" s="65"/>
      <c r="K13" s="65"/>
    </row>
    <row r="14" spans="1:11" ht="12.75">
      <c r="A14" s="10">
        <v>6</v>
      </c>
      <c r="B14" s="13" t="s">
        <v>159</v>
      </c>
      <c r="C14" s="99">
        <v>1322809</v>
      </c>
      <c r="D14" s="99">
        <v>0</v>
      </c>
      <c r="E14" s="94">
        <v>0</v>
      </c>
      <c r="F14" s="145">
        <f t="shared" si="0"/>
        <v>1322809</v>
      </c>
      <c r="G14" s="147">
        <v>1617369</v>
      </c>
      <c r="H14" s="12"/>
      <c r="I14" s="2"/>
      <c r="J14" s="14"/>
      <c r="K14" s="14"/>
    </row>
    <row r="15" spans="1:11" ht="12.75">
      <c r="A15" s="10">
        <v>7</v>
      </c>
      <c r="B15" s="13" t="s">
        <v>160</v>
      </c>
      <c r="C15" s="99">
        <v>136734</v>
      </c>
      <c r="D15" s="99">
        <v>0</v>
      </c>
      <c r="E15" s="94"/>
      <c r="F15" s="145">
        <f t="shared" si="0"/>
        <v>136734</v>
      </c>
      <c r="G15" s="147">
        <v>223849</v>
      </c>
      <c r="H15" s="12"/>
      <c r="I15" s="12"/>
      <c r="J15" s="14"/>
      <c r="K15" s="14"/>
    </row>
    <row r="16" spans="1:11" ht="12.75">
      <c r="A16" s="10">
        <v>8</v>
      </c>
      <c r="B16" s="13" t="s">
        <v>150</v>
      </c>
      <c r="C16" s="95">
        <f>SUM(C11:C15)</f>
        <v>13284049</v>
      </c>
      <c r="D16" s="95">
        <f>SUM(D11:D15)</f>
        <v>1042534</v>
      </c>
      <c r="E16" s="95">
        <f>SUM(E11:E15)</f>
        <v>0</v>
      </c>
      <c r="F16" s="148">
        <f t="shared" si="0"/>
        <v>14326583</v>
      </c>
      <c r="G16" s="95">
        <f>G11+G12+G13+G15+G14</f>
        <v>20681016</v>
      </c>
      <c r="H16" s="14"/>
      <c r="I16" s="2"/>
      <c r="J16" s="14"/>
      <c r="K16" s="14"/>
    </row>
    <row r="17" spans="1:11" ht="12.75">
      <c r="A17" s="64"/>
      <c r="B17" s="13"/>
      <c r="C17" s="99"/>
      <c r="D17" s="99"/>
      <c r="E17" s="94"/>
      <c r="F17" s="149"/>
      <c r="G17" s="99"/>
      <c r="H17" s="14"/>
      <c r="I17" s="2"/>
      <c r="J17" s="14"/>
      <c r="K17" s="14"/>
    </row>
    <row r="18" spans="1:11" ht="12.75">
      <c r="A18" s="54">
        <v>9</v>
      </c>
      <c r="B18" s="11" t="s">
        <v>161</v>
      </c>
      <c r="C18" s="99"/>
      <c r="D18" s="99"/>
      <c r="E18" s="95"/>
      <c r="F18" s="149"/>
      <c r="G18" s="99"/>
      <c r="H18" s="14"/>
      <c r="I18" s="15"/>
      <c r="J18" s="14"/>
      <c r="K18" s="14"/>
    </row>
    <row r="19" spans="1:11" ht="12.75">
      <c r="A19" s="54">
        <v>10</v>
      </c>
      <c r="B19" s="11" t="s">
        <v>155</v>
      </c>
      <c r="C19" s="99"/>
      <c r="D19" s="99"/>
      <c r="E19" s="95"/>
      <c r="F19" s="149"/>
      <c r="G19" s="99"/>
      <c r="H19" s="14"/>
      <c r="I19" s="15"/>
      <c r="J19" s="14"/>
      <c r="K19" s="14"/>
    </row>
    <row r="20" spans="1:11" ht="12.75">
      <c r="A20" s="10">
        <v>11</v>
      </c>
      <c r="B20" s="13" t="s">
        <v>162</v>
      </c>
      <c r="C20" s="99"/>
      <c r="D20" s="99"/>
      <c r="E20" s="94"/>
      <c r="F20" s="149"/>
      <c r="G20" s="99">
        <v>472276</v>
      </c>
      <c r="H20" s="14"/>
      <c r="I20" s="2"/>
      <c r="J20" s="14"/>
      <c r="K20" s="14"/>
    </row>
    <row r="21" spans="1:11" ht="12.75">
      <c r="A21" s="10">
        <v>12</v>
      </c>
      <c r="B21" s="13" t="s">
        <v>163</v>
      </c>
      <c r="C21" s="99"/>
      <c r="D21" s="99"/>
      <c r="E21" s="94"/>
      <c r="F21" s="149"/>
      <c r="G21" s="99"/>
      <c r="H21" s="14"/>
      <c r="I21" s="2"/>
      <c r="J21" s="14"/>
      <c r="K21" s="14"/>
    </row>
    <row r="22" spans="1:11" ht="12.75">
      <c r="A22" s="10">
        <v>13</v>
      </c>
      <c r="B22" s="13" t="s">
        <v>164</v>
      </c>
      <c r="C22" s="94"/>
      <c r="D22" s="94"/>
      <c r="E22" s="94"/>
      <c r="F22" s="149"/>
      <c r="G22" s="94"/>
      <c r="H22" s="14"/>
      <c r="I22" s="2"/>
      <c r="J22" s="14"/>
      <c r="K22" s="14"/>
    </row>
    <row r="23" spans="1:11" ht="12.75">
      <c r="A23" s="10">
        <v>14</v>
      </c>
      <c r="B23" s="13" t="s">
        <v>165</v>
      </c>
      <c r="C23" s="94"/>
      <c r="D23" s="94"/>
      <c r="E23" s="94"/>
      <c r="F23" s="149"/>
      <c r="G23" s="94"/>
      <c r="H23" s="14"/>
      <c r="I23" s="2"/>
      <c r="J23" s="14"/>
      <c r="K23" s="14"/>
    </row>
    <row r="24" spans="1:11" ht="12.75">
      <c r="A24" s="10">
        <v>15</v>
      </c>
      <c r="B24" s="13" t="s">
        <v>166</v>
      </c>
      <c r="C24" s="94"/>
      <c r="D24" s="94"/>
      <c r="E24" s="94"/>
      <c r="F24" s="149">
        <f>C24+D24+E24</f>
        <v>0</v>
      </c>
      <c r="G24" s="94"/>
      <c r="H24" s="14"/>
      <c r="I24" s="2"/>
      <c r="J24" s="14"/>
      <c r="K24" s="14"/>
    </row>
    <row r="25" spans="1:11" ht="12.75">
      <c r="A25" s="10">
        <v>16</v>
      </c>
      <c r="B25" s="13" t="s">
        <v>110</v>
      </c>
      <c r="C25" s="94">
        <f>SUM(C20:C24)</f>
        <v>0</v>
      </c>
      <c r="D25" s="94">
        <f>SUM(D20:D24)</f>
        <v>0</v>
      </c>
      <c r="E25" s="94">
        <v>0</v>
      </c>
      <c r="F25" s="149">
        <f>C25+D25+E25</f>
        <v>0</v>
      </c>
      <c r="G25" s="95">
        <f>G20+G21+G22+G23+G24</f>
        <v>472276</v>
      </c>
      <c r="H25" s="14"/>
      <c r="I25" s="2"/>
      <c r="J25" s="14"/>
      <c r="K25" s="14"/>
    </row>
    <row r="26" spans="1:11" ht="12.75">
      <c r="A26" s="11"/>
      <c r="B26" s="10"/>
      <c r="C26" s="94"/>
      <c r="D26" s="94"/>
      <c r="E26" s="95"/>
      <c r="F26" s="145"/>
      <c r="G26" s="94"/>
      <c r="H26" s="14"/>
      <c r="I26" s="14"/>
      <c r="J26" s="14"/>
      <c r="K26" s="14"/>
    </row>
    <row r="27" spans="1:11" ht="12.75">
      <c r="A27" s="55">
        <v>17</v>
      </c>
      <c r="B27" s="11" t="s">
        <v>167</v>
      </c>
      <c r="C27" s="94"/>
      <c r="D27" s="94"/>
      <c r="E27" s="95"/>
      <c r="F27" s="145"/>
      <c r="G27" s="94"/>
      <c r="H27" s="14"/>
      <c r="I27" s="15"/>
      <c r="J27" s="14"/>
      <c r="K27" s="14"/>
    </row>
    <row r="28" spans="1:11" ht="12.75">
      <c r="A28" s="36">
        <v>18</v>
      </c>
      <c r="B28" s="47" t="s">
        <v>111</v>
      </c>
      <c r="C28" s="150">
        <v>3336607</v>
      </c>
      <c r="D28" s="94">
        <v>0</v>
      </c>
      <c r="E28" s="95"/>
      <c r="F28" s="149">
        <f>SUM(C28:E28)</f>
        <v>3336607</v>
      </c>
      <c r="G28" s="99">
        <v>3293549</v>
      </c>
      <c r="H28" s="14"/>
      <c r="I28" s="2"/>
      <c r="J28" s="14"/>
      <c r="K28" s="14"/>
    </row>
    <row r="29" spans="1:11" ht="12.75">
      <c r="A29" s="10">
        <v>19</v>
      </c>
      <c r="B29" s="21" t="s">
        <v>112</v>
      </c>
      <c r="C29" s="94"/>
      <c r="D29" s="94"/>
      <c r="E29" s="95"/>
      <c r="F29" s="149">
        <f>SUM(C29:E29)</f>
        <v>0</v>
      </c>
      <c r="G29" s="94"/>
      <c r="H29" s="14"/>
      <c r="I29" s="16"/>
      <c r="J29" s="14"/>
      <c r="K29" s="14"/>
    </row>
    <row r="30" spans="1:11" ht="12.75">
      <c r="A30" s="11">
        <v>20</v>
      </c>
      <c r="B30" s="21" t="s">
        <v>113</v>
      </c>
      <c r="C30" s="94"/>
      <c r="D30" s="94"/>
      <c r="E30" s="95"/>
      <c r="F30" s="149">
        <f>SUM(C30:E30)</f>
        <v>0</v>
      </c>
      <c r="G30" s="94"/>
      <c r="H30" s="14"/>
      <c r="I30" s="16"/>
      <c r="J30" s="14"/>
      <c r="K30" s="14"/>
    </row>
    <row r="31" spans="1:11" ht="12.75">
      <c r="A31" s="11">
        <v>21</v>
      </c>
      <c r="B31" s="21" t="s">
        <v>114</v>
      </c>
      <c r="C31" s="94"/>
      <c r="D31" s="94"/>
      <c r="E31" s="95"/>
      <c r="F31" s="149">
        <f>SUM(C31:E31)</f>
        <v>0</v>
      </c>
      <c r="G31" s="94"/>
      <c r="H31" s="14"/>
      <c r="I31" s="16"/>
      <c r="J31" s="14"/>
      <c r="K31" s="14"/>
    </row>
    <row r="32" spans="1:11" ht="12.75">
      <c r="A32" s="11">
        <v>22</v>
      </c>
      <c r="B32" s="21" t="s">
        <v>110</v>
      </c>
      <c r="C32" s="95">
        <f>SUM(C28:C31)</f>
        <v>3336607</v>
      </c>
      <c r="D32" s="95">
        <f>SUM(D28:D31)</f>
        <v>0</v>
      </c>
      <c r="E32" s="95">
        <f>SUM(E28:E31)</f>
        <v>0</v>
      </c>
      <c r="F32" s="95">
        <f>SUM(F28:F31)</f>
        <v>3336607</v>
      </c>
      <c r="G32" s="95">
        <f>SUM(G28:G31)</f>
        <v>3293549</v>
      </c>
      <c r="H32" s="14"/>
      <c r="I32" s="16"/>
      <c r="J32" s="14"/>
      <c r="K32" s="14"/>
    </row>
    <row r="33" spans="1:11" ht="12.75">
      <c r="A33" s="11">
        <v>23</v>
      </c>
      <c r="B33" s="20" t="s">
        <v>115</v>
      </c>
      <c r="C33" s="95"/>
      <c r="D33" s="95"/>
      <c r="E33" s="95"/>
      <c r="F33" s="151"/>
      <c r="G33" s="95"/>
      <c r="H33" s="15"/>
      <c r="I33" s="17"/>
      <c r="J33" s="15"/>
      <c r="K33" s="14"/>
    </row>
    <row r="34" spans="1:11" ht="12.75">
      <c r="A34" s="55">
        <v>24</v>
      </c>
      <c r="B34" s="15" t="s">
        <v>116</v>
      </c>
      <c r="C34" s="94"/>
      <c r="D34" s="95"/>
      <c r="E34" s="95"/>
      <c r="F34" s="152"/>
      <c r="G34" s="94"/>
      <c r="H34" s="14"/>
      <c r="I34" s="17"/>
      <c r="J34" s="14"/>
      <c r="K34" s="14"/>
    </row>
    <row r="35" spans="1:11" ht="12.75">
      <c r="A35" s="15">
        <v>25</v>
      </c>
      <c r="B35" s="32" t="s">
        <v>442</v>
      </c>
      <c r="C35" s="94">
        <v>0</v>
      </c>
      <c r="D35" s="94">
        <v>0</v>
      </c>
      <c r="E35" s="95">
        <v>0</v>
      </c>
      <c r="F35" s="152">
        <v>0</v>
      </c>
      <c r="G35" s="95">
        <v>958106</v>
      </c>
      <c r="H35" s="14"/>
      <c r="I35" s="16"/>
      <c r="J35" s="14"/>
      <c r="K35" s="14"/>
    </row>
    <row r="36" spans="1:11" ht="12.75">
      <c r="A36" s="10">
        <v>26</v>
      </c>
      <c r="B36" s="11" t="s">
        <v>85</v>
      </c>
      <c r="C36" s="95">
        <f>C16+C25+C32+C35</f>
        <v>16620656</v>
      </c>
      <c r="D36" s="95">
        <f>D16+D25+D32+D35</f>
        <v>1042534</v>
      </c>
      <c r="E36" s="95">
        <f>E16+E25+E32+E35</f>
        <v>0</v>
      </c>
      <c r="F36" s="95">
        <f>F16+F25+F32+F35</f>
        <v>17663190</v>
      </c>
      <c r="G36" s="95">
        <f>G16+G25+G32+G35</f>
        <v>25404947</v>
      </c>
      <c r="H36" s="14"/>
      <c r="I36" s="14"/>
      <c r="J36" s="14"/>
      <c r="K36" s="14"/>
    </row>
    <row r="38" spans="1:12" ht="12.75">
      <c r="A38" s="10"/>
      <c r="B38" t="s">
        <v>90</v>
      </c>
      <c r="C38" t="s">
        <v>91</v>
      </c>
      <c r="D38" t="s">
        <v>128</v>
      </c>
      <c r="E38" t="s">
        <v>98</v>
      </c>
      <c r="F38" t="s">
        <v>129</v>
      </c>
      <c r="G38" t="s">
        <v>130</v>
      </c>
      <c r="H38" t="s">
        <v>131</v>
      </c>
      <c r="I38" t="s">
        <v>132</v>
      </c>
      <c r="J38" t="s">
        <v>133</v>
      </c>
      <c r="K38" t="s">
        <v>134</v>
      </c>
      <c r="L38" t="s">
        <v>135</v>
      </c>
    </row>
    <row r="39" spans="1:12" ht="12.75">
      <c r="A39" s="10"/>
      <c r="B39" s="41" t="s">
        <v>119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25.5">
      <c r="A40" s="10">
        <v>27</v>
      </c>
      <c r="B40" s="40" t="s">
        <v>77</v>
      </c>
      <c r="C40" s="10" t="s">
        <v>78</v>
      </c>
      <c r="D40" s="10" t="s">
        <v>79</v>
      </c>
      <c r="E40" s="10" t="s">
        <v>80</v>
      </c>
      <c r="F40" s="10" t="s">
        <v>81</v>
      </c>
      <c r="G40" s="10" t="s">
        <v>82</v>
      </c>
      <c r="H40" s="10" t="s">
        <v>117</v>
      </c>
      <c r="I40" s="10" t="s">
        <v>10</v>
      </c>
      <c r="J40" s="123" t="s">
        <v>447</v>
      </c>
      <c r="K40" s="10" t="s">
        <v>76</v>
      </c>
      <c r="L40" s="10" t="s">
        <v>83</v>
      </c>
    </row>
    <row r="41" spans="1:12" ht="12.75">
      <c r="A41" s="10">
        <v>28</v>
      </c>
      <c r="B41" s="41" t="s">
        <v>118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10">
        <v>29</v>
      </c>
      <c r="B42" s="107" t="s">
        <v>397</v>
      </c>
      <c r="C42" s="153"/>
      <c r="D42" s="153"/>
      <c r="E42" s="153">
        <v>0</v>
      </c>
      <c r="F42" s="153"/>
      <c r="G42" s="153"/>
      <c r="H42" s="153"/>
      <c r="I42" s="153"/>
      <c r="J42" s="153"/>
      <c r="K42" s="153"/>
      <c r="L42" s="153">
        <f>SUM(C42:K42)</f>
        <v>0</v>
      </c>
    </row>
    <row r="43" spans="1:12" ht="12.75">
      <c r="A43" s="10">
        <v>30</v>
      </c>
      <c r="B43" s="107" t="s">
        <v>398</v>
      </c>
      <c r="C43" s="153">
        <v>3970019</v>
      </c>
      <c r="D43" s="153">
        <v>1088790</v>
      </c>
      <c r="E43" s="153">
        <v>660634</v>
      </c>
      <c r="F43" s="153"/>
      <c r="G43" s="153">
        <v>131862</v>
      </c>
      <c r="H43" s="153">
        <v>153893</v>
      </c>
      <c r="I43" s="153"/>
      <c r="J43" s="153"/>
      <c r="K43" s="153"/>
      <c r="L43" s="153">
        <f>SUM(C43:K43)</f>
        <v>6005198</v>
      </c>
    </row>
    <row r="44" spans="1:12" ht="12.75">
      <c r="A44" s="10">
        <v>31</v>
      </c>
      <c r="B44" s="107" t="s">
        <v>399</v>
      </c>
      <c r="C44" s="153"/>
      <c r="D44" s="153"/>
      <c r="E44" s="153">
        <v>447805</v>
      </c>
      <c r="F44" s="153"/>
      <c r="G44" s="153"/>
      <c r="H44" s="153"/>
      <c r="I44" s="153"/>
      <c r="J44" s="153"/>
      <c r="K44" s="153"/>
      <c r="L44" s="153">
        <f aca="true" t="shared" si="1" ref="L44:L60">SUM(C44:K44)</f>
        <v>447805</v>
      </c>
    </row>
    <row r="45" spans="1:12" ht="12.75">
      <c r="A45" s="10">
        <v>32</v>
      </c>
      <c r="B45" s="107" t="s">
        <v>400</v>
      </c>
      <c r="C45" s="153">
        <v>111000</v>
      </c>
      <c r="D45" s="153">
        <v>29970</v>
      </c>
      <c r="E45" s="153">
        <v>2907583</v>
      </c>
      <c r="F45" s="153"/>
      <c r="G45" s="153"/>
      <c r="H45" s="153">
        <v>0</v>
      </c>
      <c r="I45" s="153"/>
      <c r="J45" s="153"/>
      <c r="K45" s="153">
        <v>3293549</v>
      </c>
      <c r="L45" s="153">
        <f t="shared" si="1"/>
        <v>6342102</v>
      </c>
    </row>
    <row r="46" spans="1:12" ht="12.75">
      <c r="A46" s="10">
        <v>35</v>
      </c>
      <c r="B46" s="107" t="s">
        <v>418</v>
      </c>
      <c r="C46" s="153"/>
      <c r="D46" s="153"/>
      <c r="E46" s="153"/>
      <c r="F46" s="153"/>
      <c r="G46" s="153">
        <v>71256</v>
      </c>
      <c r="H46" s="153"/>
      <c r="I46" s="153"/>
      <c r="J46" s="153"/>
      <c r="K46" s="153"/>
      <c r="L46" s="153">
        <f t="shared" si="1"/>
        <v>71256</v>
      </c>
    </row>
    <row r="47" spans="1:12" ht="12.75">
      <c r="A47" s="10">
        <v>36</v>
      </c>
      <c r="B47" s="107" t="s">
        <v>401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>
        <f t="shared" si="1"/>
        <v>0</v>
      </c>
    </row>
    <row r="48" spans="1:12" ht="12.75">
      <c r="A48" s="10">
        <v>38</v>
      </c>
      <c r="B48" s="107" t="s">
        <v>402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>
        <f t="shared" si="1"/>
        <v>0</v>
      </c>
    </row>
    <row r="49" spans="1:12" ht="12.75">
      <c r="A49" s="10">
        <v>40</v>
      </c>
      <c r="B49" s="42" t="s">
        <v>426</v>
      </c>
      <c r="C49" s="153"/>
      <c r="D49" s="153"/>
      <c r="E49" s="153"/>
      <c r="F49" s="153">
        <v>1536169</v>
      </c>
      <c r="G49" s="153"/>
      <c r="H49" s="153"/>
      <c r="I49" s="153"/>
      <c r="J49" s="153"/>
      <c r="K49" s="153"/>
      <c r="L49" s="153">
        <f t="shared" si="1"/>
        <v>1536169</v>
      </c>
    </row>
    <row r="50" spans="1:12" ht="12.75">
      <c r="A50" s="10">
        <v>41</v>
      </c>
      <c r="B50" s="107" t="s">
        <v>403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>
        <f t="shared" si="1"/>
        <v>0</v>
      </c>
    </row>
    <row r="51" spans="1:12" ht="12.75">
      <c r="A51" s="10">
        <v>45</v>
      </c>
      <c r="B51" s="107" t="s">
        <v>404</v>
      </c>
      <c r="C51" s="153"/>
      <c r="D51" s="153"/>
      <c r="E51" s="153"/>
      <c r="F51" s="153"/>
      <c r="G51" s="153">
        <v>20731</v>
      </c>
      <c r="H51" s="153"/>
      <c r="I51" s="153"/>
      <c r="J51" s="153"/>
      <c r="K51" s="153"/>
      <c r="L51" s="153">
        <f t="shared" si="1"/>
        <v>20731</v>
      </c>
    </row>
    <row r="52" spans="1:12" ht="12.75">
      <c r="A52" s="10">
        <v>46</v>
      </c>
      <c r="B52" s="42" t="s">
        <v>464</v>
      </c>
      <c r="C52" s="153"/>
      <c r="D52" s="153"/>
      <c r="E52" s="153"/>
      <c r="F52" s="153">
        <v>81200</v>
      </c>
      <c r="G52" s="153"/>
      <c r="H52" s="153"/>
      <c r="I52" s="153"/>
      <c r="J52" s="153"/>
      <c r="K52" s="153"/>
      <c r="L52" s="153">
        <f t="shared" si="1"/>
        <v>81200</v>
      </c>
    </row>
    <row r="53" spans="1:12" ht="12.75">
      <c r="A53" s="10">
        <v>47</v>
      </c>
      <c r="B53" s="107" t="s">
        <v>405</v>
      </c>
      <c r="C53" s="153">
        <v>1968284</v>
      </c>
      <c r="D53" s="153">
        <v>531436</v>
      </c>
      <c r="E53" s="153">
        <v>946308</v>
      </c>
      <c r="F53" s="153"/>
      <c r="G53" s="153"/>
      <c r="H53" s="153">
        <v>18950</v>
      </c>
      <c r="I53" s="153"/>
      <c r="J53" s="153"/>
      <c r="K53" s="153"/>
      <c r="L53" s="153">
        <f t="shared" si="1"/>
        <v>3464978</v>
      </c>
    </row>
    <row r="54" spans="1:12" ht="12.75">
      <c r="A54" s="10">
        <v>48</v>
      </c>
      <c r="B54" s="107" t="s">
        <v>406</v>
      </c>
      <c r="C54" s="94">
        <v>3795311</v>
      </c>
      <c r="D54" s="153">
        <v>560813</v>
      </c>
      <c r="E54" s="153">
        <v>391052</v>
      </c>
      <c r="F54" s="153"/>
      <c r="G54" s="153"/>
      <c r="H54" s="153">
        <v>299433</v>
      </c>
      <c r="I54" s="153"/>
      <c r="J54" s="153"/>
      <c r="K54" s="153"/>
      <c r="L54" s="153">
        <f t="shared" si="1"/>
        <v>5046609</v>
      </c>
    </row>
    <row r="55" spans="1:12" ht="12.75">
      <c r="A55" s="10">
        <v>49</v>
      </c>
      <c r="B55" s="107" t="s">
        <v>407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>
        <f t="shared" si="1"/>
        <v>0</v>
      </c>
    </row>
    <row r="56" spans="1:12" ht="12.75">
      <c r="A56" s="10">
        <v>50</v>
      </c>
      <c r="B56" s="107" t="s">
        <v>408</v>
      </c>
      <c r="C56" s="153"/>
      <c r="D56" s="153"/>
      <c r="E56" s="153">
        <v>1219976</v>
      </c>
      <c r="F56" s="153"/>
      <c r="G56" s="153"/>
      <c r="H56" s="153"/>
      <c r="I56" s="153"/>
      <c r="J56" s="153"/>
      <c r="K56" s="153"/>
      <c r="L56" s="153">
        <f t="shared" si="1"/>
        <v>1219976</v>
      </c>
    </row>
    <row r="57" spans="1:12" ht="12.75">
      <c r="A57" s="10">
        <v>51</v>
      </c>
      <c r="B57" s="107" t="s">
        <v>409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>
        <f t="shared" si="1"/>
        <v>0</v>
      </c>
    </row>
    <row r="58" spans="1:12" ht="12.75">
      <c r="A58" s="10">
        <v>52</v>
      </c>
      <c r="B58" s="107" t="s">
        <v>410</v>
      </c>
      <c r="C58" s="153"/>
      <c r="D58" s="153"/>
      <c r="E58" s="153">
        <v>152676</v>
      </c>
      <c r="F58" s="153"/>
      <c r="G58" s="153"/>
      <c r="H58" s="153"/>
      <c r="I58" s="153"/>
      <c r="J58" s="153"/>
      <c r="K58" s="153"/>
      <c r="L58" s="153">
        <f t="shared" si="1"/>
        <v>152676</v>
      </c>
    </row>
    <row r="59" spans="1:12" ht="12.75">
      <c r="A59" s="10">
        <v>53</v>
      </c>
      <c r="B59" s="42" t="s">
        <v>463</v>
      </c>
      <c r="C59" s="153"/>
      <c r="D59" s="153"/>
      <c r="E59" s="153">
        <v>58141</v>
      </c>
      <c r="F59" s="153"/>
      <c r="G59" s="153"/>
      <c r="H59" s="153"/>
      <c r="I59" s="153"/>
      <c r="J59" s="153"/>
      <c r="K59" s="153"/>
      <c r="L59" s="153">
        <f t="shared" si="1"/>
        <v>58141</v>
      </c>
    </row>
    <row r="60" spans="1:12" ht="12.75">
      <c r="A60" s="10">
        <v>54</v>
      </c>
      <c r="B60" s="32" t="s">
        <v>442</v>
      </c>
      <c r="C60" s="153"/>
      <c r="D60" s="153"/>
      <c r="E60" s="153"/>
      <c r="F60" s="153"/>
      <c r="G60" s="153"/>
      <c r="H60" s="153"/>
      <c r="I60" s="153"/>
      <c r="J60" s="153">
        <v>958106</v>
      </c>
      <c r="K60" s="153"/>
      <c r="L60" s="153">
        <f t="shared" si="1"/>
        <v>958106</v>
      </c>
    </row>
    <row r="61" spans="1:12" ht="12.75">
      <c r="A61" s="10">
        <v>55</v>
      </c>
      <c r="B61" s="107" t="s">
        <v>411</v>
      </c>
      <c r="C61" s="154">
        <f>SUM(C42:C60)</f>
        <v>9844614</v>
      </c>
      <c r="D61" s="154">
        <f>SUM(D42:D60)</f>
        <v>2211009</v>
      </c>
      <c r="E61" s="154">
        <f>SUM(E42:E60)</f>
        <v>6784175</v>
      </c>
      <c r="F61" s="154">
        <f aca="true" t="shared" si="2" ref="F61:K61">SUM(F42:F60)</f>
        <v>1617369</v>
      </c>
      <c r="G61" s="154">
        <f t="shared" si="2"/>
        <v>223849</v>
      </c>
      <c r="H61" s="154">
        <f t="shared" si="2"/>
        <v>472276</v>
      </c>
      <c r="I61" s="154">
        <f t="shared" si="2"/>
        <v>0</v>
      </c>
      <c r="J61" s="154">
        <f t="shared" si="2"/>
        <v>958106</v>
      </c>
      <c r="K61" s="154">
        <f t="shared" si="2"/>
        <v>3293549</v>
      </c>
      <c r="L61" s="154">
        <f>SUM(L42:L60)</f>
        <v>25404947</v>
      </c>
    </row>
    <row r="62" spans="2:10" ht="12.75">
      <c r="B62" s="15"/>
      <c r="C62" s="15"/>
      <c r="D62" s="15"/>
      <c r="E62" s="15"/>
      <c r="F62" s="15"/>
      <c r="G62" s="15"/>
      <c r="H62" s="15"/>
      <c r="I62" s="15"/>
      <c r="J62" s="15"/>
    </row>
    <row r="63" spans="2:10" ht="12.75">
      <c r="B63" s="14"/>
      <c r="C63" s="14"/>
      <c r="D63" s="14"/>
      <c r="E63" s="14"/>
      <c r="F63" s="14"/>
      <c r="G63" s="14"/>
      <c r="H63" s="14"/>
      <c r="I63" s="14"/>
      <c r="J63" s="14"/>
    </row>
    <row r="64" spans="2:10" ht="12.75">
      <c r="B64" s="15"/>
      <c r="C64" s="15"/>
      <c r="D64" s="15"/>
      <c r="E64" s="15"/>
      <c r="F64" s="15"/>
      <c r="G64" s="15"/>
      <c r="H64" s="15"/>
      <c r="I64" s="15"/>
      <c r="J64" s="15"/>
    </row>
    <row r="65" spans="2:10" ht="12.75">
      <c r="B65" s="14"/>
      <c r="C65" s="14"/>
      <c r="D65" s="14"/>
      <c r="E65" s="14"/>
      <c r="F65" s="14"/>
      <c r="G65" s="14"/>
      <c r="H65" s="14"/>
      <c r="I65" s="14"/>
      <c r="J65" s="14"/>
    </row>
    <row r="66" spans="2:10" ht="12.75">
      <c r="B66" s="14"/>
      <c r="C66" s="14"/>
      <c r="D66" s="14"/>
      <c r="E66" s="14"/>
      <c r="F66" s="14"/>
      <c r="G66" s="14"/>
      <c r="H66" s="14"/>
      <c r="I66" s="14"/>
      <c r="J66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8515625" style="0" customWidth="1"/>
    <col min="2" max="2" width="29.8515625" style="0" customWidth="1"/>
    <col min="3" max="3" width="13.57421875" style="0" customWidth="1"/>
    <col min="4" max="4" width="14.28125" style="0" customWidth="1"/>
  </cols>
  <sheetData>
    <row r="1" spans="1:3" ht="12.75">
      <c r="A1" s="162" t="s">
        <v>473</v>
      </c>
      <c r="B1" s="162"/>
      <c r="C1" s="162"/>
    </row>
    <row r="2" ht="12.75">
      <c r="D2" t="s">
        <v>414</v>
      </c>
    </row>
    <row r="3" spans="1:4" ht="12.75">
      <c r="A3" s="163" t="s">
        <v>121</v>
      </c>
      <c r="B3" s="163"/>
      <c r="C3" s="163"/>
      <c r="D3" s="163"/>
    </row>
    <row r="4" spans="2:6" ht="12.75">
      <c r="B4" t="s">
        <v>66</v>
      </c>
      <c r="C4" t="s">
        <v>91</v>
      </c>
      <c r="D4" t="s">
        <v>97</v>
      </c>
      <c r="E4" s="1" t="s">
        <v>445</v>
      </c>
      <c r="F4" s="1" t="s">
        <v>129</v>
      </c>
    </row>
    <row r="5" spans="1:6" ht="12.75">
      <c r="A5" s="11" t="s">
        <v>139</v>
      </c>
      <c r="B5" s="11" t="s">
        <v>9</v>
      </c>
      <c r="C5" s="11" t="s">
        <v>182</v>
      </c>
      <c r="D5" s="10" t="s">
        <v>183</v>
      </c>
      <c r="E5" s="20" t="s">
        <v>148</v>
      </c>
      <c r="F5" s="20" t="s">
        <v>441</v>
      </c>
    </row>
    <row r="6" spans="1:6" ht="12.75">
      <c r="A6" s="10">
        <v>1</v>
      </c>
      <c r="B6" s="13" t="s">
        <v>448</v>
      </c>
      <c r="C6" s="10"/>
      <c r="D6" s="10"/>
      <c r="E6" s="10"/>
      <c r="F6" s="94">
        <v>88961</v>
      </c>
    </row>
    <row r="7" spans="1:6" ht="12.75">
      <c r="A7" s="37">
        <v>2</v>
      </c>
      <c r="B7" s="13" t="s">
        <v>449</v>
      </c>
      <c r="C7" s="10"/>
      <c r="D7" s="10"/>
      <c r="E7" s="10"/>
      <c r="F7" s="94">
        <v>24019</v>
      </c>
    </row>
    <row r="8" spans="1:6" ht="12.75">
      <c r="A8" s="37">
        <v>3</v>
      </c>
      <c r="B8" s="13" t="s">
        <v>450</v>
      </c>
      <c r="C8" s="10"/>
      <c r="D8" s="10"/>
      <c r="E8" s="10"/>
      <c r="F8" s="94">
        <v>157472</v>
      </c>
    </row>
    <row r="9" spans="1:6" ht="12.75">
      <c r="A9" s="37">
        <v>4</v>
      </c>
      <c r="B9" s="13" t="s">
        <v>449</v>
      </c>
      <c r="C9" s="10"/>
      <c r="D9" s="10"/>
      <c r="E9" s="10"/>
      <c r="F9" s="94">
        <v>42518</v>
      </c>
    </row>
    <row r="10" spans="1:6" ht="12.75">
      <c r="A10" s="37">
        <v>5</v>
      </c>
      <c r="B10" s="13" t="s">
        <v>451</v>
      </c>
      <c r="C10" s="10"/>
      <c r="D10" s="10"/>
      <c r="E10" s="10"/>
      <c r="F10" s="94">
        <v>55039</v>
      </c>
    </row>
    <row r="11" spans="1:6" ht="12.75">
      <c r="A11" s="37">
        <v>6</v>
      </c>
      <c r="B11" s="13" t="s">
        <v>449</v>
      </c>
      <c r="C11" s="10"/>
      <c r="D11" s="10"/>
      <c r="E11" s="10"/>
      <c r="F11" s="94">
        <v>14861</v>
      </c>
    </row>
    <row r="12" spans="1:6" ht="12.75">
      <c r="A12" s="37">
        <v>7</v>
      </c>
      <c r="B12" s="13" t="s">
        <v>452</v>
      </c>
      <c r="C12" s="10"/>
      <c r="D12" s="10"/>
      <c r="E12" s="10"/>
      <c r="F12" s="94">
        <v>70398</v>
      </c>
    </row>
    <row r="13" spans="1:6" ht="12.75">
      <c r="A13" s="37">
        <v>8</v>
      </c>
      <c r="B13" s="13" t="s">
        <v>449</v>
      </c>
      <c r="C13" s="10"/>
      <c r="D13" s="10"/>
      <c r="E13" s="10"/>
      <c r="F13" s="94">
        <v>19008</v>
      </c>
    </row>
    <row r="14" spans="1:6" ht="12.75">
      <c r="A14" s="37">
        <v>9</v>
      </c>
      <c r="B14" s="10"/>
      <c r="C14" s="10"/>
      <c r="D14" s="10"/>
      <c r="E14" s="10"/>
      <c r="F14" s="94"/>
    </row>
    <row r="15" spans="1:6" ht="12.75">
      <c r="A15" s="37">
        <v>10</v>
      </c>
      <c r="B15" s="10"/>
      <c r="C15" s="10"/>
      <c r="D15" s="10"/>
      <c r="E15" s="10"/>
      <c r="F15" s="94"/>
    </row>
    <row r="16" spans="1:6" ht="12.75">
      <c r="A16" s="10">
        <v>11</v>
      </c>
      <c r="B16" s="11" t="s">
        <v>88</v>
      </c>
      <c r="C16" s="11"/>
      <c r="D16" s="11"/>
      <c r="E16" s="10"/>
      <c r="F16" s="95">
        <f>F6+F7+F8+F9+F10+F11+F12+F13+F15+F14</f>
        <v>472276</v>
      </c>
    </row>
    <row r="17" spans="1:4" ht="12.75">
      <c r="A17" s="14"/>
      <c r="B17" s="14"/>
      <c r="C17" s="14"/>
      <c r="D17" s="14"/>
    </row>
    <row r="18" spans="1:4" ht="12.75">
      <c r="A18" s="14"/>
      <c r="B18" s="15"/>
      <c r="C18" s="15"/>
      <c r="D18" s="14"/>
    </row>
    <row r="19" spans="1:4" ht="12.75">
      <c r="A19" s="14"/>
      <c r="B19" s="14"/>
      <c r="C19" s="14"/>
      <c r="D19" s="14"/>
    </row>
    <row r="20" spans="1:4" ht="12.75">
      <c r="A20" s="14"/>
      <c r="B20" s="15"/>
      <c r="C20" s="14"/>
      <c r="D20" s="14"/>
    </row>
    <row r="21" spans="1:4" ht="12.75">
      <c r="A21" s="14"/>
      <c r="B21" s="14"/>
      <c r="C21" s="14"/>
      <c r="D21" s="14"/>
    </row>
    <row r="22" spans="1:4" ht="12.75">
      <c r="A22" s="14"/>
      <c r="B22" s="14"/>
      <c r="C22" s="14"/>
      <c r="D22" s="14"/>
    </row>
    <row r="23" spans="1:4" ht="12.75">
      <c r="A23" s="14"/>
      <c r="B23" s="14"/>
      <c r="C23" s="15"/>
      <c r="D23" s="14"/>
    </row>
    <row r="24" spans="1:4" ht="12.75">
      <c r="A24" s="14"/>
      <c r="B24" s="14"/>
      <c r="C24" s="14"/>
      <c r="D24" s="14"/>
    </row>
    <row r="25" spans="1:4" ht="12.75">
      <c r="A25" s="14"/>
      <c r="B25" s="15"/>
      <c r="C25" s="15"/>
      <c r="D25" s="14"/>
    </row>
  </sheetData>
  <sheetProtection/>
  <mergeCells count="2">
    <mergeCell ref="A1:C1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421875" style="0" bestFit="1" customWidth="1"/>
    <col min="2" max="2" width="44.7109375" style="0" bestFit="1" customWidth="1"/>
  </cols>
  <sheetData>
    <row r="1" ht="12.75">
      <c r="B1" s="1" t="s">
        <v>474</v>
      </c>
    </row>
    <row r="2" ht="12.75">
      <c r="C2" t="s">
        <v>414</v>
      </c>
    </row>
    <row r="3" ht="12.75">
      <c r="B3" s="5" t="s">
        <v>71</v>
      </c>
    </row>
    <row r="4" spans="1:5" ht="12.75">
      <c r="A4" t="s">
        <v>188</v>
      </c>
      <c r="B4" t="s">
        <v>66</v>
      </c>
      <c r="C4" t="s">
        <v>127</v>
      </c>
      <c r="D4" t="s">
        <v>97</v>
      </c>
      <c r="E4" t="s">
        <v>98</v>
      </c>
    </row>
    <row r="5" spans="1:5" ht="12.75">
      <c r="A5" s="10">
        <v>1</v>
      </c>
      <c r="B5" s="11" t="s">
        <v>174</v>
      </c>
      <c r="C5" s="11" t="s">
        <v>70</v>
      </c>
      <c r="D5" s="11" t="s">
        <v>125</v>
      </c>
      <c r="E5" s="11" t="s">
        <v>175</v>
      </c>
    </row>
    <row r="6" spans="1:5" ht="12.75">
      <c r="A6" s="10">
        <v>2</v>
      </c>
      <c r="B6" s="11" t="s">
        <v>169</v>
      </c>
      <c r="C6" s="11"/>
      <c r="D6" s="11"/>
      <c r="E6" s="11" t="s">
        <v>176</v>
      </c>
    </row>
    <row r="7" spans="1:5" ht="12.75">
      <c r="A7" s="10">
        <v>3</v>
      </c>
      <c r="B7" s="10" t="s">
        <v>412</v>
      </c>
      <c r="C7" s="10">
        <v>2</v>
      </c>
      <c r="D7" s="10">
        <v>2</v>
      </c>
      <c r="E7" s="111">
        <f>C7*D7/12</f>
        <v>0.3333333333333333</v>
      </c>
    </row>
    <row r="8" spans="1:5" ht="12.75">
      <c r="A8" s="10"/>
      <c r="B8" s="13" t="s">
        <v>453</v>
      </c>
      <c r="C8" s="10">
        <v>1</v>
      </c>
      <c r="D8" s="10">
        <v>7.5</v>
      </c>
      <c r="E8" s="111">
        <f>C8*D8/12</f>
        <v>0.625</v>
      </c>
    </row>
    <row r="9" spans="1:5" ht="12.75">
      <c r="A9" s="10"/>
      <c r="B9" s="13" t="s">
        <v>453</v>
      </c>
      <c r="C9" s="10">
        <v>1</v>
      </c>
      <c r="D9" s="10">
        <v>6</v>
      </c>
      <c r="E9" s="111">
        <f>C9*D9/12</f>
        <v>0.5</v>
      </c>
    </row>
    <row r="10" spans="1:5" ht="12.75">
      <c r="A10" s="10"/>
      <c r="B10" s="13" t="s">
        <v>453</v>
      </c>
      <c r="C10" s="10">
        <v>4</v>
      </c>
      <c r="D10" s="10">
        <v>8</v>
      </c>
      <c r="E10" s="111">
        <f>C10*D10/12</f>
        <v>2.6666666666666665</v>
      </c>
    </row>
    <row r="11" spans="1:5" ht="12.75">
      <c r="A11" s="10"/>
      <c r="B11" s="13" t="s">
        <v>453</v>
      </c>
      <c r="C11" s="10">
        <v>1</v>
      </c>
      <c r="D11" s="10">
        <v>1</v>
      </c>
      <c r="E11" s="111">
        <f>C11*D11/12</f>
        <v>0.08333333333333333</v>
      </c>
    </row>
    <row r="12" spans="1:5" ht="12.75">
      <c r="A12" s="10">
        <v>4</v>
      </c>
      <c r="B12" s="20" t="s">
        <v>63</v>
      </c>
      <c r="C12" s="10">
        <f>C7+C8+C9+C10+C11</f>
        <v>9</v>
      </c>
      <c r="D12" s="10">
        <f>D7+D8+D9+D10+D11</f>
        <v>24.5</v>
      </c>
      <c r="E12" s="111">
        <f>E7+E8+E9+E10+E11</f>
        <v>4.208333333333333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46.57421875" style="0" customWidth="1"/>
    <col min="3" max="14" width="9.28125" style="0" customWidth="1"/>
    <col min="15" max="15" width="10.140625" style="0" bestFit="1" customWidth="1"/>
  </cols>
  <sheetData>
    <row r="1" ht="12.75">
      <c r="B1" s="1" t="s">
        <v>475</v>
      </c>
    </row>
    <row r="2" spans="2:5" ht="12.75">
      <c r="B2" t="s">
        <v>414</v>
      </c>
      <c r="E2" s="1" t="s">
        <v>427</v>
      </c>
    </row>
    <row r="3" spans="2:11" ht="12.75">
      <c r="B3" s="5" t="s">
        <v>73</v>
      </c>
      <c r="C3" s="1"/>
      <c r="D3" s="1"/>
      <c r="E3" s="1"/>
      <c r="F3" s="1"/>
      <c r="G3" s="1"/>
      <c r="H3" s="1"/>
      <c r="I3" s="1"/>
      <c r="J3" s="1"/>
      <c r="K3" s="1"/>
    </row>
    <row r="4" spans="1:15" ht="12.75">
      <c r="A4" s="10"/>
      <c r="B4" s="10" t="s">
        <v>66</v>
      </c>
      <c r="C4" s="10" t="s">
        <v>127</v>
      </c>
      <c r="D4" s="10" t="s">
        <v>97</v>
      </c>
      <c r="E4" s="10" t="s">
        <v>98</v>
      </c>
      <c r="F4" s="10" t="s">
        <v>136</v>
      </c>
      <c r="G4" s="10" t="s">
        <v>137</v>
      </c>
      <c r="H4" s="10" t="s">
        <v>138</v>
      </c>
      <c r="I4" s="10" t="s">
        <v>140</v>
      </c>
      <c r="J4" s="10" t="s">
        <v>68</v>
      </c>
      <c r="K4" s="10" t="s">
        <v>141</v>
      </c>
      <c r="L4" s="10" t="s">
        <v>142</v>
      </c>
      <c r="M4" s="10" t="s">
        <v>143</v>
      </c>
      <c r="N4" s="10" t="s">
        <v>144</v>
      </c>
      <c r="O4" s="10" t="s">
        <v>145</v>
      </c>
    </row>
    <row r="5" spans="1:15" ht="12.75">
      <c r="A5" s="10">
        <v>1</v>
      </c>
      <c r="B5" s="11" t="s">
        <v>86</v>
      </c>
      <c r="C5" s="11" t="s">
        <v>49</v>
      </c>
      <c r="D5" s="11" t="s">
        <v>50</v>
      </c>
      <c r="E5" s="11" t="s">
        <v>51</v>
      </c>
      <c r="F5" s="11" t="s">
        <v>52</v>
      </c>
      <c r="G5" s="11" t="s">
        <v>53</v>
      </c>
      <c r="H5" s="11" t="s">
        <v>54</v>
      </c>
      <c r="I5" s="11" t="s">
        <v>55</v>
      </c>
      <c r="J5" s="11" t="s">
        <v>56</v>
      </c>
      <c r="K5" s="11" t="s">
        <v>57</v>
      </c>
      <c r="L5" s="11" t="s">
        <v>58</v>
      </c>
      <c r="M5" s="11" t="s">
        <v>59</v>
      </c>
      <c r="N5" s="11" t="s">
        <v>60</v>
      </c>
      <c r="O5" s="11" t="s">
        <v>110</v>
      </c>
    </row>
    <row r="6" spans="1:15" ht="12.75">
      <c r="A6" s="63">
        <v>2</v>
      </c>
      <c r="B6" s="112" t="s">
        <v>15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7" ht="12.75">
      <c r="A7" s="10">
        <v>3</v>
      </c>
      <c r="B7" s="84" t="s">
        <v>178</v>
      </c>
      <c r="C7" s="99">
        <v>960039</v>
      </c>
      <c r="D7" s="99">
        <v>960043</v>
      </c>
      <c r="E7" s="99">
        <v>960039</v>
      </c>
      <c r="F7" s="99">
        <v>960039</v>
      </c>
      <c r="G7" s="99">
        <v>960039</v>
      </c>
      <c r="H7" s="99">
        <v>973534</v>
      </c>
      <c r="I7" s="99">
        <v>960039</v>
      </c>
      <c r="J7" s="99">
        <v>960039</v>
      </c>
      <c r="K7" s="99">
        <v>960039</v>
      </c>
      <c r="L7" s="99">
        <v>960039</v>
      </c>
      <c r="M7" s="99">
        <v>1440821</v>
      </c>
      <c r="N7" s="99">
        <v>1006409</v>
      </c>
      <c r="O7" s="99">
        <f>SUM(C7:N7)</f>
        <v>12061119</v>
      </c>
      <c r="P7" s="108"/>
      <c r="Q7" s="14"/>
    </row>
    <row r="8" spans="1:17" ht="12.75">
      <c r="A8" s="10">
        <v>4</v>
      </c>
      <c r="B8" s="85" t="s">
        <v>122</v>
      </c>
      <c r="C8" s="99">
        <v>126380</v>
      </c>
      <c r="D8" s="99">
        <v>137360</v>
      </c>
      <c r="E8" s="99">
        <v>137360</v>
      </c>
      <c r="F8" s="99">
        <v>21100</v>
      </c>
      <c r="G8" s="99">
        <v>21100</v>
      </c>
      <c r="H8" s="99">
        <v>285630</v>
      </c>
      <c r="I8" s="99">
        <v>21100</v>
      </c>
      <c r="J8" s="99">
        <v>21100</v>
      </c>
      <c r="K8" s="99">
        <v>21100</v>
      </c>
      <c r="L8" s="99">
        <v>21100</v>
      </c>
      <c r="M8" s="99">
        <v>2435965</v>
      </c>
      <c r="N8" s="99">
        <v>1286300</v>
      </c>
      <c r="O8" s="99">
        <f aca="true" t="shared" si="0" ref="O8:O26">SUM(C8:N8)</f>
        <v>4535595</v>
      </c>
      <c r="P8" s="155"/>
      <c r="Q8" s="14"/>
    </row>
    <row r="9" spans="1:17" ht="12.75">
      <c r="A9" s="10">
        <v>5</v>
      </c>
      <c r="B9" s="84" t="s">
        <v>67</v>
      </c>
      <c r="C9" s="99"/>
      <c r="D9" s="99"/>
      <c r="E9" s="99">
        <v>75420</v>
      </c>
      <c r="F9" s="99">
        <v>175416</v>
      </c>
      <c r="G9" s="99">
        <v>105416</v>
      </c>
      <c r="H9" s="99">
        <v>75416</v>
      </c>
      <c r="I9" s="99">
        <v>154353</v>
      </c>
      <c r="J9" s="99">
        <v>5416</v>
      </c>
      <c r="K9" s="99">
        <v>175420</v>
      </c>
      <c r="L9" s="99">
        <v>352237</v>
      </c>
      <c r="M9" s="99">
        <v>514718</v>
      </c>
      <c r="N9" s="99">
        <v>505405</v>
      </c>
      <c r="O9" s="99">
        <f t="shared" si="0"/>
        <v>2139217</v>
      </c>
      <c r="P9" s="155"/>
      <c r="Q9" s="14"/>
    </row>
    <row r="10" spans="1:17" ht="12.75">
      <c r="A10" s="10">
        <v>6</v>
      </c>
      <c r="B10" s="84" t="s">
        <v>108</v>
      </c>
      <c r="C10" s="99">
        <v>107000</v>
      </c>
      <c r="D10" s="99">
        <v>88250</v>
      </c>
      <c r="E10" s="99">
        <v>10000</v>
      </c>
      <c r="F10" s="99">
        <v>8250</v>
      </c>
      <c r="G10" s="99">
        <v>58250</v>
      </c>
      <c r="H10" s="99">
        <v>108250</v>
      </c>
      <c r="I10" s="99">
        <v>58213</v>
      </c>
      <c r="J10" s="99">
        <v>108250</v>
      </c>
      <c r="K10" s="99">
        <v>8250</v>
      </c>
      <c r="L10" s="99">
        <v>8250</v>
      </c>
      <c r="M10" s="99">
        <v>370500</v>
      </c>
      <c r="N10" s="99">
        <v>588472</v>
      </c>
      <c r="O10" s="99">
        <f t="shared" si="0"/>
        <v>1521935</v>
      </c>
      <c r="P10" s="155"/>
      <c r="Q10" s="14"/>
    </row>
    <row r="11" spans="1:15" ht="12.75">
      <c r="A11" s="10">
        <v>7</v>
      </c>
      <c r="B11" s="84" t="s">
        <v>170</v>
      </c>
      <c r="C11" s="99"/>
      <c r="D11" s="99"/>
      <c r="E11" s="99"/>
      <c r="F11" s="99"/>
      <c r="G11" s="99"/>
      <c r="H11" s="99"/>
      <c r="I11" s="99"/>
      <c r="J11" s="99"/>
      <c r="K11" s="99"/>
      <c r="L11" s="99">
        <v>62385</v>
      </c>
      <c r="M11" s="99">
        <v>62385</v>
      </c>
      <c r="N11" s="99">
        <v>62385</v>
      </c>
      <c r="O11" s="99">
        <f t="shared" si="0"/>
        <v>187155</v>
      </c>
    </row>
    <row r="12" spans="1:15" ht="12.75">
      <c r="A12" s="10">
        <v>8</v>
      </c>
      <c r="B12" s="84" t="s">
        <v>69</v>
      </c>
      <c r="C12" s="99"/>
      <c r="D12" s="99"/>
      <c r="E12" s="99"/>
      <c r="F12" s="99"/>
      <c r="G12" s="99"/>
      <c r="H12" s="99">
        <v>299433</v>
      </c>
      <c r="I12" s="99"/>
      <c r="J12" s="99"/>
      <c r="K12" s="99"/>
      <c r="L12" s="99"/>
      <c r="M12" s="99"/>
      <c r="N12" s="99"/>
      <c r="O12" s="99">
        <f t="shared" si="0"/>
        <v>299433</v>
      </c>
    </row>
    <row r="13" spans="1:15" ht="12.75">
      <c r="A13" s="10">
        <v>9</v>
      </c>
      <c r="B13" s="86" t="s">
        <v>171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>
        <f t="shared" si="0"/>
        <v>0</v>
      </c>
    </row>
    <row r="14" spans="1:15" ht="12.75">
      <c r="A14" s="10">
        <v>10</v>
      </c>
      <c r="B14" s="86" t="s">
        <v>172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>
        <f t="shared" si="0"/>
        <v>0</v>
      </c>
    </row>
    <row r="15" spans="1:17" ht="27.75" customHeight="1">
      <c r="A15" s="10">
        <v>11</v>
      </c>
      <c r="B15" s="84" t="s">
        <v>109</v>
      </c>
      <c r="C15" s="99">
        <v>383352</v>
      </c>
      <c r="D15" s="99">
        <v>391118</v>
      </c>
      <c r="E15" s="99">
        <v>393952</v>
      </c>
      <c r="F15" s="99">
        <v>411966</v>
      </c>
      <c r="G15" s="99">
        <v>431966</v>
      </c>
      <c r="H15" s="99">
        <v>618575</v>
      </c>
      <c r="I15" s="99">
        <v>383066</v>
      </c>
      <c r="J15" s="99">
        <v>481966</v>
      </c>
      <c r="K15" s="99">
        <v>493162</v>
      </c>
      <c r="L15" s="99">
        <v>172761</v>
      </c>
      <c r="M15" s="99">
        <v>0</v>
      </c>
      <c r="N15" s="99">
        <v>0</v>
      </c>
      <c r="O15" s="99">
        <f t="shared" si="0"/>
        <v>4161884</v>
      </c>
      <c r="P15" s="108"/>
      <c r="Q15" s="14"/>
    </row>
    <row r="16" spans="1:16" ht="12.75">
      <c r="A16" s="10">
        <v>12</v>
      </c>
      <c r="B16" s="84" t="s">
        <v>123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>
        <f t="shared" si="0"/>
        <v>0</v>
      </c>
      <c r="P16" s="108"/>
    </row>
    <row r="17" spans="1:16" ht="12.75">
      <c r="A17" s="10">
        <v>13</v>
      </c>
      <c r="B17" s="84" t="s">
        <v>465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>
        <v>498609</v>
      </c>
      <c r="O17" s="99">
        <f t="shared" si="0"/>
        <v>498609</v>
      </c>
      <c r="P17" s="108"/>
    </row>
    <row r="18" spans="1:17" ht="12.75">
      <c r="A18" s="10">
        <v>14</v>
      </c>
      <c r="B18" s="87" t="s">
        <v>61</v>
      </c>
      <c r="C18" s="95">
        <f>SUM(C7:C17)</f>
        <v>1576771</v>
      </c>
      <c r="D18" s="95">
        <f aca="true" t="shared" si="1" ref="D18:N18">SUM(D7:D17)</f>
        <v>1576771</v>
      </c>
      <c r="E18" s="95">
        <f t="shared" si="1"/>
        <v>1576771</v>
      </c>
      <c r="F18" s="95">
        <f t="shared" si="1"/>
        <v>1576771</v>
      </c>
      <c r="G18" s="95">
        <f t="shared" si="1"/>
        <v>1576771</v>
      </c>
      <c r="H18" s="95">
        <f t="shared" si="1"/>
        <v>2360838</v>
      </c>
      <c r="I18" s="95">
        <f t="shared" si="1"/>
        <v>1576771</v>
      </c>
      <c r="J18" s="95">
        <f t="shared" si="1"/>
        <v>1576771</v>
      </c>
      <c r="K18" s="95">
        <f t="shared" si="1"/>
        <v>1657971</v>
      </c>
      <c r="L18" s="95">
        <f t="shared" si="1"/>
        <v>1576772</v>
      </c>
      <c r="M18" s="95">
        <f t="shared" si="1"/>
        <v>4824389</v>
      </c>
      <c r="N18" s="95">
        <f t="shared" si="1"/>
        <v>3947580</v>
      </c>
      <c r="O18" s="95">
        <f>SUM(O7:O17)</f>
        <v>25404947</v>
      </c>
      <c r="P18" s="124"/>
      <c r="Q18" s="14"/>
    </row>
    <row r="19" spans="1:15" ht="12.75">
      <c r="A19" s="14"/>
      <c r="B19" s="4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5"/>
    </row>
    <row r="20" spans="1:15" ht="12.75">
      <c r="A20" s="14">
        <v>15</v>
      </c>
      <c r="B20" s="112" t="s">
        <v>16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26"/>
    </row>
    <row r="21" spans="1:15" ht="12.75">
      <c r="A21" s="63">
        <v>16</v>
      </c>
      <c r="B21" s="88" t="s">
        <v>413</v>
      </c>
      <c r="C21" s="99">
        <v>1004635</v>
      </c>
      <c r="D21" s="99">
        <v>1004635</v>
      </c>
      <c r="E21" s="99">
        <v>1004635</v>
      </c>
      <c r="F21" s="99">
        <v>1004635</v>
      </c>
      <c r="G21" s="99">
        <v>1004635</v>
      </c>
      <c r="H21" s="99">
        <v>1004635</v>
      </c>
      <c r="I21" s="99">
        <v>1004635</v>
      </c>
      <c r="J21" s="99">
        <v>1004635</v>
      </c>
      <c r="K21" s="99">
        <v>1004635</v>
      </c>
      <c r="L21" s="99">
        <v>1004636</v>
      </c>
      <c r="M21" s="99">
        <v>1004636</v>
      </c>
      <c r="N21" s="99">
        <v>1004636</v>
      </c>
      <c r="O21" s="99">
        <f>SUM(C21:N21)</f>
        <v>12055623</v>
      </c>
    </row>
    <row r="22" spans="1:15" ht="12.75">
      <c r="A22" s="10">
        <v>18</v>
      </c>
      <c r="B22" s="88" t="s">
        <v>74</v>
      </c>
      <c r="C22" s="99">
        <v>450508</v>
      </c>
      <c r="D22" s="99">
        <v>450508</v>
      </c>
      <c r="E22" s="99">
        <v>450508</v>
      </c>
      <c r="F22" s="99">
        <v>450508</v>
      </c>
      <c r="G22" s="99">
        <v>450508</v>
      </c>
      <c r="H22" s="99">
        <v>360705</v>
      </c>
      <c r="I22" s="99">
        <v>450508</v>
      </c>
      <c r="J22" s="99">
        <v>450508</v>
      </c>
      <c r="K22" s="99">
        <v>450508</v>
      </c>
      <c r="L22" s="99">
        <v>450508</v>
      </c>
      <c r="M22" s="99">
        <v>1233501</v>
      </c>
      <c r="N22" s="99">
        <v>1135397</v>
      </c>
      <c r="O22" s="99">
        <f t="shared" si="0"/>
        <v>6784175</v>
      </c>
    </row>
    <row r="23" spans="1:15" ht="12.75">
      <c r="A23" s="10">
        <v>19</v>
      </c>
      <c r="B23" s="88" t="s">
        <v>181</v>
      </c>
      <c r="C23" s="99">
        <v>11394</v>
      </c>
      <c r="D23" s="99">
        <v>11394</v>
      </c>
      <c r="E23" s="99">
        <v>11394</v>
      </c>
      <c r="F23" s="99">
        <v>11394</v>
      </c>
      <c r="G23" s="99">
        <v>11394</v>
      </c>
      <c r="H23" s="99">
        <v>13354</v>
      </c>
      <c r="I23" s="99">
        <v>11394</v>
      </c>
      <c r="J23" s="99">
        <v>11394</v>
      </c>
      <c r="K23" s="99">
        <v>11394</v>
      </c>
      <c r="L23" s="99">
        <v>11394</v>
      </c>
      <c r="M23" s="99">
        <v>96549</v>
      </c>
      <c r="N23" s="99">
        <v>11400</v>
      </c>
      <c r="O23" s="99">
        <f t="shared" si="0"/>
        <v>223849</v>
      </c>
    </row>
    <row r="24" spans="1:15" ht="12.75">
      <c r="A24" s="10">
        <v>20</v>
      </c>
      <c r="B24" s="88" t="s">
        <v>75</v>
      </c>
      <c r="C24" s="99">
        <v>110234</v>
      </c>
      <c r="D24" s="99">
        <v>110234</v>
      </c>
      <c r="E24" s="99">
        <v>110234</v>
      </c>
      <c r="F24" s="99">
        <v>110234</v>
      </c>
      <c r="G24" s="99">
        <v>110234</v>
      </c>
      <c r="H24" s="99">
        <v>110234</v>
      </c>
      <c r="I24" s="99">
        <v>110234</v>
      </c>
      <c r="J24" s="99">
        <v>110234</v>
      </c>
      <c r="K24" s="99">
        <v>191434</v>
      </c>
      <c r="L24" s="99">
        <v>110234</v>
      </c>
      <c r="M24" s="99">
        <v>323594</v>
      </c>
      <c r="N24" s="99">
        <v>110235</v>
      </c>
      <c r="O24" s="99">
        <f t="shared" si="0"/>
        <v>1617369</v>
      </c>
    </row>
    <row r="25" spans="1:15" ht="12.75">
      <c r="A25" s="10">
        <v>21</v>
      </c>
      <c r="B25" s="88" t="s">
        <v>76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>
        <v>2116246</v>
      </c>
      <c r="N25" s="99">
        <v>1177303</v>
      </c>
      <c r="O25" s="99">
        <f t="shared" si="0"/>
        <v>3293549</v>
      </c>
    </row>
    <row r="26" spans="1:15" ht="12.75">
      <c r="A26" s="10">
        <v>22</v>
      </c>
      <c r="B26" s="88" t="s">
        <v>9</v>
      </c>
      <c r="C26" s="99"/>
      <c r="D26" s="99"/>
      <c r="E26" s="99"/>
      <c r="F26" s="99"/>
      <c r="G26" s="99"/>
      <c r="H26" s="99">
        <v>412413</v>
      </c>
      <c r="I26" s="99"/>
      <c r="J26" s="99"/>
      <c r="K26" s="99"/>
      <c r="L26" s="99"/>
      <c r="M26" s="99">
        <v>59863</v>
      </c>
      <c r="N26" s="99"/>
      <c r="O26" s="99">
        <f t="shared" si="0"/>
        <v>472276</v>
      </c>
    </row>
    <row r="27" spans="1:15" ht="12.75">
      <c r="A27" s="10">
        <v>23</v>
      </c>
      <c r="B27" s="88" t="s">
        <v>420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>
        <f>SUM(C27:N27)</f>
        <v>0</v>
      </c>
    </row>
    <row r="28" spans="1:15" ht="12.75">
      <c r="A28" s="10">
        <v>24</v>
      </c>
      <c r="B28" s="32" t="s">
        <v>442</v>
      </c>
      <c r="C28" s="99"/>
      <c r="D28" s="99"/>
      <c r="E28" s="99"/>
      <c r="F28" s="99"/>
      <c r="G28" s="99"/>
      <c r="H28" s="99">
        <v>459497</v>
      </c>
      <c r="I28" s="99"/>
      <c r="J28" s="99"/>
      <c r="K28" s="99"/>
      <c r="L28" s="99"/>
      <c r="M28" s="99"/>
      <c r="N28" s="99">
        <v>498609</v>
      </c>
      <c r="O28" s="99">
        <f>SUM(C28:N28)</f>
        <v>958106</v>
      </c>
    </row>
    <row r="29" spans="1:15" ht="12.75">
      <c r="A29" s="10">
        <v>25</v>
      </c>
      <c r="B29" s="89" t="s">
        <v>62</v>
      </c>
      <c r="C29" s="95">
        <f>SUM(C21:C28)</f>
        <v>1576771</v>
      </c>
      <c r="D29" s="95">
        <f aca="true" t="shared" si="2" ref="D29:N29">SUM(D21:D28)</f>
        <v>1576771</v>
      </c>
      <c r="E29" s="95">
        <f t="shared" si="2"/>
        <v>1576771</v>
      </c>
      <c r="F29" s="95">
        <f t="shared" si="2"/>
        <v>1576771</v>
      </c>
      <c r="G29" s="95">
        <f t="shared" si="2"/>
        <v>1576771</v>
      </c>
      <c r="H29" s="95">
        <f t="shared" si="2"/>
        <v>2360838</v>
      </c>
      <c r="I29" s="95">
        <f t="shared" si="2"/>
        <v>1576771</v>
      </c>
      <c r="J29" s="95">
        <f t="shared" si="2"/>
        <v>1576771</v>
      </c>
      <c r="K29" s="95">
        <f t="shared" si="2"/>
        <v>1657971</v>
      </c>
      <c r="L29" s="95">
        <f t="shared" si="2"/>
        <v>1576772</v>
      </c>
      <c r="M29" s="95">
        <f t="shared" si="2"/>
        <v>4834389</v>
      </c>
      <c r="N29" s="95">
        <f t="shared" si="2"/>
        <v>3937580</v>
      </c>
      <c r="O29" s="95">
        <f>SUM(O21:O28)</f>
        <v>25404947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49.57421875" style="0" customWidth="1"/>
    <col min="3" max="3" width="8.8515625" style="0" customWidth="1"/>
    <col min="4" max="4" width="19.00390625" style="0" customWidth="1"/>
  </cols>
  <sheetData>
    <row r="1" ht="12.75">
      <c r="B1" s="1" t="s">
        <v>476</v>
      </c>
    </row>
    <row r="2" ht="12.75">
      <c r="B2" t="s">
        <v>414</v>
      </c>
    </row>
    <row r="3" ht="12.75">
      <c r="B3" s="5" t="s">
        <v>124</v>
      </c>
    </row>
    <row r="4" spans="1:4" ht="12.75">
      <c r="A4" s="10" t="s">
        <v>187</v>
      </c>
      <c r="B4" s="10" t="s">
        <v>66</v>
      </c>
      <c r="C4" s="10" t="s">
        <v>127</v>
      </c>
      <c r="D4" s="10" t="s">
        <v>95</v>
      </c>
    </row>
    <row r="5" spans="1:4" ht="12.75">
      <c r="A5" s="10">
        <v>1</v>
      </c>
      <c r="B5" s="11" t="s">
        <v>0</v>
      </c>
      <c r="C5" s="13" t="s">
        <v>430</v>
      </c>
      <c r="D5" s="10"/>
    </row>
    <row r="6" spans="1:4" ht="12.75">
      <c r="A6" s="10"/>
      <c r="B6" s="10"/>
      <c r="C6" s="10"/>
      <c r="D6" s="10"/>
    </row>
    <row r="7" spans="1:4" ht="12.75">
      <c r="A7" s="10">
        <v>2</v>
      </c>
      <c r="B7" s="11" t="s">
        <v>146</v>
      </c>
      <c r="C7" s="11" t="s">
        <v>126</v>
      </c>
      <c r="D7" s="13" t="s">
        <v>441</v>
      </c>
    </row>
    <row r="8" spans="1:4" ht="12.75">
      <c r="A8" s="10">
        <v>3</v>
      </c>
      <c r="B8" s="11" t="s">
        <v>84</v>
      </c>
      <c r="C8" s="10"/>
      <c r="D8" s="10"/>
    </row>
    <row r="9" spans="1:4" ht="12.75">
      <c r="A9" s="10">
        <v>4</v>
      </c>
      <c r="B9" s="13" t="s">
        <v>429</v>
      </c>
      <c r="C9" s="94">
        <v>71256</v>
      </c>
      <c r="D9" s="94">
        <v>71256</v>
      </c>
    </row>
    <row r="10" spans="1:4" ht="12.75">
      <c r="A10" s="10">
        <v>5</v>
      </c>
      <c r="B10" s="13" t="s">
        <v>431</v>
      </c>
      <c r="C10" s="94">
        <v>40743</v>
      </c>
      <c r="D10" s="94">
        <v>30879</v>
      </c>
    </row>
    <row r="11" spans="1:4" ht="12.75">
      <c r="A11" s="10">
        <v>6</v>
      </c>
      <c r="B11" s="13" t="s">
        <v>432</v>
      </c>
      <c r="C11" s="94">
        <v>10150</v>
      </c>
      <c r="D11" s="94">
        <v>10150</v>
      </c>
    </row>
    <row r="12" spans="1:4" ht="12.75">
      <c r="A12" s="10">
        <v>7</v>
      </c>
      <c r="B12" s="13" t="s">
        <v>433</v>
      </c>
      <c r="C12" s="94">
        <v>6160</v>
      </c>
      <c r="D12" s="94">
        <v>6230</v>
      </c>
    </row>
    <row r="13" spans="1:4" ht="12.75">
      <c r="A13" s="10">
        <v>8</v>
      </c>
      <c r="B13" s="13" t="s">
        <v>434</v>
      </c>
      <c r="C13" s="94">
        <v>1980</v>
      </c>
      <c r="D13" s="94">
        <v>1960</v>
      </c>
    </row>
    <row r="14" spans="1:4" ht="12.75">
      <c r="A14" s="10">
        <v>9</v>
      </c>
      <c r="B14" s="13" t="s">
        <v>435</v>
      </c>
      <c r="C14" s="94">
        <v>1000</v>
      </c>
      <c r="D14" s="94">
        <v>1000</v>
      </c>
    </row>
    <row r="15" spans="1:4" ht="12.75">
      <c r="A15" s="10">
        <v>10</v>
      </c>
      <c r="B15" s="13" t="s">
        <v>436</v>
      </c>
      <c r="C15" s="94">
        <v>5445</v>
      </c>
      <c r="D15" s="94">
        <v>13274</v>
      </c>
    </row>
    <row r="16" spans="1:4" ht="12.75">
      <c r="A16" s="10">
        <v>11</v>
      </c>
      <c r="B16" s="13" t="s">
        <v>454</v>
      </c>
      <c r="C16" s="94"/>
      <c r="D16" s="94">
        <v>1960</v>
      </c>
    </row>
    <row r="17" spans="1:4" ht="12.75">
      <c r="A17" s="10">
        <v>12</v>
      </c>
      <c r="B17" s="13" t="s">
        <v>455</v>
      </c>
      <c r="C17" s="94"/>
      <c r="D17" s="94">
        <v>5940</v>
      </c>
    </row>
    <row r="18" spans="1:4" ht="12.75">
      <c r="A18" s="10">
        <v>13</v>
      </c>
      <c r="B18" s="13" t="s">
        <v>458</v>
      </c>
      <c r="C18" s="94"/>
      <c r="D18" s="94">
        <v>81200</v>
      </c>
    </row>
    <row r="19" spans="1:4" ht="12.75">
      <c r="A19" s="10">
        <v>14</v>
      </c>
      <c r="B19" s="54"/>
      <c r="C19" s="94"/>
      <c r="D19" s="94"/>
    </row>
    <row r="20" spans="1:4" ht="12.75">
      <c r="A20" s="10">
        <v>15</v>
      </c>
      <c r="B20" s="11" t="s">
        <v>72</v>
      </c>
      <c r="C20" s="95">
        <f>SUM(C9:C19)</f>
        <v>136734</v>
      </c>
      <c r="D20" s="95">
        <f>SUM(D9:D19)</f>
        <v>223849</v>
      </c>
    </row>
    <row r="21" spans="1:4" ht="12.75">
      <c r="A21" s="10"/>
      <c r="B21" s="10"/>
      <c r="C21" s="10"/>
      <c r="D21" s="10"/>
    </row>
    <row r="22" spans="1:4" ht="12.75">
      <c r="A22" s="10">
        <v>16</v>
      </c>
      <c r="B22" s="11" t="s">
        <v>177</v>
      </c>
      <c r="C22" s="10"/>
      <c r="D22" s="10"/>
    </row>
    <row r="23" spans="1:4" ht="12.75">
      <c r="A23" s="10"/>
      <c r="B23" s="11"/>
      <c r="C23" s="10"/>
      <c r="D23" s="10"/>
    </row>
    <row r="24" spans="1:4" ht="12.75">
      <c r="A24" s="10">
        <v>17</v>
      </c>
      <c r="B24" s="10"/>
      <c r="C24" s="10"/>
      <c r="D24" s="10"/>
    </row>
    <row r="25" spans="1:4" ht="12.75">
      <c r="A25" s="10">
        <v>18</v>
      </c>
      <c r="B25" s="10"/>
      <c r="C25" s="10"/>
      <c r="D25" s="10"/>
    </row>
    <row r="26" spans="1:4" ht="12.75">
      <c r="A26" s="10">
        <v>19</v>
      </c>
      <c r="B26" s="10"/>
      <c r="C26" s="10"/>
      <c r="D26" s="10"/>
    </row>
    <row r="27" spans="1:4" ht="12.75">
      <c r="A27" s="10">
        <v>20</v>
      </c>
      <c r="B27" s="10"/>
      <c r="C27" s="10"/>
      <c r="D27" s="10"/>
    </row>
    <row r="28" spans="1:4" ht="12.75">
      <c r="A28" s="10">
        <v>21</v>
      </c>
      <c r="B28" s="10"/>
      <c r="C28" s="10"/>
      <c r="D28" s="10"/>
    </row>
    <row r="29" spans="1:4" ht="12.75">
      <c r="A29" s="10">
        <v>22</v>
      </c>
      <c r="B29" s="10"/>
      <c r="C29" s="10"/>
      <c r="D29" s="10"/>
    </row>
    <row r="30" spans="1:4" ht="12.75">
      <c r="A30" s="10">
        <v>23</v>
      </c>
      <c r="B30" s="10"/>
      <c r="C30" s="10"/>
      <c r="D30" s="10"/>
    </row>
    <row r="31" spans="1:4" ht="12.75">
      <c r="A31" s="10">
        <v>24</v>
      </c>
      <c r="B31" s="10"/>
      <c r="C31" s="10"/>
      <c r="D31" s="10"/>
    </row>
    <row r="32" spans="1:4" ht="12.75">
      <c r="A32" s="10">
        <v>25</v>
      </c>
      <c r="B32" s="11" t="s">
        <v>72</v>
      </c>
      <c r="C32" s="11">
        <f>SUM(C24:C31)</f>
        <v>0</v>
      </c>
      <c r="D32" s="10"/>
    </row>
    <row r="33" spans="1:4" ht="12.75">
      <c r="A33" s="10">
        <v>26</v>
      </c>
      <c r="B33" s="11" t="s">
        <v>89</v>
      </c>
      <c r="C33" s="95">
        <f>C20+C32</f>
        <v>136734</v>
      </c>
      <c r="D33" s="95">
        <f>D20+D32</f>
        <v>223849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2017-05-18T08:47:09Z</cp:lastPrinted>
  <dcterms:created xsi:type="dcterms:W3CDTF">2006-01-17T11:47:21Z</dcterms:created>
  <dcterms:modified xsi:type="dcterms:W3CDTF">2017-05-29T20:06:22Z</dcterms:modified>
  <cp:category/>
  <cp:version/>
  <cp:contentType/>
  <cp:contentStatus/>
</cp:coreProperties>
</file>