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210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20" authorId="0">
      <text>
        <r>
          <rPr>
            <b/>
            <sz val="8"/>
            <rFont val="Tahoma"/>
            <family val="2"/>
          </rPr>
          <t xml:space="preserve">bérkompenzáció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<sst xmlns="http://schemas.openxmlformats.org/spreadsheetml/2006/main" count="50" uniqueCount="30">
  <si>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2014 évi terv adatok</t>
  </si>
  <si>
    <t>személyi juttatások</t>
  </si>
  <si>
    <t>járulék</t>
  </si>
  <si>
    <t>dologi kiadások</t>
  </si>
  <si>
    <t>összesen</t>
  </si>
  <si>
    <t>térítési díj befizetés</t>
  </si>
  <si>
    <t>támogatás</t>
  </si>
  <si>
    <t>fedezetlen rész</t>
  </si>
  <si>
    <t xml:space="preserve">Újbarok hozzájárulás mértéke </t>
  </si>
  <si>
    <t xml:space="preserve">óvodai intézményi étkezés </t>
  </si>
  <si>
    <t>iskolai intézményi étkeztés</t>
  </si>
  <si>
    <t>munkahelyi étkeztetés</t>
  </si>
  <si>
    <t>óvoda működtetés</t>
  </si>
  <si>
    <t>összesen:</t>
  </si>
  <si>
    <t>óvodás létszám</t>
  </si>
  <si>
    <t>iskolás létszám</t>
  </si>
  <si>
    <t>Újbarki gyermek létszám</t>
  </si>
  <si>
    <t>Szári gyermekek létszám</t>
  </si>
  <si>
    <t>egyéb gyermek létszám</t>
  </si>
  <si>
    <t>2013 teljesítés adatai</t>
  </si>
  <si>
    <t xml:space="preserve">hozzájárulás mértéke </t>
  </si>
  <si>
    <t>Közös hivatal fenntartása 2013.-ban</t>
  </si>
  <si>
    <t>bevételek</t>
  </si>
  <si>
    <t xml:space="preserve">Lakosságszám:                </t>
  </si>
  <si>
    <t>fő</t>
  </si>
  <si>
    <t>%</t>
  </si>
  <si>
    <t>Szár</t>
  </si>
  <si>
    <t>Újbarok</t>
  </si>
  <si>
    <t>Összesen:</t>
  </si>
  <si>
    <t>2.2.  melléklet Szár Község Önkormányzatának 2014. évi költségvetéséről szóló 1/2014. (II. 13.)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</si>
</sst>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41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41" fontId="0" fillId="33" borderId="13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41" fontId="0" fillId="33" borderId="11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41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41" fontId="0" fillId="33" borderId="14" xfId="0" applyNumberFormat="1" applyFill="1" applyBorder="1" applyAlignment="1">
      <alignment horizontal="center" vertical="center"/>
    </xf>
    <xf numFmtId="41" fontId="0" fillId="33" borderId="15" xfId="0" applyNumberFormat="1" applyFill="1" applyBorder="1" applyAlignment="1">
      <alignment horizontal="center" vertical="center"/>
    </xf>
    <xf numFmtId="41" fontId="0" fillId="33" borderId="16" xfId="0" applyNumberFormat="1" applyFill="1" applyBorder="1" applyAlignment="1">
      <alignment horizontal="center" vertical="center"/>
    </xf>
    <xf numFmtId="41" fontId="0" fillId="33" borderId="17" xfId="0" applyNumberFormat="1" applyFill="1" applyBorder="1" applyAlignment="1">
      <alignment horizontal="center" vertical="center"/>
    </xf>
    <xf numFmtId="41" fontId="0" fillId="33" borderId="18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1" fontId="0" fillId="0" borderId="11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2" fontId="0" fillId="0" borderId="23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24" xfId="0" applyNumberFormat="1" applyFont="1" applyBorder="1" applyAlignment="1">
      <alignment/>
    </xf>
    <xf numFmtId="10" fontId="1" fillId="0" borderId="18" xfId="0" applyNumberFormat="1" applyFont="1" applyBorder="1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ri\Asztal\2014\Sz&#225;r\k&#246;lts&#233;gvet&#233;s%20tervez&#233;s\2014.%20&#233;vi%20szakfeladatos%20t&#225;b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ri\Asztal\K&#246;z&#246;s%20Hivatal%20terv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2014"/>
      <sheetName val="kiadások 2014"/>
      <sheetName val="370000-1"/>
      <sheetName val="381103-1"/>
      <sheetName val="5221101"/>
      <sheetName val="5629121"/>
      <sheetName val="5629131"/>
      <sheetName val="5629171"/>
      <sheetName val="5629191"/>
      <sheetName val="konyha összesítő"/>
      <sheetName val="681000-1"/>
      <sheetName val="6800011"/>
      <sheetName val="6800021"/>
      <sheetName val="8411121"/>
      <sheetName val="8414021"/>
      <sheetName val="8414031"/>
      <sheetName val="8419139"/>
      <sheetName val="8419019"/>
      <sheetName val="8419069"/>
      <sheetName val="8419089"/>
      <sheetName val="8510131"/>
      <sheetName val="8520131"/>
      <sheetName val="8621011"/>
      <sheetName val="8623011"/>
      <sheetName val="6890411"/>
      <sheetName val="8690421"/>
      <sheetName val="védőnő összesítő"/>
      <sheetName val="9603202"/>
      <sheetName val="8904421"/>
      <sheetName val="SZOCSEGÉLYEK"/>
      <sheetName val="9311021"/>
      <sheetName val="9105021"/>
      <sheetName val="takarítónőnk"/>
      <sheetName val="újbarok hozzájárulása"/>
    </sheetNames>
    <sheetDataSet>
      <sheetData sheetId="5">
        <row r="14">
          <cell r="D14">
            <v>3495350</v>
          </cell>
        </row>
        <row r="18">
          <cell r="D18">
            <v>820325</v>
          </cell>
        </row>
        <row r="33">
          <cell r="D33">
            <v>5221365</v>
          </cell>
        </row>
        <row r="39">
          <cell r="D39">
            <v>4531782</v>
          </cell>
          <cell r="E39">
            <v>6079000</v>
          </cell>
        </row>
      </sheetData>
      <sheetData sheetId="6">
        <row r="14">
          <cell r="D14">
            <v>2472415</v>
          </cell>
        </row>
        <row r="18">
          <cell r="D18">
            <v>556294</v>
          </cell>
        </row>
        <row r="33">
          <cell r="D33">
            <v>5754458</v>
          </cell>
        </row>
        <row r="39">
          <cell r="D39">
            <v>4985817</v>
          </cell>
        </row>
      </sheetData>
      <sheetData sheetId="7">
        <row r="14">
          <cell r="D14">
            <v>0</v>
          </cell>
        </row>
        <row r="18">
          <cell r="D18">
            <v>0</v>
          </cell>
        </row>
        <row r="33">
          <cell r="D33">
            <v>0</v>
          </cell>
        </row>
        <row r="39">
          <cell r="D39">
            <v>0</v>
          </cell>
          <cell r="E39">
            <v>803000</v>
          </cell>
        </row>
      </sheetData>
      <sheetData sheetId="17">
        <row r="19">
          <cell r="D19">
            <v>31832800</v>
          </cell>
        </row>
        <row r="20">
          <cell r="D20">
            <v>4734000</v>
          </cell>
        </row>
        <row r="23">
          <cell r="D23">
            <v>2033887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 kiadási tábla"/>
      <sheetName val="2014 bevételi tábla"/>
      <sheetName val="8419089"/>
      <sheetName val="8419139"/>
      <sheetName val="8411261"/>
      <sheetName val="bér terv"/>
    </sheetNames>
    <sheetDataSet>
      <sheetData sheetId="4">
        <row r="18">
          <cell r="D18">
            <v>17937112</v>
          </cell>
        </row>
        <row r="21">
          <cell r="D21">
            <v>4195645</v>
          </cell>
        </row>
        <row r="48">
          <cell r="D48">
            <v>3071742</v>
          </cell>
        </row>
        <row r="56">
          <cell r="D56">
            <v>8830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60" zoomScalePageLayoutView="0" workbookViewId="0" topLeftCell="A1">
      <selection activeCell="J14" sqref="J14"/>
    </sheetView>
  </sheetViews>
  <sheetFormatPr defaultColWidth="9.140625" defaultRowHeight="12.75"/>
  <cols>
    <col min="1" max="1" width="29.28125" style="0" customWidth="1"/>
    <col min="2" max="2" width="17.8515625" style="0" customWidth="1"/>
    <col min="3" max="3" width="13.7109375" style="0" bestFit="1" customWidth="1"/>
    <col min="4" max="4" width="15.140625" style="0" customWidth="1"/>
    <col min="5" max="5" width="14.421875" style="0" customWidth="1"/>
    <col min="6" max="6" width="16.00390625" style="0" customWidth="1"/>
    <col min="7" max="7" width="14.140625" style="0" customWidth="1"/>
    <col min="8" max="8" width="14.57421875" style="0" customWidth="1"/>
    <col min="9" max="9" width="13.8515625" style="0" customWidth="1"/>
  </cols>
  <sheetData>
    <row r="1" ht="12.75">
      <c r="A1" s="41" t="s">
        <v>29</v>
      </c>
    </row>
    <row r="2" ht="13.5" thickBot="1"/>
    <row r="3" spans="1:9" ht="57.75" customHeight="1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2" t="s">
        <v>7</v>
      </c>
      <c r="I3" s="4" t="s">
        <v>8</v>
      </c>
    </row>
    <row r="4" spans="1:9" ht="12.75">
      <c r="A4" s="5" t="s">
        <v>9</v>
      </c>
      <c r="B4" s="6">
        <v>3501400</v>
      </c>
      <c r="C4" s="6">
        <v>1000650</v>
      </c>
      <c r="D4" s="6">
        <v>5665419</v>
      </c>
      <c r="E4" s="6">
        <v>10167469</v>
      </c>
      <c r="F4" s="6">
        <f>SUM('[1]5629121'!E39)</f>
        <v>6079000</v>
      </c>
      <c r="G4" s="6"/>
      <c r="H4" s="6"/>
      <c r="I4" s="6"/>
    </row>
    <row r="5" spans="1:9" ht="12.75">
      <c r="A5" s="7" t="s">
        <v>10</v>
      </c>
      <c r="B5" s="8">
        <v>3601440</v>
      </c>
      <c r="C5" s="8">
        <v>1029240</v>
      </c>
      <c r="D5" s="8">
        <v>1029240</v>
      </c>
      <c r="E5" s="8">
        <f>SUM(B5:D5)</f>
        <v>5659920</v>
      </c>
      <c r="F5" s="8">
        <v>4401000</v>
      </c>
      <c r="G5" s="8"/>
      <c r="H5" s="8"/>
      <c r="I5" s="8"/>
    </row>
    <row r="6" spans="1:9" ht="13.5" thickBot="1">
      <c r="A6" s="7" t="s">
        <v>11</v>
      </c>
      <c r="B6" s="8">
        <v>1600640</v>
      </c>
      <c r="C6" s="8">
        <v>457440</v>
      </c>
      <c r="D6" s="8">
        <v>2104298</v>
      </c>
      <c r="E6" s="8">
        <f>SUM(B6:D6)</f>
        <v>4162378</v>
      </c>
      <c r="F6" s="8">
        <f>SUM('[1]5629171'!E39)</f>
        <v>803000</v>
      </c>
      <c r="G6" s="8">
        <v>13019720</v>
      </c>
      <c r="H6" s="8"/>
      <c r="I6" s="8"/>
    </row>
    <row r="7" spans="1:9" ht="13.5" thickBot="1">
      <c r="A7" s="9" t="s">
        <v>12</v>
      </c>
      <c r="B7" s="10">
        <v>40604000</v>
      </c>
      <c r="C7" s="10">
        <v>11018000</v>
      </c>
      <c r="D7" s="10">
        <v>4663000</v>
      </c>
      <c r="E7" s="10">
        <f>SUM(B7:D7)</f>
        <v>56285000</v>
      </c>
      <c r="F7" s="10">
        <v>300000</v>
      </c>
      <c r="G7" s="10">
        <v>48833759</v>
      </c>
      <c r="H7" s="10"/>
      <c r="I7" s="10"/>
    </row>
    <row r="8" spans="1:9" ht="13.5" thickBot="1">
      <c r="A8" s="11" t="s">
        <v>13</v>
      </c>
      <c r="B8" s="12">
        <f>SUM(B4:B7)</f>
        <v>49307480</v>
      </c>
      <c r="C8" s="12">
        <f>SUM(C4:C7)</f>
        <v>13505330</v>
      </c>
      <c r="D8" s="12">
        <f>SUM(D4:D7)</f>
        <v>13461957</v>
      </c>
      <c r="E8" s="12">
        <f>SUM(E4:E7)</f>
        <v>76274767</v>
      </c>
      <c r="F8" s="12">
        <f>SUM(F4:F7)</f>
        <v>11583000</v>
      </c>
      <c r="G8" s="12">
        <v>59853479</v>
      </c>
      <c r="H8" s="12">
        <f>SUM(E8-F8-G8)</f>
        <v>4838288</v>
      </c>
      <c r="I8" s="12">
        <f>SUM(H8)*G12</f>
        <v>715723.076923077</v>
      </c>
    </row>
    <row r="11" spans="1:6" ht="12.75">
      <c r="A11" s="13" t="s">
        <v>14</v>
      </c>
      <c r="B11" s="13">
        <f>SUM(B12:B13)</f>
        <v>85</v>
      </c>
      <c r="C11" s="14" t="s">
        <v>15</v>
      </c>
      <c r="D11" s="13">
        <f>SUM(D12:D14)</f>
        <v>84</v>
      </c>
      <c r="E11" t="s">
        <v>4</v>
      </c>
      <c r="F11" s="13">
        <f>SUM(B11+D11)</f>
        <v>169</v>
      </c>
    </row>
    <row r="12" spans="1:7" ht="12.75">
      <c r="A12" t="s">
        <v>16</v>
      </c>
      <c r="B12">
        <v>15</v>
      </c>
      <c r="D12">
        <v>10</v>
      </c>
      <c r="F12">
        <f>SUM(B12+D12)</f>
        <v>25</v>
      </c>
      <c r="G12">
        <f>SUM(F12)/F11</f>
        <v>0.14792899408284024</v>
      </c>
    </row>
    <row r="13" spans="1:7" ht="12.75">
      <c r="A13" t="s">
        <v>17</v>
      </c>
      <c r="B13">
        <v>70</v>
      </c>
      <c r="D13">
        <v>69</v>
      </c>
      <c r="F13">
        <f>SUM(B13+D13)</f>
        <v>139</v>
      </c>
      <c r="G13">
        <f>SUM(F13/F11)</f>
        <v>0.8224852071005917</v>
      </c>
    </row>
    <row r="14" spans="1:7" ht="12.75">
      <c r="A14" t="s">
        <v>18</v>
      </c>
      <c r="B14">
        <v>0</v>
      </c>
      <c r="D14">
        <v>5</v>
      </c>
      <c r="F14">
        <f>SUM(B14+D14)</f>
        <v>5</v>
      </c>
      <c r="G14">
        <f>SUM(F14/F11)</f>
        <v>0.029585798816568046</v>
      </c>
    </row>
    <row r="16" ht="13.5" thickBot="1"/>
    <row r="17" spans="1:9" ht="43.5" customHeight="1" thickBot="1">
      <c r="A17" s="1" t="s">
        <v>19</v>
      </c>
      <c r="B17" s="2" t="s">
        <v>1</v>
      </c>
      <c r="C17" s="2" t="s">
        <v>2</v>
      </c>
      <c r="D17" s="2" t="s">
        <v>3</v>
      </c>
      <c r="E17" s="15" t="s">
        <v>4</v>
      </c>
      <c r="F17" s="3" t="s">
        <v>5</v>
      </c>
      <c r="G17" s="2" t="s">
        <v>6</v>
      </c>
      <c r="H17" s="2" t="s">
        <v>7</v>
      </c>
      <c r="I17" s="4" t="s">
        <v>20</v>
      </c>
    </row>
    <row r="18" spans="1:9" ht="12.75">
      <c r="A18" s="5" t="s">
        <v>9</v>
      </c>
      <c r="B18" s="6">
        <f>SUM('[1]5629121'!D14)</f>
        <v>3495350</v>
      </c>
      <c r="C18" s="6">
        <f>SUM('[1]5629121'!D18)</f>
        <v>820325</v>
      </c>
      <c r="D18" s="16">
        <f>SUM('[1]5629121'!D33)</f>
        <v>5221365</v>
      </c>
      <c r="E18" s="6">
        <f>SUM(B18:D18)</f>
        <v>9537040</v>
      </c>
      <c r="F18" s="17">
        <f>SUM('[1]5629121'!D39)</f>
        <v>4531782</v>
      </c>
      <c r="G18" s="6"/>
      <c r="H18" s="6"/>
      <c r="I18" s="6"/>
    </row>
    <row r="19" spans="1:9" ht="12.75">
      <c r="A19" s="7" t="s">
        <v>10</v>
      </c>
      <c r="B19" s="8">
        <f>SUM('[1]5629131'!D14)</f>
        <v>2472415</v>
      </c>
      <c r="C19" s="8">
        <f>SUM('[1]5629131'!D18)</f>
        <v>556294</v>
      </c>
      <c r="D19" s="18">
        <f>SUM('[1]5629131'!D33)</f>
        <v>5754458</v>
      </c>
      <c r="E19" s="8">
        <f>SUM(B19:D19)</f>
        <v>8783167</v>
      </c>
      <c r="F19" s="19">
        <f>SUM('[1]5629131'!D39)</f>
        <v>4985817</v>
      </c>
      <c r="G19" s="8"/>
      <c r="H19" s="8"/>
      <c r="I19" s="8"/>
    </row>
    <row r="20" spans="1:9" ht="13.5" thickBot="1">
      <c r="A20" s="7" t="s">
        <v>11</v>
      </c>
      <c r="B20" s="8">
        <f>SUM('[1]5629171'!D14)</f>
        <v>0</v>
      </c>
      <c r="C20" s="8">
        <f>SUM('[1]5629171'!D18)</f>
        <v>0</v>
      </c>
      <c r="D20" s="18">
        <f>SUM('[1]5629171'!D33)</f>
        <v>0</v>
      </c>
      <c r="E20" s="20">
        <f>SUM(B20:D20)</f>
        <v>0</v>
      </c>
      <c r="F20" s="19">
        <f>SUM('[1]5629171'!D39)</f>
        <v>0</v>
      </c>
      <c r="G20" s="8">
        <v>853697</v>
      </c>
      <c r="H20" s="8"/>
      <c r="I20" s="8"/>
    </row>
    <row r="21" spans="1:9" ht="13.5" thickBot="1">
      <c r="A21" s="9" t="s">
        <v>12</v>
      </c>
      <c r="B21" s="10">
        <v>30475075</v>
      </c>
      <c r="C21" s="10">
        <v>8106752</v>
      </c>
      <c r="D21" s="10">
        <v>4249574</v>
      </c>
      <c r="E21" s="8">
        <f>SUM(B21:D21)</f>
        <v>42831401</v>
      </c>
      <c r="F21" s="10">
        <v>304697</v>
      </c>
      <c r="G21" s="10">
        <f>SUM('[1]8419019'!D19+'[1]8419019'!D20+'[1]8419019'!D23)</f>
        <v>38600687</v>
      </c>
      <c r="H21" s="10"/>
      <c r="I21" s="10"/>
    </row>
    <row r="22" spans="1:9" ht="13.5" thickBot="1">
      <c r="A22" s="11" t="s">
        <v>13</v>
      </c>
      <c r="B22" s="12">
        <f>SUM(B18:B21)</f>
        <v>36442840</v>
      </c>
      <c r="C22" s="12">
        <f>SUM(C18:C21)</f>
        <v>9483371</v>
      </c>
      <c r="D22" s="12">
        <f>SUM(D18:D21)</f>
        <v>15225397</v>
      </c>
      <c r="E22" s="12">
        <f>SUM(E18:E21)</f>
        <v>61151608</v>
      </c>
      <c r="F22" s="12">
        <f>SUM(F18:F21)</f>
        <v>9822296</v>
      </c>
      <c r="G22" s="12">
        <f>SUM(G20:G21)</f>
        <v>39454384</v>
      </c>
      <c r="H22" s="12">
        <f>SUM(E22-F22-G22)</f>
        <v>11874928</v>
      </c>
      <c r="I22" s="12">
        <f>SUM(H22)*G12</f>
        <v>1756646.153846154</v>
      </c>
    </row>
    <row r="24" ht="13.5" thickBot="1"/>
    <row r="25" spans="1:9" ht="43.5" customHeight="1" thickBot="1">
      <c r="A25" s="21" t="s">
        <v>21</v>
      </c>
      <c r="B25" s="22" t="s">
        <v>1</v>
      </c>
      <c r="C25" s="22" t="s">
        <v>2</v>
      </c>
      <c r="D25" s="22" t="s">
        <v>3</v>
      </c>
      <c r="E25" s="22" t="s">
        <v>4</v>
      </c>
      <c r="F25" s="23" t="s">
        <v>22</v>
      </c>
      <c r="G25" s="22" t="s">
        <v>6</v>
      </c>
      <c r="H25" s="22" t="s">
        <v>7</v>
      </c>
      <c r="I25" s="24" t="s">
        <v>20</v>
      </c>
    </row>
    <row r="26" spans="1:9" ht="30" customHeight="1" thickBot="1">
      <c r="A26" s="1"/>
      <c r="B26" s="25">
        <f>SUM('[2]8411261'!$D$18)</f>
        <v>17937112</v>
      </c>
      <c r="C26" s="26">
        <f>SUM('[2]8411261'!$D$21)</f>
        <v>4195645</v>
      </c>
      <c r="D26" s="25">
        <f>SUM('[2]8411261'!$D$48)</f>
        <v>3071742</v>
      </c>
      <c r="E26" s="26">
        <f>SUM(B26:D26)</f>
        <v>25204499</v>
      </c>
      <c r="F26" s="25">
        <f>SUM('[2]8411261'!$D$56)</f>
        <v>8830</v>
      </c>
      <c r="G26" s="27">
        <v>20298560</v>
      </c>
      <c r="H26" s="25">
        <f>SUM(E26-F26-G26)</f>
        <v>4897109</v>
      </c>
      <c r="I26" s="28">
        <f>SUM(H26)*C31</f>
        <v>1008987.479635841</v>
      </c>
    </row>
    <row r="28" ht="13.5" thickBot="1"/>
    <row r="29" spans="1:3" ht="13.5" thickBot="1">
      <c r="A29" s="29" t="s">
        <v>23</v>
      </c>
      <c r="B29" s="30" t="s">
        <v>24</v>
      </c>
      <c r="C29" s="31" t="s">
        <v>25</v>
      </c>
    </row>
    <row r="30" spans="1:3" ht="12.75">
      <c r="A30" s="32" t="s">
        <v>26</v>
      </c>
      <c r="B30" s="33">
        <v>1657</v>
      </c>
      <c r="C30" s="34">
        <f>B30/B32</f>
        <v>0.7939626257786296</v>
      </c>
    </row>
    <row r="31" spans="1:3" ht="12.75">
      <c r="A31" s="35" t="s">
        <v>27</v>
      </c>
      <c r="B31" s="36">
        <v>430</v>
      </c>
      <c r="C31" s="37">
        <f>B31/B32</f>
        <v>0.2060373742213704</v>
      </c>
    </row>
    <row r="32" spans="1:3" ht="13.5" thickBot="1">
      <c r="A32" s="38" t="s">
        <v>28</v>
      </c>
      <c r="B32" s="39">
        <f>SUM(B30:B31)</f>
        <v>2087</v>
      </c>
      <c r="C32" s="40">
        <f>SUM(C30:C31)</f>
        <v>1</v>
      </c>
    </row>
  </sheetData>
  <sheetProtection/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Szár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fjozsefne</cp:lastModifiedBy>
  <cp:lastPrinted>2014-02-17T14:29:58Z</cp:lastPrinted>
  <dcterms:created xsi:type="dcterms:W3CDTF">2014-02-06T07:40:09Z</dcterms:created>
  <dcterms:modified xsi:type="dcterms:W3CDTF">2014-02-17T14:30:24Z</dcterms:modified>
  <cp:category/>
  <cp:version/>
  <cp:contentType/>
  <cp:contentStatus/>
</cp:coreProperties>
</file>