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4172" windowHeight="7872"/>
  </bookViews>
  <sheets>
    <sheet name="indoklás" sheetId="1" r:id="rId1"/>
  </sheets>
  <calcPr calcId="125725"/>
</workbook>
</file>

<file path=xl/calcChain.xml><?xml version="1.0" encoding="utf-8"?>
<calcChain xmlns="http://schemas.openxmlformats.org/spreadsheetml/2006/main">
  <c r="H483" i="1"/>
  <c r="F483"/>
  <c r="H416"/>
  <c r="H481"/>
  <c r="F481"/>
  <c r="H115"/>
  <c r="H75"/>
  <c r="H485"/>
  <c r="H484"/>
  <c r="H480"/>
  <c r="H478"/>
  <c r="F480"/>
  <c r="F478"/>
  <c r="H482"/>
  <c r="F482"/>
  <c r="H441"/>
  <c r="F441"/>
  <c r="H329"/>
  <c r="F6"/>
  <c r="F17"/>
  <c r="F46"/>
  <c r="F487"/>
  <c r="H316"/>
  <c r="H317"/>
  <c r="F316"/>
  <c r="F317"/>
  <c r="H302"/>
  <c r="H303"/>
  <c r="F302"/>
  <c r="F303"/>
  <c r="F75"/>
  <c r="H65"/>
  <c r="F65"/>
  <c r="H61"/>
  <c r="F61"/>
  <c r="H70"/>
  <c r="F70"/>
  <c r="F420"/>
  <c r="F416"/>
  <c r="H446"/>
  <c r="F446"/>
  <c r="H420"/>
  <c r="F389"/>
  <c r="F390"/>
  <c r="H375"/>
  <c r="H378"/>
  <c r="F375"/>
  <c r="F378"/>
  <c r="F360"/>
  <c r="F368"/>
  <c r="H360"/>
  <c r="H368"/>
  <c r="H351"/>
  <c r="F351"/>
  <c r="H341"/>
  <c r="F341"/>
  <c r="F329"/>
  <c r="F292"/>
  <c r="H287"/>
  <c r="F287"/>
  <c r="F232"/>
  <c r="F170"/>
  <c r="F160"/>
  <c r="H182"/>
  <c r="H183"/>
  <c r="F182"/>
  <c r="F183"/>
  <c r="F115"/>
  <c r="F111"/>
  <c r="H111"/>
  <c r="H116"/>
  <c r="F95"/>
  <c r="H232"/>
  <c r="H225"/>
  <c r="H210"/>
  <c r="H206"/>
  <c r="F206"/>
  <c r="H170"/>
  <c r="H160"/>
  <c r="H134"/>
  <c r="H130"/>
  <c r="F134"/>
  <c r="F130"/>
  <c r="H476"/>
  <c r="H71"/>
  <c r="H76"/>
  <c r="F116"/>
  <c r="F476"/>
  <c r="F161"/>
  <c r="F172"/>
  <c r="H161"/>
  <c r="H172"/>
  <c r="H293"/>
  <c r="H288"/>
  <c r="H442"/>
  <c r="H447"/>
  <c r="F293"/>
  <c r="F71"/>
  <c r="F76"/>
  <c r="F442"/>
  <c r="F447"/>
  <c r="F288"/>
  <c r="H226"/>
  <c r="H237"/>
  <c r="H86"/>
  <c r="H473"/>
  <c r="H95"/>
  <c r="F86"/>
  <c r="F473"/>
  <c r="F485"/>
  <c r="F484"/>
  <c r="F459"/>
  <c r="F467"/>
  <c r="F404"/>
  <c r="F405"/>
  <c r="F273"/>
  <c r="F274"/>
  <c r="F259"/>
  <c r="F260"/>
  <c r="F225"/>
  <c r="F195"/>
  <c r="F90"/>
  <c r="H459"/>
  <c r="H477"/>
  <c r="H90"/>
  <c r="H474"/>
  <c r="F474"/>
  <c r="F196"/>
  <c r="F475"/>
  <c r="F96"/>
  <c r="F97"/>
  <c r="H96"/>
  <c r="H97"/>
  <c r="F210"/>
  <c r="F226"/>
  <c r="F237"/>
  <c r="F477"/>
  <c r="F479"/>
  <c r="F486"/>
  <c r="H467"/>
  <c r="H404"/>
  <c r="H389"/>
  <c r="H390"/>
  <c r="H405"/>
  <c r="H273"/>
  <c r="H274"/>
  <c r="H259"/>
  <c r="H260"/>
  <c r="H195"/>
  <c r="H196"/>
  <c r="H475"/>
  <c r="H479"/>
  <c r="H486"/>
  <c r="H6"/>
  <c r="H17"/>
  <c r="H46"/>
  <c r="H487"/>
</calcChain>
</file>

<file path=xl/sharedStrings.xml><?xml version="1.0" encoding="utf-8"?>
<sst xmlns="http://schemas.openxmlformats.org/spreadsheetml/2006/main" count="376" uniqueCount="189">
  <si>
    <t>Megnevezés</t>
  </si>
  <si>
    <t>Normatív állami hozzájárulás</t>
  </si>
  <si>
    <t>Bevételek mindösszesen:</t>
  </si>
  <si>
    <t>Lakott külterülettel kapcsolatos feladatok</t>
  </si>
  <si>
    <t>Szociális étkeztetés</t>
  </si>
  <si>
    <t>Állami hozzájárulások összesen:</t>
  </si>
  <si>
    <t>Személyi juttatások összesen:</t>
  </si>
  <si>
    <t>Munkaadót terhelő járulékok:</t>
  </si>
  <si>
    <t>Karbantartási,kisjavítási szolgáltatások</t>
  </si>
  <si>
    <t>Vásárolt termékek és szolgáltatások ÁFA-ja</t>
  </si>
  <si>
    <t>Dologi és egyéb folyó kiadások összesen:</t>
  </si>
  <si>
    <t>Működési kiadások összesen:</t>
  </si>
  <si>
    <t>Felhalmozási kiadások összesen:</t>
  </si>
  <si>
    <t>Kiadások mindösszesen:</t>
  </si>
  <si>
    <t>Előző évi pénzmaradvány igénybevétele</t>
  </si>
  <si>
    <t xml:space="preserve">bázis </t>
  </si>
  <si>
    <t>Működési tartalékok</t>
  </si>
  <si>
    <t>Felhalmozási tartalék</t>
  </si>
  <si>
    <t>Közalapítvány támogatása</t>
  </si>
  <si>
    <t>Természet és vagyonvédelmi Egyesület támogatás</t>
  </si>
  <si>
    <t>bázis</t>
  </si>
  <si>
    <t>beszerzések,szolgáltatások forg.adója</t>
  </si>
  <si>
    <t>Egyéb kommunikációs szolgáltatások</t>
  </si>
  <si>
    <t xml:space="preserve">Támogatásértékű működési kiadás helyi önk. </t>
  </si>
  <si>
    <t>Felújítási kiadások összesen:</t>
  </si>
  <si>
    <t>Beruházási kiadások összesen:</t>
  </si>
  <si>
    <t>Társadalom,szoc.pol.,egyéb juttatások</t>
  </si>
  <si>
    <t>Karbantartási, kisjavítási szolgáltatások</t>
  </si>
  <si>
    <t>IKSZT.pályázat</t>
  </si>
  <si>
    <t>Szociális hozzájárulási adó</t>
  </si>
  <si>
    <t xml:space="preserve">kaszálásokhoz bázis </t>
  </si>
  <si>
    <t>bér 27 %-a</t>
  </si>
  <si>
    <t>Önkormányzati hivatal működésének támogatása</t>
  </si>
  <si>
    <t>Foglalkoztatást helyettesítő támogatás</t>
  </si>
  <si>
    <t>Könyvtári, közművelődési feladatok</t>
  </si>
  <si>
    <t>Kistérségi Társulás (házi gondozás)</t>
  </si>
  <si>
    <t>Kistelepülések szociális feladatainak támogatása</t>
  </si>
  <si>
    <t>Üdülőhelyi feladatok támogatása</t>
  </si>
  <si>
    <t xml:space="preserve">szennyvizhálózat felújítás bázis </t>
  </si>
  <si>
    <t>Jubileumi jutalom</t>
  </si>
  <si>
    <t>Intézményi Társulásnak és Közös Önkormányzati Hivatalnak átadott</t>
  </si>
  <si>
    <t>Közös Önkormányzati Hivatal</t>
  </si>
  <si>
    <t>Bókaháza Község Önkormányzatának 2015. évi költségvetése</t>
  </si>
  <si>
    <t xml:space="preserve">2015. évi terv </t>
  </si>
  <si>
    <t>045160 Közutak, hidak, alagutak üzemeltetése, fenntartása</t>
  </si>
  <si>
    <t>Ingatlanok felújítása</t>
  </si>
  <si>
    <t>Felújítási célú előzetesen felszámított ÁFA</t>
  </si>
  <si>
    <t>041233 Hosszabb időtartamú közfoglalkoztatás</t>
  </si>
  <si>
    <t>Törvény szerinti illetmények, munkabérek</t>
  </si>
  <si>
    <t>bér 27%-a</t>
  </si>
  <si>
    <t>Munkáltatót terhelő SZJA</t>
  </si>
  <si>
    <t>Üzemeltetési anyagok beszerzése</t>
  </si>
  <si>
    <t>Működési célú előzetesen felszámított ÁFA</t>
  </si>
  <si>
    <t>beszerzések, szolg. felszám. forg.adója bázis</t>
  </si>
  <si>
    <t>Működési kiadások összese:</t>
  </si>
  <si>
    <t>2014. évi várható teljesítmény</t>
  </si>
  <si>
    <t>011130 Önkormányzatok és önkormányzati hivatalok jogalkotó és általános igazgatási tevékenysége</t>
  </si>
  <si>
    <t>Választott tisztségviselők juttatásai</t>
  </si>
  <si>
    <t>polgármester 12 hó*</t>
  </si>
  <si>
    <t>képviselők 12 hó*</t>
  </si>
  <si>
    <t xml:space="preserve">bér 27 %-a </t>
  </si>
  <si>
    <t>Szakmai anyagok beszerzése</t>
  </si>
  <si>
    <t>Informatikai szolgáltatások igénybevétele</t>
  </si>
  <si>
    <t>kiadványok, információ hordozók</t>
  </si>
  <si>
    <t>Közüzemi díjak</t>
  </si>
  <si>
    <t>áram, gáz, víz, szennyvíz</t>
  </si>
  <si>
    <t>eszközök, rendszer karbantartások</t>
  </si>
  <si>
    <t>Szakmai tevékenységet segítő szolgáltatások</t>
  </si>
  <si>
    <t>postaktg.</t>
  </si>
  <si>
    <t>Egyéb szolgáltatások</t>
  </si>
  <si>
    <t>Kiküldetések kiadásai</t>
  </si>
  <si>
    <t>Egyéb pénzügyi műveletek kiadásai</t>
  </si>
  <si>
    <t>Egyéb dologi kiadások</t>
  </si>
  <si>
    <t>Bérleti és lízing díjak</t>
  </si>
  <si>
    <t>CKÖ iroda bérleti díjak</t>
  </si>
  <si>
    <t>Egyéb külső személyi juttatások</t>
  </si>
  <si>
    <t>Dologi és folyó kiadások összesen:</t>
  </si>
  <si>
    <t>Ingatlanok beszerzése, létesítése</t>
  </si>
  <si>
    <t>Informatikai eszközök beszerzése, létesítése</t>
  </si>
  <si>
    <t>Egyéb tárgyi eszközök beszerzése, létesítése</t>
  </si>
  <si>
    <t>066020 Város-, községgazdálkodási  egyéb szolgáltatások</t>
  </si>
  <si>
    <t>2014. évi várható teljesítés</t>
  </si>
  <si>
    <t>beszerz., szolg. felszám.forg.adója bázis</t>
  </si>
  <si>
    <t>Beruházási célú előzetesen felszámított ÁFA</t>
  </si>
  <si>
    <t>013320 Köztemető-fenntartás és - működtetés</t>
  </si>
  <si>
    <t>áramdíj, bázis</t>
  </si>
  <si>
    <t>018010 Önkormányzatok elszámolásai a központi költségvetéssel</t>
  </si>
  <si>
    <t>2015. évi terv</t>
  </si>
  <si>
    <t>Elvonások és befizetések</t>
  </si>
  <si>
    <t>064010 Közvilágítás</t>
  </si>
  <si>
    <t>072111 Háziorvosi alapellátás</t>
  </si>
  <si>
    <t>072312 Fogorvosi ügyeleti ellátás</t>
  </si>
  <si>
    <t>beszerzések, szolg. felszám.forg.adója bázis</t>
  </si>
  <si>
    <t>Működési kiadások mindösszesen:</t>
  </si>
  <si>
    <t>107051 Szociális étkeztetés</t>
  </si>
  <si>
    <t>Műk. c. tám. nyújtása egyéb vállalkozásnak</t>
  </si>
  <si>
    <t>105010 Munkanélküli aktív korúak ellátásai</t>
  </si>
  <si>
    <t>Munkanélküliséggel kapcsolatos ellátások</t>
  </si>
  <si>
    <t>Egyéb nem intézményi ellátások</t>
  </si>
  <si>
    <t>Rendszeres szociális segély</t>
  </si>
  <si>
    <t>106020 Lakásfenntartással, lakhatással összefüggő ellátások</t>
  </si>
  <si>
    <t>Lakhatással kapcsolatos ellátások</t>
  </si>
  <si>
    <t>Lakásfenntartási támogatás</t>
  </si>
  <si>
    <t>107060 Egyéb szociális pénzbeli ellátások, támogatások</t>
  </si>
  <si>
    <t>Betegséggel kapcsolatos ellátások</t>
  </si>
  <si>
    <t>Helyi megállapítású közgyógyellátás</t>
  </si>
  <si>
    <t>Átmeneti segély</t>
  </si>
  <si>
    <t>Temetési segély</t>
  </si>
  <si>
    <t>Rászorultságtól függő normatív kedvezémény</t>
  </si>
  <si>
    <t>Köztemetés</t>
  </si>
  <si>
    <t>Működési c. kölcsön nyújtása háztartásnak</t>
  </si>
  <si>
    <t>104052 Családtámogatások</t>
  </si>
  <si>
    <t>Családi támogatások</t>
  </si>
  <si>
    <t>Pénzbeli és természetbeni gyermekvédelmi támogatás</t>
  </si>
  <si>
    <t>Óvodáztatási támogatás</t>
  </si>
  <si>
    <t>052080 Szennyvízcsatorna építése, fenntartása, üzemeltetése</t>
  </si>
  <si>
    <t>Műk. c. egyéb támogatások egyéb vállalkozásnak</t>
  </si>
  <si>
    <t>051040 Nem veszélyes hulladék kezelése, ártalmatlanítása</t>
  </si>
  <si>
    <t>082092 Közművelődés-hagyományos közösségi kulturális értékek gondozása</t>
  </si>
  <si>
    <t>2014 évi várható teljesítés</t>
  </si>
  <si>
    <t>telefondíj</t>
  </si>
  <si>
    <t>karbantartás szükség szerint</t>
  </si>
  <si>
    <t>Egyéb jogviszonyban nem saját dolgozó</t>
  </si>
  <si>
    <t>041232 Start-munka program - Téli közfoglalkoztatás</t>
  </si>
  <si>
    <t>2014. évi  várható teljesítés</t>
  </si>
  <si>
    <t>Működési célú előzetesen felszám. ÁFA</t>
  </si>
  <si>
    <t>Kiadások összesen:</t>
  </si>
  <si>
    <t>072112 Háziorvosi ügyeleti ellátás</t>
  </si>
  <si>
    <t xml:space="preserve">2014. évi várható teljesítés </t>
  </si>
  <si>
    <t>Települési önkormányzatok működésének támogatása</t>
  </si>
  <si>
    <t>Egyéb önkormányzati feladatok támogatása</t>
  </si>
  <si>
    <t>Települési önkorm. szoc.feladatainak egyéb tám.</t>
  </si>
  <si>
    <t>Központosított,kiegészítő állami hozzájárulás</t>
  </si>
  <si>
    <t>Hozzájárulás pénzbeli szociális ellátásokhoz</t>
  </si>
  <si>
    <t>Működési célú egyéb támogatás fejezettől</t>
  </si>
  <si>
    <t>Működési célú egyéb támogatás pénzalapoktól</t>
  </si>
  <si>
    <t>közmunkaprogram támogatás</t>
  </si>
  <si>
    <t>Felhalmozási célú önkormányzati támogatás</t>
  </si>
  <si>
    <t>Termőföld bérbeadásából származó jöv.ut. SZJA</t>
  </si>
  <si>
    <t>Vagyoni típusú adók</t>
  </si>
  <si>
    <t>magánszemélyek kommunális adója</t>
  </si>
  <si>
    <t>Gépjárműadók</t>
  </si>
  <si>
    <t>helyi önkormányzatot megillető rész</t>
  </si>
  <si>
    <t>Egyéb áruhasználati és szolgáltatási adók</t>
  </si>
  <si>
    <t>talajterhelési díj</t>
  </si>
  <si>
    <t>Szolgáltatások ellenértéke</t>
  </si>
  <si>
    <t>bérbeadásból származó bevétel</t>
  </si>
  <si>
    <t>Tulajdonosi bevételek</t>
  </si>
  <si>
    <t>Kamatbevételek</t>
  </si>
  <si>
    <t>elhelyezett betét után</t>
  </si>
  <si>
    <t>késedelmi pótlékok</t>
  </si>
  <si>
    <t>Egyéb működési bevételek</t>
  </si>
  <si>
    <t>kártérítés,költségek visszatérítései</t>
  </si>
  <si>
    <t>Működési célú kölcsönök megtérülése</t>
  </si>
  <si>
    <t>lakossági szoc.kölcsönök</t>
  </si>
  <si>
    <t>Felhalmozási célú kölcsönök megtérülése</t>
  </si>
  <si>
    <t>lakossági kölcsönök</t>
  </si>
  <si>
    <t>Irodaszer,nyomtatvány</t>
  </si>
  <si>
    <t xml:space="preserve">tisztítószer, kisértékű eszközök, egyéb anyag </t>
  </si>
  <si>
    <t xml:space="preserve">telefondíj </t>
  </si>
  <si>
    <t>hirdetési díj,közjegyzői díj</t>
  </si>
  <si>
    <t>pm.költségtérítés</t>
  </si>
  <si>
    <t xml:space="preserve">beszerzések, szolg. felszám.forg.a. </t>
  </si>
  <si>
    <t xml:space="preserve">bankszámlához kapcsolódó jut. </t>
  </si>
  <si>
    <t>Működési célú támogatások non-profit szerveknek</t>
  </si>
  <si>
    <t>Polgárőrség</t>
  </si>
  <si>
    <t>047410 Ár- és belvízvédelemmel összefüggő tevékenységek</t>
  </si>
  <si>
    <t xml:space="preserve">beszerzések, szolg. felszám.forg.adója  </t>
  </si>
  <si>
    <t xml:space="preserve">kaszálásokhoz </t>
  </si>
  <si>
    <t xml:space="preserve">berendezések karbantartása szükség szerint </t>
  </si>
  <si>
    <t>állatorvosi szolgáltatás</t>
  </si>
  <si>
    <t>áramdíj</t>
  </si>
  <si>
    <t xml:space="preserve">beszerz., szolg. felszám.forg.adója </t>
  </si>
  <si>
    <t xml:space="preserve">tisztítószer,karbantart.-,egyéb any.   </t>
  </si>
  <si>
    <t xml:space="preserve">ügyeleti díj </t>
  </si>
  <si>
    <t xml:space="preserve">rezsi támogatás </t>
  </si>
  <si>
    <t xml:space="preserve">Irodaszer,nyomtatvány,stb.  </t>
  </si>
  <si>
    <t>tisztítószer,kisértékű eszközök, egyéb any.</t>
  </si>
  <si>
    <t xml:space="preserve">beszerzések, szolg. felszám.forg.adója </t>
  </si>
  <si>
    <t>Intézményi Társulás</t>
  </si>
  <si>
    <t>Működési célú egyéb támogatások</t>
  </si>
  <si>
    <t xml:space="preserve">Kölcsönök nyújtása </t>
  </si>
  <si>
    <t>2014.évi gépkocsi,2015.évi eszközök</t>
  </si>
  <si>
    <t xml:space="preserve">szükség szerint </t>
  </si>
  <si>
    <t>ZALAISPA használati díj</t>
  </si>
  <si>
    <t>I.negyedévi szemétszállítás</t>
  </si>
  <si>
    <t>Tájház pályázati önrész</t>
  </si>
  <si>
    <t>Egyes jöv.pótló támogatások kiegészítése</t>
  </si>
  <si>
    <t>Felhalmozási c. kölcsön nyújtása háztartásnak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</si>
</sst>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1">
    <xf numFmtId="0" fontId="0" fillId="0" borderId="0" xfId="0"/>
    <xf numFmtId="0" fontId="2" fillId="0" borderId="0" xfId="0" applyFont="1" applyFill="1" applyBorder="1" applyAlignment="1"/>
    <xf numFmtId="3" fontId="1" fillId="0" borderId="0" xfId="0" applyNumberFormat="1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3" fontId="0" fillId="0" borderId="0" xfId="0" applyNumberFormat="1"/>
    <xf numFmtId="0" fontId="4" fillId="0" borderId="0" xfId="0" applyFont="1" applyAlignment="1"/>
    <xf numFmtId="0" fontId="5" fillId="0" borderId="0" xfId="0" applyFont="1" applyFill="1" applyBorder="1" applyAlignment="1"/>
    <xf numFmtId="3" fontId="4" fillId="0" borderId="0" xfId="0" applyNumberFormat="1" applyFont="1" applyBorder="1" applyAlignment="1"/>
    <xf numFmtId="0" fontId="4" fillId="0" borderId="0" xfId="0" applyFont="1" applyBorder="1" applyAlignment="1"/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2" fillId="0" borderId="20" xfId="0" applyFont="1" applyFill="1" applyBorder="1" applyAlignment="1"/>
    <xf numFmtId="0" fontId="2" fillId="0" borderId="11" xfId="0" applyFont="1" applyFill="1" applyBorder="1" applyAlignment="1"/>
    <xf numFmtId="3" fontId="1" fillId="0" borderId="13" xfId="0" applyNumberFormat="1" applyFont="1" applyBorder="1" applyAlignment="1"/>
    <xf numFmtId="0" fontId="1" fillId="0" borderId="13" xfId="0" applyFont="1" applyBorder="1" applyAlignment="1"/>
    <xf numFmtId="3" fontId="0" fillId="0" borderId="19" xfId="0" applyNumberFormat="1" applyBorder="1" applyAlignment="1"/>
    <xf numFmtId="3" fontId="1" fillId="0" borderId="5" xfId="0" applyNumberFormat="1" applyFont="1" applyBorder="1" applyAlignment="1"/>
    <xf numFmtId="3" fontId="1" fillId="0" borderId="7" xfId="0" applyNumberFormat="1" applyFont="1" applyBorder="1" applyAlignment="1"/>
    <xf numFmtId="3" fontId="0" fillId="0" borderId="9" xfId="0" applyNumberFormat="1" applyBorder="1" applyAlignment="1"/>
    <xf numFmtId="0" fontId="1" fillId="0" borderId="26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3" fontId="1" fillId="0" borderId="9" xfId="0" applyNumberFormat="1" applyFont="1" applyBorder="1" applyAlignment="1"/>
    <xf numFmtId="3" fontId="1" fillId="0" borderId="9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7" fillId="0" borderId="5" xfId="0" applyFont="1" applyFill="1" applyBorder="1" applyAlignment="1"/>
    <xf numFmtId="0" fontId="7" fillId="0" borderId="6" xfId="0" applyFont="1" applyFill="1" applyBorder="1" applyAlignment="1"/>
    <xf numFmtId="0" fontId="7" fillId="0" borderId="7" xfId="0" applyFont="1" applyFill="1" applyBorder="1" applyAlignment="1"/>
    <xf numFmtId="0" fontId="3" fillId="0" borderId="5" xfId="0" applyFont="1" applyFill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3" fontId="0" fillId="0" borderId="5" xfId="0" applyNumberFormat="1" applyFont="1" applyBorder="1" applyAlignment="1"/>
    <xf numFmtId="0" fontId="0" fillId="0" borderId="7" xfId="0" applyBorder="1" applyAlignment="1"/>
    <xf numFmtId="0" fontId="2" fillId="0" borderId="5" xfId="0" applyFont="1" applyFill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3" fontId="0" fillId="0" borderId="7" xfId="0" applyNumberFormat="1" applyFont="1" applyBorder="1" applyAlignment="1"/>
    <xf numFmtId="0" fontId="5" fillId="0" borderId="20" xfId="0" applyFont="1" applyFill="1" applyBorder="1" applyAlignment="1"/>
    <xf numFmtId="0" fontId="5" fillId="0" borderId="11" xfId="0" applyFont="1" applyFill="1" applyBorder="1" applyAlignment="1"/>
    <xf numFmtId="3" fontId="4" fillId="0" borderId="13" xfId="0" applyNumberFormat="1" applyFont="1" applyBorder="1" applyAlignment="1"/>
    <xf numFmtId="0" fontId="4" fillId="0" borderId="13" xfId="0" applyFont="1" applyBorder="1" applyAlignment="1"/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4" fillId="0" borderId="0" xfId="0" applyFont="1" applyAlignment="1">
      <alignment horizontal="left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2" fillId="0" borderId="33" xfId="0" applyFont="1" applyFill="1" applyBorder="1" applyAlignment="1"/>
    <xf numFmtId="3" fontId="1" fillId="0" borderId="33" xfId="0" applyNumberFormat="1" applyFont="1" applyBorder="1" applyAlignment="1"/>
    <xf numFmtId="0" fontId="1" fillId="0" borderId="33" xfId="0" applyFont="1" applyBorder="1" applyAlignment="1"/>
    <xf numFmtId="0" fontId="2" fillId="0" borderId="8" xfId="0" applyFont="1" applyFill="1" applyBorder="1" applyAlignment="1"/>
    <xf numFmtId="3" fontId="1" fillId="0" borderId="8" xfId="0" applyNumberFormat="1" applyFont="1" applyBorder="1" applyAlignment="1"/>
    <xf numFmtId="0" fontId="1" fillId="0" borderId="8" xfId="0" applyFont="1" applyBorder="1" applyAlignment="1"/>
    <xf numFmtId="0" fontId="2" fillId="0" borderId="9" xfId="0" applyFont="1" applyFill="1" applyBorder="1" applyAlignment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5" xfId="0" applyFill="1" applyBorder="1" applyAlignment="1"/>
    <xf numFmtId="3" fontId="0" fillId="0" borderId="5" xfId="0" applyNumberFormat="1" applyBorder="1" applyAlignment="1"/>
    <xf numFmtId="3" fontId="0" fillId="0" borderId="7" xfId="0" applyNumberFormat="1" applyBorder="1" applyAlignment="1"/>
    <xf numFmtId="0" fontId="0" fillId="0" borderId="8" xfId="0" applyBorder="1" applyAlignment="1"/>
    <xf numFmtId="0" fontId="2" fillId="0" borderId="37" xfId="0" applyFont="1" applyFill="1" applyBorder="1" applyAlignment="1">
      <alignment horizontal="left"/>
    </xf>
    <xf numFmtId="0" fontId="2" fillId="0" borderId="31" xfId="0" applyFont="1" applyFill="1" applyBorder="1" applyAlignment="1">
      <alignment horizontal="left"/>
    </xf>
    <xf numFmtId="0" fontId="2" fillId="0" borderId="38" xfId="0" applyFont="1" applyFill="1" applyBorder="1" applyAlignment="1">
      <alignment horizontal="left"/>
    </xf>
    <xf numFmtId="3" fontId="0" fillId="0" borderId="9" xfId="0" applyNumberFormat="1" applyBorder="1" applyAlignment="1">
      <alignment horizontal="right"/>
    </xf>
    <xf numFmtId="0" fontId="1" fillId="0" borderId="0" xfId="0" applyFont="1" applyAlignment="1"/>
    <xf numFmtId="3" fontId="4" fillId="0" borderId="5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5" fillId="0" borderId="9" xfId="0" applyFont="1" applyFill="1" applyBorder="1" applyAlignment="1"/>
    <xf numFmtId="3" fontId="4" fillId="0" borderId="9" xfId="0" applyNumberFormat="1" applyFont="1" applyBorder="1" applyAlignment="1"/>
    <xf numFmtId="0" fontId="2" fillId="0" borderId="6" xfId="0" applyFont="1" applyFill="1" applyBorder="1" applyAlignment="1"/>
    <xf numFmtId="0" fontId="4" fillId="0" borderId="0" xfId="0" applyFont="1" applyAlignment="1"/>
    <xf numFmtId="3" fontId="1" fillId="0" borderId="13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8" fillId="0" borderId="0" xfId="0" applyFont="1" applyFill="1" applyBorder="1" applyAlignment="1"/>
    <xf numFmtId="0" fontId="0" fillId="0" borderId="1" xfId="0" applyFill="1" applyBorder="1" applyAlignment="1"/>
    <xf numFmtId="0" fontId="0" fillId="0" borderId="3" xfId="0" applyFill="1" applyBorder="1" applyAlignment="1"/>
    <xf numFmtId="0" fontId="2" fillId="0" borderId="1" xfId="0" applyFont="1" applyFill="1" applyBorder="1" applyAlignment="1"/>
    <xf numFmtId="0" fontId="2" fillId="0" borderId="3" xfId="0" applyFont="1" applyFill="1" applyBorder="1" applyAlignment="1"/>
    <xf numFmtId="0" fontId="0" fillId="0" borderId="20" xfId="0" applyFont="1" applyFill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0" fontId="8" fillId="0" borderId="20" xfId="0" applyFont="1" applyFill="1" applyBorder="1" applyAlignment="1"/>
    <xf numFmtId="0" fontId="8" fillId="0" borderId="11" xfId="0" applyFont="1" applyBorder="1" applyAlignment="1"/>
    <xf numFmtId="0" fontId="8" fillId="0" borderId="12" xfId="0" applyFont="1" applyBorder="1" applyAlignment="1"/>
    <xf numFmtId="3" fontId="0" fillId="0" borderId="10" xfId="0" applyNumberFormat="1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3" fontId="1" fillId="0" borderId="33" xfId="0" applyNumberFormat="1" applyFont="1" applyBorder="1" applyAlignment="1">
      <alignment horizontal="right"/>
    </xf>
    <xf numFmtId="0" fontId="1" fillId="0" borderId="33" xfId="0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9" xfId="0" applyFill="1" applyBorder="1" applyAlignment="1"/>
    <xf numFmtId="0" fontId="0" fillId="0" borderId="29" xfId="0" applyFont="1" applyFill="1" applyBorder="1" applyAlignment="1"/>
    <xf numFmtId="3" fontId="0" fillId="0" borderId="19" xfId="0" applyNumberFormat="1" applyBorder="1" applyAlignment="1">
      <alignment horizontal="right"/>
    </xf>
    <xf numFmtId="0" fontId="0" fillId="0" borderId="6" xfId="0" applyFill="1" applyBorder="1" applyAlignment="1"/>
    <xf numFmtId="3" fontId="1" fillId="0" borderId="5" xfId="0" applyNumberFormat="1" applyFont="1" applyBorder="1" applyAlignment="1">
      <alignment horizontal="right"/>
    </xf>
    <xf numFmtId="0" fontId="0" fillId="0" borderId="7" xfId="0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3" fontId="1" fillId="0" borderId="12" xfId="0" applyNumberFormat="1" applyFont="1" applyBorder="1" applyAlignment="1">
      <alignment horizontal="right"/>
    </xf>
    <xf numFmtId="0" fontId="3" fillId="0" borderId="9" xfId="0" applyFont="1" applyFill="1" applyBorder="1" applyAlignment="1"/>
    <xf numFmtId="0" fontId="0" fillId="0" borderId="9" xfId="0" applyFill="1" applyBorder="1" applyAlignment="1"/>
    <xf numFmtId="0" fontId="2" fillId="0" borderId="7" xfId="0" applyFont="1" applyFill="1" applyBorder="1" applyAlignment="1"/>
    <xf numFmtId="3" fontId="0" fillId="0" borderId="2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0" fillId="0" borderId="5" xfId="0" applyNumberFormat="1" applyFont="1" applyBorder="1" applyAlignment="1">
      <alignment horizontal="right"/>
    </xf>
    <xf numFmtId="3" fontId="0" fillId="0" borderId="7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3" fontId="1" fillId="0" borderId="37" xfId="0" applyNumberFormat="1" applyFont="1" applyBorder="1" applyAlignment="1">
      <alignment horizontal="right"/>
    </xf>
    <xf numFmtId="3" fontId="1" fillId="0" borderId="38" xfId="0" applyNumberFormat="1" applyFont="1" applyBorder="1" applyAlignment="1">
      <alignment horizontal="right"/>
    </xf>
    <xf numFmtId="0" fontId="0" fillId="0" borderId="9" xfId="0" applyFont="1" applyFill="1" applyBorder="1" applyAlignment="1"/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3" fontId="1" fillId="0" borderId="32" xfId="0" applyNumberFormat="1" applyFont="1" applyBorder="1" applyAlignment="1"/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0" fillId="0" borderId="6" xfId="0" applyBorder="1" applyAlignment="1"/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3" fontId="1" fillId="0" borderId="26" xfId="0" applyNumberFormat="1" applyFont="1" applyBorder="1" applyAlignment="1"/>
    <xf numFmtId="0" fontId="2" fillId="0" borderId="2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3" fontId="0" fillId="0" borderId="12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3" fontId="1" fillId="0" borderId="26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3" fontId="1" fillId="0" borderId="23" xfId="0" applyNumberFormat="1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3" fontId="1" fillId="0" borderId="24" xfId="0" applyNumberFormat="1" applyFont="1" applyBorder="1" applyAlignment="1"/>
    <xf numFmtId="3" fontId="1" fillId="0" borderId="25" xfId="0" applyNumberFormat="1" applyFont="1" applyBorder="1" applyAlignment="1"/>
    <xf numFmtId="3" fontId="1" fillId="0" borderId="14" xfId="0" applyNumberFormat="1" applyFont="1" applyBorder="1" applyAlignment="1"/>
    <xf numFmtId="3" fontId="1" fillId="0" borderId="23" xfId="0" applyNumberFormat="1" applyFont="1" applyBorder="1" applyAlignment="1"/>
    <xf numFmtId="0" fontId="1" fillId="0" borderId="23" xfId="0" applyFont="1" applyBorder="1" applyAlignment="1"/>
    <xf numFmtId="0" fontId="0" fillId="0" borderId="0" xfId="0" applyFont="1" applyFill="1" applyBorder="1" applyAlignment="1"/>
    <xf numFmtId="0" fontId="2" fillId="0" borderId="21" xfId="0" applyFont="1" applyFill="1" applyBorder="1" applyAlignment="1"/>
    <xf numFmtId="0" fontId="2" fillId="0" borderId="22" xfId="0" applyFont="1" applyFill="1" applyBorder="1" applyAlignment="1"/>
    <xf numFmtId="0" fontId="2" fillId="0" borderId="9" xfId="0" applyFont="1" applyBorder="1" applyAlignment="1">
      <alignment vertical="center"/>
    </xf>
    <xf numFmtId="3" fontId="1" fillId="0" borderId="27" xfId="0" applyNumberFormat="1" applyFont="1" applyBorder="1" applyAlignment="1"/>
    <xf numFmtId="0" fontId="1" fillId="0" borderId="27" xfId="0" applyFont="1" applyBorder="1" applyAlignment="1"/>
    <xf numFmtId="0" fontId="2" fillId="0" borderId="27" xfId="0" applyFont="1" applyFill="1" applyBorder="1" applyAlignment="1"/>
    <xf numFmtId="3" fontId="1" fillId="0" borderId="27" xfId="0" applyNumberFormat="1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0" fontId="0" fillId="0" borderId="19" xfId="0" applyBorder="1" applyAlignment="1">
      <alignment horizontal="righ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3" fontId="1" fillId="0" borderId="10" xfId="0" applyNumberFormat="1" applyFont="1" applyBorder="1" applyAlignment="1"/>
    <xf numFmtId="3" fontId="1" fillId="0" borderId="12" xfId="0" applyNumberFormat="1" applyFont="1" applyBorder="1" applyAlignment="1"/>
    <xf numFmtId="0" fontId="0" fillId="0" borderId="12" xfId="0" applyBorder="1" applyAlignment="1">
      <alignment horizontal="right"/>
    </xf>
    <xf numFmtId="3" fontId="1" fillId="0" borderId="40" xfId="0" applyNumberFormat="1" applyFont="1" applyBorder="1" applyAlignment="1">
      <alignment horizontal="right"/>
    </xf>
    <xf numFmtId="3" fontId="1" fillId="0" borderId="40" xfId="0" applyNumberFormat="1" applyFont="1" applyBorder="1" applyAlignment="1"/>
    <xf numFmtId="0" fontId="0" fillId="0" borderId="11" xfId="0" applyBorder="1" applyAlignment="1"/>
    <xf numFmtId="0" fontId="0" fillId="0" borderId="12" xfId="0" applyBorder="1" applyAlignment="1"/>
    <xf numFmtId="3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9" xfId="0" applyNumberFormat="1" applyBorder="1" applyAlignment="1">
      <alignment horizontal="center"/>
    </xf>
    <xf numFmtId="3" fontId="0" fillId="0" borderId="9" xfId="0" applyNumberFormat="1" applyFont="1" applyBorder="1" applyAlignment="1"/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3" fontId="0" fillId="0" borderId="9" xfId="0" applyNumberFormat="1" applyFill="1" applyBorder="1" applyAlignment="1"/>
    <xf numFmtId="0" fontId="1" fillId="0" borderId="9" xfId="0" applyFont="1" applyBorder="1" applyAlignment="1"/>
    <xf numFmtId="3" fontId="1" fillId="0" borderId="9" xfId="0" applyNumberFormat="1" applyFont="1" applyFill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3" fontId="1" fillId="0" borderId="35" xfId="0" applyNumberFormat="1" applyFont="1" applyBorder="1" applyAlignment="1"/>
    <xf numFmtId="3" fontId="1" fillId="0" borderId="36" xfId="0" applyNumberFormat="1" applyFont="1" applyBorder="1" applyAlignment="1"/>
    <xf numFmtId="0" fontId="1" fillId="0" borderId="0" xfId="0" applyFont="1" applyFill="1" applyBorder="1" applyAlignment="1"/>
    <xf numFmtId="3" fontId="1" fillId="0" borderId="32" xfId="0" applyNumberFormat="1" applyFont="1" applyBorder="1" applyAlignment="1">
      <alignment horizontal="right"/>
    </xf>
    <xf numFmtId="0" fontId="2" fillId="0" borderId="15" xfId="0" applyFont="1" applyFill="1" applyBorder="1" applyAlignment="1"/>
    <xf numFmtId="0" fontId="2" fillId="0" borderId="39" xfId="0" applyFont="1" applyFill="1" applyBorder="1" applyAlignment="1"/>
    <xf numFmtId="3" fontId="0" fillId="0" borderId="40" xfId="0" applyNumberFormat="1" applyBorder="1" applyAlignment="1">
      <alignment horizontal="right"/>
    </xf>
    <xf numFmtId="3" fontId="0" fillId="0" borderId="40" xfId="0" applyNumberFormat="1" applyBorder="1" applyAlignment="1"/>
    <xf numFmtId="0" fontId="2" fillId="0" borderId="30" xfId="0" applyFont="1" applyFill="1" applyBorder="1" applyAlignment="1"/>
    <xf numFmtId="0" fontId="2" fillId="0" borderId="31" xfId="0" applyFont="1" applyFill="1" applyBorder="1" applyAlignment="1"/>
    <xf numFmtId="0" fontId="0" fillId="0" borderId="9" xfId="0" applyFont="1" applyBorder="1" applyAlignment="1"/>
    <xf numFmtId="0" fontId="2" fillId="0" borderId="9" xfId="0" applyFont="1" applyBorder="1" applyAlignment="1"/>
    <xf numFmtId="0" fontId="1" fillId="0" borderId="0" xfId="0" applyFont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6" fillId="0" borderId="6" xfId="0" applyFont="1" applyFill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5" fillId="0" borderId="27" xfId="0" applyFont="1" applyFill="1" applyBorder="1" applyAlignment="1"/>
    <xf numFmtId="3" fontId="4" fillId="0" borderId="27" xfId="0" applyNumberFormat="1" applyFont="1" applyBorder="1" applyAlignment="1"/>
    <xf numFmtId="0" fontId="4" fillId="0" borderId="27" xfId="0" applyFont="1" applyBorder="1" applyAlignment="1"/>
    <xf numFmtId="3" fontId="0" fillId="0" borderId="5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0" fontId="6" fillId="0" borderId="6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3" fontId="4" fillId="0" borderId="5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0" fontId="5" fillId="0" borderId="9" xfId="0" applyFont="1" applyBorder="1" applyAlignment="1"/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0" xfId="0" applyFont="1" applyFill="1" applyBorder="1" applyAlignment="1"/>
    <xf numFmtId="0" fontId="5" fillId="0" borderId="31" xfId="0" applyFont="1" applyFill="1" applyBorder="1" applyAlignment="1"/>
    <xf numFmtId="3" fontId="4" fillId="0" borderId="32" xfId="0" applyNumberFormat="1" applyFont="1" applyBorder="1" applyAlignment="1">
      <alignment horizontal="right"/>
    </xf>
    <xf numFmtId="0" fontId="0" fillId="0" borderId="5" xfId="0" applyFont="1" applyFill="1" applyBorder="1" applyAlignment="1"/>
    <xf numFmtId="3" fontId="4" fillId="0" borderId="13" xfId="0" applyNumberFormat="1" applyFont="1" applyBorder="1" applyAlignment="1">
      <alignment horizontal="right"/>
    </xf>
    <xf numFmtId="0" fontId="2" fillId="0" borderId="16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3" fontId="0" fillId="0" borderId="26" xfId="0" applyNumberFormat="1" applyBorder="1" applyAlignment="1">
      <alignment horizontal="right"/>
    </xf>
    <xf numFmtId="0" fontId="5" fillId="0" borderId="7" xfId="0" applyFont="1" applyFill="1" applyBorder="1" applyAlignment="1"/>
    <xf numFmtId="0" fontId="5" fillId="0" borderId="28" xfId="0" applyFont="1" applyFill="1" applyBorder="1" applyAlignment="1">
      <alignment horizontal="left"/>
    </xf>
    <xf numFmtId="3" fontId="9" fillId="0" borderId="28" xfId="0" applyNumberFormat="1" applyFont="1" applyBorder="1" applyAlignment="1">
      <alignment horizontal="right"/>
    </xf>
    <xf numFmtId="0" fontId="9" fillId="0" borderId="9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3" fontId="4" fillId="0" borderId="9" xfId="0" applyNumberFormat="1" applyFont="1" applyBorder="1" applyAlignment="1">
      <alignment horizontal="right"/>
    </xf>
    <xf numFmtId="0" fontId="5" fillId="0" borderId="11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3" fontId="4" fillId="0" borderId="10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0" fontId="2" fillId="0" borderId="17" xfId="0" applyFont="1" applyFill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3" fontId="0" fillId="0" borderId="16" xfId="0" applyNumberFormat="1" applyBorder="1" applyAlignment="1">
      <alignment horizontal="right"/>
    </xf>
    <xf numFmtId="3" fontId="0" fillId="0" borderId="18" xfId="0" applyNumberFormat="1" applyBorder="1" applyAlignment="1">
      <alignment horizontal="right"/>
    </xf>
    <xf numFmtId="0" fontId="4" fillId="0" borderId="32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2" fillId="0" borderId="10" xfId="0" applyFont="1" applyFill="1" applyBorder="1" applyAlignment="1">
      <alignment horizontal="left"/>
    </xf>
    <xf numFmtId="3" fontId="0" fillId="0" borderId="13" xfId="0" applyNumberFormat="1" applyBorder="1" applyAlignment="1">
      <alignment horizontal="right"/>
    </xf>
    <xf numFmtId="0" fontId="0" fillId="0" borderId="26" xfId="0" applyBorder="1" applyAlignment="1">
      <alignment horizontal="right"/>
    </xf>
    <xf numFmtId="0" fontId="2" fillId="0" borderId="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3" fontId="0" fillId="0" borderId="28" xfId="0" applyNumberFormat="1" applyBorder="1" applyAlignment="1">
      <alignment horizontal="right"/>
    </xf>
    <xf numFmtId="0" fontId="2" fillId="0" borderId="9" xfId="0" applyFont="1" applyFill="1" applyBorder="1" applyAlignment="1">
      <alignment horizontal="center"/>
    </xf>
    <xf numFmtId="0" fontId="6" fillId="0" borderId="17" xfId="0" applyFont="1" applyFill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3" fontId="0" fillId="0" borderId="16" xfId="0" applyNumberFormat="1" applyFont="1" applyBorder="1" applyAlignment="1">
      <alignment horizontal="right"/>
    </xf>
    <xf numFmtId="3" fontId="0" fillId="0" borderId="18" xfId="0" applyNumberFormat="1" applyFont="1" applyBorder="1" applyAlignment="1">
      <alignment horizontal="right"/>
    </xf>
    <xf numFmtId="0" fontId="5" fillId="0" borderId="10" xfId="0" applyFont="1" applyFill="1" applyBorder="1" applyAlignment="1">
      <alignment horizontal="left"/>
    </xf>
    <xf numFmtId="3" fontId="0" fillId="0" borderId="13" xfId="0" applyNumberFormat="1" applyFont="1" applyBorder="1" applyAlignment="1">
      <alignment horizontal="right"/>
    </xf>
    <xf numFmtId="0" fontId="3" fillId="0" borderId="34" xfId="0" applyFont="1" applyFill="1" applyBorder="1" applyAlignment="1"/>
    <xf numFmtId="0" fontId="0" fillId="0" borderId="34" xfId="0" applyBorder="1" applyAlignment="1"/>
    <xf numFmtId="0" fontId="0" fillId="0" borderId="0" xfId="0" applyFont="1" applyBorder="1" applyAlignment="1"/>
    <xf numFmtId="0" fontId="0" fillId="0" borderId="5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3" fontId="0" fillId="0" borderId="5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26" xfId="0" applyNumberFormat="1" applyFont="1" applyBorder="1" applyAlignment="1">
      <alignment horizontal="center"/>
    </xf>
    <xf numFmtId="3" fontId="4" fillId="0" borderId="27" xfId="0" applyNumberFormat="1" applyFont="1" applyBorder="1" applyAlignment="1">
      <alignment horizontal="right"/>
    </xf>
    <xf numFmtId="0" fontId="4" fillId="0" borderId="27" xfId="0" applyFont="1" applyBorder="1" applyAlignment="1">
      <alignment horizontal="right"/>
    </xf>
    <xf numFmtId="0" fontId="5" fillId="0" borderId="30" xfId="0" applyFont="1" applyFill="1" applyBorder="1" applyAlignment="1">
      <alignment horizontal="left"/>
    </xf>
    <xf numFmtId="0" fontId="5" fillId="0" borderId="3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5" xfId="0" applyFont="1" applyBorder="1" applyAlignment="1"/>
    <xf numFmtId="3" fontId="9" fillId="0" borderId="2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5" fillId="0" borderId="33" xfId="0" applyFont="1" applyFill="1" applyBorder="1" applyAlignment="1"/>
    <xf numFmtId="3" fontId="4" fillId="0" borderId="33" xfId="0" applyNumberFormat="1" applyFont="1" applyBorder="1" applyAlignment="1"/>
    <xf numFmtId="0" fontId="4" fillId="0" borderId="33" xfId="0" applyFont="1" applyBorder="1" applyAlignment="1"/>
    <xf numFmtId="3" fontId="9" fillId="0" borderId="16" xfId="0" applyNumberFormat="1" applyFont="1" applyBorder="1" applyAlignment="1">
      <alignment horizontal="right"/>
    </xf>
    <xf numFmtId="3" fontId="9" fillId="0" borderId="18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0" fontId="0" fillId="0" borderId="9" xfId="0" applyBorder="1" applyAlignment="1"/>
    <xf numFmtId="0" fontId="6" fillId="0" borderId="9" xfId="0" applyFont="1" applyFill="1" applyBorder="1" applyAlignment="1"/>
    <xf numFmtId="0" fontId="6" fillId="0" borderId="5" xfId="0" applyFont="1" applyFill="1" applyBorder="1" applyAlignment="1">
      <alignment horizontal="left"/>
    </xf>
    <xf numFmtId="3" fontId="4" fillId="0" borderId="15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87"/>
  <sheetViews>
    <sheetView tabSelected="1" zoomScaleNormal="100" workbookViewId="0">
      <selection activeCell="H1" sqref="H1"/>
    </sheetView>
  </sheetViews>
  <sheetFormatPr defaultRowHeight="14.4"/>
  <sheetData>
    <row r="2" spans="1:11">
      <c r="A2" s="195" t="s">
        <v>42</v>
      </c>
      <c r="B2" s="195"/>
      <c r="C2" s="195"/>
      <c r="D2" s="195"/>
      <c r="E2" s="195"/>
      <c r="F2" s="195"/>
      <c r="G2" s="195"/>
      <c r="H2" s="195"/>
      <c r="I2" s="195"/>
    </row>
    <row r="4" spans="1:11" ht="15" customHeight="1">
      <c r="A4" s="24" t="s">
        <v>0</v>
      </c>
      <c r="B4" s="24"/>
      <c r="C4" s="24"/>
      <c r="D4" s="24"/>
      <c r="E4" s="24"/>
      <c r="F4" s="26" t="s">
        <v>128</v>
      </c>
      <c r="G4" s="26"/>
      <c r="H4" s="26" t="s">
        <v>43</v>
      </c>
      <c r="I4" s="26"/>
    </row>
    <row r="5" spans="1:11">
      <c r="A5" s="25"/>
      <c r="B5" s="25"/>
      <c r="C5" s="25"/>
      <c r="D5" s="25"/>
      <c r="E5" s="25"/>
      <c r="F5" s="27"/>
      <c r="G5" s="27"/>
      <c r="H5" s="27"/>
      <c r="I5" s="27"/>
    </row>
    <row r="6" spans="1:11">
      <c r="A6" s="194" t="s">
        <v>1</v>
      </c>
      <c r="B6" s="194"/>
      <c r="C6" s="194"/>
      <c r="D6" s="194"/>
      <c r="E6" s="194"/>
      <c r="F6" s="28">
        <f>SUM(F7:G16)</f>
        <v>15166647</v>
      </c>
      <c r="G6" s="28"/>
      <c r="H6" s="28">
        <f>SUM(H7:I16)</f>
        <v>11546733</v>
      </c>
      <c r="I6" s="28"/>
    </row>
    <row r="7" spans="1:11">
      <c r="A7" s="180" t="s">
        <v>129</v>
      </c>
      <c r="B7" s="181"/>
      <c r="C7" s="181"/>
      <c r="D7" s="181"/>
      <c r="E7" s="182"/>
      <c r="F7" s="37">
        <v>3292260</v>
      </c>
      <c r="G7" s="42"/>
      <c r="H7" s="37">
        <v>3475847</v>
      </c>
      <c r="I7" s="42"/>
    </row>
    <row r="8" spans="1:11">
      <c r="A8" s="180" t="s">
        <v>32</v>
      </c>
      <c r="B8" s="181"/>
      <c r="C8" s="181"/>
      <c r="D8" s="181"/>
      <c r="E8" s="182"/>
      <c r="F8" s="37"/>
      <c r="G8" s="42"/>
      <c r="H8" s="37"/>
      <c r="I8" s="42"/>
    </row>
    <row r="9" spans="1:11">
      <c r="A9" s="180" t="s">
        <v>130</v>
      </c>
      <c r="B9" s="181"/>
      <c r="C9" s="181"/>
      <c r="D9" s="181"/>
      <c r="E9" s="182"/>
      <c r="F9" s="37">
        <v>4000000</v>
      </c>
      <c r="G9" s="42"/>
      <c r="H9" s="37">
        <v>3893696</v>
      </c>
      <c r="I9" s="42"/>
    </row>
    <row r="10" spans="1:11">
      <c r="A10" s="180" t="s">
        <v>3</v>
      </c>
      <c r="B10" s="181"/>
      <c r="C10" s="181"/>
      <c r="D10" s="181"/>
      <c r="E10" s="182"/>
      <c r="F10" s="37">
        <v>2572</v>
      </c>
      <c r="G10" s="42"/>
      <c r="H10" s="37">
        <v>10200</v>
      </c>
      <c r="I10" s="42"/>
      <c r="K10" s="8"/>
    </row>
    <row r="11" spans="1:11">
      <c r="A11" s="180" t="s">
        <v>36</v>
      </c>
      <c r="B11" s="181"/>
      <c r="C11" s="181"/>
      <c r="D11" s="181"/>
      <c r="E11" s="182"/>
      <c r="F11" s="37">
        <v>600000</v>
      </c>
      <c r="G11" s="42"/>
      <c r="H11" s="37"/>
      <c r="I11" s="42"/>
    </row>
    <row r="12" spans="1:11">
      <c r="A12" s="180" t="s">
        <v>37</v>
      </c>
      <c r="B12" s="181"/>
      <c r="C12" s="181"/>
      <c r="D12" s="181"/>
      <c r="E12" s="182"/>
      <c r="F12" s="37">
        <v>120600</v>
      </c>
      <c r="G12" s="42"/>
      <c r="H12" s="37">
        <v>100750</v>
      </c>
      <c r="I12" s="42"/>
    </row>
    <row r="13" spans="1:11">
      <c r="A13" s="180" t="s">
        <v>34</v>
      </c>
      <c r="B13" s="181"/>
      <c r="C13" s="181"/>
      <c r="D13" s="181"/>
      <c r="E13" s="182"/>
      <c r="F13" s="37">
        <v>362525</v>
      </c>
      <c r="G13" s="42"/>
      <c r="H13" s="37">
        <v>1200000</v>
      </c>
      <c r="I13" s="42"/>
    </row>
    <row r="14" spans="1:11">
      <c r="A14" s="180" t="s">
        <v>131</v>
      </c>
      <c r="B14" s="181"/>
      <c r="C14" s="181"/>
      <c r="D14" s="181"/>
      <c r="E14" s="182"/>
      <c r="F14" s="37">
        <v>6511890</v>
      </c>
      <c r="G14" s="42"/>
      <c r="H14" s="37">
        <v>2589440</v>
      </c>
      <c r="I14" s="42"/>
    </row>
    <row r="15" spans="1:11">
      <c r="A15" s="34" t="s">
        <v>4</v>
      </c>
      <c r="B15" s="175"/>
      <c r="C15" s="175"/>
      <c r="D15" s="175"/>
      <c r="E15" s="176"/>
      <c r="F15" s="23">
        <v>276800</v>
      </c>
      <c r="G15" s="23"/>
      <c r="H15" s="23">
        <v>276800</v>
      </c>
      <c r="I15" s="23"/>
    </row>
    <row r="16" spans="1:11">
      <c r="A16" s="34" t="s">
        <v>133</v>
      </c>
      <c r="B16" s="130"/>
      <c r="C16" s="130"/>
      <c r="D16" s="130"/>
      <c r="E16" s="38"/>
      <c r="F16" s="37"/>
      <c r="G16" s="64"/>
      <c r="H16" s="37"/>
      <c r="I16" s="64"/>
    </row>
    <row r="17" spans="1:9">
      <c r="A17" s="39" t="s">
        <v>5</v>
      </c>
      <c r="B17" s="75"/>
      <c r="C17" s="75"/>
      <c r="D17" s="75"/>
      <c r="E17" s="106"/>
      <c r="F17" s="28">
        <f>SUM(F6)</f>
        <v>15166647</v>
      </c>
      <c r="G17" s="28"/>
      <c r="H17" s="28">
        <f>SUM(H6)</f>
        <v>11546733</v>
      </c>
      <c r="I17" s="28"/>
    </row>
    <row r="18" spans="1:9">
      <c r="A18" s="39" t="s">
        <v>132</v>
      </c>
      <c r="B18" s="75"/>
      <c r="C18" s="75"/>
      <c r="D18" s="75"/>
      <c r="E18" s="106"/>
      <c r="F18" s="28">
        <v>1494416</v>
      </c>
      <c r="G18" s="28"/>
      <c r="H18" s="178"/>
      <c r="I18" s="178"/>
    </row>
    <row r="19" spans="1:9">
      <c r="A19" s="39" t="s">
        <v>187</v>
      </c>
      <c r="B19" s="130"/>
      <c r="C19" s="130"/>
      <c r="D19" s="130"/>
      <c r="E19" s="38"/>
      <c r="F19" s="21"/>
      <c r="G19" s="22"/>
      <c r="H19" s="21">
        <v>1324000</v>
      </c>
      <c r="I19" s="22"/>
    </row>
    <row r="20" spans="1:9">
      <c r="A20" s="39" t="s">
        <v>134</v>
      </c>
      <c r="B20" s="75"/>
      <c r="C20" s="75"/>
      <c r="D20" s="75"/>
      <c r="E20" s="106"/>
      <c r="F20" s="23">
        <v>3329000</v>
      </c>
      <c r="G20" s="23"/>
      <c r="H20" s="23"/>
      <c r="I20" s="23"/>
    </row>
    <row r="21" spans="1:9">
      <c r="A21" s="34" t="s">
        <v>28</v>
      </c>
      <c r="B21" s="175"/>
      <c r="C21" s="175"/>
      <c r="D21" s="175"/>
      <c r="E21" s="176"/>
      <c r="F21" s="28"/>
      <c r="G21" s="28"/>
      <c r="H21" s="28"/>
      <c r="I21" s="28"/>
    </row>
    <row r="22" spans="1:9">
      <c r="A22" s="39" t="s">
        <v>135</v>
      </c>
      <c r="B22" s="75"/>
      <c r="C22" s="75"/>
      <c r="D22" s="75"/>
      <c r="E22" s="106"/>
      <c r="F22" s="23">
        <v>6281000</v>
      </c>
      <c r="G22" s="23"/>
      <c r="H22" s="23">
        <v>7790000</v>
      </c>
      <c r="I22" s="23"/>
    </row>
    <row r="23" spans="1:9">
      <c r="A23" s="34" t="s">
        <v>136</v>
      </c>
      <c r="B23" s="175"/>
      <c r="C23" s="175"/>
      <c r="D23" s="175"/>
      <c r="E23" s="176"/>
      <c r="F23" s="23"/>
      <c r="G23" s="23"/>
      <c r="H23" s="23"/>
      <c r="I23" s="23"/>
    </row>
    <row r="24" spans="1:9">
      <c r="A24" s="39" t="s">
        <v>137</v>
      </c>
      <c r="B24" s="75"/>
      <c r="C24" s="75"/>
      <c r="D24" s="75"/>
      <c r="E24" s="106"/>
      <c r="F24" s="174">
        <v>6499000</v>
      </c>
      <c r="G24" s="193"/>
      <c r="H24" s="28"/>
      <c r="I24" s="178"/>
    </row>
    <row r="25" spans="1:9">
      <c r="A25" s="39"/>
      <c r="B25" s="75"/>
      <c r="C25" s="75"/>
      <c r="D25" s="75"/>
      <c r="E25" s="106"/>
      <c r="F25" s="179"/>
      <c r="G25" s="179"/>
      <c r="H25" s="179"/>
      <c r="I25" s="179"/>
    </row>
    <row r="26" spans="1:9">
      <c r="A26" s="39" t="s">
        <v>138</v>
      </c>
      <c r="B26" s="75"/>
      <c r="C26" s="75"/>
      <c r="D26" s="75"/>
      <c r="E26" s="106"/>
      <c r="F26" s="174">
        <v>13000</v>
      </c>
      <c r="G26" s="174"/>
      <c r="H26" s="174">
        <v>13000</v>
      </c>
      <c r="I26" s="174"/>
    </row>
    <row r="27" spans="1:9">
      <c r="A27" s="39" t="s">
        <v>139</v>
      </c>
      <c r="B27" s="75"/>
      <c r="C27" s="75"/>
      <c r="D27" s="75"/>
      <c r="E27" s="106"/>
      <c r="F27" s="23">
        <v>2330000</v>
      </c>
      <c r="G27" s="23"/>
      <c r="H27" s="23">
        <v>2300000</v>
      </c>
      <c r="I27" s="23"/>
    </row>
    <row r="28" spans="1:9">
      <c r="A28" s="34" t="s">
        <v>140</v>
      </c>
      <c r="B28" s="175"/>
      <c r="C28" s="175"/>
      <c r="D28" s="175"/>
      <c r="E28" s="176"/>
      <c r="F28" s="174"/>
      <c r="G28" s="174"/>
      <c r="H28" s="174"/>
      <c r="I28" s="174"/>
    </row>
    <row r="29" spans="1:9">
      <c r="A29" s="39" t="s">
        <v>141</v>
      </c>
      <c r="B29" s="75"/>
      <c r="C29" s="75"/>
      <c r="D29" s="75"/>
      <c r="E29" s="106"/>
      <c r="F29" s="174">
        <v>510000</v>
      </c>
      <c r="G29" s="174"/>
      <c r="H29" s="174">
        <v>500000</v>
      </c>
      <c r="I29" s="174"/>
    </row>
    <row r="30" spans="1:9">
      <c r="A30" s="34" t="s">
        <v>142</v>
      </c>
      <c r="B30" s="175"/>
      <c r="C30" s="175"/>
      <c r="D30" s="175"/>
      <c r="E30" s="176"/>
      <c r="F30" s="28"/>
      <c r="G30" s="28"/>
      <c r="H30" s="28"/>
      <c r="I30" s="28"/>
    </row>
    <row r="31" spans="1:9">
      <c r="A31" s="39" t="s">
        <v>143</v>
      </c>
      <c r="B31" s="75"/>
      <c r="C31" s="75"/>
      <c r="D31" s="75"/>
      <c r="E31" s="106"/>
      <c r="F31" s="174">
        <v>129000</v>
      </c>
      <c r="G31" s="174"/>
      <c r="H31" s="174">
        <v>120000</v>
      </c>
      <c r="I31" s="174"/>
    </row>
    <row r="32" spans="1:9">
      <c r="A32" s="34" t="s">
        <v>144</v>
      </c>
      <c r="B32" s="35"/>
      <c r="C32" s="35"/>
      <c r="D32" s="35"/>
      <c r="E32" s="36"/>
      <c r="F32" s="28"/>
      <c r="G32" s="28"/>
      <c r="H32" s="28"/>
      <c r="I32" s="28"/>
    </row>
    <row r="33" spans="1:9">
      <c r="A33" s="39" t="s">
        <v>145</v>
      </c>
      <c r="B33" s="75"/>
      <c r="C33" s="75"/>
      <c r="D33" s="75"/>
      <c r="E33" s="106"/>
      <c r="F33" s="174">
        <v>884000</v>
      </c>
      <c r="G33" s="174"/>
      <c r="H33" s="174">
        <v>870000</v>
      </c>
      <c r="I33" s="174"/>
    </row>
    <row r="34" spans="1:9">
      <c r="A34" s="34" t="s">
        <v>146</v>
      </c>
      <c r="B34" s="175"/>
      <c r="C34" s="175"/>
      <c r="D34" s="175"/>
      <c r="E34" s="176"/>
      <c r="F34" s="177"/>
      <c r="G34" s="177"/>
      <c r="H34" s="177"/>
      <c r="I34" s="177"/>
    </row>
    <row r="35" spans="1:9">
      <c r="A35" s="39" t="s">
        <v>147</v>
      </c>
      <c r="B35" s="75"/>
      <c r="C35" s="75"/>
      <c r="D35" s="75"/>
      <c r="E35" s="106"/>
      <c r="F35" s="174">
        <v>10000</v>
      </c>
      <c r="G35" s="174"/>
      <c r="H35" s="174">
        <v>10000</v>
      </c>
      <c r="I35" s="174"/>
    </row>
    <row r="36" spans="1:9">
      <c r="A36" s="34" t="s">
        <v>150</v>
      </c>
      <c r="B36" s="35"/>
      <c r="C36" s="35"/>
      <c r="D36" s="35"/>
      <c r="E36" s="36"/>
      <c r="F36" s="21"/>
      <c r="G36" s="22"/>
      <c r="H36" s="21"/>
      <c r="I36" s="22"/>
    </row>
    <row r="37" spans="1:9">
      <c r="A37" s="39" t="s">
        <v>148</v>
      </c>
      <c r="B37" s="75"/>
      <c r="C37" s="75"/>
      <c r="D37" s="75"/>
      <c r="E37" s="106"/>
      <c r="F37" s="174">
        <v>63000</v>
      </c>
      <c r="G37" s="174"/>
      <c r="H37" s="174">
        <v>50000</v>
      </c>
      <c r="I37" s="174"/>
    </row>
    <row r="38" spans="1:9">
      <c r="A38" s="34" t="s">
        <v>149</v>
      </c>
      <c r="B38" s="175"/>
      <c r="C38" s="175"/>
      <c r="D38" s="175"/>
      <c r="E38" s="176"/>
      <c r="F38" s="23"/>
      <c r="G38" s="23"/>
      <c r="H38" s="23"/>
      <c r="I38" s="23"/>
    </row>
    <row r="39" spans="1:9">
      <c r="A39" s="39" t="s">
        <v>151</v>
      </c>
      <c r="B39" s="75"/>
      <c r="C39" s="75"/>
      <c r="D39" s="75"/>
      <c r="E39" s="106"/>
      <c r="F39" s="174">
        <v>89000</v>
      </c>
      <c r="G39" s="174"/>
      <c r="H39" s="174">
        <v>40000</v>
      </c>
      <c r="I39" s="174"/>
    </row>
    <row r="40" spans="1:9">
      <c r="A40" s="104" t="s">
        <v>152</v>
      </c>
      <c r="B40" s="104"/>
      <c r="C40" s="104"/>
      <c r="D40" s="104"/>
      <c r="E40" s="104"/>
      <c r="F40" s="174"/>
      <c r="G40" s="174"/>
      <c r="H40" s="174"/>
      <c r="I40" s="174"/>
    </row>
    <row r="41" spans="1:9">
      <c r="A41" s="39" t="s">
        <v>153</v>
      </c>
      <c r="B41" s="75"/>
      <c r="C41" s="75"/>
      <c r="D41" s="75"/>
      <c r="E41" s="106"/>
      <c r="F41" s="37">
        <v>34000</v>
      </c>
      <c r="G41" s="42"/>
      <c r="H41" s="37">
        <v>30000</v>
      </c>
      <c r="I41" s="42"/>
    </row>
    <row r="42" spans="1:9">
      <c r="A42" s="34" t="s">
        <v>154</v>
      </c>
      <c r="B42" s="35"/>
      <c r="C42" s="35"/>
      <c r="D42" s="35"/>
      <c r="E42" s="36"/>
      <c r="F42" s="37"/>
      <c r="G42" s="38"/>
      <c r="H42" s="21"/>
      <c r="I42" s="22"/>
    </row>
    <row r="43" spans="1:9">
      <c r="A43" s="39" t="s">
        <v>155</v>
      </c>
      <c r="B43" s="40"/>
      <c r="C43" s="40"/>
      <c r="D43" s="40"/>
      <c r="E43" s="41"/>
      <c r="F43" s="37">
        <v>234000</v>
      </c>
      <c r="G43" s="38"/>
      <c r="H43" s="37">
        <v>120000</v>
      </c>
      <c r="I43" s="42"/>
    </row>
    <row r="44" spans="1:9">
      <c r="A44" s="34" t="s">
        <v>156</v>
      </c>
      <c r="B44" s="35"/>
      <c r="C44" s="35"/>
      <c r="D44" s="35"/>
      <c r="E44" s="36"/>
      <c r="F44" s="37"/>
      <c r="G44" s="38"/>
      <c r="H44" s="21"/>
      <c r="I44" s="22"/>
    </row>
    <row r="45" spans="1:9">
      <c r="A45" s="39" t="s">
        <v>14</v>
      </c>
      <c r="B45" s="130"/>
      <c r="C45" s="130"/>
      <c r="D45" s="130"/>
      <c r="E45" s="38"/>
      <c r="F45" s="37">
        <v>7212000</v>
      </c>
      <c r="G45" s="42"/>
      <c r="H45" s="37">
        <v>5555000</v>
      </c>
      <c r="I45" s="42"/>
    </row>
    <row r="46" spans="1:9">
      <c r="A46" s="58" t="s">
        <v>2</v>
      </c>
      <c r="B46" s="58"/>
      <c r="C46" s="58"/>
      <c r="D46" s="58"/>
      <c r="E46" s="58"/>
      <c r="F46" s="28">
        <f>SUM(F17+F18+F20+F22+F24+F26+F27+F29+F31+F33+F35+F37+F39+F41+F43+F45)</f>
        <v>44278063</v>
      </c>
      <c r="G46" s="178"/>
      <c r="H46" s="28">
        <f>SUM(H17+H18+H20+H22+H24+H26+H27+H29+H31+H33+H35+H37+H39+H41+H43+H45+H19)</f>
        <v>30268733</v>
      </c>
      <c r="I46" s="178"/>
    </row>
    <row r="47" spans="1:9">
      <c r="A47" s="1"/>
      <c r="B47" s="1"/>
      <c r="C47" s="1"/>
      <c r="D47" s="1"/>
      <c r="E47" s="1"/>
      <c r="F47" s="2"/>
      <c r="G47" s="3"/>
      <c r="H47" s="2"/>
      <c r="I47" s="3"/>
    </row>
    <row r="48" spans="1:9">
      <c r="A48" s="1"/>
      <c r="B48" s="1"/>
      <c r="C48" s="1"/>
      <c r="D48" s="1"/>
      <c r="E48" s="1"/>
      <c r="F48" s="2"/>
      <c r="G48" s="3"/>
      <c r="H48" s="2"/>
      <c r="I48" s="3"/>
    </row>
    <row r="49" spans="1:9">
      <c r="A49" s="1"/>
      <c r="B49" s="1"/>
      <c r="C49" s="1"/>
      <c r="D49" s="1"/>
      <c r="E49" s="1"/>
      <c r="F49" s="2"/>
      <c r="G49" s="3"/>
      <c r="H49" s="2"/>
      <c r="I49" s="3"/>
    </row>
    <row r="50" spans="1:9">
      <c r="A50" s="1"/>
      <c r="B50" s="1"/>
      <c r="C50" s="1"/>
      <c r="D50" s="1"/>
      <c r="E50" s="1"/>
      <c r="F50" s="2"/>
      <c r="G50" s="3"/>
      <c r="H50" s="2"/>
      <c r="I50" s="3"/>
    </row>
    <row r="51" spans="1:9">
      <c r="A51" s="1"/>
      <c r="B51" s="1"/>
      <c r="C51" s="1"/>
      <c r="D51" s="1"/>
      <c r="E51" s="1"/>
      <c r="F51" s="2"/>
      <c r="G51" s="3"/>
      <c r="H51" s="2"/>
      <c r="I51" s="3"/>
    </row>
    <row r="52" spans="1:9">
      <c r="A52" s="1"/>
      <c r="B52" s="1"/>
      <c r="C52" s="1"/>
      <c r="D52" s="1"/>
      <c r="E52" s="1"/>
      <c r="F52" s="2"/>
      <c r="G52" s="3"/>
      <c r="H52" s="2"/>
      <c r="I52" s="3"/>
    </row>
    <row r="53" spans="1:9">
      <c r="A53" s="1"/>
      <c r="B53" s="1"/>
      <c r="C53" s="1"/>
      <c r="D53" s="1"/>
      <c r="E53" s="1"/>
      <c r="F53" s="2"/>
      <c r="G53" s="3"/>
      <c r="H53" s="2"/>
      <c r="I53" s="3"/>
    </row>
    <row r="55" spans="1:9">
      <c r="A55" s="76" t="s">
        <v>123</v>
      </c>
      <c r="B55" s="76"/>
      <c r="C55" s="76"/>
      <c r="D55" s="76"/>
      <c r="E55" s="76"/>
      <c r="F55" s="76"/>
      <c r="G55" s="76"/>
      <c r="H55" s="76"/>
      <c r="I55" s="76"/>
    </row>
    <row r="57" spans="1:9">
      <c r="A57" s="50" t="s">
        <v>0</v>
      </c>
      <c r="B57" s="50"/>
      <c r="C57" s="50"/>
      <c r="D57" s="50"/>
      <c r="E57" s="50"/>
      <c r="F57" s="13" t="s">
        <v>124</v>
      </c>
      <c r="G57" s="13"/>
      <c r="H57" s="13" t="s">
        <v>87</v>
      </c>
      <c r="I57" s="13"/>
    </row>
    <row r="58" spans="1:9">
      <c r="A58" s="51"/>
      <c r="B58" s="51"/>
      <c r="C58" s="51"/>
      <c r="D58" s="51"/>
      <c r="E58" s="51"/>
      <c r="F58" s="14"/>
      <c r="G58" s="14"/>
      <c r="H58" s="14"/>
      <c r="I58" s="14"/>
    </row>
    <row r="59" spans="1:9">
      <c r="A59" s="59" t="s">
        <v>48</v>
      </c>
      <c r="B59" s="109"/>
      <c r="C59" s="109"/>
      <c r="D59" s="109"/>
      <c r="E59" s="110"/>
      <c r="F59" s="111">
        <v>2291000</v>
      </c>
      <c r="G59" s="112"/>
      <c r="H59" s="37">
        <v>5794000</v>
      </c>
      <c r="I59" s="42"/>
    </row>
    <row r="60" spans="1:9" ht="15" thickBot="1">
      <c r="A60" s="115"/>
      <c r="B60" s="116"/>
      <c r="C60" s="116"/>
      <c r="D60" s="116"/>
      <c r="E60" s="117"/>
      <c r="F60" s="113"/>
      <c r="G60" s="114"/>
      <c r="H60" s="171"/>
      <c r="I60" s="172"/>
    </row>
    <row r="61" spans="1:9" ht="15.6" thickTop="1" thickBot="1">
      <c r="A61" s="153" t="s">
        <v>6</v>
      </c>
      <c r="B61" s="154"/>
      <c r="C61" s="154"/>
      <c r="D61" s="154"/>
      <c r="E61" s="154"/>
      <c r="F61" s="145">
        <f>SUM(F59:G60)</f>
        <v>2291000</v>
      </c>
      <c r="G61" s="145"/>
      <c r="H61" s="18">
        <f>SUM(H59:I60)</f>
        <v>5794000</v>
      </c>
      <c r="I61" s="18"/>
    </row>
    <row r="62" spans="1:9" ht="15" thickTop="1">
      <c r="A62" s="155" t="s">
        <v>29</v>
      </c>
      <c r="B62" s="155"/>
      <c r="C62" s="155"/>
      <c r="D62" s="155"/>
      <c r="E62" s="155"/>
      <c r="F62" s="143">
        <v>309000</v>
      </c>
      <c r="G62" s="143"/>
      <c r="H62" s="147">
        <v>782000</v>
      </c>
      <c r="I62" s="148"/>
    </row>
    <row r="63" spans="1:9">
      <c r="A63" s="140" t="s">
        <v>49</v>
      </c>
      <c r="B63" s="140"/>
      <c r="C63" s="140"/>
      <c r="D63" s="140"/>
      <c r="E63" s="140"/>
      <c r="F63" s="29"/>
      <c r="G63" s="29"/>
      <c r="H63" s="28"/>
      <c r="I63" s="28"/>
    </row>
    <row r="64" spans="1:9" ht="15" thickBot="1">
      <c r="A64" s="141" t="s">
        <v>50</v>
      </c>
      <c r="B64" s="141"/>
      <c r="C64" s="141"/>
      <c r="D64" s="141"/>
      <c r="E64" s="141"/>
      <c r="F64" s="142">
        <v>0</v>
      </c>
      <c r="G64" s="142"/>
      <c r="H64" s="134"/>
      <c r="I64" s="134"/>
    </row>
    <row r="65" spans="1:9" ht="15.6" thickTop="1" thickBot="1">
      <c r="A65" s="16" t="s">
        <v>7</v>
      </c>
      <c r="B65" s="17"/>
      <c r="C65" s="17"/>
      <c r="D65" s="17"/>
      <c r="E65" s="17"/>
      <c r="F65" s="77">
        <f>SUM(F62:G64)</f>
        <v>309000</v>
      </c>
      <c r="G65" s="144"/>
      <c r="H65" s="18">
        <f>SUM(H62:I64)</f>
        <v>782000</v>
      </c>
      <c r="I65" s="149"/>
    </row>
    <row r="66" spans="1:9" ht="15" thickTop="1">
      <c r="A66" s="47" t="s">
        <v>51</v>
      </c>
      <c r="B66" s="48"/>
      <c r="C66" s="48"/>
      <c r="D66" s="48"/>
      <c r="E66" s="48"/>
      <c r="F66" s="23">
        <v>278000</v>
      </c>
      <c r="G66" s="23"/>
      <c r="H66" s="23">
        <v>154000</v>
      </c>
      <c r="I66" s="23"/>
    </row>
    <row r="67" spans="1:9">
      <c r="A67" s="15"/>
      <c r="B67" s="152"/>
      <c r="C67" s="152"/>
      <c r="D67" s="152"/>
      <c r="E67" s="152"/>
      <c r="F67" s="20"/>
      <c r="G67" s="20"/>
      <c r="H67" s="20"/>
      <c r="I67" s="20"/>
    </row>
    <row r="68" spans="1:9">
      <c r="A68" s="47" t="s">
        <v>125</v>
      </c>
      <c r="B68" s="48"/>
      <c r="C68" s="48"/>
      <c r="D68" s="48"/>
      <c r="E68" s="48"/>
      <c r="F68" s="23">
        <v>75000</v>
      </c>
      <c r="G68" s="23"/>
      <c r="H68" s="23">
        <v>42000</v>
      </c>
      <c r="I68" s="23"/>
    </row>
    <row r="69" spans="1:9" ht="15" thickBot="1">
      <c r="A69" s="62" t="s">
        <v>92</v>
      </c>
      <c r="B69" s="35"/>
      <c r="C69" s="35"/>
      <c r="D69" s="35"/>
      <c r="E69" s="36"/>
      <c r="F69" s="63"/>
      <c r="G69" s="64"/>
      <c r="H69" s="63"/>
      <c r="I69" s="64"/>
    </row>
    <row r="70" spans="1:9" ht="15.6" thickTop="1" thickBot="1">
      <c r="A70" s="43" t="s">
        <v>10</v>
      </c>
      <c r="B70" s="44"/>
      <c r="C70" s="44"/>
      <c r="D70" s="44"/>
      <c r="E70" s="44"/>
      <c r="F70" s="45">
        <f>SUM(F66:G69)</f>
        <v>353000</v>
      </c>
      <c r="G70" s="46"/>
      <c r="H70" s="45">
        <f>SUM(H66:I69)</f>
        <v>196000</v>
      </c>
      <c r="I70" s="46"/>
    </row>
    <row r="71" spans="1:9" ht="15.6" thickTop="1" thickBot="1">
      <c r="A71" s="43" t="s">
        <v>11</v>
      </c>
      <c r="B71" s="44"/>
      <c r="C71" s="44"/>
      <c r="D71" s="44"/>
      <c r="E71" s="44"/>
      <c r="F71" s="45">
        <f>SUM(F61+F65+F70)</f>
        <v>2953000</v>
      </c>
      <c r="G71" s="46"/>
      <c r="H71" s="45">
        <f>SUM(H61+H65+H70)</f>
        <v>6772000</v>
      </c>
      <c r="I71" s="46"/>
    </row>
    <row r="72" spans="1:9" ht="15" thickTop="1">
      <c r="A72" s="277" t="s">
        <v>79</v>
      </c>
      <c r="B72" s="278"/>
      <c r="C72" s="278"/>
      <c r="D72" s="278"/>
      <c r="E72" s="279"/>
      <c r="F72" s="287">
        <v>215000</v>
      </c>
      <c r="G72" s="288"/>
      <c r="H72" s="299">
        <v>899000</v>
      </c>
      <c r="I72" s="300"/>
    </row>
    <row r="73" spans="1:9">
      <c r="A73" s="298" t="s">
        <v>182</v>
      </c>
      <c r="B73" s="207"/>
      <c r="C73" s="207"/>
      <c r="D73" s="207"/>
      <c r="E73" s="208"/>
      <c r="F73" s="209"/>
      <c r="G73" s="210"/>
      <c r="H73" s="71"/>
      <c r="I73" s="72"/>
    </row>
    <row r="74" spans="1:9">
      <c r="A74" s="280" t="s">
        <v>83</v>
      </c>
      <c r="B74" s="207"/>
      <c r="C74" s="207"/>
      <c r="D74" s="207"/>
      <c r="E74" s="208"/>
      <c r="F74" s="209">
        <v>58000</v>
      </c>
      <c r="G74" s="210"/>
      <c r="H74" s="209">
        <v>243000</v>
      </c>
      <c r="I74" s="210"/>
    </row>
    <row r="75" spans="1:9" ht="15" thickBot="1">
      <c r="A75" s="281" t="s">
        <v>12</v>
      </c>
      <c r="B75" s="282"/>
      <c r="C75" s="282"/>
      <c r="D75" s="282"/>
      <c r="E75" s="283"/>
      <c r="F75" s="294">
        <f>SUM(F72:G74)</f>
        <v>273000</v>
      </c>
      <c r="G75" s="295"/>
      <c r="H75" s="294">
        <f>SUM(H72:I74)</f>
        <v>1142000</v>
      </c>
      <c r="I75" s="295"/>
    </row>
    <row r="76" spans="1:9" ht="15.6" thickTop="1" thickBot="1">
      <c r="A76" s="261" t="s">
        <v>126</v>
      </c>
      <c r="B76" s="237"/>
      <c r="C76" s="237"/>
      <c r="D76" s="237"/>
      <c r="E76" s="238"/>
      <c r="F76" s="239">
        <f>SUM(F71+F75)</f>
        <v>3226000</v>
      </c>
      <c r="G76" s="240"/>
      <c r="H76" s="239">
        <f>SUM(H71+H75)</f>
        <v>7914000</v>
      </c>
      <c r="I76" s="240"/>
    </row>
    <row r="77" spans="1:9" ht="15" thickTop="1"/>
    <row r="79" spans="1:9">
      <c r="A79" s="1"/>
      <c r="B79" s="1"/>
      <c r="C79" s="1"/>
      <c r="D79" s="1"/>
      <c r="E79" s="1"/>
      <c r="F79" s="2"/>
      <c r="G79" s="3"/>
      <c r="H79" s="2"/>
      <c r="I79" s="3"/>
    </row>
    <row r="80" spans="1:9">
      <c r="A80" s="185" t="s">
        <v>47</v>
      </c>
      <c r="B80" s="70"/>
      <c r="C80" s="70"/>
      <c r="D80" s="70"/>
      <c r="E80" s="70"/>
      <c r="F80" s="70"/>
      <c r="G80" s="70"/>
      <c r="H80" s="70"/>
      <c r="I80" s="70"/>
    </row>
    <row r="81" spans="1:9">
      <c r="A81" s="1"/>
      <c r="B81" s="1"/>
      <c r="C81" s="1"/>
      <c r="D81" s="1"/>
      <c r="E81" s="1"/>
      <c r="F81" s="2"/>
      <c r="G81" s="3"/>
      <c r="H81" s="2"/>
      <c r="I81" s="3"/>
    </row>
    <row r="82" spans="1:9" ht="15" customHeight="1">
      <c r="A82" s="24" t="s">
        <v>0</v>
      </c>
      <c r="B82" s="24"/>
      <c r="C82" s="24"/>
      <c r="D82" s="24"/>
      <c r="E82" s="24"/>
      <c r="F82" s="26" t="s">
        <v>55</v>
      </c>
      <c r="G82" s="26"/>
      <c r="H82" s="26" t="s">
        <v>43</v>
      </c>
      <c r="I82" s="26"/>
    </row>
    <row r="83" spans="1:9">
      <c r="A83" s="25"/>
      <c r="B83" s="25"/>
      <c r="C83" s="25"/>
      <c r="D83" s="25"/>
      <c r="E83" s="25"/>
      <c r="F83" s="27"/>
      <c r="G83" s="27"/>
      <c r="H83" s="27"/>
      <c r="I83" s="27"/>
    </row>
    <row r="84" spans="1:9">
      <c r="A84" s="59" t="s">
        <v>48</v>
      </c>
      <c r="B84" s="109"/>
      <c r="C84" s="109"/>
      <c r="D84" s="109"/>
      <c r="E84" s="110"/>
      <c r="F84" s="111">
        <v>3088000</v>
      </c>
      <c r="G84" s="112"/>
      <c r="H84" s="37"/>
      <c r="I84" s="42"/>
    </row>
    <row r="85" spans="1:9" ht="15" thickBot="1">
      <c r="A85" s="115"/>
      <c r="B85" s="116"/>
      <c r="C85" s="116"/>
      <c r="D85" s="116"/>
      <c r="E85" s="117"/>
      <c r="F85" s="113"/>
      <c r="G85" s="114"/>
      <c r="H85" s="171"/>
      <c r="I85" s="172"/>
    </row>
    <row r="86" spans="1:9" ht="15.6" thickTop="1" thickBot="1">
      <c r="A86" s="153" t="s">
        <v>6</v>
      </c>
      <c r="B86" s="154"/>
      <c r="C86" s="154"/>
      <c r="D86" s="154"/>
      <c r="E86" s="154"/>
      <c r="F86" s="145">
        <f>SUM(F84:G85)</f>
        <v>3088000</v>
      </c>
      <c r="G86" s="145"/>
      <c r="H86" s="18">
        <f>SUM(H84:I85)</f>
        <v>0</v>
      </c>
      <c r="I86" s="18"/>
    </row>
    <row r="87" spans="1:9" ht="15" thickTop="1">
      <c r="A87" s="155" t="s">
        <v>29</v>
      </c>
      <c r="B87" s="155"/>
      <c r="C87" s="155"/>
      <c r="D87" s="155"/>
      <c r="E87" s="155"/>
      <c r="F87" s="143">
        <v>417000</v>
      </c>
      <c r="G87" s="143"/>
      <c r="H87" s="147"/>
      <c r="I87" s="148"/>
    </row>
    <row r="88" spans="1:9">
      <c r="A88" s="140" t="s">
        <v>49</v>
      </c>
      <c r="B88" s="140"/>
      <c r="C88" s="140"/>
      <c r="D88" s="140"/>
      <c r="E88" s="140"/>
      <c r="F88" s="29"/>
      <c r="G88" s="29"/>
      <c r="H88" s="28"/>
      <c r="I88" s="28"/>
    </row>
    <row r="89" spans="1:9" ht="15" thickBot="1">
      <c r="A89" s="141" t="s">
        <v>50</v>
      </c>
      <c r="B89" s="141"/>
      <c r="C89" s="141"/>
      <c r="D89" s="141"/>
      <c r="E89" s="141"/>
      <c r="F89" s="142">
        <v>0</v>
      </c>
      <c r="G89" s="142"/>
      <c r="H89" s="134"/>
      <c r="I89" s="134"/>
    </row>
    <row r="90" spans="1:9" ht="15.6" thickTop="1" thickBot="1">
      <c r="A90" s="16" t="s">
        <v>7</v>
      </c>
      <c r="B90" s="17"/>
      <c r="C90" s="17"/>
      <c r="D90" s="17"/>
      <c r="E90" s="17"/>
      <c r="F90" s="77">
        <f>SUM(F87:G89)</f>
        <v>417000</v>
      </c>
      <c r="G90" s="144"/>
      <c r="H90" s="18">
        <f>SUM(H87:I89)</f>
        <v>0</v>
      </c>
      <c r="I90" s="149"/>
    </row>
    <row r="91" spans="1:9" ht="15.6" thickTop="1" thickBot="1">
      <c r="A91" s="135" t="s">
        <v>51</v>
      </c>
      <c r="B91" s="136"/>
      <c r="C91" s="136"/>
      <c r="D91" s="136"/>
      <c r="E91" s="137"/>
      <c r="F91" s="90">
        <v>36000</v>
      </c>
      <c r="G91" s="139"/>
      <c r="H91" s="28"/>
      <c r="I91" s="28"/>
    </row>
    <row r="92" spans="1:9" ht="15.6" thickTop="1" thickBot="1">
      <c r="A92" s="135"/>
      <c r="B92" s="136"/>
      <c r="C92" s="136"/>
      <c r="D92" s="136"/>
      <c r="E92" s="137"/>
      <c r="F92" s="102"/>
      <c r="G92" s="103"/>
      <c r="H92" s="28"/>
      <c r="I92" s="28"/>
    </row>
    <row r="93" spans="1:9" ht="15.6" thickTop="1" thickBot="1">
      <c r="A93" s="135" t="s">
        <v>52</v>
      </c>
      <c r="B93" s="136"/>
      <c r="C93" s="136"/>
      <c r="D93" s="136"/>
      <c r="E93" s="137"/>
      <c r="F93" s="90">
        <v>10000</v>
      </c>
      <c r="G93" s="139"/>
      <c r="H93" s="28"/>
      <c r="I93" s="28"/>
    </row>
    <row r="94" spans="1:9" ht="15.6" thickTop="1" thickBot="1">
      <c r="A94" s="138" t="s">
        <v>53</v>
      </c>
      <c r="B94" s="136"/>
      <c r="C94" s="136"/>
      <c r="D94" s="136"/>
      <c r="E94" s="137"/>
      <c r="F94" s="102"/>
      <c r="G94" s="103"/>
      <c r="H94" s="28"/>
      <c r="I94" s="28"/>
    </row>
    <row r="95" spans="1:9" ht="15" thickTop="1">
      <c r="A95" s="153" t="s">
        <v>10</v>
      </c>
      <c r="B95" s="154"/>
      <c r="C95" s="154"/>
      <c r="D95" s="154"/>
      <c r="E95" s="154"/>
      <c r="F95" s="145">
        <f>SUM(F91:G94)</f>
        <v>46000</v>
      </c>
      <c r="G95" s="146"/>
      <c r="H95" s="150">
        <f>SUM(H91:I94)</f>
        <v>0</v>
      </c>
      <c r="I95" s="151"/>
    </row>
    <row r="96" spans="1:9">
      <c r="A96" s="131" t="s">
        <v>54</v>
      </c>
      <c r="B96" s="132"/>
      <c r="C96" s="132"/>
      <c r="D96" s="132"/>
      <c r="E96" s="133"/>
      <c r="F96" s="29">
        <f>SUM(F86+F90+F95)</f>
        <v>3551000</v>
      </c>
      <c r="G96" s="29"/>
      <c r="H96" s="28">
        <f>SUM(H86+H90+H95)</f>
        <v>0</v>
      </c>
      <c r="I96" s="28"/>
    </row>
    <row r="97" spans="1:9" ht="15" thickBot="1">
      <c r="A97" s="158" t="s">
        <v>13</v>
      </c>
      <c r="B97" s="158"/>
      <c r="C97" s="158"/>
      <c r="D97" s="158"/>
      <c r="E97" s="158"/>
      <c r="F97" s="159">
        <f>SUM(F96)</f>
        <v>3551000</v>
      </c>
      <c r="G97" s="160"/>
      <c r="H97" s="156">
        <f>SUM(H96)</f>
        <v>0</v>
      </c>
      <c r="I97" s="157"/>
    </row>
    <row r="98" spans="1:9" ht="15" thickTop="1">
      <c r="A98" s="1"/>
      <c r="B98" s="1"/>
      <c r="C98" s="1"/>
      <c r="D98" s="1"/>
      <c r="E98" s="1"/>
      <c r="F98" s="2"/>
      <c r="G98" s="3"/>
      <c r="H98" s="2"/>
      <c r="I98" s="3"/>
    </row>
    <row r="99" spans="1:9">
      <c r="A99" s="1"/>
      <c r="B99" s="1"/>
      <c r="C99" s="1"/>
      <c r="D99" s="1"/>
      <c r="E99" s="1"/>
      <c r="F99" s="2"/>
      <c r="G99" s="3"/>
      <c r="H99" s="2"/>
      <c r="I99" s="3"/>
    </row>
    <row r="100" spans="1:9">
      <c r="A100" s="1"/>
      <c r="B100" s="1"/>
      <c r="C100" s="1"/>
      <c r="D100" s="1"/>
      <c r="E100" s="1"/>
      <c r="F100" s="2"/>
      <c r="G100" s="3"/>
      <c r="H100" s="2"/>
      <c r="I100" s="3"/>
    </row>
    <row r="101" spans="1:9">
      <c r="A101" s="1"/>
      <c r="B101" s="1"/>
      <c r="C101" s="1"/>
      <c r="D101" s="1"/>
      <c r="E101" s="1"/>
      <c r="F101" s="2"/>
      <c r="G101" s="3"/>
      <c r="H101" s="2"/>
      <c r="I101" s="3"/>
    </row>
    <row r="103" spans="1:9">
      <c r="A103" s="70" t="s">
        <v>44</v>
      </c>
      <c r="B103" s="70"/>
      <c r="C103" s="70"/>
      <c r="D103" s="70"/>
      <c r="E103" s="70"/>
      <c r="F103" s="70"/>
      <c r="G103" s="70"/>
      <c r="H103" s="70"/>
      <c r="I103" s="70"/>
    </row>
    <row r="105" spans="1:9">
      <c r="A105" s="24" t="s">
        <v>0</v>
      </c>
      <c r="B105" s="24"/>
      <c r="C105" s="24"/>
      <c r="D105" s="24"/>
      <c r="E105" s="24"/>
      <c r="F105" s="26" t="s">
        <v>55</v>
      </c>
      <c r="G105" s="26"/>
      <c r="H105" s="26" t="s">
        <v>43</v>
      </c>
      <c r="I105" s="26"/>
    </row>
    <row r="106" spans="1:9">
      <c r="A106" s="25"/>
      <c r="B106" s="25"/>
      <c r="C106" s="25"/>
      <c r="D106" s="25"/>
      <c r="E106" s="25"/>
      <c r="F106" s="27"/>
      <c r="G106" s="27"/>
      <c r="H106" s="27"/>
      <c r="I106" s="27"/>
    </row>
    <row r="107" spans="1:9">
      <c r="A107" s="39" t="s">
        <v>8</v>
      </c>
      <c r="B107" s="75"/>
      <c r="C107" s="75"/>
      <c r="D107" s="75"/>
      <c r="E107" s="75"/>
      <c r="F107" s="23">
        <v>0</v>
      </c>
      <c r="G107" s="23"/>
      <c r="H107" s="23">
        <v>50000</v>
      </c>
      <c r="I107" s="23"/>
    </row>
    <row r="108" spans="1:9">
      <c r="A108" s="15" t="s">
        <v>183</v>
      </c>
      <c r="B108" s="15"/>
      <c r="C108" s="15"/>
      <c r="D108" s="15"/>
      <c r="E108" s="15"/>
      <c r="F108" s="20"/>
      <c r="G108" s="20"/>
      <c r="H108" s="20"/>
      <c r="I108" s="20"/>
    </row>
    <row r="109" spans="1:9">
      <c r="A109" s="39" t="s">
        <v>9</v>
      </c>
      <c r="B109" s="75"/>
      <c r="C109" s="75"/>
      <c r="D109" s="75"/>
      <c r="E109" s="75"/>
      <c r="F109" s="23">
        <v>0</v>
      </c>
      <c r="G109" s="23"/>
      <c r="H109" s="23">
        <v>13000</v>
      </c>
      <c r="I109" s="23"/>
    </row>
    <row r="110" spans="1:9" ht="15" thickBot="1">
      <c r="A110" s="39"/>
      <c r="B110" s="130"/>
      <c r="C110" s="130"/>
      <c r="D110" s="130"/>
      <c r="E110" s="38"/>
      <c r="F110" s="63"/>
      <c r="G110" s="64"/>
      <c r="H110" s="63"/>
      <c r="I110" s="64"/>
    </row>
    <row r="111" spans="1:9" ht="15.6" thickTop="1" thickBot="1">
      <c r="A111" s="16" t="s">
        <v>10</v>
      </c>
      <c r="B111" s="17"/>
      <c r="C111" s="17"/>
      <c r="D111" s="17"/>
      <c r="E111" s="17"/>
      <c r="F111" s="18">
        <f>SUM(F107:G110)</f>
        <v>0</v>
      </c>
      <c r="G111" s="19"/>
      <c r="H111" s="18">
        <f>SUM(H107:I110)</f>
        <v>63000</v>
      </c>
      <c r="I111" s="19"/>
    </row>
    <row r="112" spans="1:9" ht="15" thickTop="1">
      <c r="A112" s="58" t="s">
        <v>45</v>
      </c>
      <c r="B112" s="58"/>
      <c r="C112" s="58"/>
      <c r="D112" s="58"/>
      <c r="E112" s="58"/>
      <c r="F112" s="28">
        <v>5271000</v>
      </c>
      <c r="G112" s="28"/>
      <c r="H112" s="28"/>
      <c r="I112" s="28"/>
    </row>
    <row r="113" spans="1:9">
      <c r="A113" s="175"/>
      <c r="B113" s="181"/>
      <c r="C113" s="181"/>
      <c r="D113" s="181"/>
      <c r="E113" s="182"/>
      <c r="F113" s="37"/>
      <c r="G113" s="42"/>
      <c r="H113" s="37"/>
      <c r="I113" s="42"/>
    </row>
    <row r="114" spans="1:9" ht="15" thickBot="1">
      <c r="A114" s="75" t="s">
        <v>46</v>
      </c>
      <c r="B114" s="130"/>
      <c r="C114" s="130"/>
      <c r="D114" s="130"/>
      <c r="E114" s="38"/>
      <c r="F114" s="183">
        <v>1423000</v>
      </c>
      <c r="G114" s="184"/>
      <c r="H114" s="183"/>
      <c r="I114" s="184"/>
    </row>
    <row r="115" spans="1:9" ht="15.6" thickTop="1" thickBot="1">
      <c r="A115" s="16" t="s">
        <v>12</v>
      </c>
      <c r="B115" s="17"/>
      <c r="C115" s="17"/>
      <c r="D115" s="17"/>
      <c r="E115" s="17"/>
      <c r="F115" s="18">
        <f>SUM(F112+F114)</f>
        <v>6694000</v>
      </c>
      <c r="G115" s="18"/>
      <c r="H115" s="18">
        <f>SUM(H112+H114)</f>
        <v>0</v>
      </c>
      <c r="I115" s="18"/>
    </row>
    <row r="116" spans="1:9" ht="15.6" thickTop="1" thickBot="1">
      <c r="A116" s="52" t="s">
        <v>13</v>
      </c>
      <c r="B116" s="52"/>
      <c r="C116" s="52"/>
      <c r="D116" s="52"/>
      <c r="E116" s="52"/>
      <c r="F116" s="53">
        <f>SUM(F115,F111)</f>
        <v>6694000</v>
      </c>
      <c r="G116" s="54"/>
      <c r="H116" s="53">
        <f>SUM(H115,H111)</f>
        <v>63000</v>
      </c>
      <c r="I116" s="54"/>
    </row>
    <row r="117" spans="1:9" ht="15" thickTop="1">
      <c r="A117" s="6"/>
      <c r="B117" s="6"/>
      <c r="C117" s="6"/>
      <c r="D117" s="6"/>
      <c r="E117" s="6"/>
      <c r="F117" s="7"/>
      <c r="G117" s="7"/>
      <c r="H117" s="7"/>
      <c r="I117" s="7"/>
    </row>
    <row r="118" spans="1:9">
      <c r="A118" s="6"/>
      <c r="B118" s="6"/>
      <c r="C118" s="6"/>
      <c r="D118" s="6"/>
      <c r="E118" s="6"/>
      <c r="F118" s="7"/>
      <c r="G118" s="7"/>
      <c r="H118" s="7"/>
      <c r="I118" s="7"/>
    </row>
    <row r="119" spans="1:9">
      <c r="A119" s="6"/>
      <c r="B119" s="6"/>
      <c r="C119" s="6"/>
      <c r="D119" s="6"/>
      <c r="E119" s="6"/>
      <c r="F119" s="7"/>
      <c r="G119" s="7"/>
      <c r="H119" s="7"/>
      <c r="I119" s="7"/>
    </row>
    <row r="120" spans="1:9">
      <c r="A120" s="6"/>
      <c r="B120" s="6"/>
      <c r="C120" s="6"/>
      <c r="D120" s="6"/>
      <c r="E120" s="6"/>
      <c r="F120" s="7"/>
      <c r="G120" s="7"/>
      <c r="H120" s="7"/>
      <c r="I120" s="7"/>
    </row>
    <row r="121" spans="1:9">
      <c r="A121" s="30" t="s">
        <v>56</v>
      </c>
      <c r="B121" s="30"/>
      <c r="C121" s="30"/>
      <c r="D121" s="30"/>
      <c r="E121" s="30"/>
      <c r="F121" s="30"/>
      <c r="G121" s="30"/>
      <c r="H121" s="30"/>
      <c r="I121" s="30"/>
    </row>
    <row r="122" spans="1:9">
      <c r="A122" s="30"/>
      <c r="B122" s="30"/>
      <c r="C122" s="30"/>
      <c r="D122" s="30"/>
      <c r="E122" s="30"/>
      <c r="F122" s="30"/>
      <c r="G122" s="30"/>
      <c r="H122" s="30"/>
      <c r="I122" s="30"/>
    </row>
    <row r="123" spans="1:9">
      <c r="A123" s="4"/>
      <c r="B123" s="4"/>
      <c r="C123" s="4"/>
      <c r="D123" s="4"/>
      <c r="E123" s="4"/>
      <c r="F123" s="5"/>
      <c r="G123" s="5"/>
      <c r="H123" s="5"/>
      <c r="I123" s="5"/>
    </row>
    <row r="124" spans="1:9" ht="15" customHeight="1">
      <c r="A124" s="24" t="s">
        <v>0</v>
      </c>
      <c r="B124" s="24"/>
      <c r="C124" s="24"/>
      <c r="D124" s="24"/>
      <c r="E124" s="24"/>
      <c r="F124" s="26" t="s">
        <v>55</v>
      </c>
      <c r="G124" s="26"/>
      <c r="H124" s="26" t="s">
        <v>43</v>
      </c>
      <c r="I124" s="26"/>
    </row>
    <row r="125" spans="1:9">
      <c r="A125" s="25"/>
      <c r="B125" s="25"/>
      <c r="C125" s="25"/>
      <c r="D125" s="25"/>
      <c r="E125" s="25"/>
      <c r="F125" s="27"/>
      <c r="G125" s="27"/>
      <c r="H125" s="27"/>
      <c r="I125" s="27"/>
    </row>
    <row r="126" spans="1:9">
      <c r="A126" s="39" t="s">
        <v>57</v>
      </c>
      <c r="B126" s="75"/>
      <c r="C126" s="75"/>
      <c r="D126" s="75"/>
      <c r="E126" s="75"/>
      <c r="F126" s="69">
        <v>1943000</v>
      </c>
      <c r="G126" s="69"/>
      <c r="H126" s="23">
        <v>1233000</v>
      </c>
      <c r="I126" s="23"/>
    </row>
    <row r="127" spans="1:9">
      <c r="A127" s="105" t="s">
        <v>58</v>
      </c>
      <c r="B127" s="122"/>
      <c r="C127" s="122"/>
      <c r="D127" s="122"/>
      <c r="E127" s="122"/>
      <c r="F127" s="69"/>
      <c r="G127" s="69"/>
      <c r="H127" s="23"/>
      <c r="I127" s="23"/>
    </row>
    <row r="128" spans="1:9">
      <c r="A128" s="105" t="s">
        <v>59</v>
      </c>
      <c r="B128" s="122"/>
      <c r="C128" s="122"/>
      <c r="D128" s="122"/>
      <c r="E128" s="122"/>
      <c r="F128" s="69"/>
      <c r="G128" s="69"/>
      <c r="H128" s="23"/>
      <c r="I128" s="23"/>
    </row>
    <row r="129" spans="1:9">
      <c r="A129" s="123" t="s">
        <v>75</v>
      </c>
      <c r="B129" s="124"/>
      <c r="C129" s="124"/>
      <c r="D129" s="124"/>
      <c r="E129" s="125"/>
      <c r="F129" s="69">
        <v>9000</v>
      </c>
      <c r="G129" s="69"/>
      <c r="H129" s="173"/>
      <c r="I129" s="173"/>
    </row>
    <row r="130" spans="1:9" ht="15" thickBot="1">
      <c r="A130" s="191" t="s">
        <v>6</v>
      </c>
      <c r="B130" s="192"/>
      <c r="C130" s="192"/>
      <c r="D130" s="192"/>
      <c r="E130" s="192"/>
      <c r="F130" s="186">
        <f>SUM(F126:G129)</f>
        <v>1952000</v>
      </c>
      <c r="G130" s="186"/>
      <c r="H130" s="126">
        <f>SUM(H126:I129)</f>
        <v>1233000</v>
      </c>
      <c r="I130" s="126"/>
    </row>
    <row r="131" spans="1:9" ht="15" thickTop="1">
      <c r="A131" s="187" t="s">
        <v>29</v>
      </c>
      <c r="B131" s="188"/>
      <c r="C131" s="188"/>
      <c r="D131" s="188"/>
      <c r="E131" s="188"/>
      <c r="F131" s="189">
        <v>527000</v>
      </c>
      <c r="G131" s="189"/>
      <c r="H131" s="190">
        <v>333000</v>
      </c>
      <c r="I131" s="190"/>
    </row>
    <row r="132" spans="1:9">
      <c r="A132" s="15" t="s">
        <v>60</v>
      </c>
      <c r="B132" s="152"/>
      <c r="C132" s="152"/>
      <c r="D132" s="152"/>
      <c r="E132" s="152"/>
      <c r="F132" s="98"/>
      <c r="G132" s="98"/>
      <c r="H132" s="20"/>
      <c r="I132" s="20"/>
    </row>
    <row r="133" spans="1:9" ht="15" thickBot="1">
      <c r="A133" s="39" t="s">
        <v>50</v>
      </c>
      <c r="B133" s="75"/>
      <c r="C133" s="75"/>
      <c r="D133" s="75"/>
      <c r="E133" s="75"/>
      <c r="F133" s="69"/>
      <c r="G133" s="69"/>
      <c r="H133" s="23"/>
      <c r="I133" s="23"/>
    </row>
    <row r="134" spans="1:9" ht="15.6" thickTop="1" thickBot="1">
      <c r="A134" s="16" t="s">
        <v>7</v>
      </c>
      <c r="B134" s="17"/>
      <c r="C134" s="17"/>
      <c r="D134" s="17"/>
      <c r="E134" s="17"/>
      <c r="F134" s="77">
        <f>SUM(F131:G133)</f>
        <v>527000</v>
      </c>
      <c r="G134" s="144"/>
      <c r="H134" s="18">
        <f>SUM(H131:I133)</f>
        <v>333000</v>
      </c>
      <c r="I134" s="149"/>
    </row>
    <row r="135" spans="1:9" ht="15" thickTop="1">
      <c r="A135" s="39" t="s">
        <v>61</v>
      </c>
      <c r="B135" s="75"/>
      <c r="C135" s="75"/>
      <c r="D135" s="75"/>
      <c r="E135" s="106"/>
      <c r="F135" s="69">
        <v>26000</v>
      </c>
      <c r="G135" s="69"/>
      <c r="H135" s="23">
        <v>25000</v>
      </c>
      <c r="I135" s="23"/>
    </row>
    <row r="136" spans="1:9">
      <c r="A136" s="15" t="s">
        <v>157</v>
      </c>
      <c r="B136" s="15"/>
      <c r="C136" s="15"/>
      <c r="D136" s="15"/>
      <c r="E136" s="15"/>
      <c r="F136" s="98"/>
      <c r="G136" s="98"/>
      <c r="H136" s="20"/>
      <c r="I136" s="20"/>
    </row>
    <row r="137" spans="1:9">
      <c r="A137" s="39" t="s">
        <v>51</v>
      </c>
      <c r="B137" s="75"/>
      <c r="C137" s="75"/>
      <c r="D137" s="75"/>
      <c r="E137" s="75"/>
      <c r="F137" s="69">
        <v>25000</v>
      </c>
      <c r="G137" s="69"/>
      <c r="H137" s="23">
        <v>25000</v>
      </c>
      <c r="I137" s="23"/>
    </row>
    <row r="138" spans="1:9">
      <c r="A138" s="15" t="s">
        <v>158</v>
      </c>
      <c r="B138" s="15"/>
      <c r="C138" s="15"/>
      <c r="D138" s="15"/>
      <c r="E138" s="15"/>
      <c r="F138" s="98"/>
      <c r="G138" s="98"/>
      <c r="H138" s="20"/>
      <c r="I138" s="20"/>
    </row>
    <row r="139" spans="1:9">
      <c r="A139" s="39" t="s">
        <v>62</v>
      </c>
      <c r="B139" s="75"/>
      <c r="C139" s="75"/>
      <c r="D139" s="75"/>
      <c r="E139" s="75"/>
      <c r="F139" s="69">
        <v>227000</v>
      </c>
      <c r="G139" s="69"/>
      <c r="H139" s="23">
        <v>200000</v>
      </c>
      <c r="I139" s="23"/>
    </row>
    <row r="140" spans="1:9">
      <c r="A140" s="15" t="s">
        <v>159</v>
      </c>
      <c r="B140" s="15"/>
      <c r="C140" s="15"/>
      <c r="D140" s="15"/>
      <c r="E140" s="15"/>
      <c r="F140" s="98"/>
      <c r="G140" s="98"/>
      <c r="H140" s="20"/>
      <c r="I140" s="20"/>
    </row>
    <row r="141" spans="1:9">
      <c r="A141" s="39" t="s">
        <v>22</v>
      </c>
      <c r="B141" s="75"/>
      <c r="C141" s="75"/>
      <c r="D141" s="75"/>
      <c r="E141" s="75"/>
      <c r="F141" s="69">
        <v>10000</v>
      </c>
      <c r="G141" s="69"/>
      <c r="H141" s="23">
        <v>10000</v>
      </c>
      <c r="I141" s="23"/>
    </row>
    <row r="142" spans="1:9">
      <c r="A142" s="15" t="s">
        <v>63</v>
      </c>
      <c r="B142" s="15"/>
      <c r="C142" s="15"/>
      <c r="D142" s="15"/>
      <c r="E142" s="15"/>
      <c r="F142" s="98"/>
      <c r="G142" s="98"/>
      <c r="H142" s="20"/>
      <c r="I142" s="20"/>
    </row>
    <row r="143" spans="1:9">
      <c r="A143" s="58" t="s">
        <v>64</v>
      </c>
      <c r="B143" s="58"/>
      <c r="C143" s="58"/>
      <c r="D143" s="58"/>
      <c r="E143" s="58"/>
      <c r="F143" s="69">
        <v>137000</v>
      </c>
      <c r="G143" s="69"/>
      <c r="H143" s="23">
        <v>140000</v>
      </c>
      <c r="I143" s="23"/>
    </row>
    <row r="144" spans="1:9">
      <c r="A144" s="105" t="s">
        <v>65</v>
      </c>
      <c r="B144" s="105"/>
      <c r="C144" s="105"/>
      <c r="D144" s="105"/>
      <c r="E144" s="105"/>
      <c r="F144" s="69"/>
      <c r="G144" s="69"/>
      <c r="H144" s="23"/>
      <c r="I144" s="23"/>
    </row>
    <row r="145" spans="1:11">
      <c r="A145" s="123" t="s">
        <v>73</v>
      </c>
      <c r="B145" s="124"/>
      <c r="C145" s="124"/>
      <c r="D145" s="124"/>
      <c r="E145" s="125"/>
      <c r="F145" s="69">
        <v>96000</v>
      </c>
      <c r="G145" s="69"/>
      <c r="H145" s="23">
        <v>96000</v>
      </c>
      <c r="I145" s="23"/>
    </row>
    <row r="146" spans="1:11">
      <c r="A146" s="127" t="s">
        <v>74</v>
      </c>
      <c r="B146" s="128"/>
      <c r="C146" s="128"/>
      <c r="D146" s="128"/>
      <c r="E146" s="129"/>
      <c r="F146" s="69"/>
      <c r="G146" s="69"/>
      <c r="H146" s="173"/>
      <c r="I146" s="173"/>
    </row>
    <row r="147" spans="1:11">
      <c r="A147" s="39" t="s">
        <v>8</v>
      </c>
      <c r="B147" s="75"/>
      <c r="C147" s="75"/>
      <c r="D147" s="75"/>
      <c r="E147" s="75"/>
      <c r="F147" s="69">
        <v>20000</v>
      </c>
      <c r="G147" s="69"/>
      <c r="H147" s="23">
        <v>20000</v>
      </c>
      <c r="I147" s="23"/>
    </row>
    <row r="148" spans="1:11">
      <c r="A148" s="15" t="s">
        <v>66</v>
      </c>
      <c r="B148" s="15"/>
      <c r="C148" s="15"/>
      <c r="D148" s="15"/>
      <c r="E148" s="15"/>
      <c r="F148" s="98"/>
      <c r="G148" s="98"/>
      <c r="H148" s="20"/>
      <c r="I148" s="20"/>
      <c r="K148" s="8"/>
    </row>
    <row r="149" spans="1:11">
      <c r="A149" s="58" t="s">
        <v>67</v>
      </c>
      <c r="B149" s="58"/>
      <c r="C149" s="58"/>
      <c r="D149" s="58"/>
      <c r="E149" s="58"/>
      <c r="F149" s="69">
        <v>8000</v>
      </c>
      <c r="G149" s="69"/>
      <c r="H149" s="23">
        <v>10000</v>
      </c>
      <c r="I149" s="23"/>
      <c r="K149" s="8"/>
    </row>
    <row r="150" spans="1:11">
      <c r="A150" s="105" t="s">
        <v>68</v>
      </c>
      <c r="B150" s="105"/>
      <c r="C150" s="105"/>
      <c r="D150" s="105"/>
      <c r="E150" s="105"/>
      <c r="F150" s="69"/>
      <c r="G150" s="69"/>
      <c r="H150" s="23"/>
      <c r="I150" s="23"/>
      <c r="K150" s="8"/>
    </row>
    <row r="151" spans="1:11">
      <c r="A151" s="162" t="s">
        <v>69</v>
      </c>
      <c r="B151" s="163"/>
      <c r="C151" s="163"/>
      <c r="D151" s="163"/>
      <c r="E151" s="163"/>
      <c r="F151" s="69">
        <v>121000</v>
      </c>
      <c r="G151" s="69"/>
      <c r="H151" s="23">
        <v>50000</v>
      </c>
      <c r="I151" s="23"/>
    </row>
    <row r="152" spans="1:11">
      <c r="A152" s="266" t="s">
        <v>160</v>
      </c>
      <c r="B152" s="267"/>
      <c r="C152" s="267"/>
      <c r="D152" s="267"/>
      <c r="E152" s="268"/>
      <c r="F152" s="269"/>
      <c r="G152" s="270"/>
      <c r="H152" s="269"/>
      <c r="I152" s="270"/>
    </row>
    <row r="153" spans="1:11">
      <c r="A153" s="39" t="s">
        <v>70</v>
      </c>
      <c r="B153" s="75"/>
      <c r="C153" s="75"/>
      <c r="D153" s="75"/>
      <c r="E153" s="75"/>
      <c r="F153" s="69">
        <v>541000</v>
      </c>
      <c r="G153" s="69"/>
      <c r="H153" s="23">
        <v>135000</v>
      </c>
      <c r="I153" s="23"/>
    </row>
    <row r="154" spans="1:11">
      <c r="A154" s="15" t="s">
        <v>161</v>
      </c>
      <c r="B154" s="15"/>
      <c r="C154" s="15"/>
      <c r="D154" s="15"/>
      <c r="E154" s="15"/>
      <c r="F154" s="98"/>
      <c r="G154" s="98"/>
      <c r="H154" s="20"/>
      <c r="I154" s="20"/>
    </row>
    <row r="155" spans="1:11">
      <c r="A155" s="39" t="s">
        <v>52</v>
      </c>
      <c r="B155" s="75"/>
      <c r="C155" s="75"/>
      <c r="D155" s="75"/>
      <c r="E155" s="75"/>
      <c r="F155" s="69">
        <v>136000</v>
      </c>
      <c r="G155" s="69"/>
      <c r="H155" s="23">
        <v>100000</v>
      </c>
      <c r="I155" s="23"/>
    </row>
    <row r="156" spans="1:11">
      <c r="A156" s="15" t="s">
        <v>162</v>
      </c>
      <c r="B156" s="15"/>
      <c r="C156" s="15"/>
      <c r="D156" s="15"/>
      <c r="E156" s="15"/>
      <c r="F156" s="98"/>
      <c r="G156" s="98"/>
      <c r="H156" s="20"/>
      <c r="I156" s="20"/>
    </row>
    <row r="157" spans="1:11">
      <c r="A157" s="39" t="s">
        <v>71</v>
      </c>
      <c r="B157" s="75"/>
      <c r="C157" s="75"/>
      <c r="D157" s="75"/>
      <c r="E157" s="75"/>
      <c r="F157" s="69">
        <v>351000</v>
      </c>
      <c r="G157" s="69"/>
      <c r="H157" s="23">
        <v>350000</v>
      </c>
      <c r="I157" s="23"/>
    </row>
    <row r="158" spans="1:11">
      <c r="A158" s="15" t="s">
        <v>163</v>
      </c>
      <c r="B158" s="15"/>
      <c r="C158" s="15"/>
      <c r="D158" s="15"/>
      <c r="E158" s="15"/>
      <c r="F158" s="98"/>
      <c r="G158" s="98"/>
      <c r="H158" s="20"/>
      <c r="I158" s="20"/>
    </row>
    <row r="159" spans="1:11">
      <c r="A159" s="58" t="s">
        <v>72</v>
      </c>
      <c r="B159" s="58"/>
      <c r="C159" s="58"/>
      <c r="D159" s="58"/>
      <c r="E159" s="58"/>
      <c r="F159" s="69">
        <v>70000</v>
      </c>
      <c r="G159" s="69"/>
      <c r="H159" s="23">
        <v>20000</v>
      </c>
      <c r="I159" s="23"/>
    </row>
    <row r="160" spans="1:11" ht="15" thickBot="1">
      <c r="A160" s="66" t="s">
        <v>76</v>
      </c>
      <c r="B160" s="67"/>
      <c r="C160" s="67"/>
      <c r="D160" s="67"/>
      <c r="E160" s="68"/>
      <c r="F160" s="120">
        <f>SUM(F135:G159)</f>
        <v>1768000</v>
      </c>
      <c r="G160" s="121"/>
      <c r="H160" s="120">
        <f>SUM(H135:I159)</f>
        <v>1181000</v>
      </c>
      <c r="I160" s="121"/>
    </row>
    <row r="161" spans="1:9" ht="15.6" thickTop="1" thickBot="1">
      <c r="A161" s="16" t="s">
        <v>11</v>
      </c>
      <c r="B161" s="169"/>
      <c r="C161" s="169"/>
      <c r="D161" s="169"/>
      <c r="E161" s="170"/>
      <c r="F161" s="102">
        <f>SUM(F134,F130,F160,)</f>
        <v>4247000</v>
      </c>
      <c r="G161" s="166"/>
      <c r="H161" s="102">
        <f>SUM(H134,H130,H160,)</f>
        <v>2747000</v>
      </c>
      <c r="I161" s="166"/>
    </row>
    <row r="162" spans="1:9" ht="15.6" thickTop="1" thickBot="1">
      <c r="A162" s="16" t="s">
        <v>16</v>
      </c>
      <c r="B162" s="17"/>
      <c r="C162" s="17"/>
      <c r="D162" s="17"/>
      <c r="E162" s="17"/>
      <c r="F162" s="77">
        <v>0</v>
      </c>
      <c r="G162" s="78"/>
      <c r="H162" s="18">
        <v>2009000</v>
      </c>
      <c r="I162" s="19"/>
    </row>
    <row r="163" spans="1:9" ht="15" thickTop="1">
      <c r="A163" s="82" t="s">
        <v>77</v>
      </c>
      <c r="B163" s="82"/>
      <c r="C163" s="82"/>
      <c r="D163" s="82"/>
      <c r="E163" s="83"/>
      <c r="F163" s="167">
        <v>0</v>
      </c>
      <c r="G163" s="167"/>
      <c r="H163" s="168">
        <v>0</v>
      </c>
      <c r="I163" s="168"/>
    </row>
    <row r="164" spans="1:9">
      <c r="A164" s="96"/>
      <c r="B164" s="97"/>
      <c r="C164" s="97"/>
      <c r="D164" s="97"/>
      <c r="E164" s="97"/>
      <c r="F164" s="161"/>
      <c r="G164" s="161"/>
      <c r="H164" s="20">
        <v>0</v>
      </c>
      <c r="I164" s="20"/>
    </row>
    <row r="165" spans="1:9">
      <c r="A165" s="58" t="s">
        <v>78</v>
      </c>
      <c r="B165" s="194"/>
      <c r="C165" s="194"/>
      <c r="D165" s="194"/>
      <c r="E165" s="194"/>
      <c r="F165" s="29">
        <v>0</v>
      </c>
      <c r="G165" s="29"/>
      <c r="H165" s="28">
        <v>0</v>
      </c>
      <c r="I165" s="28"/>
    </row>
    <row r="166" spans="1:9">
      <c r="A166" s="15"/>
      <c r="B166" s="265"/>
      <c r="C166" s="265"/>
      <c r="D166" s="265"/>
      <c r="E166" s="265"/>
      <c r="F166" s="98"/>
      <c r="G166" s="98"/>
      <c r="H166" s="20"/>
      <c r="I166" s="20"/>
    </row>
    <row r="167" spans="1:9">
      <c r="A167" s="58" t="s">
        <v>79</v>
      </c>
      <c r="B167" s="58"/>
      <c r="C167" s="58"/>
      <c r="D167" s="58"/>
      <c r="E167" s="58"/>
      <c r="F167" s="29">
        <v>0</v>
      </c>
      <c r="G167" s="29"/>
      <c r="H167" s="28">
        <v>0</v>
      </c>
      <c r="I167" s="28"/>
    </row>
    <row r="168" spans="1:9">
      <c r="A168" s="255"/>
      <c r="B168" s="255"/>
      <c r="C168" s="255"/>
      <c r="D168" s="255"/>
      <c r="E168" s="255"/>
      <c r="F168" s="271"/>
      <c r="G168" s="271"/>
      <c r="H168" s="271"/>
      <c r="I168" s="271"/>
    </row>
    <row r="169" spans="1:9" ht="15" thickBot="1">
      <c r="A169" s="227" t="s">
        <v>83</v>
      </c>
      <c r="B169" s="228"/>
      <c r="C169" s="228"/>
      <c r="D169" s="228"/>
      <c r="E169" s="229"/>
      <c r="F169" s="271"/>
      <c r="G169" s="271"/>
      <c r="H169" s="272"/>
      <c r="I169" s="272"/>
    </row>
    <row r="170" spans="1:9" ht="15.6" thickTop="1" thickBot="1">
      <c r="A170" s="16" t="s">
        <v>12</v>
      </c>
      <c r="B170" s="17"/>
      <c r="C170" s="17"/>
      <c r="D170" s="17"/>
      <c r="E170" s="17"/>
      <c r="F170" s="77">
        <f>SUM(F163+F165+F167+F169)</f>
        <v>0</v>
      </c>
      <c r="G170" s="77"/>
      <c r="H170" s="77">
        <f>SUM(H163+H165+H167)</f>
        <v>0</v>
      </c>
      <c r="I170" s="77"/>
    </row>
    <row r="171" spans="1:9" ht="15.6" thickTop="1" thickBot="1">
      <c r="A171" s="16" t="s">
        <v>17</v>
      </c>
      <c r="B171" s="85"/>
      <c r="C171" s="85"/>
      <c r="D171" s="85"/>
      <c r="E171" s="86"/>
      <c r="F171" s="102">
        <v>0</v>
      </c>
      <c r="G171" s="103"/>
      <c r="H171" s="164">
        <v>2500000</v>
      </c>
      <c r="I171" s="165"/>
    </row>
    <row r="172" spans="1:9" ht="15.6" thickTop="1" thickBot="1">
      <c r="A172" s="16" t="s">
        <v>13</v>
      </c>
      <c r="B172" s="17"/>
      <c r="C172" s="17"/>
      <c r="D172" s="17"/>
      <c r="E172" s="17"/>
      <c r="F172" s="77">
        <f>SUM(F161+F171+F162+F170)</f>
        <v>4247000</v>
      </c>
      <c r="G172" s="78"/>
      <c r="H172" s="77">
        <f>SUM(H161+H171+H162+H170)</f>
        <v>7256000</v>
      </c>
      <c r="I172" s="78"/>
    </row>
    <row r="173" spans="1:9" ht="15" thickTop="1"/>
    <row r="176" spans="1:9">
      <c r="A176" s="76" t="s">
        <v>86</v>
      </c>
      <c r="B176" s="76"/>
      <c r="C176" s="76"/>
      <c r="D176" s="76"/>
      <c r="E176" s="76"/>
      <c r="F176" s="76"/>
      <c r="G176" s="76"/>
      <c r="H176" s="76"/>
      <c r="I176" s="76"/>
    </row>
    <row r="178" spans="1:9">
      <c r="A178" s="50" t="s">
        <v>0</v>
      </c>
      <c r="B178" s="50"/>
      <c r="C178" s="50"/>
      <c r="D178" s="50"/>
      <c r="E178" s="50"/>
      <c r="F178" s="13" t="s">
        <v>81</v>
      </c>
      <c r="G178" s="13"/>
      <c r="H178" s="13" t="s">
        <v>87</v>
      </c>
      <c r="I178" s="13"/>
    </row>
    <row r="179" spans="1:9">
      <c r="A179" s="51"/>
      <c r="B179" s="51"/>
      <c r="C179" s="51"/>
      <c r="D179" s="51"/>
      <c r="E179" s="51"/>
      <c r="F179" s="14"/>
      <c r="G179" s="14"/>
      <c r="H179" s="14"/>
      <c r="I179" s="14"/>
    </row>
    <row r="180" spans="1:9">
      <c r="A180" s="73" t="s">
        <v>88</v>
      </c>
      <c r="B180" s="73"/>
      <c r="C180" s="73"/>
      <c r="D180" s="73"/>
      <c r="E180" s="73"/>
      <c r="F180" s="236">
        <v>50000</v>
      </c>
      <c r="G180" s="236"/>
      <c r="H180" s="236"/>
      <c r="I180" s="236"/>
    </row>
    <row r="181" spans="1:9" ht="15" thickBot="1">
      <c r="A181" s="256"/>
      <c r="B181" s="257"/>
      <c r="C181" s="257"/>
      <c r="D181" s="257"/>
      <c r="E181" s="258"/>
      <c r="F181" s="259"/>
      <c r="G181" s="260"/>
      <c r="H181" s="259"/>
      <c r="I181" s="260"/>
    </row>
    <row r="182" spans="1:9" ht="15.6" thickTop="1" thickBot="1">
      <c r="A182" s="261" t="s">
        <v>10</v>
      </c>
      <c r="B182" s="237"/>
      <c r="C182" s="237"/>
      <c r="D182" s="237"/>
      <c r="E182" s="238"/>
      <c r="F182" s="262">
        <f>SUM(F180:G181)</f>
        <v>50000</v>
      </c>
      <c r="G182" s="262"/>
      <c r="H182" s="262">
        <f>SUM(H180:I181)</f>
        <v>0</v>
      </c>
      <c r="I182" s="262"/>
    </row>
    <row r="183" spans="1:9" ht="15.6" thickTop="1" thickBot="1">
      <c r="A183" s="200" t="s">
        <v>13</v>
      </c>
      <c r="B183" s="200"/>
      <c r="C183" s="200"/>
      <c r="D183" s="200"/>
      <c r="E183" s="200"/>
      <c r="F183" s="273">
        <f>SUM(F182)</f>
        <v>50000</v>
      </c>
      <c r="G183" s="274"/>
      <c r="H183" s="273">
        <f>SUM(H182)</f>
        <v>0</v>
      </c>
      <c r="I183" s="274"/>
    </row>
    <row r="184" spans="1:9" ht="15" thickTop="1"/>
    <row r="187" spans="1:9">
      <c r="A187" s="70" t="s">
        <v>166</v>
      </c>
      <c r="B187" s="70"/>
      <c r="C187" s="70"/>
      <c r="D187" s="70"/>
      <c r="E187" s="70"/>
      <c r="F187" s="70"/>
      <c r="G187" s="70"/>
      <c r="H187" s="70"/>
      <c r="I187" s="70"/>
    </row>
    <row r="189" spans="1:9" ht="15" customHeight="1">
      <c r="A189" s="24" t="s">
        <v>0</v>
      </c>
      <c r="B189" s="24"/>
      <c r="C189" s="24"/>
      <c r="D189" s="24"/>
      <c r="E189" s="24"/>
      <c r="F189" s="26" t="s">
        <v>128</v>
      </c>
      <c r="G189" s="26"/>
      <c r="H189" s="26" t="s">
        <v>43</v>
      </c>
      <c r="I189" s="26"/>
    </row>
    <row r="190" spans="1:9">
      <c r="A190" s="25"/>
      <c r="B190" s="25"/>
      <c r="C190" s="25"/>
      <c r="D190" s="25"/>
      <c r="E190" s="25"/>
      <c r="F190" s="27"/>
      <c r="G190" s="27"/>
      <c r="H190" s="27"/>
      <c r="I190" s="27"/>
    </row>
    <row r="191" spans="1:9">
      <c r="A191" s="58" t="s">
        <v>67</v>
      </c>
      <c r="B191" s="58"/>
      <c r="C191" s="58"/>
      <c r="D191" s="58"/>
      <c r="E191" s="58"/>
      <c r="F191" s="23"/>
      <c r="G191" s="23"/>
      <c r="H191" s="23"/>
      <c r="I191" s="23"/>
    </row>
    <row r="192" spans="1:9">
      <c r="A192" s="15"/>
      <c r="B192" s="152"/>
      <c r="C192" s="152"/>
      <c r="D192" s="152"/>
      <c r="E192" s="152"/>
      <c r="F192" s="20"/>
      <c r="G192" s="20"/>
      <c r="H192" s="20"/>
      <c r="I192" s="20"/>
    </row>
    <row r="193" spans="1:9">
      <c r="A193" s="39" t="s">
        <v>52</v>
      </c>
      <c r="B193" s="75"/>
      <c r="C193" s="75"/>
      <c r="D193" s="75"/>
      <c r="E193" s="75"/>
      <c r="F193" s="23"/>
      <c r="G193" s="23"/>
      <c r="H193" s="23"/>
      <c r="I193" s="23"/>
    </row>
    <row r="194" spans="1:9" ht="15" thickBot="1">
      <c r="A194" s="62" t="s">
        <v>167</v>
      </c>
      <c r="B194" s="35"/>
      <c r="C194" s="35"/>
      <c r="D194" s="35"/>
      <c r="E194" s="36"/>
      <c r="F194" s="63"/>
      <c r="G194" s="64"/>
      <c r="H194" s="63"/>
      <c r="I194" s="64"/>
    </row>
    <row r="195" spans="1:9" ht="15.6" thickTop="1" thickBot="1">
      <c r="A195" s="16" t="s">
        <v>10</v>
      </c>
      <c r="B195" s="17"/>
      <c r="C195" s="17"/>
      <c r="D195" s="17"/>
      <c r="E195" s="17"/>
      <c r="F195" s="18">
        <f>SUM(F191:G194)</f>
        <v>0</v>
      </c>
      <c r="G195" s="19"/>
      <c r="H195" s="18">
        <f>SUM(H191:I194)</f>
        <v>0</v>
      </c>
      <c r="I195" s="19"/>
    </row>
    <row r="196" spans="1:9" ht="15.6" thickTop="1" thickBot="1">
      <c r="A196" s="16" t="s">
        <v>13</v>
      </c>
      <c r="B196" s="17"/>
      <c r="C196" s="17"/>
      <c r="D196" s="17"/>
      <c r="E196" s="17"/>
      <c r="F196" s="18">
        <f>SUM(F195)</f>
        <v>0</v>
      </c>
      <c r="G196" s="19"/>
      <c r="H196" s="18">
        <f>SUM(H195)</f>
        <v>0</v>
      </c>
      <c r="I196" s="19"/>
    </row>
    <row r="197" spans="1:9" ht="15" thickTop="1"/>
    <row r="200" spans="1:9">
      <c r="A200" s="70" t="s">
        <v>80</v>
      </c>
      <c r="B200" s="70"/>
      <c r="C200" s="70"/>
      <c r="D200" s="70"/>
      <c r="E200" s="70"/>
      <c r="F200" s="70"/>
      <c r="G200" s="70"/>
      <c r="H200" s="70"/>
      <c r="I200" s="70"/>
    </row>
    <row r="202" spans="1:9" ht="15" customHeight="1">
      <c r="A202" s="24" t="s">
        <v>0</v>
      </c>
      <c r="B202" s="24"/>
      <c r="C202" s="24"/>
      <c r="D202" s="24"/>
      <c r="E202" s="24"/>
      <c r="F202" s="26" t="s">
        <v>81</v>
      </c>
      <c r="G202" s="26"/>
      <c r="H202" s="26" t="s">
        <v>43</v>
      </c>
      <c r="I202" s="26"/>
    </row>
    <row r="203" spans="1:9">
      <c r="A203" s="25"/>
      <c r="B203" s="25"/>
      <c r="C203" s="25"/>
      <c r="D203" s="25"/>
      <c r="E203" s="25"/>
      <c r="F203" s="27"/>
      <c r="G203" s="27"/>
      <c r="H203" s="27"/>
      <c r="I203" s="27"/>
    </row>
    <row r="204" spans="1:9">
      <c r="A204" s="59" t="s">
        <v>48</v>
      </c>
      <c r="B204" s="109"/>
      <c r="C204" s="109"/>
      <c r="D204" s="109"/>
      <c r="E204" s="110"/>
      <c r="F204" s="111">
        <v>655000</v>
      </c>
      <c r="G204" s="112"/>
      <c r="H204" s="111"/>
      <c r="I204" s="112"/>
    </row>
    <row r="205" spans="1:9" ht="15" thickBot="1">
      <c r="A205" s="115"/>
      <c r="B205" s="116"/>
      <c r="C205" s="116"/>
      <c r="D205" s="116"/>
      <c r="E205" s="117"/>
      <c r="F205" s="113"/>
      <c r="G205" s="114"/>
      <c r="H205" s="113"/>
      <c r="I205" s="114"/>
    </row>
    <row r="206" spans="1:9" ht="15.6" thickTop="1" thickBot="1">
      <c r="A206" s="16" t="s">
        <v>6</v>
      </c>
      <c r="B206" s="17"/>
      <c r="C206" s="17"/>
      <c r="D206" s="17"/>
      <c r="E206" s="17"/>
      <c r="F206" s="77">
        <f>SUM(F204:G205)</f>
        <v>655000</v>
      </c>
      <c r="G206" s="77"/>
      <c r="H206" s="77">
        <f>SUM(H204:I205)</f>
        <v>0</v>
      </c>
      <c r="I206" s="77"/>
    </row>
    <row r="207" spans="1:9" ht="15" thickTop="1">
      <c r="A207" s="82" t="s">
        <v>29</v>
      </c>
      <c r="B207" s="82"/>
      <c r="C207" s="82"/>
      <c r="D207" s="82"/>
      <c r="E207" s="83"/>
      <c r="F207" s="107">
        <v>136000</v>
      </c>
      <c r="G207" s="108"/>
      <c r="H207" s="107"/>
      <c r="I207" s="108"/>
    </row>
    <row r="208" spans="1:9">
      <c r="A208" s="99" t="s">
        <v>31</v>
      </c>
      <c r="B208" s="118"/>
      <c r="C208" s="118"/>
      <c r="D208" s="118"/>
      <c r="E208" s="119"/>
      <c r="F208" s="107"/>
      <c r="G208" s="108"/>
      <c r="H208" s="107"/>
      <c r="I208" s="108"/>
    </row>
    <row r="209" spans="1:9" ht="15" thickBot="1">
      <c r="A209" s="39" t="s">
        <v>50</v>
      </c>
      <c r="B209" s="75"/>
      <c r="C209" s="75"/>
      <c r="D209" s="75"/>
      <c r="E209" s="75"/>
      <c r="F209" s="69">
        <v>0</v>
      </c>
      <c r="G209" s="69"/>
      <c r="H209" s="107"/>
      <c r="I209" s="108"/>
    </row>
    <row r="210" spans="1:9" ht="15.6" thickTop="1" thickBot="1">
      <c r="A210" s="16" t="s">
        <v>7</v>
      </c>
      <c r="B210" s="17"/>
      <c r="C210" s="17"/>
      <c r="D210" s="17"/>
      <c r="E210" s="17"/>
      <c r="F210" s="77">
        <f>SUM(F207:G209)</f>
        <v>136000</v>
      </c>
      <c r="G210" s="77"/>
      <c r="H210" s="77">
        <f>SUM(H207:I209)</f>
        <v>0</v>
      </c>
      <c r="I210" s="77"/>
    </row>
    <row r="211" spans="1:9" ht="15" thickTop="1">
      <c r="A211" s="39" t="s">
        <v>51</v>
      </c>
      <c r="B211" s="75"/>
      <c r="C211" s="75"/>
      <c r="D211" s="75"/>
      <c r="E211" s="106"/>
      <c r="F211" s="69">
        <v>131000</v>
      </c>
      <c r="G211" s="69"/>
      <c r="H211" s="69">
        <v>130000</v>
      </c>
      <c r="I211" s="69"/>
    </row>
    <row r="212" spans="1:9">
      <c r="A212" s="15" t="s">
        <v>168</v>
      </c>
      <c r="B212" s="15"/>
      <c r="C212" s="15"/>
      <c r="D212" s="15"/>
      <c r="E212" s="15"/>
      <c r="F212" s="98"/>
      <c r="G212" s="98"/>
      <c r="H212" s="98"/>
      <c r="I212" s="98"/>
    </row>
    <row r="213" spans="1:9">
      <c r="A213" s="58" t="s">
        <v>64</v>
      </c>
      <c r="B213" s="58"/>
      <c r="C213" s="58"/>
      <c r="D213" s="58"/>
      <c r="E213" s="58"/>
      <c r="F213" s="69">
        <v>19000</v>
      </c>
      <c r="G213" s="69"/>
      <c r="H213" s="69">
        <v>20000</v>
      </c>
      <c r="I213" s="69"/>
    </row>
    <row r="214" spans="1:9">
      <c r="A214" s="96" t="s">
        <v>65</v>
      </c>
      <c r="B214" s="97"/>
      <c r="C214" s="97"/>
      <c r="D214" s="97"/>
      <c r="E214" s="97"/>
      <c r="F214" s="98"/>
      <c r="G214" s="98"/>
      <c r="H214" s="98"/>
      <c r="I214" s="98"/>
    </row>
    <row r="215" spans="1:9">
      <c r="A215" s="39" t="s">
        <v>8</v>
      </c>
      <c r="B215" s="75"/>
      <c r="C215" s="75"/>
      <c r="D215" s="75"/>
      <c r="E215" s="75"/>
      <c r="F215" s="69">
        <v>0</v>
      </c>
      <c r="G215" s="69"/>
      <c r="H215" s="69">
        <v>20000</v>
      </c>
      <c r="I215" s="69"/>
    </row>
    <row r="216" spans="1:9">
      <c r="A216" s="15" t="s">
        <v>169</v>
      </c>
      <c r="B216" s="15"/>
      <c r="C216" s="15"/>
      <c r="D216" s="15"/>
      <c r="E216" s="15"/>
      <c r="F216" s="98"/>
      <c r="G216" s="98"/>
      <c r="H216" s="98"/>
      <c r="I216" s="98"/>
    </row>
    <row r="217" spans="1:9">
      <c r="A217" s="39" t="s">
        <v>67</v>
      </c>
      <c r="B217" s="75"/>
      <c r="C217" s="75"/>
      <c r="D217" s="75"/>
      <c r="E217" s="75"/>
      <c r="F217" s="69">
        <v>24000</v>
      </c>
      <c r="G217" s="69"/>
      <c r="H217" s="69">
        <v>24000</v>
      </c>
      <c r="I217" s="69"/>
    </row>
    <row r="218" spans="1:9">
      <c r="A218" s="105" t="s">
        <v>170</v>
      </c>
      <c r="B218" s="105"/>
      <c r="C218" s="105"/>
      <c r="D218" s="105"/>
      <c r="E218" s="105"/>
      <c r="F218" s="69"/>
      <c r="G218" s="69"/>
      <c r="H218" s="69"/>
      <c r="I218" s="69"/>
    </row>
    <row r="219" spans="1:9">
      <c r="A219" s="131" t="s">
        <v>69</v>
      </c>
      <c r="B219" s="132"/>
      <c r="C219" s="132"/>
      <c r="D219" s="132"/>
      <c r="E219" s="133"/>
      <c r="F219" s="69"/>
      <c r="G219" s="69"/>
      <c r="H219" s="69"/>
      <c r="I219" s="69"/>
    </row>
    <row r="220" spans="1:9">
      <c r="A220" s="127"/>
      <c r="B220" s="128"/>
      <c r="C220" s="128"/>
      <c r="D220" s="128"/>
      <c r="E220" s="129"/>
      <c r="F220" s="69"/>
      <c r="G220" s="69"/>
      <c r="H220" s="69"/>
      <c r="I220" s="69"/>
    </row>
    <row r="221" spans="1:9">
      <c r="A221" s="58" t="s">
        <v>52</v>
      </c>
      <c r="B221" s="58"/>
      <c r="C221" s="58"/>
      <c r="D221" s="58"/>
      <c r="E221" s="58"/>
      <c r="F221" s="69">
        <v>49000</v>
      </c>
      <c r="G221" s="69"/>
      <c r="H221" s="69">
        <v>54000</v>
      </c>
      <c r="I221" s="69"/>
    </row>
    <row r="222" spans="1:9">
      <c r="A222" s="104" t="s">
        <v>82</v>
      </c>
      <c r="B222" s="104"/>
      <c r="C222" s="104"/>
      <c r="D222" s="104"/>
      <c r="E222" s="104"/>
      <c r="F222" s="69"/>
      <c r="G222" s="69"/>
      <c r="H222" s="69"/>
      <c r="I222" s="69"/>
    </row>
    <row r="223" spans="1:9">
      <c r="A223" s="39" t="s">
        <v>72</v>
      </c>
      <c r="B223" s="75"/>
      <c r="C223" s="75"/>
      <c r="D223" s="75"/>
      <c r="E223" s="75"/>
      <c r="F223" s="69">
        <v>8000</v>
      </c>
      <c r="G223" s="69"/>
      <c r="H223" s="69"/>
      <c r="I223" s="69"/>
    </row>
    <row r="224" spans="1:9" ht="15" thickBot="1">
      <c r="A224" s="15"/>
      <c r="B224" s="15"/>
      <c r="C224" s="15"/>
      <c r="D224" s="15"/>
      <c r="E224" s="15"/>
      <c r="F224" s="98"/>
      <c r="G224" s="98"/>
      <c r="H224" s="98"/>
      <c r="I224" s="98"/>
    </row>
    <row r="225" spans="1:9" ht="15.6" thickTop="1" thickBot="1">
      <c r="A225" s="16" t="s">
        <v>10</v>
      </c>
      <c r="B225" s="17"/>
      <c r="C225" s="17"/>
      <c r="D225" s="17"/>
      <c r="E225" s="17"/>
      <c r="F225" s="77">
        <f>SUM(F211:G224)</f>
        <v>231000</v>
      </c>
      <c r="G225" s="78"/>
      <c r="H225" s="77">
        <f>SUM(H211:I224)</f>
        <v>248000</v>
      </c>
      <c r="I225" s="78"/>
    </row>
    <row r="226" spans="1:9" ht="15.6" thickTop="1" thickBot="1">
      <c r="A226" s="52" t="s">
        <v>11</v>
      </c>
      <c r="B226" s="52"/>
      <c r="C226" s="52"/>
      <c r="D226" s="52"/>
      <c r="E226" s="52"/>
      <c r="F226" s="92">
        <f>SUM(F225,F210,F206)</f>
        <v>1022000</v>
      </c>
      <c r="G226" s="93"/>
      <c r="H226" s="92">
        <f>SUM(H225,H210,H206)</f>
        <v>248000</v>
      </c>
      <c r="I226" s="93"/>
    </row>
    <row r="227" spans="1:9" ht="15" thickTop="1">
      <c r="A227" s="82" t="s">
        <v>77</v>
      </c>
      <c r="B227" s="82"/>
      <c r="C227" s="82"/>
      <c r="D227" s="82"/>
      <c r="E227" s="83"/>
      <c r="F227" s="94"/>
      <c r="G227" s="95"/>
      <c r="H227" s="94">
        <v>1331000</v>
      </c>
      <c r="I227" s="95"/>
    </row>
    <row r="228" spans="1:9">
      <c r="A228" s="99" t="s">
        <v>186</v>
      </c>
      <c r="B228" s="35"/>
      <c r="C228" s="35"/>
      <c r="D228" s="35"/>
      <c r="E228" s="36"/>
      <c r="F228" s="100"/>
      <c r="G228" s="101"/>
      <c r="H228" s="100"/>
      <c r="I228" s="101"/>
    </row>
    <row r="229" spans="1:9">
      <c r="A229" s="58" t="s">
        <v>79</v>
      </c>
      <c r="B229" s="58"/>
      <c r="C229" s="58"/>
      <c r="D229" s="58"/>
      <c r="E229" s="58"/>
      <c r="F229" s="29">
        <v>0</v>
      </c>
      <c r="G229" s="29"/>
      <c r="H229" s="29"/>
      <c r="I229" s="29"/>
    </row>
    <row r="230" spans="1:9" ht="15" thickBot="1">
      <c r="A230" s="96"/>
      <c r="B230" s="97"/>
      <c r="C230" s="97"/>
      <c r="D230" s="97"/>
      <c r="E230" s="97"/>
      <c r="F230" s="98"/>
      <c r="G230" s="98"/>
      <c r="H230" s="98"/>
      <c r="I230" s="98"/>
    </row>
    <row r="231" spans="1:9" ht="15.6" thickTop="1" thickBot="1">
      <c r="A231" s="52" t="s">
        <v>83</v>
      </c>
      <c r="B231" s="52"/>
      <c r="C231" s="52"/>
      <c r="D231" s="52"/>
      <c r="E231" s="52"/>
      <c r="F231" s="92">
        <v>0</v>
      </c>
      <c r="G231" s="92"/>
      <c r="H231" s="92">
        <v>359000</v>
      </c>
      <c r="I231" s="92"/>
    </row>
    <row r="232" spans="1:9" ht="15.6" thickTop="1" thickBot="1">
      <c r="A232" s="16" t="s">
        <v>12</v>
      </c>
      <c r="B232" s="17"/>
      <c r="C232" s="17"/>
      <c r="D232" s="17"/>
      <c r="E232" s="17"/>
      <c r="F232" s="77">
        <f>SUM(F227:G231)</f>
        <v>0</v>
      </c>
      <c r="G232" s="77"/>
      <c r="H232" s="77">
        <f>SUM(H227:I231)</f>
        <v>1690000</v>
      </c>
      <c r="I232" s="77"/>
    </row>
    <row r="233" spans="1:9" ht="15.6" thickTop="1" thickBot="1">
      <c r="A233" s="16" t="s">
        <v>164</v>
      </c>
      <c r="B233" s="85"/>
      <c r="C233" s="85"/>
      <c r="D233" s="85"/>
      <c r="E233" s="86"/>
      <c r="F233" s="102">
        <v>205000</v>
      </c>
      <c r="G233" s="103"/>
      <c r="H233" s="102">
        <v>150000</v>
      </c>
      <c r="I233" s="103"/>
    </row>
    <row r="234" spans="1:9" ht="15.6" thickTop="1" thickBot="1">
      <c r="A234" s="84" t="s">
        <v>18</v>
      </c>
      <c r="B234" s="85"/>
      <c r="C234" s="85"/>
      <c r="D234" s="85"/>
      <c r="E234" s="86"/>
      <c r="F234" s="90"/>
      <c r="G234" s="91"/>
      <c r="H234" s="90"/>
      <c r="I234" s="91"/>
    </row>
    <row r="235" spans="1:9" ht="15.6" thickTop="1" thickBot="1">
      <c r="A235" s="84" t="s">
        <v>19</v>
      </c>
      <c r="B235" s="85"/>
      <c r="C235" s="85"/>
      <c r="D235" s="85"/>
      <c r="E235" s="86"/>
      <c r="F235" s="90"/>
      <c r="G235" s="91"/>
      <c r="H235" s="90"/>
      <c r="I235" s="91"/>
    </row>
    <row r="236" spans="1:9" ht="15.6" thickTop="1" thickBot="1">
      <c r="A236" s="87" t="s">
        <v>165</v>
      </c>
      <c r="B236" s="88"/>
      <c r="C236" s="88"/>
      <c r="D236" s="88"/>
      <c r="E236" s="89"/>
      <c r="F236" s="90">
        <v>205000</v>
      </c>
      <c r="G236" s="91"/>
      <c r="H236" s="90"/>
      <c r="I236" s="91"/>
    </row>
    <row r="237" spans="1:9" ht="15.6" thickTop="1" thickBot="1">
      <c r="A237" s="16" t="s">
        <v>13</v>
      </c>
      <c r="B237" s="17"/>
      <c r="C237" s="17"/>
      <c r="D237" s="17"/>
      <c r="E237" s="17"/>
      <c r="F237" s="77">
        <f>SUM(F226+F232+F233)</f>
        <v>1227000</v>
      </c>
      <c r="G237" s="78"/>
      <c r="H237" s="77">
        <f>SUM(H226+H232+H233)</f>
        <v>2088000</v>
      </c>
      <c r="I237" s="78"/>
    </row>
    <row r="238" spans="1:9" ht="15" thickTop="1">
      <c r="A238" s="1"/>
      <c r="B238" s="1"/>
      <c r="C238" s="1"/>
      <c r="D238" s="1"/>
      <c r="E238" s="1"/>
      <c r="F238" s="2"/>
      <c r="G238" s="3"/>
      <c r="H238" s="2"/>
      <c r="I238" s="3"/>
    </row>
    <row r="239" spans="1:9">
      <c r="A239" s="1"/>
      <c r="B239" s="1"/>
      <c r="C239" s="1"/>
      <c r="D239" s="1"/>
      <c r="E239" s="1"/>
      <c r="F239" s="2"/>
      <c r="G239" s="3"/>
      <c r="H239" s="2"/>
      <c r="I239" s="3"/>
    </row>
    <row r="240" spans="1:9">
      <c r="A240" s="1"/>
      <c r="B240" s="1"/>
      <c r="C240" s="1"/>
      <c r="D240" s="1"/>
      <c r="E240" s="1"/>
      <c r="F240" s="2"/>
      <c r="G240" s="3"/>
      <c r="H240" s="2"/>
      <c r="I240" s="3"/>
    </row>
    <row r="241" spans="1:11">
      <c r="A241" s="1"/>
      <c r="B241" s="1"/>
      <c r="C241" s="1"/>
      <c r="D241" s="1"/>
      <c r="E241" s="1"/>
      <c r="F241" s="2"/>
      <c r="G241" s="3"/>
      <c r="H241" s="2"/>
      <c r="I241" s="3"/>
    </row>
    <row r="242" spans="1:11">
      <c r="A242" s="1"/>
      <c r="B242" s="1"/>
      <c r="C242" s="1"/>
      <c r="D242" s="1"/>
      <c r="E242" s="1"/>
      <c r="F242" s="2"/>
      <c r="G242" s="3"/>
      <c r="H242" s="2"/>
      <c r="I242" s="3"/>
    </row>
    <row r="243" spans="1:11">
      <c r="A243" s="1"/>
      <c r="B243" s="1"/>
      <c r="C243" s="1"/>
      <c r="D243" s="1"/>
      <c r="E243" s="1"/>
      <c r="F243" s="2"/>
      <c r="G243" s="3"/>
      <c r="H243" s="2"/>
      <c r="I243" s="3"/>
    </row>
    <row r="244" spans="1:11">
      <c r="A244" s="1"/>
      <c r="B244" s="1"/>
      <c r="C244" s="1"/>
      <c r="D244" s="1"/>
      <c r="E244" s="1"/>
      <c r="F244" s="2"/>
      <c r="G244" s="3"/>
      <c r="H244" s="2"/>
      <c r="I244" s="3"/>
    </row>
    <row r="245" spans="1:11">
      <c r="A245" s="1"/>
      <c r="B245" s="1"/>
      <c r="C245" s="1"/>
      <c r="D245" s="1"/>
      <c r="E245" s="1"/>
      <c r="F245" s="2"/>
      <c r="G245" s="3"/>
      <c r="H245" s="2"/>
      <c r="I245" s="3"/>
    </row>
    <row r="247" spans="1:11">
      <c r="A247" s="70" t="s">
        <v>84</v>
      </c>
      <c r="B247" s="70"/>
      <c r="C247" s="70"/>
      <c r="D247" s="70"/>
      <c r="E247" s="70"/>
      <c r="F247" s="70"/>
      <c r="G247" s="70"/>
      <c r="H247" s="70"/>
      <c r="I247" s="70"/>
    </row>
    <row r="249" spans="1:11" ht="15" customHeight="1">
      <c r="A249" s="24" t="s">
        <v>0</v>
      </c>
      <c r="B249" s="24"/>
      <c r="C249" s="24"/>
      <c r="D249" s="24"/>
      <c r="E249" s="24"/>
      <c r="F249" s="26" t="s">
        <v>81</v>
      </c>
      <c r="G249" s="26"/>
      <c r="H249" s="26" t="s">
        <v>43</v>
      </c>
      <c r="I249" s="26"/>
    </row>
    <row r="250" spans="1:11">
      <c r="A250" s="25"/>
      <c r="B250" s="25"/>
      <c r="C250" s="25"/>
      <c r="D250" s="25"/>
      <c r="E250" s="25"/>
      <c r="F250" s="27"/>
      <c r="G250" s="27"/>
      <c r="H250" s="27"/>
      <c r="I250" s="27"/>
    </row>
    <row r="251" spans="1:11">
      <c r="A251" s="31" t="s">
        <v>51</v>
      </c>
      <c r="B251" s="32"/>
      <c r="C251" s="32"/>
      <c r="D251" s="32"/>
      <c r="E251" s="33"/>
      <c r="F251" s="23">
        <v>0</v>
      </c>
      <c r="G251" s="23"/>
      <c r="H251" s="23">
        <v>15000</v>
      </c>
      <c r="I251" s="23"/>
    </row>
    <row r="252" spans="1:11">
      <c r="A252" s="79" t="s">
        <v>30</v>
      </c>
      <c r="B252" s="79"/>
      <c r="C252" s="79"/>
      <c r="D252" s="79"/>
      <c r="E252" s="79"/>
      <c r="F252" s="20"/>
      <c r="G252" s="20"/>
      <c r="H252" s="20"/>
      <c r="I252" s="20"/>
      <c r="K252" s="8"/>
    </row>
    <row r="253" spans="1:11">
      <c r="A253" s="39" t="s">
        <v>64</v>
      </c>
      <c r="B253" s="75"/>
      <c r="C253" s="75"/>
      <c r="D253" s="75"/>
      <c r="E253" s="75"/>
      <c r="F253" s="23">
        <v>14000</v>
      </c>
      <c r="G253" s="23"/>
      <c r="H253" s="23">
        <v>15000</v>
      </c>
      <c r="I253" s="23"/>
    </row>
    <row r="254" spans="1:11">
      <c r="A254" s="15" t="s">
        <v>85</v>
      </c>
      <c r="B254" s="15"/>
      <c r="C254" s="15"/>
      <c r="D254" s="15"/>
      <c r="E254" s="15"/>
      <c r="F254" s="20"/>
      <c r="G254" s="20"/>
      <c r="H254" s="20"/>
      <c r="I254" s="20"/>
    </row>
    <row r="255" spans="1:11">
      <c r="A255" s="58" t="s">
        <v>27</v>
      </c>
      <c r="B255" s="58"/>
      <c r="C255" s="58"/>
      <c r="D255" s="58"/>
      <c r="E255" s="58"/>
      <c r="F255" s="23">
        <v>0</v>
      </c>
      <c r="G255" s="23"/>
      <c r="H255" s="23">
        <v>20000</v>
      </c>
      <c r="I255" s="23"/>
    </row>
    <row r="256" spans="1:11">
      <c r="A256" s="96" t="s">
        <v>15</v>
      </c>
      <c r="B256" s="96"/>
      <c r="C256" s="96"/>
      <c r="D256" s="96"/>
      <c r="E256" s="96"/>
      <c r="F256" s="20"/>
      <c r="G256" s="20"/>
      <c r="H256" s="20"/>
      <c r="I256" s="20"/>
    </row>
    <row r="257" spans="1:9">
      <c r="A257" s="58" t="s">
        <v>52</v>
      </c>
      <c r="B257" s="58"/>
      <c r="C257" s="58"/>
      <c r="D257" s="58"/>
      <c r="E257" s="58"/>
      <c r="F257" s="23">
        <v>4000</v>
      </c>
      <c r="G257" s="23"/>
      <c r="H257" s="23">
        <v>14000</v>
      </c>
      <c r="I257" s="23"/>
    </row>
    <row r="258" spans="1:9" ht="15" thickBot="1">
      <c r="A258" s="80" t="s">
        <v>20</v>
      </c>
      <c r="B258" s="80"/>
      <c r="C258" s="80"/>
      <c r="D258" s="80"/>
      <c r="E258" s="81"/>
      <c r="F258" s="20"/>
      <c r="G258" s="20"/>
      <c r="H258" s="20"/>
      <c r="I258" s="20"/>
    </row>
    <row r="259" spans="1:9" ht="15.6" thickTop="1" thickBot="1">
      <c r="A259" s="16" t="s">
        <v>10</v>
      </c>
      <c r="B259" s="17"/>
      <c r="C259" s="17"/>
      <c r="D259" s="17"/>
      <c r="E259" s="17"/>
      <c r="F259" s="18">
        <f>SUM(F251:G258)</f>
        <v>18000</v>
      </c>
      <c r="G259" s="19"/>
      <c r="H259" s="18">
        <f>SUM(H251:I258)</f>
        <v>64000</v>
      </c>
      <c r="I259" s="19"/>
    </row>
    <row r="260" spans="1:9" ht="15.6" thickTop="1" thickBot="1">
      <c r="A260" s="52" t="s">
        <v>11</v>
      </c>
      <c r="B260" s="52"/>
      <c r="C260" s="52"/>
      <c r="D260" s="52"/>
      <c r="E260" s="52"/>
      <c r="F260" s="53">
        <f>SUM(F259)</f>
        <v>18000</v>
      </c>
      <c r="G260" s="54"/>
      <c r="H260" s="53">
        <f>SUM(H259)</f>
        <v>64000</v>
      </c>
      <c r="I260" s="54"/>
    </row>
    <row r="261" spans="1:9" ht="15" thickTop="1">
      <c r="A261" s="1"/>
      <c r="B261" s="1"/>
      <c r="C261" s="1"/>
      <c r="D261" s="1"/>
      <c r="E261" s="1"/>
      <c r="F261" s="2"/>
      <c r="G261" s="3"/>
      <c r="H261" s="2"/>
      <c r="I261" s="3"/>
    </row>
    <row r="263" spans="1:9">
      <c r="A263" s="70" t="s">
        <v>89</v>
      </c>
      <c r="B263" s="70"/>
      <c r="C263" s="70"/>
      <c r="D263" s="70"/>
      <c r="E263" s="70"/>
      <c r="F263" s="70"/>
      <c r="G263" s="70"/>
      <c r="H263" s="70"/>
      <c r="I263" s="70"/>
    </row>
    <row r="265" spans="1:9" ht="15" customHeight="1">
      <c r="A265" s="24" t="s">
        <v>0</v>
      </c>
      <c r="B265" s="24"/>
      <c r="C265" s="24"/>
      <c r="D265" s="24"/>
      <c r="E265" s="24"/>
      <c r="F265" s="26" t="s">
        <v>81</v>
      </c>
      <c r="G265" s="26"/>
      <c r="H265" s="26" t="s">
        <v>43</v>
      </c>
      <c r="I265" s="26"/>
    </row>
    <row r="266" spans="1:9">
      <c r="A266" s="25"/>
      <c r="B266" s="25"/>
      <c r="C266" s="25"/>
      <c r="D266" s="25"/>
      <c r="E266" s="25"/>
      <c r="F266" s="27"/>
      <c r="G266" s="27"/>
      <c r="H266" s="27"/>
      <c r="I266" s="27"/>
    </row>
    <row r="267" spans="1:9">
      <c r="A267" s="39" t="s">
        <v>64</v>
      </c>
      <c r="B267" s="75"/>
      <c r="C267" s="75"/>
      <c r="D267" s="75"/>
      <c r="E267" s="75"/>
      <c r="F267" s="23">
        <v>640000</v>
      </c>
      <c r="G267" s="23"/>
      <c r="H267" s="23">
        <v>650000</v>
      </c>
      <c r="I267" s="23"/>
    </row>
    <row r="268" spans="1:9">
      <c r="A268" s="15" t="s">
        <v>171</v>
      </c>
      <c r="B268" s="15"/>
      <c r="C268" s="15"/>
      <c r="D268" s="15"/>
      <c r="E268" s="15"/>
      <c r="F268" s="20"/>
      <c r="G268" s="20"/>
      <c r="H268" s="20"/>
      <c r="I268" s="20"/>
    </row>
    <row r="269" spans="1:9">
      <c r="A269" s="39" t="s">
        <v>8</v>
      </c>
      <c r="B269" s="75"/>
      <c r="C269" s="75"/>
      <c r="D269" s="75"/>
      <c r="E269" s="75"/>
      <c r="F269" s="23">
        <v>133000</v>
      </c>
      <c r="G269" s="23"/>
      <c r="H269" s="23">
        <v>140000</v>
      </c>
      <c r="I269" s="23"/>
    </row>
    <row r="270" spans="1:9">
      <c r="A270" s="15" t="s">
        <v>20</v>
      </c>
      <c r="B270" s="15"/>
      <c r="C270" s="15"/>
      <c r="D270" s="15"/>
      <c r="E270" s="15"/>
      <c r="F270" s="20"/>
      <c r="G270" s="20"/>
      <c r="H270" s="20"/>
      <c r="I270" s="20"/>
    </row>
    <row r="271" spans="1:9">
      <c r="A271" s="39" t="s">
        <v>9</v>
      </c>
      <c r="B271" s="75"/>
      <c r="C271" s="75"/>
      <c r="D271" s="75"/>
      <c r="E271" s="75"/>
      <c r="F271" s="23">
        <v>201000</v>
      </c>
      <c r="G271" s="23"/>
      <c r="H271" s="23">
        <v>213000</v>
      </c>
      <c r="I271" s="23"/>
    </row>
    <row r="272" spans="1:9" ht="15" thickBot="1">
      <c r="A272" s="62" t="s">
        <v>172</v>
      </c>
      <c r="B272" s="35"/>
      <c r="C272" s="35"/>
      <c r="D272" s="35"/>
      <c r="E272" s="36"/>
      <c r="F272" s="63"/>
      <c r="G272" s="64"/>
      <c r="H272" s="63"/>
      <c r="I272" s="64"/>
    </row>
    <row r="273" spans="1:9" ht="15.6" thickTop="1" thickBot="1">
      <c r="A273" s="16" t="s">
        <v>10</v>
      </c>
      <c r="B273" s="17"/>
      <c r="C273" s="17"/>
      <c r="D273" s="17"/>
      <c r="E273" s="17"/>
      <c r="F273" s="18">
        <f>SUM(F267:G272)</f>
        <v>974000</v>
      </c>
      <c r="G273" s="19"/>
      <c r="H273" s="18">
        <f>SUM(H267:I272)</f>
        <v>1003000</v>
      </c>
      <c r="I273" s="19"/>
    </row>
    <row r="274" spans="1:9" ht="15.6" thickTop="1" thickBot="1">
      <c r="A274" s="52" t="s">
        <v>11</v>
      </c>
      <c r="B274" s="52"/>
      <c r="C274" s="52"/>
      <c r="D274" s="52"/>
      <c r="E274" s="52"/>
      <c r="F274" s="53">
        <f>SUM(F273)</f>
        <v>974000</v>
      </c>
      <c r="G274" s="54"/>
      <c r="H274" s="53">
        <f>SUM(H273)</f>
        <v>1003000</v>
      </c>
      <c r="I274" s="54"/>
    </row>
    <row r="275" spans="1:9" ht="15" thickTop="1"/>
    <row r="277" spans="1:9">
      <c r="A277" s="76" t="s">
        <v>90</v>
      </c>
      <c r="B277" s="76"/>
      <c r="C277" s="76"/>
      <c r="D277" s="76"/>
      <c r="E277" s="76"/>
      <c r="F277" s="76"/>
      <c r="G277" s="76"/>
      <c r="H277" s="76"/>
      <c r="I277" s="76"/>
    </row>
    <row r="278" spans="1:9">
      <c r="A278" s="9"/>
      <c r="B278" s="9"/>
      <c r="C278" s="9"/>
      <c r="D278" s="9"/>
      <c r="E278" s="9"/>
      <c r="F278" s="9"/>
      <c r="G278" s="9"/>
      <c r="H278" s="9"/>
      <c r="I278" s="9"/>
    </row>
    <row r="279" spans="1:9">
      <c r="A279" s="50" t="s">
        <v>0</v>
      </c>
      <c r="B279" s="50"/>
      <c r="C279" s="50"/>
      <c r="D279" s="50"/>
      <c r="E279" s="50"/>
      <c r="F279" s="13" t="s">
        <v>81</v>
      </c>
      <c r="G279" s="13"/>
      <c r="H279" s="13" t="s">
        <v>87</v>
      </c>
      <c r="I279" s="13"/>
    </row>
    <row r="280" spans="1:9">
      <c r="A280" s="51"/>
      <c r="B280" s="51"/>
      <c r="C280" s="51"/>
      <c r="D280" s="51"/>
      <c r="E280" s="51"/>
      <c r="F280" s="14"/>
      <c r="G280" s="14"/>
      <c r="H280" s="14"/>
      <c r="I280" s="14"/>
    </row>
    <row r="281" spans="1:9">
      <c r="A281" s="47" t="s">
        <v>51</v>
      </c>
      <c r="B281" s="48"/>
      <c r="C281" s="48"/>
      <c r="D281" s="48"/>
      <c r="E281" s="48"/>
      <c r="F281" s="23">
        <v>7000</v>
      </c>
      <c r="G281" s="23"/>
      <c r="H281" s="23">
        <v>10000</v>
      </c>
      <c r="I281" s="23"/>
    </row>
    <row r="282" spans="1:9">
      <c r="A282" s="15" t="s">
        <v>173</v>
      </c>
      <c r="B282" s="15"/>
      <c r="C282" s="15"/>
      <c r="D282" s="15"/>
      <c r="E282" s="15"/>
      <c r="F282" s="20"/>
      <c r="G282" s="20"/>
      <c r="H282" s="20"/>
      <c r="I282" s="20"/>
    </row>
    <row r="283" spans="1:9">
      <c r="A283" s="47" t="s">
        <v>64</v>
      </c>
      <c r="B283" s="48"/>
      <c r="C283" s="48"/>
      <c r="D283" s="48"/>
      <c r="E283" s="48"/>
      <c r="F283" s="23">
        <v>135000</v>
      </c>
      <c r="G283" s="23"/>
      <c r="H283" s="23">
        <v>140000</v>
      </c>
      <c r="I283" s="23"/>
    </row>
    <row r="284" spans="1:9">
      <c r="A284" s="96" t="s">
        <v>65</v>
      </c>
      <c r="B284" s="96"/>
      <c r="C284" s="96"/>
      <c r="D284" s="96"/>
      <c r="E284" s="96"/>
      <c r="F284" s="20"/>
      <c r="G284" s="20"/>
      <c r="H284" s="20"/>
      <c r="I284" s="20"/>
    </row>
    <row r="285" spans="1:9">
      <c r="A285" s="47" t="s">
        <v>52</v>
      </c>
      <c r="B285" s="48"/>
      <c r="C285" s="48"/>
      <c r="D285" s="48"/>
      <c r="E285" s="48"/>
      <c r="F285" s="23">
        <v>39000</v>
      </c>
      <c r="G285" s="23"/>
      <c r="H285" s="23">
        <v>40000</v>
      </c>
      <c r="I285" s="23"/>
    </row>
    <row r="286" spans="1:9" ht="15" thickBot="1">
      <c r="A286" s="62" t="s">
        <v>92</v>
      </c>
      <c r="B286" s="35"/>
      <c r="C286" s="35"/>
      <c r="D286" s="35"/>
      <c r="E286" s="36"/>
      <c r="F286" s="23"/>
      <c r="G286" s="23"/>
      <c r="H286" s="23"/>
      <c r="I286" s="23"/>
    </row>
    <row r="287" spans="1:9" ht="15.6" thickTop="1" thickBot="1">
      <c r="A287" s="43" t="s">
        <v>10</v>
      </c>
      <c r="B287" s="44"/>
      <c r="C287" s="44"/>
      <c r="D287" s="44"/>
      <c r="E287" s="44"/>
      <c r="F287" s="226">
        <f>SUM(F281:G286)</f>
        <v>181000</v>
      </c>
      <c r="G287" s="247"/>
      <c r="H287" s="226">
        <f>SUM(H281:I286)</f>
        <v>190000</v>
      </c>
      <c r="I287" s="247"/>
    </row>
    <row r="288" spans="1:9" ht="15.6" thickTop="1" thickBot="1">
      <c r="A288" s="275" t="s">
        <v>93</v>
      </c>
      <c r="B288" s="276"/>
      <c r="C288" s="276"/>
      <c r="D288" s="276"/>
      <c r="E288" s="276"/>
      <c r="F288" s="224">
        <f>SUM(F287)</f>
        <v>181000</v>
      </c>
      <c r="G288" s="246"/>
      <c r="H288" s="224">
        <f>SUM(H287)</f>
        <v>190000</v>
      </c>
      <c r="I288" s="246"/>
    </row>
    <row r="289" spans="1:9" ht="15" thickTop="1">
      <c r="A289" s="277" t="s">
        <v>45</v>
      </c>
      <c r="B289" s="278"/>
      <c r="C289" s="278"/>
      <c r="D289" s="278"/>
      <c r="E289" s="279"/>
      <c r="F289" s="285">
        <v>568000</v>
      </c>
      <c r="G289" s="286"/>
      <c r="H289" s="287"/>
      <c r="I289" s="288"/>
    </row>
    <row r="290" spans="1:9">
      <c r="A290" s="280"/>
      <c r="B290" s="207"/>
      <c r="C290" s="207"/>
      <c r="D290" s="207"/>
      <c r="E290" s="208"/>
      <c r="F290" s="209"/>
      <c r="G290" s="210"/>
      <c r="H290" s="209"/>
      <c r="I290" s="210"/>
    </row>
    <row r="291" spans="1:9" ht="15" thickBot="1">
      <c r="A291" s="281" t="s">
        <v>46</v>
      </c>
      <c r="B291" s="282"/>
      <c r="C291" s="282"/>
      <c r="D291" s="282"/>
      <c r="E291" s="283"/>
      <c r="F291" s="292">
        <v>153000</v>
      </c>
      <c r="G291" s="293"/>
      <c r="H291" s="294"/>
      <c r="I291" s="295"/>
    </row>
    <row r="292" spans="1:9" ht="15.6" thickTop="1" thickBot="1">
      <c r="A292" s="261" t="s">
        <v>12</v>
      </c>
      <c r="B292" s="237"/>
      <c r="C292" s="237"/>
      <c r="D292" s="237"/>
      <c r="E292" s="238"/>
      <c r="F292" s="239">
        <f>SUM(F289:G291)</f>
        <v>721000</v>
      </c>
      <c r="G292" s="240"/>
      <c r="H292" s="239"/>
      <c r="I292" s="240"/>
    </row>
    <row r="293" spans="1:9" ht="15.6" thickTop="1" thickBot="1">
      <c r="A293" s="275" t="s">
        <v>13</v>
      </c>
      <c r="B293" s="276"/>
      <c r="C293" s="276"/>
      <c r="D293" s="276"/>
      <c r="E293" s="276"/>
      <c r="F293" s="224">
        <f>SUM(F287,F292)</f>
        <v>902000</v>
      </c>
      <c r="G293" s="246"/>
      <c r="H293" s="224">
        <f>SUM(H287)</f>
        <v>190000</v>
      </c>
      <c r="I293" s="246"/>
    </row>
    <row r="294" spans="1:9" ht="15" thickTop="1">
      <c r="A294" s="10"/>
      <c r="B294" s="10"/>
      <c r="C294" s="10"/>
      <c r="D294" s="10"/>
      <c r="E294" s="10"/>
      <c r="F294" s="11"/>
      <c r="G294" s="12"/>
      <c r="H294" s="11"/>
      <c r="I294" s="12"/>
    </row>
    <row r="295" spans="1:9">
      <c r="A295" s="10"/>
      <c r="B295" s="10"/>
      <c r="C295" s="10"/>
      <c r="D295" s="10"/>
      <c r="E295" s="10"/>
      <c r="F295" s="11"/>
      <c r="G295" s="12"/>
      <c r="H295" s="11"/>
      <c r="I295" s="12"/>
    </row>
    <row r="296" spans="1:9">
      <c r="A296" s="49" t="s">
        <v>127</v>
      </c>
      <c r="B296" s="49"/>
      <c r="C296" s="49"/>
      <c r="D296" s="49"/>
      <c r="E296" s="49"/>
      <c r="F296" s="49"/>
      <c r="G296" s="49"/>
      <c r="H296" s="49"/>
      <c r="I296" s="49"/>
    </row>
    <row r="297" spans="1:9">
      <c r="A297" s="9"/>
      <c r="B297" s="9"/>
      <c r="C297" s="9"/>
      <c r="D297" s="9"/>
      <c r="E297" s="9"/>
      <c r="F297" s="9"/>
      <c r="G297" s="9"/>
      <c r="H297" s="9"/>
      <c r="I297" s="9"/>
    </row>
    <row r="298" spans="1:9">
      <c r="A298" s="50" t="s">
        <v>0</v>
      </c>
      <c r="B298" s="50"/>
      <c r="C298" s="50"/>
      <c r="D298" s="50"/>
      <c r="E298" s="50"/>
      <c r="F298" s="13" t="s">
        <v>81</v>
      </c>
      <c r="G298" s="13"/>
      <c r="H298" s="13" t="s">
        <v>87</v>
      </c>
      <c r="I298" s="13"/>
    </row>
    <row r="299" spans="1:9">
      <c r="A299" s="51"/>
      <c r="B299" s="51"/>
      <c r="C299" s="51"/>
      <c r="D299" s="51"/>
      <c r="E299" s="51"/>
      <c r="F299" s="14"/>
      <c r="G299" s="14"/>
      <c r="H299" s="14"/>
      <c r="I299" s="14"/>
    </row>
    <row r="300" spans="1:9">
      <c r="A300" s="47" t="s">
        <v>67</v>
      </c>
      <c r="B300" s="48"/>
      <c r="C300" s="48"/>
      <c r="D300" s="48"/>
      <c r="E300" s="48"/>
      <c r="F300" s="23">
        <v>203000</v>
      </c>
      <c r="G300" s="23"/>
      <c r="H300" s="23">
        <v>205000</v>
      </c>
      <c r="I300" s="23"/>
    </row>
    <row r="301" spans="1:9" ht="15" thickBot="1">
      <c r="A301" s="62" t="s">
        <v>174</v>
      </c>
      <c r="B301" s="35"/>
      <c r="C301" s="35"/>
      <c r="D301" s="35"/>
      <c r="E301" s="36"/>
      <c r="F301" s="63"/>
      <c r="G301" s="64"/>
      <c r="H301" s="63"/>
      <c r="I301" s="64"/>
    </row>
    <row r="302" spans="1:9" ht="15.6" thickTop="1" thickBot="1">
      <c r="A302" s="43" t="s">
        <v>10</v>
      </c>
      <c r="B302" s="44"/>
      <c r="C302" s="44"/>
      <c r="D302" s="44"/>
      <c r="E302" s="44"/>
      <c r="F302" s="45">
        <f>SUM(F300:G301)</f>
        <v>203000</v>
      </c>
      <c r="G302" s="46"/>
      <c r="H302" s="45">
        <f>SUM(H300:I301)</f>
        <v>205000</v>
      </c>
      <c r="I302" s="46"/>
    </row>
    <row r="303" spans="1:9" ht="15.6" thickTop="1" thickBot="1">
      <c r="A303" s="43" t="s">
        <v>13</v>
      </c>
      <c r="B303" s="44"/>
      <c r="C303" s="44"/>
      <c r="D303" s="44"/>
      <c r="E303" s="44"/>
      <c r="F303" s="45">
        <f>SUM(F302)</f>
        <v>203000</v>
      </c>
      <c r="G303" s="46"/>
      <c r="H303" s="45">
        <f>SUM(H302)</f>
        <v>205000</v>
      </c>
      <c r="I303" s="46"/>
    </row>
    <row r="304" spans="1:9" ht="15" thickTop="1"/>
    <row r="310" spans="1:9">
      <c r="A310" s="49" t="s">
        <v>91</v>
      </c>
      <c r="B310" s="49"/>
      <c r="C310" s="49"/>
      <c r="D310" s="49"/>
      <c r="E310" s="49"/>
      <c r="F310" s="49"/>
      <c r="G310" s="49"/>
      <c r="H310" s="49"/>
      <c r="I310" s="49"/>
    </row>
    <row r="311" spans="1:9">
      <c r="A311" s="9"/>
      <c r="B311" s="9"/>
      <c r="C311" s="9"/>
      <c r="D311" s="9"/>
      <c r="E311" s="9"/>
      <c r="F311" s="9"/>
      <c r="G311" s="9"/>
      <c r="H311" s="9"/>
      <c r="I311" s="9"/>
    </row>
    <row r="312" spans="1:9">
      <c r="A312" s="50" t="s">
        <v>0</v>
      </c>
      <c r="B312" s="50"/>
      <c r="C312" s="50"/>
      <c r="D312" s="50"/>
      <c r="E312" s="50"/>
      <c r="F312" s="13" t="s">
        <v>81</v>
      </c>
      <c r="G312" s="13"/>
      <c r="H312" s="13" t="s">
        <v>87</v>
      </c>
      <c r="I312" s="13"/>
    </row>
    <row r="313" spans="1:9">
      <c r="A313" s="51"/>
      <c r="B313" s="51"/>
      <c r="C313" s="51"/>
      <c r="D313" s="51"/>
      <c r="E313" s="51"/>
      <c r="F313" s="14"/>
      <c r="G313" s="14"/>
      <c r="H313" s="14"/>
      <c r="I313" s="14"/>
    </row>
    <row r="314" spans="1:9">
      <c r="A314" s="47" t="s">
        <v>67</v>
      </c>
      <c r="B314" s="48"/>
      <c r="C314" s="48"/>
      <c r="D314" s="48"/>
      <c r="E314" s="48"/>
      <c r="F314" s="23">
        <v>16000</v>
      </c>
      <c r="G314" s="23"/>
      <c r="H314" s="23">
        <v>17000</v>
      </c>
      <c r="I314" s="23"/>
    </row>
    <row r="315" spans="1:9" ht="15" thickBot="1">
      <c r="A315" s="62" t="s">
        <v>174</v>
      </c>
      <c r="B315" s="35"/>
      <c r="C315" s="35"/>
      <c r="D315" s="35"/>
      <c r="E315" s="36"/>
      <c r="F315" s="63"/>
      <c r="G315" s="64"/>
      <c r="H315" s="63"/>
      <c r="I315" s="64"/>
    </row>
    <row r="316" spans="1:9" ht="15.6" thickTop="1" thickBot="1">
      <c r="A316" s="43" t="s">
        <v>10</v>
      </c>
      <c r="B316" s="44"/>
      <c r="C316" s="44"/>
      <c r="D316" s="44"/>
      <c r="E316" s="44"/>
      <c r="F316" s="45">
        <f>SUM(F314:G315)</f>
        <v>16000</v>
      </c>
      <c r="G316" s="46"/>
      <c r="H316" s="45">
        <f>SUM(H314:I315)</f>
        <v>17000</v>
      </c>
      <c r="I316" s="46"/>
    </row>
    <row r="317" spans="1:9" ht="15.6" thickTop="1" thickBot="1">
      <c r="A317" s="43" t="s">
        <v>13</v>
      </c>
      <c r="B317" s="44"/>
      <c r="C317" s="44"/>
      <c r="D317" s="44"/>
      <c r="E317" s="44"/>
      <c r="F317" s="45">
        <f>SUM(F316)</f>
        <v>16000</v>
      </c>
      <c r="G317" s="46"/>
      <c r="H317" s="45">
        <f>SUM(H316)</f>
        <v>17000</v>
      </c>
      <c r="I317" s="46"/>
    </row>
    <row r="318" spans="1:9" ht="15" thickTop="1"/>
    <row r="321" spans="1:9">
      <c r="A321" s="70" t="s">
        <v>94</v>
      </c>
      <c r="B321" s="70"/>
      <c r="C321" s="70"/>
      <c r="D321" s="70"/>
      <c r="E321" s="70"/>
      <c r="F321" s="70"/>
      <c r="G321" s="70"/>
      <c r="H321" s="70"/>
      <c r="I321" s="70"/>
    </row>
    <row r="323" spans="1:9" ht="15" customHeight="1">
      <c r="A323" s="24" t="s">
        <v>0</v>
      </c>
      <c r="B323" s="24"/>
      <c r="C323" s="24"/>
      <c r="D323" s="24"/>
      <c r="E323" s="24"/>
      <c r="F323" s="26" t="s">
        <v>81</v>
      </c>
      <c r="G323" s="26"/>
      <c r="H323" s="26" t="s">
        <v>43</v>
      </c>
      <c r="I323" s="26"/>
    </row>
    <row r="324" spans="1:9">
      <c r="A324" s="25"/>
      <c r="B324" s="25"/>
      <c r="C324" s="25"/>
      <c r="D324" s="25"/>
      <c r="E324" s="25"/>
      <c r="F324" s="27"/>
      <c r="G324" s="27"/>
      <c r="H324" s="27"/>
      <c r="I324" s="27"/>
    </row>
    <row r="325" spans="1:9">
      <c r="A325" s="58" t="s">
        <v>95</v>
      </c>
      <c r="B325" s="58"/>
      <c r="C325" s="58"/>
      <c r="D325" s="58"/>
      <c r="E325" s="58"/>
      <c r="F325" s="28">
        <v>210000</v>
      </c>
      <c r="G325" s="28"/>
      <c r="H325" s="28">
        <v>195000</v>
      </c>
      <c r="I325" s="28"/>
    </row>
    <row r="326" spans="1:9">
      <c r="A326" s="175" t="s">
        <v>175</v>
      </c>
      <c r="B326" s="181"/>
      <c r="C326" s="181"/>
      <c r="D326" s="181"/>
      <c r="E326" s="182"/>
      <c r="F326" s="284"/>
      <c r="G326" s="36"/>
      <c r="H326" s="284"/>
      <c r="I326" s="36"/>
    </row>
    <row r="327" spans="1:9">
      <c r="A327" s="58" t="s">
        <v>52</v>
      </c>
      <c r="B327" s="58"/>
      <c r="C327" s="58"/>
      <c r="D327" s="58"/>
      <c r="E327" s="58"/>
      <c r="F327" s="28">
        <v>52000</v>
      </c>
      <c r="G327" s="28"/>
      <c r="H327" s="28">
        <v>53000</v>
      </c>
      <c r="I327" s="28"/>
    </row>
    <row r="328" spans="1:9" ht="15" thickBot="1">
      <c r="A328" s="175"/>
      <c r="B328" s="181"/>
      <c r="C328" s="181"/>
      <c r="D328" s="181"/>
      <c r="E328" s="182"/>
      <c r="F328" s="284"/>
      <c r="G328" s="36"/>
      <c r="H328" s="284"/>
      <c r="I328" s="36"/>
    </row>
    <row r="329" spans="1:9" ht="15.6" thickTop="1" thickBot="1">
      <c r="A329" s="52" t="s">
        <v>13</v>
      </c>
      <c r="B329" s="52"/>
      <c r="C329" s="52"/>
      <c r="D329" s="52"/>
      <c r="E329" s="52"/>
      <c r="F329" s="53">
        <f>SUM(F325:G328)</f>
        <v>262000</v>
      </c>
      <c r="G329" s="54"/>
      <c r="H329" s="53">
        <f>SUM(H325:I328)</f>
        <v>248000</v>
      </c>
      <c r="I329" s="54"/>
    </row>
    <row r="330" spans="1:9" ht="15" thickTop="1"/>
    <row r="333" spans="1:9">
      <c r="A333" s="76" t="s">
        <v>96</v>
      </c>
      <c r="B333" s="76"/>
      <c r="C333" s="76"/>
      <c r="D333" s="76"/>
      <c r="E333" s="76"/>
      <c r="F333" s="76"/>
      <c r="G333" s="76"/>
      <c r="H333" s="76"/>
      <c r="I333" s="76"/>
    </row>
    <row r="335" spans="1:9">
      <c r="A335" s="50" t="s">
        <v>0</v>
      </c>
      <c r="B335" s="50"/>
      <c r="C335" s="50"/>
      <c r="D335" s="50"/>
      <c r="E335" s="50"/>
      <c r="F335" s="13" t="s">
        <v>81</v>
      </c>
      <c r="G335" s="13"/>
      <c r="H335" s="13" t="s">
        <v>87</v>
      </c>
      <c r="I335" s="13"/>
    </row>
    <row r="336" spans="1:9">
      <c r="A336" s="51"/>
      <c r="B336" s="51"/>
      <c r="C336" s="51"/>
      <c r="D336" s="51"/>
      <c r="E336" s="51"/>
      <c r="F336" s="14"/>
      <c r="G336" s="14"/>
      <c r="H336" s="14"/>
      <c r="I336" s="14"/>
    </row>
    <row r="337" spans="1:9">
      <c r="A337" s="73" t="s">
        <v>97</v>
      </c>
      <c r="B337" s="73"/>
      <c r="C337" s="73"/>
      <c r="D337" s="73"/>
      <c r="E337" s="73"/>
      <c r="F337" s="74">
        <v>2927000</v>
      </c>
      <c r="G337" s="74"/>
      <c r="H337" s="74">
        <v>732000</v>
      </c>
      <c r="I337" s="74"/>
    </row>
    <row r="338" spans="1:9">
      <c r="A338" s="205" t="s">
        <v>33</v>
      </c>
      <c r="B338" s="205"/>
      <c r="C338" s="205"/>
      <c r="D338" s="205"/>
      <c r="E338" s="206"/>
      <c r="F338" s="71"/>
      <c r="G338" s="72"/>
      <c r="H338" s="74"/>
      <c r="I338" s="74"/>
    </row>
    <row r="339" spans="1:9">
      <c r="A339" s="207" t="s">
        <v>98</v>
      </c>
      <c r="B339" s="207"/>
      <c r="C339" s="207"/>
      <c r="D339" s="207"/>
      <c r="E339" s="208"/>
      <c r="F339" s="209">
        <v>1280000</v>
      </c>
      <c r="G339" s="210"/>
      <c r="H339" s="74">
        <v>1280000</v>
      </c>
      <c r="I339" s="74"/>
    </row>
    <row r="340" spans="1:9" ht="15" thickBot="1">
      <c r="A340" s="205" t="s">
        <v>99</v>
      </c>
      <c r="B340" s="205"/>
      <c r="C340" s="205"/>
      <c r="D340" s="205"/>
      <c r="E340" s="206"/>
      <c r="F340" s="71"/>
      <c r="G340" s="72"/>
      <c r="H340" s="71"/>
      <c r="I340" s="72"/>
    </row>
    <row r="341" spans="1:9" ht="15.6" thickTop="1" thickBot="1">
      <c r="A341" s="289" t="s">
        <v>13</v>
      </c>
      <c r="B341" s="289"/>
      <c r="C341" s="289"/>
      <c r="D341" s="289"/>
      <c r="E341" s="289"/>
      <c r="F341" s="290">
        <f>SUM(F337:G340)</f>
        <v>4207000</v>
      </c>
      <c r="G341" s="291"/>
      <c r="H341" s="290">
        <f>SUM(H337:I340)</f>
        <v>2012000</v>
      </c>
      <c r="I341" s="291"/>
    </row>
    <row r="342" spans="1:9" ht="15" thickTop="1"/>
    <row r="345" spans="1:9">
      <c r="A345" s="76" t="s">
        <v>100</v>
      </c>
      <c r="B345" s="76"/>
      <c r="C345" s="76"/>
      <c r="D345" s="76"/>
      <c r="E345" s="76"/>
      <c r="F345" s="76"/>
      <c r="G345" s="76"/>
      <c r="H345" s="76"/>
      <c r="I345" s="76"/>
    </row>
    <row r="347" spans="1:9" ht="15" customHeight="1">
      <c r="A347" s="50" t="s">
        <v>0</v>
      </c>
      <c r="B347" s="50"/>
      <c r="C347" s="50"/>
      <c r="D347" s="50"/>
      <c r="E347" s="50"/>
      <c r="F347" s="13" t="s">
        <v>81</v>
      </c>
      <c r="G347" s="13"/>
      <c r="H347" s="13" t="s">
        <v>87</v>
      </c>
      <c r="I347" s="13"/>
    </row>
    <row r="348" spans="1:9">
      <c r="A348" s="51"/>
      <c r="B348" s="51"/>
      <c r="C348" s="51"/>
      <c r="D348" s="51"/>
      <c r="E348" s="51"/>
      <c r="F348" s="14"/>
      <c r="G348" s="14"/>
      <c r="H348" s="14"/>
      <c r="I348" s="14"/>
    </row>
    <row r="349" spans="1:9">
      <c r="A349" s="73" t="s">
        <v>101</v>
      </c>
      <c r="B349" s="73"/>
      <c r="C349" s="73"/>
      <c r="D349" s="73"/>
      <c r="E349" s="73"/>
      <c r="F349" s="74">
        <v>1192000</v>
      </c>
      <c r="G349" s="74"/>
      <c r="H349" s="74">
        <v>1192000</v>
      </c>
      <c r="I349" s="74"/>
    </row>
    <row r="350" spans="1:9">
      <c r="A350" s="197" t="s">
        <v>102</v>
      </c>
      <c r="B350" s="198"/>
      <c r="C350" s="198"/>
      <c r="D350" s="198"/>
      <c r="E350" s="199"/>
      <c r="F350" s="37"/>
      <c r="G350" s="42"/>
      <c r="H350" s="37"/>
      <c r="I350" s="42"/>
    </row>
    <row r="351" spans="1:9" ht="15" thickBot="1">
      <c r="A351" s="200" t="s">
        <v>13</v>
      </c>
      <c r="B351" s="200"/>
      <c r="C351" s="200"/>
      <c r="D351" s="200"/>
      <c r="E351" s="200"/>
      <c r="F351" s="201">
        <f>SUM(F349)</f>
        <v>1192000</v>
      </c>
      <c r="G351" s="202"/>
      <c r="H351" s="201">
        <f>SUM(H349)</f>
        <v>1192000</v>
      </c>
      <c r="I351" s="202"/>
    </row>
    <row r="352" spans="1:9" ht="15" thickTop="1"/>
    <row r="354" spans="1:9">
      <c r="A354" s="76" t="s">
        <v>103</v>
      </c>
      <c r="B354" s="76"/>
      <c r="C354" s="76"/>
      <c r="D354" s="76"/>
      <c r="E354" s="76"/>
      <c r="F354" s="76"/>
      <c r="G354" s="76"/>
      <c r="H354" s="76"/>
      <c r="I354" s="76"/>
    </row>
    <row r="356" spans="1:9">
      <c r="A356" s="50" t="s">
        <v>0</v>
      </c>
      <c r="B356" s="50"/>
      <c r="C356" s="50"/>
      <c r="D356" s="50"/>
      <c r="E356" s="50"/>
      <c r="F356" s="13" t="s">
        <v>81</v>
      </c>
      <c r="G356" s="13"/>
      <c r="H356" s="13" t="s">
        <v>87</v>
      </c>
      <c r="I356" s="13"/>
    </row>
    <row r="357" spans="1:9">
      <c r="A357" s="51"/>
      <c r="B357" s="51"/>
      <c r="C357" s="51"/>
      <c r="D357" s="51"/>
      <c r="E357" s="51"/>
      <c r="F357" s="14"/>
      <c r="G357" s="14"/>
      <c r="H357" s="14"/>
      <c r="I357" s="14"/>
    </row>
    <row r="358" spans="1:9">
      <c r="A358" s="73" t="s">
        <v>104</v>
      </c>
      <c r="B358" s="73"/>
      <c r="C358" s="73"/>
      <c r="D358" s="73"/>
      <c r="E358" s="73"/>
      <c r="F358" s="236">
        <v>273000</v>
      </c>
      <c r="G358" s="236"/>
      <c r="H358" s="236">
        <v>275000</v>
      </c>
      <c r="I358" s="236"/>
    </row>
    <row r="359" spans="1:9">
      <c r="A359" s="205" t="s">
        <v>105</v>
      </c>
      <c r="B359" s="205"/>
      <c r="C359" s="205"/>
      <c r="D359" s="205"/>
      <c r="E359" s="206"/>
      <c r="F359" s="209"/>
      <c r="G359" s="210"/>
      <c r="H359" s="209"/>
      <c r="I359" s="210"/>
    </row>
    <row r="360" spans="1:9">
      <c r="A360" s="207" t="s">
        <v>98</v>
      </c>
      <c r="B360" s="207"/>
      <c r="C360" s="207"/>
      <c r="D360" s="207"/>
      <c r="E360" s="208"/>
      <c r="F360" s="209">
        <f>SUM(F361:G364)</f>
        <v>353000</v>
      </c>
      <c r="G360" s="210"/>
      <c r="H360" s="209">
        <f>SUM(H361:I365)</f>
        <v>330000</v>
      </c>
      <c r="I360" s="210"/>
    </row>
    <row r="361" spans="1:9">
      <c r="A361" s="197" t="s">
        <v>106</v>
      </c>
      <c r="B361" s="198"/>
      <c r="C361" s="198"/>
      <c r="D361" s="198"/>
      <c r="E361" s="199"/>
      <c r="F361" s="111">
        <v>227000</v>
      </c>
      <c r="G361" s="112"/>
      <c r="H361" s="111">
        <v>230000</v>
      </c>
      <c r="I361" s="112"/>
    </row>
    <row r="362" spans="1:9">
      <c r="A362" s="205" t="s">
        <v>107</v>
      </c>
      <c r="B362" s="205"/>
      <c r="C362" s="205"/>
      <c r="D362" s="205"/>
      <c r="E362" s="206"/>
      <c r="F362" s="111">
        <v>0</v>
      </c>
      <c r="G362" s="112"/>
      <c r="H362" s="111"/>
      <c r="I362" s="112"/>
    </row>
    <row r="363" spans="1:9">
      <c r="A363" s="205" t="s">
        <v>108</v>
      </c>
      <c r="B363" s="205"/>
      <c r="C363" s="205"/>
      <c r="D363" s="205"/>
      <c r="E363" s="206"/>
      <c r="F363" s="111">
        <v>126000</v>
      </c>
      <c r="G363" s="112"/>
      <c r="H363" s="111">
        <v>100000</v>
      </c>
      <c r="I363" s="112"/>
    </row>
    <row r="364" spans="1:9">
      <c r="A364" s="205" t="s">
        <v>109</v>
      </c>
      <c r="B364" s="205"/>
      <c r="C364" s="205"/>
      <c r="D364" s="205"/>
      <c r="E364" s="206"/>
      <c r="F364" s="111">
        <v>0</v>
      </c>
      <c r="G364" s="112"/>
      <c r="H364" s="111"/>
      <c r="I364" s="112"/>
    </row>
    <row r="365" spans="1:9">
      <c r="A365" s="207" t="s">
        <v>110</v>
      </c>
      <c r="B365" s="207"/>
      <c r="C365" s="207"/>
      <c r="D365" s="207"/>
      <c r="E365" s="208"/>
      <c r="F365" s="111">
        <v>0</v>
      </c>
      <c r="G365" s="112"/>
      <c r="H365" s="111"/>
      <c r="I365" s="112"/>
    </row>
    <row r="366" spans="1:9">
      <c r="A366" s="207" t="s">
        <v>188</v>
      </c>
      <c r="B366" s="207"/>
      <c r="C366" s="207"/>
      <c r="D366" s="207"/>
      <c r="E366" s="208"/>
      <c r="F366" s="111"/>
      <c r="G366" s="112"/>
      <c r="H366" s="111">
        <v>300000</v>
      </c>
      <c r="I366" s="112"/>
    </row>
    <row r="367" spans="1:9">
      <c r="A367" s="73"/>
      <c r="B367" s="296"/>
      <c r="C367" s="296"/>
      <c r="D367" s="296"/>
      <c r="E367" s="296"/>
      <c r="F367" s="143"/>
      <c r="G367" s="143"/>
      <c r="H367" s="143">
        <v>0</v>
      </c>
      <c r="I367" s="143"/>
    </row>
    <row r="368" spans="1:9" ht="15" thickBot="1">
      <c r="A368" s="200" t="s">
        <v>13</v>
      </c>
      <c r="B368" s="200"/>
      <c r="C368" s="200"/>
      <c r="D368" s="200"/>
      <c r="E368" s="200"/>
      <c r="F368" s="273">
        <f>SUM(F358+F360+F367+F365+F366)</f>
        <v>626000</v>
      </c>
      <c r="G368" s="274"/>
      <c r="H368" s="273">
        <f>SUM(H358+H360+H367+H365+H366)</f>
        <v>905000</v>
      </c>
      <c r="I368" s="274"/>
    </row>
    <row r="369" spans="1:9" ht="15" thickTop="1"/>
    <row r="371" spans="1:9">
      <c r="A371" s="76" t="s">
        <v>111</v>
      </c>
      <c r="B371" s="76"/>
      <c r="C371" s="76"/>
      <c r="D371" s="76"/>
      <c r="E371" s="76"/>
      <c r="F371" s="76"/>
      <c r="G371" s="76"/>
      <c r="H371" s="76"/>
      <c r="I371" s="76"/>
    </row>
    <row r="373" spans="1:9">
      <c r="A373" s="50" t="s">
        <v>0</v>
      </c>
      <c r="B373" s="50"/>
      <c r="C373" s="50"/>
      <c r="D373" s="50"/>
      <c r="E373" s="50"/>
      <c r="F373" s="13" t="s">
        <v>81</v>
      </c>
      <c r="G373" s="13"/>
      <c r="H373" s="13" t="s">
        <v>87</v>
      </c>
      <c r="I373" s="13"/>
    </row>
    <row r="374" spans="1:9">
      <c r="A374" s="51"/>
      <c r="B374" s="51"/>
      <c r="C374" s="51"/>
      <c r="D374" s="51"/>
      <c r="E374" s="51"/>
      <c r="F374" s="14"/>
      <c r="G374" s="14"/>
      <c r="H374" s="14"/>
      <c r="I374" s="14"/>
    </row>
    <row r="375" spans="1:9">
      <c r="A375" s="73" t="s">
        <v>112</v>
      </c>
      <c r="B375" s="73"/>
      <c r="C375" s="73"/>
      <c r="D375" s="73"/>
      <c r="E375" s="73"/>
      <c r="F375" s="74">
        <f>SUM(F376:G377)</f>
        <v>30000</v>
      </c>
      <c r="G375" s="74"/>
      <c r="H375" s="74">
        <f>SUM(H376:I377)</f>
        <v>0</v>
      </c>
      <c r="I375" s="74"/>
    </row>
    <row r="376" spans="1:9">
      <c r="A376" s="197" t="s">
        <v>113</v>
      </c>
      <c r="B376" s="198"/>
      <c r="C376" s="198"/>
      <c r="D376" s="198"/>
      <c r="E376" s="199"/>
      <c r="F376" s="37">
        <v>0</v>
      </c>
      <c r="G376" s="42"/>
      <c r="H376" s="37"/>
      <c r="I376" s="42"/>
    </row>
    <row r="377" spans="1:9">
      <c r="A377" s="297" t="s">
        <v>114</v>
      </c>
      <c r="B377" s="296"/>
      <c r="C377" s="296"/>
      <c r="D377" s="296"/>
      <c r="E377" s="296"/>
      <c r="F377" s="174">
        <v>30000</v>
      </c>
      <c r="G377" s="174"/>
      <c r="H377" s="174"/>
      <c r="I377" s="174"/>
    </row>
    <row r="378" spans="1:9" ht="15" thickBot="1">
      <c r="A378" s="200" t="s">
        <v>13</v>
      </c>
      <c r="B378" s="200"/>
      <c r="C378" s="200"/>
      <c r="D378" s="200"/>
      <c r="E378" s="200"/>
      <c r="F378" s="201">
        <f>SUM(F375)</f>
        <v>30000</v>
      </c>
      <c r="G378" s="202"/>
      <c r="H378" s="201">
        <f>SUM(H375)</f>
        <v>0</v>
      </c>
      <c r="I378" s="202"/>
    </row>
    <row r="379" spans="1:9" ht="15" thickTop="1"/>
    <row r="381" spans="1:9">
      <c r="A381" s="70" t="s">
        <v>115</v>
      </c>
      <c r="B381" s="70"/>
      <c r="C381" s="70"/>
      <c r="D381" s="70"/>
      <c r="E381" s="70"/>
      <c r="F381" s="70"/>
      <c r="G381" s="70"/>
      <c r="H381" s="70"/>
      <c r="I381" s="70"/>
    </row>
    <row r="383" spans="1:9" ht="15" customHeight="1">
      <c r="A383" s="24" t="s">
        <v>0</v>
      </c>
      <c r="B383" s="24"/>
      <c r="C383" s="24"/>
      <c r="D383" s="24"/>
      <c r="E383" s="24"/>
      <c r="F383" s="26" t="s">
        <v>81</v>
      </c>
      <c r="G383" s="26"/>
      <c r="H383" s="26" t="s">
        <v>43</v>
      </c>
      <c r="I383" s="26"/>
    </row>
    <row r="384" spans="1:9">
      <c r="A384" s="25"/>
      <c r="B384" s="25"/>
      <c r="C384" s="25"/>
      <c r="D384" s="25"/>
      <c r="E384" s="25"/>
      <c r="F384" s="27"/>
      <c r="G384" s="27"/>
      <c r="H384" s="27"/>
      <c r="I384" s="27"/>
    </row>
    <row r="385" spans="1:9">
      <c r="A385" s="59" t="s">
        <v>116</v>
      </c>
      <c r="B385" s="60"/>
      <c r="C385" s="60"/>
      <c r="D385" s="60"/>
      <c r="E385" s="61"/>
      <c r="F385" s="21">
        <v>1849000</v>
      </c>
      <c r="G385" s="22"/>
      <c r="H385" s="21">
        <v>253000</v>
      </c>
      <c r="I385" s="22"/>
    </row>
    <row r="386" spans="1:9">
      <c r="A386" s="58" t="s">
        <v>45</v>
      </c>
      <c r="B386" s="58"/>
      <c r="C386" s="58"/>
      <c r="D386" s="58"/>
      <c r="E386" s="58"/>
      <c r="F386" s="28"/>
      <c r="G386" s="28"/>
      <c r="H386" s="28"/>
      <c r="I386" s="28"/>
    </row>
    <row r="387" spans="1:9">
      <c r="A387" s="175" t="s">
        <v>38</v>
      </c>
      <c r="B387" s="181"/>
      <c r="C387" s="181"/>
      <c r="D387" s="181"/>
      <c r="E387" s="182"/>
      <c r="F387" s="37"/>
      <c r="G387" s="42"/>
      <c r="H387" s="37"/>
      <c r="I387" s="42"/>
    </row>
    <row r="388" spans="1:9" ht="15" thickBot="1">
      <c r="A388" s="75" t="s">
        <v>46</v>
      </c>
      <c r="B388" s="130"/>
      <c r="C388" s="130"/>
      <c r="D388" s="130"/>
      <c r="E388" s="38"/>
      <c r="F388" s="183"/>
      <c r="G388" s="184"/>
      <c r="H388" s="183"/>
      <c r="I388" s="184"/>
    </row>
    <row r="389" spans="1:9" ht="15.6" thickTop="1" thickBot="1">
      <c r="A389" s="16" t="s">
        <v>12</v>
      </c>
      <c r="B389" s="17"/>
      <c r="C389" s="17"/>
      <c r="D389" s="17"/>
      <c r="E389" s="17"/>
      <c r="F389" s="18">
        <f>SUM(F386+F388)</f>
        <v>0</v>
      </c>
      <c r="G389" s="18"/>
      <c r="H389" s="18">
        <f>SUM(H386+H388)</f>
        <v>0</v>
      </c>
      <c r="I389" s="18"/>
    </row>
    <row r="390" spans="1:9" ht="15.6" thickTop="1" thickBot="1">
      <c r="A390" s="52" t="s">
        <v>13</v>
      </c>
      <c r="B390" s="52"/>
      <c r="C390" s="52"/>
      <c r="D390" s="52"/>
      <c r="E390" s="52"/>
      <c r="F390" s="53">
        <f>SUM(F389+F385)</f>
        <v>1849000</v>
      </c>
      <c r="G390" s="54"/>
      <c r="H390" s="53">
        <f>SUM(H385+H389)</f>
        <v>253000</v>
      </c>
      <c r="I390" s="54"/>
    </row>
    <row r="391" spans="1:9" ht="15" thickTop="1"/>
    <row r="394" spans="1:9">
      <c r="A394" s="70" t="s">
        <v>117</v>
      </c>
      <c r="B394" s="70"/>
      <c r="C394" s="70"/>
      <c r="D394" s="70"/>
      <c r="E394" s="70"/>
      <c r="F394" s="70"/>
      <c r="G394" s="70"/>
      <c r="H394" s="70"/>
      <c r="I394" s="70"/>
    </row>
    <row r="396" spans="1:9" ht="15" customHeight="1">
      <c r="A396" s="24" t="s">
        <v>0</v>
      </c>
      <c r="B396" s="24"/>
      <c r="C396" s="24"/>
      <c r="D396" s="24"/>
      <c r="E396" s="24"/>
      <c r="F396" s="26" t="s">
        <v>81</v>
      </c>
      <c r="G396" s="26"/>
      <c r="H396" s="26" t="s">
        <v>43</v>
      </c>
      <c r="I396" s="26"/>
    </row>
    <row r="397" spans="1:9">
      <c r="A397" s="25"/>
      <c r="B397" s="25"/>
      <c r="C397" s="25"/>
      <c r="D397" s="25"/>
      <c r="E397" s="25"/>
      <c r="F397" s="27"/>
      <c r="G397" s="27"/>
      <c r="H397" s="27"/>
      <c r="I397" s="27"/>
    </row>
    <row r="398" spans="1:9">
      <c r="A398" s="39" t="s">
        <v>8</v>
      </c>
      <c r="B398" s="75"/>
      <c r="C398" s="75"/>
      <c r="D398" s="75"/>
      <c r="E398" s="75"/>
      <c r="F398" s="23">
        <v>0</v>
      </c>
      <c r="G398" s="23"/>
      <c r="H398" s="23">
        <v>286000</v>
      </c>
      <c r="I398" s="23"/>
    </row>
    <row r="399" spans="1:9">
      <c r="A399" s="15" t="s">
        <v>184</v>
      </c>
      <c r="B399" s="152"/>
      <c r="C399" s="152"/>
      <c r="D399" s="152"/>
      <c r="E399" s="152"/>
      <c r="F399" s="20"/>
      <c r="G399" s="20"/>
      <c r="H399" s="20"/>
      <c r="I399" s="20"/>
    </row>
    <row r="400" spans="1:9">
      <c r="A400" s="39" t="s">
        <v>67</v>
      </c>
      <c r="B400" s="75"/>
      <c r="C400" s="75"/>
      <c r="D400" s="75"/>
      <c r="E400" s="75"/>
      <c r="F400" s="23">
        <v>1157000</v>
      </c>
      <c r="G400" s="23"/>
      <c r="H400" s="23">
        <v>165000</v>
      </c>
      <c r="I400" s="23"/>
    </row>
    <row r="401" spans="1:9">
      <c r="A401" s="15" t="s">
        <v>185</v>
      </c>
      <c r="B401" s="152"/>
      <c r="C401" s="152"/>
      <c r="D401" s="152"/>
      <c r="E401" s="152"/>
      <c r="F401" s="20"/>
      <c r="G401" s="20"/>
      <c r="H401" s="20"/>
      <c r="I401" s="20"/>
    </row>
    <row r="402" spans="1:9">
      <c r="A402" s="39" t="s">
        <v>52</v>
      </c>
      <c r="B402" s="75"/>
      <c r="C402" s="75"/>
      <c r="D402" s="75"/>
      <c r="E402" s="75"/>
      <c r="F402" s="23">
        <v>211000</v>
      </c>
      <c r="G402" s="23"/>
      <c r="H402" s="23">
        <v>122000</v>
      </c>
      <c r="I402" s="23"/>
    </row>
    <row r="403" spans="1:9" ht="15" thickBot="1">
      <c r="A403" s="225" t="s">
        <v>21</v>
      </c>
      <c r="B403" s="35"/>
      <c r="C403" s="35"/>
      <c r="D403" s="35"/>
      <c r="E403" s="36"/>
      <c r="F403" s="63"/>
      <c r="G403" s="64"/>
      <c r="H403" s="63"/>
      <c r="I403" s="64"/>
    </row>
    <row r="404" spans="1:9" ht="15.6" thickTop="1" thickBot="1">
      <c r="A404" s="16" t="s">
        <v>10</v>
      </c>
      <c r="B404" s="17"/>
      <c r="C404" s="17"/>
      <c r="D404" s="17"/>
      <c r="E404" s="17"/>
      <c r="F404" s="18">
        <f>SUM(F398:G403)</f>
        <v>1368000</v>
      </c>
      <c r="G404" s="19"/>
      <c r="H404" s="18">
        <f>SUM(H398:I403)</f>
        <v>573000</v>
      </c>
      <c r="I404" s="19"/>
    </row>
    <row r="405" spans="1:9" ht="15.6" thickTop="1" thickBot="1">
      <c r="A405" s="16" t="s">
        <v>11</v>
      </c>
      <c r="B405" s="17"/>
      <c r="C405" s="17"/>
      <c r="D405" s="17"/>
      <c r="E405" s="17"/>
      <c r="F405" s="18">
        <f>SUM(F404)</f>
        <v>1368000</v>
      </c>
      <c r="G405" s="19"/>
      <c r="H405" s="18">
        <f>SUM(H404)</f>
        <v>573000</v>
      </c>
      <c r="I405" s="19"/>
    </row>
    <row r="406" spans="1:9" ht="15" thickTop="1"/>
    <row r="408" spans="1:9">
      <c r="A408" s="76" t="s">
        <v>118</v>
      </c>
      <c r="B408" s="76"/>
      <c r="C408" s="76"/>
      <c r="D408" s="76"/>
      <c r="E408" s="76"/>
      <c r="F408" s="76"/>
      <c r="G408" s="76"/>
      <c r="H408" s="76"/>
      <c r="I408" s="76"/>
    </row>
    <row r="410" spans="1:9" ht="15" customHeight="1">
      <c r="A410" s="212" t="s">
        <v>0</v>
      </c>
      <c r="B410" s="213"/>
      <c r="C410" s="213"/>
      <c r="D410" s="213"/>
      <c r="E410" s="214"/>
      <c r="F410" s="218" t="s">
        <v>119</v>
      </c>
      <c r="G410" s="219"/>
      <c r="H410" s="218" t="s">
        <v>87</v>
      </c>
      <c r="I410" s="219"/>
    </row>
    <row r="411" spans="1:9">
      <c r="A411" s="215"/>
      <c r="B411" s="216"/>
      <c r="C411" s="216"/>
      <c r="D411" s="216"/>
      <c r="E411" s="217"/>
      <c r="F411" s="220"/>
      <c r="G411" s="221"/>
      <c r="H411" s="220"/>
      <c r="I411" s="221"/>
    </row>
    <row r="412" spans="1:9">
      <c r="A412" s="73" t="s">
        <v>48</v>
      </c>
      <c r="B412" s="211"/>
      <c r="C412" s="211"/>
      <c r="D412" s="211"/>
      <c r="E412" s="211"/>
      <c r="F412" s="69">
        <v>3238000</v>
      </c>
      <c r="G412" s="69"/>
      <c r="H412" s="69">
        <v>2410000</v>
      </c>
      <c r="I412" s="69"/>
    </row>
    <row r="413" spans="1:9">
      <c r="A413" s="196"/>
      <c r="B413" s="196"/>
      <c r="C413" s="196"/>
      <c r="D413" s="196"/>
      <c r="E413" s="196"/>
      <c r="F413" s="173"/>
      <c r="G413" s="173"/>
      <c r="H413" s="173"/>
      <c r="I413" s="173"/>
    </row>
    <row r="414" spans="1:9">
      <c r="A414" s="58" t="s">
        <v>39</v>
      </c>
      <c r="B414" s="194"/>
      <c r="C414" s="194"/>
      <c r="D414" s="194"/>
      <c r="E414" s="194"/>
      <c r="F414" s="69">
        <v>228000</v>
      </c>
      <c r="G414" s="69"/>
      <c r="H414" s="69"/>
      <c r="I414" s="69"/>
    </row>
    <row r="415" spans="1:9">
      <c r="A415" s="131" t="s">
        <v>122</v>
      </c>
      <c r="B415" s="132"/>
      <c r="C415" s="132"/>
      <c r="D415" s="132"/>
      <c r="E415" s="133"/>
      <c r="F415" s="203">
        <v>651000</v>
      </c>
      <c r="G415" s="204"/>
      <c r="H415" s="203">
        <v>280000</v>
      </c>
      <c r="I415" s="204"/>
    </row>
    <row r="416" spans="1:9" ht="15" thickBot="1">
      <c r="A416" s="222" t="s">
        <v>6</v>
      </c>
      <c r="B416" s="223"/>
      <c r="C416" s="223"/>
      <c r="D416" s="223"/>
      <c r="E416" s="223"/>
      <c r="F416" s="224">
        <f>SUM(F412:G415)</f>
        <v>4117000</v>
      </c>
      <c r="G416" s="224"/>
      <c r="H416" s="224">
        <f>SUM(H412:I415)</f>
        <v>2690000</v>
      </c>
      <c r="I416" s="224"/>
    </row>
    <row r="417" spans="1:9" ht="15" thickTop="1">
      <c r="A417" s="47" t="s">
        <v>29</v>
      </c>
      <c r="B417" s="48"/>
      <c r="C417" s="48"/>
      <c r="D417" s="48"/>
      <c r="E417" s="48"/>
      <c r="F417" s="69">
        <v>1009000</v>
      </c>
      <c r="G417" s="69"/>
      <c r="H417" s="69">
        <v>726000</v>
      </c>
      <c r="I417" s="69"/>
    </row>
    <row r="418" spans="1:9">
      <c r="A418" s="105" t="s">
        <v>31</v>
      </c>
      <c r="B418" s="105"/>
      <c r="C418" s="105"/>
      <c r="D418" s="105"/>
      <c r="E418" s="105"/>
      <c r="F418" s="69"/>
      <c r="G418" s="69"/>
      <c r="H418" s="69"/>
      <c r="I418" s="69"/>
    </row>
    <row r="419" spans="1:9" ht="15" thickBot="1">
      <c r="A419" s="227" t="s">
        <v>50</v>
      </c>
      <c r="B419" s="228"/>
      <c r="C419" s="228"/>
      <c r="D419" s="228"/>
      <c r="E419" s="229"/>
      <c r="F419" s="230">
        <v>0</v>
      </c>
      <c r="G419" s="230"/>
      <c r="H419" s="230"/>
      <c r="I419" s="230"/>
    </row>
    <row r="420" spans="1:9" ht="15.6" thickTop="1" thickBot="1">
      <c r="A420" s="43" t="s">
        <v>7</v>
      </c>
      <c r="B420" s="44"/>
      <c r="C420" s="44"/>
      <c r="D420" s="44"/>
      <c r="E420" s="44"/>
      <c r="F420" s="226">
        <f>SUM(F417:G419)</f>
        <v>1009000</v>
      </c>
      <c r="G420" s="226"/>
      <c r="H420" s="226">
        <f>SUM(H417:I419)</f>
        <v>726000</v>
      </c>
      <c r="I420" s="226"/>
    </row>
    <row r="421" spans="1:9" ht="15" thickTop="1">
      <c r="A421" s="232" t="s">
        <v>61</v>
      </c>
      <c r="B421" s="232"/>
      <c r="C421" s="232"/>
      <c r="D421" s="232"/>
      <c r="E421" s="232"/>
      <c r="F421" s="233">
        <v>546000</v>
      </c>
      <c r="G421" s="233"/>
      <c r="H421" s="233">
        <v>250000</v>
      </c>
      <c r="I421" s="233"/>
    </row>
    <row r="422" spans="1:9">
      <c r="A422" s="234" t="s">
        <v>176</v>
      </c>
      <c r="B422" s="235"/>
      <c r="C422" s="235"/>
      <c r="D422" s="235"/>
      <c r="E422" s="235"/>
      <c r="F422" s="236"/>
      <c r="G422" s="236"/>
      <c r="H422" s="236"/>
      <c r="I422" s="236"/>
    </row>
    <row r="423" spans="1:9">
      <c r="A423" s="47" t="s">
        <v>51</v>
      </c>
      <c r="B423" s="48"/>
      <c r="C423" s="48"/>
      <c r="D423" s="48"/>
      <c r="E423" s="231"/>
      <c r="F423" s="69">
        <v>523000</v>
      </c>
      <c r="G423" s="69"/>
      <c r="H423" s="69">
        <v>250000</v>
      </c>
      <c r="I423" s="69"/>
    </row>
    <row r="424" spans="1:9">
      <c r="A424" s="15" t="s">
        <v>177</v>
      </c>
      <c r="B424" s="15"/>
      <c r="C424" s="15"/>
      <c r="D424" s="15"/>
      <c r="E424" s="15"/>
      <c r="F424" s="98"/>
      <c r="G424" s="98"/>
      <c r="H424" s="98"/>
      <c r="I424" s="98"/>
    </row>
    <row r="425" spans="1:9">
      <c r="A425" s="47" t="s">
        <v>62</v>
      </c>
      <c r="B425" s="48"/>
      <c r="C425" s="48"/>
      <c r="D425" s="48"/>
      <c r="E425" s="48"/>
      <c r="F425" s="69">
        <v>155000</v>
      </c>
      <c r="G425" s="69"/>
      <c r="H425" s="69">
        <v>150000</v>
      </c>
      <c r="I425" s="69"/>
    </row>
    <row r="426" spans="1:9">
      <c r="A426" s="15" t="s">
        <v>120</v>
      </c>
      <c r="B426" s="15"/>
      <c r="C426" s="15"/>
      <c r="D426" s="15"/>
      <c r="E426" s="15"/>
      <c r="F426" s="98"/>
      <c r="G426" s="98"/>
      <c r="H426" s="98"/>
      <c r="I426" s="98"/>
    </row>
    <row r="427" spans="1:9">
      <c r="A427" s="47" t="s">
        <v>22</v>
      </c>
      <c r="B427" s="48"/>
      <c r="C427" s="48"/>
      <c r="D427" s="48"/>
      <c r="E427" s="48"/>
      <c r="F427" s="69">
        <v>24000</v>
      </c>
      <c r="G427" s="69"/>
      <c r="H427" s="69">
        <v>20000</v>
      </c>
      <c r="I427" s="69"/>
    </row>
    <row r="428" spans="1:9">
      <c r="A428" s="15" t="s">
        <v>63</v>
      </c>
      <c r="B428" s="15"/>
      <c r="C428" s="15"/>
      <c r="D428" s="15"/>
      <c r="E428" s="15"/>
      <c r="F428" s="98"/>
      <c r="G428" s="98"/>
      <c r="H428" s="98"/>
      <c r="I428" s="98"/>
    </row>
    <row r="429" spans="1:9">
      <c r="A429" s="47" t="s">
        <v>64</v>
      </c>
      <c r="B429" s="48"/>
      <c r="C429" s="48"/>
      <c r="D429" s="48"/>
      <c r="E429" s="48"/>
      <c r="F429" s="69">
        <v>219000</v>
      </c>
      <c r="G429" s="69"/>
      <c r="H429" s="69">
        <v>220000</v>
      </c>
      <c r="I429" s="69"/>
    </row>
    <row r="430" spans="1:9">
      <c r="A430" s="105" t="s">
        <v>65</v>
      </c>
      <c r="B430" s="105"/>
      <c r="C430" s="105"/>
      <c r="D430" s="105"/>
      <c r="E430" s="105"/>
      <c r="F430" s="69"/>
      <c r="G430" s="69"/>
      <c r="H430" s="69"/>
      <c r="I430" s="69"/>
    </row>
    <row r="431" spans="1:9">
      <c r="A431" s="73" t="s">
        <v>73</v>
      </c>
      <c r="B431" s="73"/>
      <c r="C431" s="73"/>
      <c r="D431" s="73"/>
      <c r="E431" s="73"/>
      <c r="F431" s="69">
        <v>32000</v>
      </c>
      <c r="G431" s="69"/>
      <c r="H431" s="69">
        <v>30000</v>
      </c>
      <c r="I431" s="69"/>
    </row>
    <row r="432" spans="1:9">
      <c r="A432" s="105"/>
      <c r="B432" s="105"/>
      <c r="C432" s="105"/>
      <c r="D432" s="105"/>
      <c r="E432" s="105"/>
      <c r="F432" s="69"/>
      <c r="G432" s="69"/>
      <c r="H432" s="69"/>
      <c r="I432" s="69"/>
    </row>
    <row r="433" spans="1:9">
      <c r="A433" s="73" t="s">
        <v>8</v>
      </c>
      <c r="B433" s="73"/>
      <c r="C433" s="73"/>
      <c r="D433" s="73"/>
      <c r="E433" s="73"/>
      <c r="F433" s="69">
        <v>53000</v>
      </c>
      <c r="G433" s="69"/>
      <c r="H433" s="69">
        <v>50000</v>
      </c>
      <c r="I433" s="69"/>
    </row>
    <row r="434" spans="1:9">
      <c r="A434" s="105" t="s">
        <v>121</v>
      </c>
      <c r="B434" s="105"/>
      <c r="C434" s="105"/>
      <c r="D434" s="105"/>
      <c r="E434" s="105"/>
      <c r="F434" s="69"/>
      <c r="G434" s="69"/>
      <c r="H434" s="69"/>
      <c r="I434" s="69"/>
    </row>
    <row r="435" spans="1:9">
      <c r="A435" s="47" t="s">
        <v>67</v>
      </c>
      <c r="B435" s="48"/>
      <c r="C435" s="48"/>
      <c r="D435" s="48"/>
      <c r="E435" s="48"/>
      <c r="F435" s="69">
        <v>654000</v>
      </c>
      <c r="G435" s="69"/>
      <c r="H435" s="69">
        <v>300000</v>
      </c>
      <c r="I435" s="69"/>
    </row>
    <row r="436" spans="1:9">
      <c r="A436" s="96"/>
      <c r="B436" s="96"/>
      <c r="C436" s="96"/>
      <c r="D436" s="96"/>
      <c r="E436" s="96"/>
      <c r="F436" s="98"/>
      <c r="G436" s="98"/>
      <c r="H436" s="98"/>
      <c r="I436" s="98"/>
    </row>
    <row r="437" spans="1:9">
      <c r="A437" s="47" t="s">
        <v>52</v>
      </c>
      <c r="B437" s="48"/>
      <c r="C437" s="48"/>
      <c r="D437" s="48"/>
      <c r="E437" s="48"/>
      <c r="F437" s="69">
        <v>556000</v>
      </c>
      <c r="G437" s="69"/>
      <c r="H437" s="69">
        <v>340000</v>
      </c>
      <c r="I437" s="69"/>
    </row>
    <row r="438" spans="1:9">
      <c r="A438" s="62" t="s">
        <v>178</v>
      </c>
      <c r="B438" s="35"/>
      <c r="C438" s="35"/>
      <c r="D438" s="35"/>
      <c r="E438" s="36"/>
      <c r="F438" s="203"/>
      <c r="G438" s="204"/>
      <c r="H438" s="203"/>
      <c r="I438" s="204"/>
    </row>
    <row r="439" spans="1:9">
      <c r="A439" s="124" t="s">
        <v>71</v>
      </c>
      <c r="B439" s="124"/>
      <c r="C439" s="124"/>
      <c r="D439" s="124"/>
      <c r="E439" s="125"/>
      <c r="F439" s="203">
        <v>14000</v>
      </c>
      <c r="G439" s="204"/>
      <c r="H439" s="203">
        <v>10000</v>
      </c>
      <c r="I439" s="204"/>
    </row>
    <row r="440" spans="1:9">
      <c r="A440" s="241" t="s">
        <v>72</v>
      </c>
      <c r="B440" s="242"/>
      <c r="C440" s="242"/>
      <c r="D440" s="242"/>
      <c r="E440" s="243"/>
      <c r="F440" s="244">
        <v>233000</v>
      </c>
      <c r="G440" s="245"/>
      <c r="H440" s="244">
        <v>250000</v>
      </c>
      <c r="I440" s="245"/>
    </row>
    <row r="441" spans="1:9" ht="15" thickBot="1">
      <c r="A441" s="222" t="s">
        <v>10</v>
      </c>
      <c r="B441" s="223"/>
      <c r="C441" s="223"/>
      <c r="D441" s="223"/>
      <c r="E441" s="223"/>
      <c r="F441" s="224">
        <f>SUM(F421:G440)</f>
        <v>3009000</v>
      </c>
      <c r="G441" s="246"/>
      <c r="H441" s="224">
        <f>SUM(H421:I440)</f>
        <v>1870000</v>
      </c>
      <c r="I441" s="246"/>
    </row>
    <row r="442" spans="1:9" ht="15.6" thickTop="1" thickBot="1">
      <c r="A442" s="237" t="s">
        <v>11</v>
      </c>
      <c r="B442" s="237"/>
      <c r="C442" s="237"/>
      <c r="D442" s="237"/>
      <c r="E442" s="238"/>
      <c r="F442" s="239">
        <f>SUM(F416+F420+F441)</f>
        <v>8135000</v>
      </c>
      <c r="G442" s="240"/>
      <c r="H442" s="239">
        <f>SUM(H416+H420+H441)</f>
        <v>5286000</v>
      </c>
      <c r="I442" s="240"/>
    </row>
    <row r="443" spans="1:9" ht="15" thickTop="1">
      <c r="A443" s="251" t="s">
        <v>45</v>
      </c>
      <c r="B443" s="252"/>
      <c r="C443" s="252"/>
      <c r="D443" s="252"/>
      <c r="E443" s="253"/>
      <c r="F443" s="254">
        <v>0</v>
      </c>
      <c r="G443" s="254"/>
      <c r="H443" s="254"/>
      <c r="I443" s="254"/>
    </row>
    <row r="444" spans="1:9">
      <c r="A444" s="255"/>
      <c r="B444" s="255"/>
      <c r="C444" s="255"/>
      <c r="D444" s="255"/>
      <c r="E444" s="255"/>
      <c r="F444" s="69"/>
      <c r="G444" s="69"/>
      <c r="H444" s="69"/>
      <c r="I444" s="69"/>
    </row>
    <row r="445" spans="1:9" ht="15" thickBot="1">
      <c r="A445" s="227" t="s">
        <v>46</v>
      </c>
      <c r="B445" s="228"/>
      <c r="C445" s="228"/>
      <c r="D445" s="228"/>
      <c r="E445" s="229"/>
      <c r="F445" s="230">
        <v>0</v>
      </c>
      <c r="G445" s="230"/>
      <c r="H445" s="250"/>
      <c r="I445" s="250"/>
    </row>
    <row r="446" spans="1:9" ht="15.6" thickTop="1" thickBot="1">
      <c r="A446" s="248" t="s">
        <v>12</v>
      </c>
      <c r="B446" s="136"/>
      <c r="C446" s="136"/>
      <c r="D446" s="136"/>
      <c r="E446" s="137"/>
      <c r="F446" s="249">
        <f>SUM(F443:G445)</f>
        <v>0</v>
      </c>
      <c r="G446" s="249"/>
      <c r="H446" s="249">
        <f>SUM(H443:I445)</f>
        <v>0</v>
      </c>
      <c r="I446" s="249"/>
    </row>
    <row r="447" spans="1:9" ht="15.6" thickTop="1" thickBot="1">
      <c r="A447" s="43" t="s">
        <v>13</v>
      </c>
      <c r="B447" s="44"/>
      <c r="C447" s="44"/>
      <c r="D447" s="44"/>
      <c r="E447" s="44"/>
      <c r="F447" s="226">
        <f>SUM(F442+F446)</f>
        <v>8135000</v>
      </c>
      <c r="G447" s="247"/>
      <c r="H447" s="226">
        <f>SUM(H442+H446)</f>
        <v>5286000</v>
      </c>
      <c r="I447" s="247"/>
    </row>
    <row r="448" spans="1:9" ht="15" thickTop="1"/>
    <row r="455" spans="1:9">
      <c r="A455" s="70" t="s">
        <v>40</v>
      </c>
      <c r="B455" s="70"/>
      <c r="C455" s="70"/>
      <c r="D455" s="70"/>
      <c r="E455" s="70"/>
      <c r="F455" s="70"/>
      <c r="G455" s="70"/>
      <c r="H455" s="70"/>
      <c r="I455" s="70"/>
    </row>
    <row r="457" spans="1:9" ht="15" customHeight="1">
      <c r="A457" s="24" t="s">
        <v>0</v>
      </c>
      <c r="B457" s="24"/>
      <c r="C457" s="24"/>
      <c r="D457" s="24"/>
      <c r="E457" s="24"/>
      <c r="F457" s="26" t="s">
        <v>128</v>
      </c>
      <c r="G457" s="26"/>
      <c r="H457" s="26" t="s">
        <v>43</v>
      </c>
      <c r="I457" s="26"/>
    </row>
    <row r="458" spans="1:9">
      <c r="A458" s="25"/>
      <c r="B458" s="25"/>
      <c r="C458" s="25"/>
      <c r="D458" s="25"/>
      <c r="E458" s="25"/>
      <c r="F458" s="27"/>
      <c r="G458" s="27"/>
      <c r="H458" s="27"/>
      <c r="I458" s="27"/>
    </row>
    <row r="459" spans="1:9">
      <c r="A459" s="58" t="s">
        <v>23</v>
      </c>
      <c r="B459" s="58"/>
      <c r="C459" s="58"/>
      <c r="D459" s="58"/>
      <c r="E459" s="58"/>
      <c r="F459" s="28">
        <f>SUM(F460:G466)</f>
        <v>638000</v>
      </c>
      <c r="G459" s="28"/>
      <c r="H459" s="28">
        <f>SUM(H460:I466)</f>
        <v>1000000</v>
      </c>
      <c r="I459" s="28"/>
    </row>
    <row r="460" spans="1:9">
      <c r="A460" s="175" t="s">
        <v>179</v>
      </c>
      <c r="B460" s="181"/>
      <c r="C460" s="181"/>
      <c r="D460" s="181"/>
      <c r="E460" s="182"/>
      <c r="F460" s="37"/>
      <c r="G460" s="42"/>
      <c r="H460" s="37">
        <v>79000</v>
      </c>
      <c r="I460" s="42"/>
    </row>
    <row r="461" spans="1:9">
      <c r="A461" s="175"/>
      <c r="B461" s="181"/>
      <c r="C461" s="181"/>
      <c r="D461" s="181"/>
      <c r="E461" s="182"/>
      <c r="F461" s="37"/>
      <c r="G461" s="42"/>
      <c r="H461" s="37"/>
      <c r="I461" s="42"/>
    </row>
    <row r="462" spans="1:9">
      <c r="A462" s="175"/>
      <c r="B462" s="181"/>
      <c r="C462" s="181"/>
      <c r="D462" s="181"/>
      <c r="E462" s="182"/>
      <c r="F462" s="37"/>
      <c r="G462" s="42"/>
      <c r="H462" s="37"/>
      <c r="I462" s="42"/>
    </row>
    <row r="463" spans="1:9">
      <c r="A463" s="175"/>
      <c r="B463" s="181"/>
      <c r="C463" s="181"/>
      <c r="D463" s="181"/>
      <c r="E463" s="182"/>
      <c r="F463" s="37"/>
      <c r="G463" s="42"/>
      <c r="H463" s="37"/>
      <c r="I463" s="42"/>
    </row>
    <row r="464" spans="1:9">
      <c r="A464" s="175"/>
      <c r="B464" s="181"/>
      <c r="C464" s="181"/>
      <c r="D464" s="181"/>
      <c r="E464" s="182"/>
      <c r="F464" s="37"/>
      <c r="G464" s="42"/>
      <c r="H464" s="37"/>
      <c r="I464" s="42"/>
    </row>
    <row r="465" spans="1:9">
      <c r="A465" s="175" t="s">
        <v>41</v>
      </c>
      <c r="B465" s="181"/>
      <c r="C465" s="181"/>
      <c r="D465" s="181"/>
      <c r="E465" s="182"/>
      <c r="F465" s="37">
        <v>265000</v>
      </c>
      <c r="G465" s="42"/>
      <c r="H465" s="37">
        <v>521000</v>
      </c>
      <c r="I465" s="42"/>
    </row>
    <row r="466" spans="1:9" ht="15" thickBot="1">
      <c r="A466" s="263" t="s">
        <v>35</v>
      </c>
      <c r="B466" s="264"/>
      <c r="C466" s="264"/>
      <c r="D466" s="264"/>
      <c r="E466" s="264"/>
      <c r="F466" s="37">
        <v>373000</v>
      </c>
      <c r="G466" s="42"/>
      <c r="H466" s="37">
        <v>400000</v>
      </c>
      <c r="I466" s="42"/>
    </row>
    <row r="467" spans="1:9" ht="15.6" thickTop="1" thickBot="1">
      <c r="A467" s="52" t="s">
        <v>13</v>
      </c>
      <c r="B467" s="52"/>
      <c r="C467" s="52"/>
      <c r="D467" s="52"/>
      <c r="E467" s="52"/>
      <c r="F467" s="53">
        <f>SUM(F459)</f>
        <v>638000</v>
      </c>
      <c r="G467" s="54"/>
      <c r="H467" s="53">
        <f>SUM(H459)</f>
        <v>1000000</v>
      </c>
      <c r="I467" s="54"/>
    </row>
    <row r="468" spans="1:9" ht="15" thickTop="1">
      <c r="A468" s="58"/>
      <c r="B468" s="58"/>
      <c r="C468" s="58"/>
      <c r="D468" s="58"/>
      <c r="E468" s="58"/>
      <c r="F468" s="28"/>
      <c r="G468" s="28"/>
      <c r="H468" s="28"/>
      <c r="I468" s="28"/>
    </row>
    <row r="472" spans="1:9" ht="15" thickBot="1"/>
    <row r="473" spans="1:9" ht="15.6" thickTop="1" thickBot="1">
      <c r="A473" s="16" t="s">
        <v>6</v>
      </c>
      <c r="B473" s="17"/>
      <c r="C473" s="17"/>
      <c r="D473" s="17"/>
      <c r="E473" s="17"/>
      <c r="F473" s="18">
        <f>SUM(F61+F86+F130+F206+F416)</f>
        <v>12103000</v>
      </c>
      <c r="G473" s="18"/>
      <c r="H473" s="18">
        <f>SUM(H61+H86+H130+H206+H416)</f>
        <v>9717000</v>
      </c>
      <c r="I473" s="18"/>
    </row>
    <row r="474" spans="1:9" ht="15.6" thickTop="1" thickBot="1">
      <c r="A474" s="16" t="s">
        <v>7</v>
      </c>
      <c r="B474" s="17"/>
      <c r="C474" s="17"/>
      <c r="D474" s="17"/>
      <c r="E474" s="17"/>
      <c r="F474" s="18">
        <f>SUM(F65+F90+F134+F210+F420)</f>
        <v>2398000</v>
      </c>
      <c r="G474" s="18"/>
      <c r="H474" s="18">
        <f>SUM(H65+H90+H134+H210+H420)</f>
        <v>1841000</v>
      </c>
      <c r="I474" s="18"/>
    </row>
    <row r="475" spans="1:9" ht="15.6" thickTop="1" thickBot="1">
      <c r="A475" s="16" t="s">
        <v>10</v>
      </c>
      <c r="B475" s="17"/>
      <c r="C475" s="17"/>
      <c r="D475" s="17"/>
      <c r="E475" s="17"/>
      <c r="F475" s="18">
        <f>SUM(F70+F95+F111+F160+F182+F195+F225+F259+F273+F287+F302+F316+F327+F404+F441+F180)</f>
        <v>8319000</v>
      </c>
      <c r="G475" s="19"/>
      <c r="H475" s="18">
        <f>SUM(H70+H95+H111+H160+H182+H195+H225+H259+H273+H287+H302+H316+H327+H404+H441+H180)</f>
        <v>5663000</v>
      </c>
      <c r="I475" s="19"/>
    </row>
    <row r="476" spans="1:9" ht="15.6" thickTop="1" thickBot="1">
      <c r="A476" s="16" t="s">
        <v>26</v>
      </c>
      <c r="B476" s="17"/>
      <c r="C476" s="17"/>
      <c r="D476" s="17"/>
      <c r="E476" s="17"/>
      <c r="F476" s="18">
        <f>SUM(F337+F339+F349+F358+F360+F375)</f>
        <v>6055000</v>
      </c>
      <c r="G476" s="19"/>
      <c r="H476" s="18">
        <f>SUM(H337+H339+H349+H358+H360+H375)</f>
        <v>3809000</v>
      </c>
      <c r="I476" s="19"/>
    </row>
    <row r="477" spans="1:9" ht="15" thickTop="1">
      <c r="A477" s="58" t="s">
        <v>23</v>
      </c>
      <c r="B477" s="58"/>
      <c r="C477" s="58"/>
      <c r="D477" s="58"/>
      <c r="E477" s="58"/>
      <c r="F477" s="28">
        <f>SUM(F459+F468)</f>
        <v>638000</v>
      </c>
      <c r="G477" s="28"/>
      <c r="H477" s="28">
        <f>SUM(H459+H468)</f>
        <v>1000000</v>
      </c>
      <c r="I477" s="28"/>
    </row>
    <row r="478" spans="1:9" ht="15" thickBot="1">
      <c r="A478" s="58" t="s">
        <v>180</v>
      </c>
      <c r="B478" s="58"/>
      <c r="C478" s="58"/>
      <c r="D478" s="58"/>
      <c r="E478" s="58"/>
      <c r="F478" s="28">
        <f>SUM(F233+F325+F385)</f>
        <v>2264000</v>
      </c>
      <c r="G478" s="28"/>
      <c r="H478" s="28">
        <f>SUM(H233+H325+H385)</f>
        <v>598000</v>
      </c>
      <c r="I478" s="28"/>
    </row>
    <row r="479" spans="1:9" ht="15.6" thickTop="1" thickBot="1">
      <c r="A479" s="16" t="s">
        <v>11</v>
      </c>
      <c r="B479" s="17"/>
      <c r="C479" s="17"/>
      <c r="D479" s="17"/>
      <c r="E479" s="17"/>
      <c r="F479" s="18">
        <f>SUM(F473:G478)</f>
        <v>31777000</v>
      </c>
      <c r="G479" s="19"/>
      <c r="H479" s="18">
        <f>SUM(H473:I478)</f>
        <v>22628000</v>
      </c>
      <c r="I479" s="19"/>
    </row>
    <row r="480" spans="1:9" ht="15.6" thickTop="1" thickBot="1">
      <c r="A480" s="16" t="s">
        <v>24</v>
      </c>
      <c r="B480" s="17"/>
      <c r="C480" s="17"/>
      <c r="D480" s="17"/>
      <c r="E480" s="17"/>
      <c r="F480" s="18">
        <f>SUM(F112+F289+F386+F443+F114+F291+F388+F445)</f>
        <v>7415000</v>
      </c>
      <c r="G480" s="18"/>
      <c r="H480" s="18">
        <f>SUM(H112+H289+H386+H443+H114+H291+H388+H445)</f>
        <v>0</v>
      </c>
      <c r="I480" s="18"/>
    </row>
    <row r="481" spans="1:9" ht="15.6" thickTop="1" thickBot="1">
      <c r="A481" s="16" t="s">
        <v>25</v>
      </c>
      <c r="B481" s="17"/>
      <c r="C481" s="17"/>
      <c r="D481" s="17"/>
      <c r="E481" s="17"/>
      <c r="F481" s="18">
        <f>SUM(F72+F74+F163+F165+F167+F169+F227+F229+F231)</f>
        <v>273000</v>
      </c>
      <c r="G481" s="18"/>
      <c r="H481" s="18">
        <f>SUM(H72+H74+H163+H165+H167+H169+H227+H229+H231)</f>
        <v>2832000</v>
      </c>
      <c r="I481" s="18"/>
    </row>
    <row r="482" spans="1:9" ht="15.6" thickTop="1" thickBot="1">
      <c r="A482" s="55" t="s">
        <v>12</v>
      </c>
      <c r="B482" s="55"/>
      <c r="C482" s="55"/>
      <c r="D482" s="55"/>
      <c r="E482" s="55"/>
      <c r="F482" s="56">
        <f>SUM(F480:G481)</f>
        <v>7688000</v>
      </c>
      <c r="G482" s="56"/>
      <c r="H482" s="56">
        <f>SUM(H480:I481)</f>
        <v>2832000</v>
      </c>
      <c r="I482" s="56"/>
    </row>
    <row r="483" spans="1:9" ht="15" thickBot="1">
      <c r="A483" s="58" t="s">
        <v>181</v>
      </c>
      <c r="B483" s="58"/>
      <c r="C483" s="58"/>
      <c r="D483" s="58"/>
      <c r="E483" s="58"/>
      <c r="F483" s="28">
        <f>SUM(F365+F366)</f>
        <v>0</v>
      </c>
      <c r="G483" s="28"/>
      <c r="H483" s="28">
        <f>SUM(H365+H366)</f>
        <v>300000</v>
      </c>
      <c r="I483" s="28"/>
    </row>
    <row r="484" spans="1:9" ht="15" thickBot="1">
      <c r="A484" s="55" t="s">
        <v>16</v>
      </c>
      <c r="B484" s="55"/>
      <c r="C484" s="55"/>
      <c r="D484" s="55"/>
      <c r="E484" s="55"/>
      <c r="F484" s="56">
        <f>SUM(F162)</f>
        <v>0</v>
      </c>
      <c r="G484" s="57"/>
      <c r="H484" s="56">
        <f>SUM(H162)</f>
        <v>2009000</v>
      </c>
      <c r="I484" s="57"/>
    </row>
    <row r="485" spans="1:9" ht="15" thickBot="1">
      <c r="A485" s="55" t="s">
        <v>17</v>
      </c>
      <c r="B485" s="65"/>
      <c r="C485" s="65"/>
      <c r="D485" s="65"/>
      <c r="E485" s="65"/>
      <c r="F485" s="56">
        <f>SUM(F171)</f>
        <v>0</v>
      </c>
      <c r="G485" s="56"/>
      <c r="H485" s="56">
        <f>SUM(H171)</f>
        <v>2500000</v>
      </c>
      <c r="I485" s="56"/>
    </row>
    <row r="486" spans="1:9" ht="15" thickBot="1">
      <c r="A486" s="55" t="s">
        <v>13</v>
      </c>
      <c r="B486" s="55"/>
      <c r="C486" s="55"/>
      <c r="D486" s="55"/>
      <c r="E486" s="55"/>
      <c r="F486" s="56">
        <f>SUM(F479+F482+F484+F485+F483)</f>
        <v>39465000</v>
      </c>
      <c r="G486" s="57"/>
      <c r="H486" s="56">
        <f>SUM(H479+H482+H484+H485+H483)</f>
        <v>30269000</v>
      </c>
      <c r="I486" s="57"/>
    </row>
    <row r="487" spans="1:9" ht="15" thickBot="1">
      <c r="A487" s="55" t="s">
        <v>2</v>
      </c>
      <c r="B487" s="55"/>
      <c r="C487" s="55"/>
      <c r="D487" s="55"/>
      <c r="E487" s="55"/>
      <c r="F487" s="56">
        <f>SUM(F46)</f>
        <v>44278063</v>
      </c>
      <c r="G487" s="57"/>
      <c r="H487" s="56">
        <f>SUM(H46)</f>
        <v>30268733</v>
      </c>
      <c r="I487" s="57"/>
    </row>
  </sheetData>
  <mergeCells count="1036">
    <mergeCell ref="F19:G19"/>
    <mergeCell ref="H19:I19"/>
    <mergeCell ref="A487:E487"/>
    <mergeCell ref="F487:G487"/>
    <mergeCell ref="H487:I487"/>
    <mergeCell ref="A483:E483"/>
    <mergeCell ref="F483:G483"/>
    <mergeCell ref="H483:I483"/>
    <mergeCell ref="A76:E76"/>
    <mergeCell ref="F76:G76"/>
    <mergeCell ref="H76:I76"/>
    <mergeCell ref="F65:G65"/>
    <mergeCell ref="H65:I65"/>
    <mergeCell ref="H72:I72"/>
    <mergeCell ref="F72:G72"/>
    <mergeCell ref="H74:I74"/>
    <mergeCell ref="F74:G74"/>
    <mergeCell ref="H67:I67"/>
    <mergeCell ref="F75:G75"/>
    <mergeCell ref="H75:I75"/>
    <mergeCell ref="A72:E72"/>
    <mergeCell ref="H73:I73"/>
    <mergeCell ref="F73:G73"/>
    <mergeCell ref="A73:E73"/>
    <mergeCell ref="F428:G428"/>
    <mergeCell ref="H428:I428"/>
    <mergeCell ref="A68:E68"/>
    <mergeCell ref="F68:G68"/>
    <mergeCell ref="H68:I68"/>
    <mergeCell ref="A69:E69"/>
    <mergeCell ref="F69:G69"/>
    <mergeCell ref="H69:I69"/>
    <mergeCell ref="A74:E74"/>
    <mergeCell ref="A75:E75"/>
    <mergeCell ref="H71:I71"/>
    <mergeCell ref="H70:I70"/>
    <mergeCell ref="A429:E429"/>
    <mergeCell ref="F429:G429"/>
    <mergeCell ref="H429:I429"/>
    <mergeCell ref="A424:E424"/>
    <mergeCell ref="A427:E427"/>
    <mergeCell ref="F427:G427"/>
    <mergeCell ref="H427:I427"/>
    <mergeCell ref="A428:E428"/>
    <mergeCell ref="A59:E59"/>
    <mergeCell ref="F59:G59"/>
    <mergeCell ref="H59:I59"/>
    <mergeCell ref="A60:E60"/>
    <mergeCell ref="F60:G60"/>
    <mergeCell ref="H60:I60"/>
    <mergeCell ref="H61:I61"/>
    <mergeCell ref="A62:E62"/>
    <mergeCell ref="F62:G62"/>
    <mergeCell ref="H62:I62"/>
    <mergeCell ref="A65:E65"/>
    <mergeCell ref="H66:I66"/>
    <mergeCell ref="A61:E61"/>
    <mergeCell ref="F61:G61"/>
    <mergeCell ref="A63:E63"/>
    <mergeCell ref="F63:G63"/>
    <mergeCell ref="H63:I63"/>
    <mergeCell ref="A64:E64"/>
    <mergeCell ref="F64:G64"/>
    <mergeCell ref="H64:I64"/>
    <mergeCell ref="A66:E66"/>
    <mergeCell ref="F66:G66"/>
    <mergeCell ref="A375:E375"/>
    <mergeCell ref="F375:G375"/>
    <mergeCell ref="A364:E364"/>
    <mergeCell ref="F364:G364"/>
    <mergeCell ref="A366:E366"/>
    <mergeCell ref="F366:G366"/>
    <mergeCell ref="A368:E368"/>
    <mergeCell ref="F368:G368"/>
    <mergeCell ref="A378:E378"/>
    <mergeCell ref="F378:G378"/>
    <mergeCell ref="H378:I378"/>
    <mergeCell ref="H375:I375"/>
    <mergeCell ref="A376:E376"/>
    <mergeCell ref="F376:G376"/>
    <mergeCell ref="H376:I376"/>
    <mergeCell ref="H364:I364"/>
    <mergeCell ref="A365:E365"/>
    <mergeCell ref="F365:G365"/>
    <mergeCell ref="H365:I365"/>
    <mergeCell ref="A377:E377"/>
    <mergeCell ref="F377:G377"/>
    <mergeCell ref="H377:I377"/>
    <mergeCell ref="H368:I368"/>
    <mergeCell ref="A371:I371"/>
    <mergeCell ref="A373:E374"/>
    <mergeCell ref="F373:G374"/>
    <mergeCell ref="H373:I374"/>
    <mergeCell ref="H366:I366"/>
    <mergeCell ref="A367:E367"/>
    <mergeCell ref="F367:G367"/>
    <mergeCell ref="H367:I367"/>
    <mergeCell ref="A358:E358"/>
    <mergeCell ref="F358:G358"/>
    <mergeCell ref="H358:I358"/>
    <mergeCell ref="A359:E359"/>
    <mergeCell ref="F359:G359"/>
    <mergeCell ref="H359:I359"/>
    <mergeCell ref="A360:E360"/>
    <mergeCell ref="F360:G360"/>
    <mergeCell ref="H360:I360"/>
    <mergeCell ref="A361:E361"/>
    <mergeCell ref="F361:G361"/>
    <mergeCell ref="H361:I361"/>
    <mergeCell ref="A362:E362"/>
    <mergeCell ref="F362:G362"/>
    <mergeCell ref="H362:I362"/>
    <mergeCell ref="A363:E363"/>
    <mergeCell ref="F363:G363"/>
    <mergeCell ref="H363:I363"/>
    <mergeCell ref="F291:G291"/>
    <mergeCell ref="H292:I292"/>
    <mergeCell ref="H291:I291"/>
    <mergeCell ref="A317:E317"/>
    <mergeCell ref="F317:G317"/>
    <mergeCell ref="H317:I317"/>
    <mergeCell ref="A303:E303"/>
    <mergeCell ref="F303:G303"/>
    <mergeCell ref="H303:I303"/>
    <mergeCell ref="A310:I310"/>
    <mergeCell ref="A312:E313"/>
    <mergeCell ref="A345:I345"/>
    <mergeCell ref="A347:E348"/>
    <mergeCell ref="F347:G348"/>
    <mergeCell ref="H347:I348"/>
    <mergeCell ref="F316:G316"/>
    <mergeCell ref="H316:I316"/>
    <mergeCell ref="H326:I326"/>
    <mergeCell ref="A340:E340"/>
    <mergeCell ref="F340:G340"/>
    <mergeCell ref="A349:E349"/>
    <mergeCell ref="F349:G349"/>
    <mergeCell ref="H349:I349"/>
    <mergeCell ref="A327:E327"/>
    <mergeCell ref="A335:E336"/>
    <mergeCell ref="F335:G336"/>
    <mergeCell ref="H335:I336"/>
    <mergeCell ref="A341:E341"/>
    <mergeCell ref="F341:G341"/>
    <mergeCell ref="H341:I341"/>
    <mergeCell ref="F300:G300"/>
    <mergeCell ref="H300:I300"/>
    <mergeCell ref="A301:E301"/>
    <mergeCell ref="F301:G301"/>
    <mergeCell ref="H301:I301"/>
    <mergeCell ref="A300:E300"/>
    <mergeCell ref="F289:G289"/>
    <mergeCell ref="H290:I290"/>
    <mergeCell ref="H289:I289"/>
    <mergeCell ref="H283:I283"/>
    <mergeCell ref="A284:E284"/>
    <mergeCell ref="F284:G284"/>
    <mergeCell ref="H284:I284"/>
    <mergeCell ref="F288:G288"/>
    <mergeCell ref="H288:I288"/>
    <mergeCell ref="A333:I333"/>
    <mergeCell ref="F292:G292"/>
    <mergeCell ref="A328:E328"/>
    <mergeCell ref="F328:G328"/>
    <mergeCell ref="H328:I328"/>
    <mergeCell ref="A326:E326"/>
    <mergeCell ref="F326:G326"/>
    <mergeCell ref="F290:G290"/>
    <mergeCell ref="A290:E290"/>
    <mergeCell ref="A292:E292"/>
    <mergeCell ref="A291:E291"/>
    <mergeCell ref="A285:E285"/>
    <mergeCell ref="F285:G285"/>
    <mergeCell ref="H285:I285"/>
    <mergeCell ref="A286:E286"/>
    <mergeCell ref="F286:G286"/>
    <mergeCell ref="H286:I286"/>
    <mergeCell ref="A288:E288"/>
    <mergeCell ref="A183:E183"/>
    <mergeCell ref="F183:G183"/>
    <mergeCell ref="H183:I183"/>
    <mergeCell ref="A287:E287"/>
    <mergeCell ref="F287:G287"/>
    <mergeCell ref="H287:I287"/>
    <mergeCell ref="A152:E152"/>
    <mergeCell ref="F152:G152"/>
    <mergeCell ref="H152:I152"/>
    <mergeCell ref="A169:E169"/>
    <mergeCell ref="F169:G169"/>
    <mergeCell ref="H169:I169"/>
    <mergeCell ref="A168:E168"/>
    <mergeCell ref="F168:G168"/>
    <mergeCell ref="H168:I168"/>
    <mergeCell ref="A158:E158"/>
    <mergeCell ref="F178:G179"/>
    <mergeCell ref="H178:I179"/>
    <mergeCell ref="F161:G161"/>
    <mergeCell ref="A170:E170"/>
    <mergeCell ref="F170:G170"/>
    <mergeCell ref="H170:I170"/>
    <mergeCell ref="H153:I153"/>
    <mergeCell ref="A154:E154"/>
    <mergeCell ref="F154:G154"/>
    <mergeCell ref="H154:I154"/>
    <mergeCell ref="F158:G158"/>
    <mergeCell ref="H158:I158"/>
    <mergeCell ref="H155:I155"/>
    <mergeCell ref="A180:E180"/>
    <mergeCell ref="F180:G180"/>
    <mergeCell ref="H180:I180"/>
    <mergeCell ref="A165:E165"/>
    <mergeCell ref="A156:E156"/>
    <mergeCell ref="A157:E157"/>
    <mergeCell ref="A166:E166"/>
    <mergeCell ref="A176:I176"/>
    <mergeCell ref="A178:E179"/>
    <mergeCell ref="A468:E468"/>
    <mergeCell ref="F468:G468"/>
    <mergeCell ref="H468:I468"/>
    <mergeCell ref="A461:E461"/>
    <mergeCell ref="A462:E462"/>
    <mergeCell ref="A463:E463"/>
    <mergeCell ref="A464:E464"/>
    <mergeCell ref="A465:E465"/>
    <mergeCell ref="F461:G461"/>
    <mergeCell ref="F462:G462"/>
    <mergeCell ref="F463:G463"/>
    <mergeCell ref="F464:G464"/>
    <mergeCell ref="F465:G465"/>
    <mergeCell ref="H461:I461"/>
    <mergeCell ref="H462:I462"/>
    <mergeCell ref="H463:I463"/>
    <mergeCell ref="H464:I464"/>
    <mergeCell ref="H465:I465"/>
    <mergeCell ref="F467:G467"/>
    <mergeCell ref="H467:I467"/>
    <mergeCell ref="H466:I466"/>
    <mergeCell ref="A466:E466"/>
    <mergeCell ref="F466:G466"/>
    <mergeCell ref="A467:E467"/>
    <mergeCell ref="A455:I455"/>
    <mergeCell ref="A457:E458"/>
    <mergeCell ref="F457:G458"/>
    <mergeCell ref="H457:I458"/>
    <mergeCell ref="A181:E181"/>
    <mergeCell ref="F181:G181"/>
    <mergeCell ref="H181:I181"/>
    <mergeCell ref="A182:E182"/>
    <mergeCell ref="F182:G182"/>
    <mergeCell ref="H182:I182"/>
    <mergeCell ref="A459:E459"/>
    <mergeCell ref="F459:G459"/>
    <mergeCell ref="H459:I459"/>
    <mergeCell ref="A460:E460"/>
    <mergeCell ref="F460:G460"/>
    <mergeCell ref="H460:I460"/>
    <mergeCell ref="H446:I446"/>
    <mergeCell ref="A443:E443"/>
    <mergeCell ref="F443:G443"/>
    <mergeCell ref="H443:I443"/>
    <mergeCell ref="A444:E444"/>
    <mergeCell ref="F444:G444"/>
    <mergeCell ref="H444:I444"/>
    <mergeCell ref="F441:G441"/>
    <mergeCell ref="H441:I441"/>
    <mergeCell ref="A447:E447"/>
    <mergeCell ref="F447:G447"/>
    <mergeCell ref="H447:I447"/>
    <mergeCell ref="A445:E445"/>
    <mergeCell ref="A446:E446"/>
    <mergeCell ref="F445:G445"/>
    <mergeCell ref="F446:G446"/>
    <mergeCell ref="H445:I445"/>
    <mergeCell ref="A442:E442"/>
    <mergeCell ref="F442:G442"/>
    <mergeCell ref="H442:I442"/>
    <mergeCell ref="A438:E438"/>
    <mergeCell ref="F438:G438"/>
    <mergeCell ref="H438:I438"/>
    <mergeCell ref="A440:E440"/>
    <mergeCell ref="F440:G440"/>
    <mergeCell ref="H440:I440"/>
    <mergeCell ref="A441:E441"/>
    <mergeCell ref="A435:E435"/>
    <mergeCell ref="F435:G435"/>
    <mergeCell ref="H435:I435"/>
    <mergeCell ref="A436:E436"/>
    <mergeCell ref="F436:G436"/>
    <mergeCell ref="H436:I436"/>
    <mergeCell ref="A437:E437"/>
    <mergeCell ref="F437:G437"/>
    <mergeCell ref="H437:I437"/>
    <mergeCell ref="A439:E439"/>
    <mergeCell ref="F439:G439"/>
    <mergeCell ref="H439:I439"/>
    <mergeCell ref="A430:E430"/>
    <mergeCell ref="F430:G430"/>
    <mergeCell ref="H430:I430"/>
    <mergeCell ref="A431:E431"/>
    <mergeCell ref="F431:G431"/>
    <mergeCell ref="H431:I431"/>
    <mergeCell ref="A434:E434"/>
    <mergeCell ref="F434:G434"/>
    <mergeCell ref="H434:I434"/>
    <mergeCell ref="A432:E432"/>
    <mergeCell ref="A433:E433"/>
    <mergeCell ref="F432:G432"/>
    <mergeCell ref="F433:G433"/>
    <mergeCell ref="H432:I432"/>
    <mergeCell ref="H433:I433"/>
    <mergeCell ref="A423:E423"/>
    <mergeCell ref="F423:G423"/>
    <mergeCell ref="H423:I423"/>
    <mergeCell ref="H425:I425"/>
    <mergeCell ref="A421:E421"/>
    <mergeCell ref="F421:G421"/>
    <mergeCell ref="H421:I421"/>
    <mergeCell ref="A422:E422"/>
    <mergeCell ref="F422:G422"/>
    <mergeCell ref="H422:I422"/>
    <mergeCell ref="A426:E426"/>
    <mergeCell ref="F426:G426"/>
    <mergeCell ref="H426:I426"/>
    <mergeCell ref="F424:G424"/>
    <mergeCell ref="H424:I424"/>
    <mergeCell ref="A425:E425"/>
    <mergeCell ref="F425:G425"/>
    <mergeCell ref="A417:E417"/>
    <mergeCell ref="F417:G417"/>
    <mergeCell ref="H417:I417"/>
    <mergeCell ref="A419:E419"/>
    <mergeCell ref="F419:G419"/>
    <mergeCell ref="H419:I419"/>
    <mergeCell ref="A420:E420"/>
    <mergeCell ref="F420:G420"/>
    <mergeCell ref="H420:I420"/>
    <mergeCell ref="A418:E418"/>
    <mergeCell ref="F418:G418"/>
    <mergeCell ref="H418:I418"/>
    <mergeCell ref="A416:E416"/>
    <mergeCell ref="F416:G416"/>
    <mergeCell ref="H416:I416"/>
    <mergeCell ref="A402:E402"/>
    <mergeCell ref="F402:G402"/>
    <mergeCell ref="H402:I402"/>
    <mergeCell ref="A403:E403"/>
    <mergeCell ref="F403:G403"/>
    <mergeCell ref="H403:I403"/>
    <mergeCell ref="A404:E404"/>
    <mergeCell ref="A408:I408"/>
    <mergeCell ref="A410:E411"/>
    <mergeCell ref="F410:G411"/>
    <mergeCell ref="H410:I411"/>
    <mergeCell ref="F404:G404"/>
    <mergeCell ref="H404:I404"/>
    <mergeCell ref="A405:E405"/>
    <mergeCell ref="F405:G405"/>
    <mergeCell ref="H405:I405"/>
    <mergeCell ref="A17:E17"/>
    <mergeCell ref="A18:E18"/>
    <mergeCell ref="A20:E20"/>
    <mergeCell ref="A21:E21"/>
    <mergeCell ref="A28:E28"/>
    <mergeCell ref="A30:E30"/>
    <mergeCell ref="A19:E19"/>
    <mergeCell ref="H339:I339"/>
    <mergeCell ref="A36:E36"/>
    <mergeCell ref="H139:I139"/>
    <mergeCell ref="A153:E153"/>
    <mergeCell ref="F153:G153"/>
    <mergeCell ref="A112:E112"/>
    <mergeCell ref="F112:G112"/>
    <mergeCell ref="H112:I112"/>
    <mergeCell ref="A155:E155"/>
    <mergeCell ref="F155:G155"/>
    <mergeCell ref="A400:E400"/>
    <mergeCell ref="F400:G400"/>
    <mergeCell ref="H400:I400"/>
    <mergeCell ref="H389:I389"/>
    <mergeCell ref="A390:E390"/>
    <mergeCell ref="F390:G390"/>
    <mergeCell ref="H390:I390"/>
    <mergeCell ref="A394:I394"/>
    <mergeCell ref="A399:E399"/>
    <mergeCell ref="F399:G399"/>
    <mergeCell ref="A383:E384"/>
    <mergeCell ref="F383:G384"/>
    <mergeCell ref="H383:I384"/>
    <mergeCell ref="H385:I385"/>
    <mergeCell ref="A113:E113"/>
    <mergeCell ref="F113:G113"/>
    <mergeCell ref="H113:I113"/>
    <mergeCell ref="A114:E114"/>
    <mergeCell ref="F114:G114"/>
    <mergeCell ref="F339:G339"/>
    <mergeCell ref="H337:I337"/>
    <mergeCell ref="A338:E338"/>
    <mergeCell ref="F338:G338"/>
    <mergeCell ref="H338:I338"/>
    <mergeCell ref="A339:E339"/>
    <mergeCell ref="A414:E414"/>
    <mergeCell ref="F412:G412"/>
    <mergeCell ref="A387:E387"/>
    <mergeCell ref="F387:G387"/>
    <mergeCell ref="A381:I381"/>
    <mergeCell ref="H412:I412"/>
    <mergeCell ref="F414:G414"/>
    <mergeCell ref="H414:I414"/>
    <mergeCell ref="H413:I413"/>
    <mergeCell ref="F413:G413"/>
    <mergeCell ref="A415:E415"/>
    <mergeCell ref="F415:G415"/>
    <mergeCell ref="H415:I415"/>
    <mergeCell ref="A412:E412"/>
    <mergeCell ref="A413:E413"/>
    <mergeCell ref="A350:E350"/>
    <mergeCell ref="F350:G350"/>
    <mergeCell ref="H350:I350"/>
    <mergeCell ref="A351:E351"/>
    <mergeCell ref="F351:G351"/>
    <mergeCell ref="H351:I351"/>
    <mergeCell ref="A354:I354"/>
    <mergeCell ref="A356:E357"/>
    <mergeCell ref="F356:G357"/>
    <mergeCell ref="H356:I357"/>
    <mergeCell ref="H9:I9"/>
    <mergeCell ref="A329:E329"/>
    <mergeCell ref="F329:G329"/>
    <mergeCell ref="H329:I329"/>
    <mergeCell ref="A26:E26"/>
    <mergeCell ref="H132:I132"/>
    <mergeCell ref="A133:E133"/>
    <mergeCell ref="F133:G133"/>
    <mergeCell ref="F46:G46"/>
    <mergeCell ref="A401:E401"/>
    <mergeCell ref="F401:G401"/>
    <mergeCell ref="H401:I401"/>
    <mergeCell ref="H387:I387"/>
    <mergeCell ref="A388:E388"/>
    <mergeCell ref="F388:G388"/>
    <mergeCell ref="H388:I388"/>
    <mergeCell ref="A398:E398"/>
    <mergeCell ref="F398:G398"/>
    <mergeCell ref="H398:I398"/>
    <mergeCell ref="H399:I399"/>
    <mergeCell ref="A389:E389"/>
    <mergeCell ref="F389:G389"/>
    <mergeCell ref="H136:I136"/>
    <mergeCell ref="F165:G165"/>
    <mergeCell ref="F166:G166"/>
    <mergeCell ref="H165:I165"/>
    <mergeCell ref="A159:E159"/>
    <mergeCell ref="F159:G159"/>
    <mergeCell ref="H159:I159"/>
    <mergeCell ref="A396:E397"/>
    <mergeCell ref="F396:G397"/>
    <mergeCell ref="F191:G191"/>
    <mergeCell ref="A2:I2"/>
    <mergeCell ref="A41:E41"/>
    <mergeCell ref="F41:G41"/>
    <mergeCell ref="H41:I41"/>
    <mergeCell ref="A45:E45"/>
    <mergeCell ref="F45:G45"/>
    <mergeCell ref="H45:I45"/>
    <mergeCell ref="A6:E6"/>
    <mergeCell ref="A15:E15"/>
    <mergeCell ref="A7:E7"/>
    <mergeCell ref="A14:E14"/>
    <mergeCell ref="A8:E8"/>
    <mergeCell ref="A9:E9"/>
    <mergeCell ref="F39:G39"/>
    <mergeCell ref="H20:I20"/>
    <mergeCell ref="F40:G40"/>
    <mergeCell ref="H31:I31"/>
    <mergeCell ref="H33:I33"/>
    <mergeCell ref="H36:I36"/>
    <mergeCell ref="H30:I30"/>
    <mergeCell ref="F24:G24"/>
    <mergeCell ref="F25:G25"/>
    <mergeCell ref="A22:E22"/>
    <mergeCell ref="A23:E23"/>
    <mergeCell ref="A24:E24"/>
    <mergeCell ref="A25:E25"/>
    <mergeCell ref="F37:G37"/>
    <mergeCell ref="F36:G36"/>
    <mergeCell ref="A37:E37"/>
    <mergeCell ref="A31:E31"/>
    <mergeCell ref="A33:E33"/>
    <mergeCell ref="A35:E35"/>
    <mergeCell ref="H8:I8"/>
    <mergeCell ref="F31:G31"/>
    <mergeCell ref="F327:G327"/>
    <mergeCell ref="H327:I327"/>
    <mergeCell ref="F156:G156"/>
    <mergeCell ref="H156:I156"/>
    <mergeCell ref="F157:G157"/>
    <mergeCell ref="H157:I157"/>
    <mergeCell ref="H160:I160"/>
    <mergeCell ref="F18:G18"/>
    <mergeCell ref="H220:I220"/>
    <mergeCell ref="A256:E256"/>
    <mergeCell ref="F255:G255"/>
    <mergeCell ref="F256:G256"/>
    <mergeCell ref="H255:I255"/>
    <mergeCell ref="H256:I256"/>
    <mergeCell ref="A191:E191"/>
    <mergeCell ref="A193:E193"/>
    <mergeCell ref="F193:G193"/>
    <mergeCell ref="H193:I193"/>
    <mergeCell ref="H191:I191"/>
    <mergeCell ref="A192:E192"/>
    <mergeCell ref="F192:G192"/>
    <mergeCell ref="H192:I192"/>
    <mergeCell ref="A194:E194"/>
    <mergeCell ref="F194:G194"/>
    <mergeCell ref="H194:I194"/>
    <mergeCell ref="F38:G38"/>
    <mergeCell ref="A130:E130"/>
    <mergeCell ref="A39:E39"/>
    <mergeCell ref="A40:E40"/>
    <mergeCell ref="A144:E144"/>
    <mergeCell ref="A149:E149"/>
    <mergeCell ref="F149:G149"/>
    <mergeCell ref="H32:I32"/>
    <mergeCell ref="F130:G130"/>
    <mergeCell ref="H129:I129"/>
    <mergeCell ref="A131:E131"/>
    <mergeCell ref="F131:G131"/>
    <mergeCell ref="A143:E143"/>
    <mergeCell ref="H131:I131"/>
    <mergeCell ref="A46:E46"/>
    <mergeCell ref="A38:E38"/>
    <mergeCell ref="H46:I46"/>
    <mergeCell ref="A132:E132"/>
    <mergeCell ref="F132:G132"/>
    <mergeCell ref="F33:G33"/>
    <mergeCell ref="F35:G35"/>
    <mergeCell ref="A71:E71"/>
    <mergeCell ref="F57:G58"/>
    <mergeCell ref="A80:I80"/>
    <mergeCell ref="A82:E83"/>
    <mergeCell ref="F82:G83"/>
    <mergeCell ref="H82:I83"/>
    <mergeCell ref="H133:I133"/>
    <mergeCell ref="H134:I134"/>
    <mergeCell ref="H114:I114"/>
    <mergeCell ref="A115:E115"/>
    <mergeCell ref="F115:G115"/>
    <mergeCell ref="H115:I115"/>
    <mergeCell ref="A116:E116"/>
    <mergeCell ref="F116:G116"/>
    <mergeCell ref="H116:I116"/>
    <mergeCell ref="H126:I126"/>
    <mergeCell ref="A10:E10"/>
    <mergeCell ref="A11:E11"/>
    <mergeCell ref="A12:E12"/>
    <mergeCell ref="A16:E16"/>
    <mergeCell ref="H6:I6"/>
    <mergeCell ref="H15:I15"/>
    <mergeCell ref="F15:G15"/>
    <mergeCell ref="F6:G6"/>
    <mergeCell ref="F7:G7"/>
    <mergeCell ref="H7:I7"/>
    <mergeCell ref="F28:G28"/>
    <mergeCell ref="F30:G30"/>
    <mergeCell ref="H17:I17"/>
    <mergeCell ref="F16:G16"/>
    <mergeCell ref="H16:I16"/>
    <mergeCell ref="F23:G23"/>
    <mergeCell ref="F22:G22"/>
    <mergeCell ref="F20:G20"/>
    <mergeCell ref="H18:I18"/>
    <mergeCell ref="F17:G17"/>
    <mergeCell ref="H25:I25"/>
    <mergeCell ref="H26:I26"/>
    <mergeCell ref="H27:I27"/>
    <mergeCell ref="A13:E13"/>
    <mergeCell ref="F14:G14"/>
    <mergeCell ref="F26:G26"/>
    <mergeCell ref="F27:G27"/>
    <mergeCell ref="A27:E27"/>
    <mergeCell ref="F13:G13"/>
    <mergeCell ref="F21:G21"/>
    <mergeCell ref="A4:E5"/>
    <mergeCell ref="F4:G5"/>
    <mergeCell ref="H4:I5"/>
    <mergeCell ref="H35:I35"/>
    <mergeCell ref="H21:I21"/>
    <mergeCell ref="H22:I22"/>
    <mergeCell ref="H23:I23"/>
    <mergeCell ref="H24:I24"/>
    <mergeCell ref="H13:I13"/>
    <mergeCell ref="H14:I14"/>
    <mergeCell ref="H37:I37"/>
    <mergeCell ref="H38:I38"/>
    <mergeCell ref="A29:E29"/>
    <mergeCell ref="F29:G29"/>
    <mergeCell ref="H29:I29"/>
    <mergeCell ref="A34:E34"/>
    <mergeCell ref="F34:G34"/>
    <mergeCell ref="H34:I34"/>
    <mergeCell ref="A32:E32"/>
    <mergeCell ref="F32:G32"/>
    <mergeCell ref="H57:I58"/>
    <mergeCell ref="H28:I28"/>
    <mergeCell ref="F8:G8"/>
    <mergeCell ref="F9:G9"/>
    <mergeCell ref="F10:G10"/>
    <mergeCell ref="F11:G11"/>
    <mergeCell ref="F12:G12"/>
    <mergeCell ref="H10:I10"/>
    <mergeCell ref="H11:I11"/>
    <mergeCell ref="H12:I12"/>
    <mergeCell ref="H39:I39"/>
    <mergeCell ref="H40:I40"/>
    <mergeCell ref="A148:E148"/>
    <mergeCell ref="F148:G148"/>
    <mergeCell ref="H148:I148"/>
    <mergeCell ref="F143:G143"/>
    <mergeCell ref="F144:G144"/>
    <mergeCell ref="H143:I143"/>
    <mergeCell ref="H144:I144"/>
    <mergeCell ref="F139:G139"/>
    <mergeCell ref="A139:E139"/>
    <mergeCell ref="H150:I150"/>
    <mergeCell ref="A150:E150"/>
    <mergeCell ref="F150:G150"/>
    <mergeCell ref="H145:I145"/>
    <mergeCell ref="H146:I146"/>
    <mergeCell ref="A141:E141"/>
    <mergeCell ref="F141:G141"/>
    <mergeCell ref="H141:I141"/>
    <mergeCell ref="F142:G142"/>
    <mergeCell ref="A138:E138"/>
    <mergeCell ref="F138:G138"/>
    <mergeCell ref="H138:I138"/>
    <mergeCell ref="A134:E134"/>
    <mergeCell ref="F134:G134"/>
    <mergeCell ref="A135:E135"/>
    <mergeCell ref="F135:G135"/>
    <mergeCell ref="H135:I135"/>
    <mergeCell ref="A136:E136"/>
    <mergeCell ref="F136:G136"/>
    <mergeCell ref="F105:G106"/>
    <mergeCell ref="H105:I106"/>
    <mergeCell ref="A84:E84"/>
    <mergeCell ref="F84:G84"/>
    <mergeCell ref="H84:I84"/>
    <mergeCell ref="A85:E85"/>
    <mergeCell ref="H85:I85"/>
    <mergeCell ref="A55:I55"/>
    <mergeCell ref="A57:E58"/>
    <mergeCell ref="H161:I161"/>
    <mergeCell ref="A163:E163"/>
    <mergeCell ref="F163:G163"/>
    <mergeCell ref="H163:I163"/>
    <mergeCell ref="A162:E162"/>
    <mergeCell ref="F162:G162"/>
    <mergeCell ref="H162:I162"/>
    <mergeCell ref="A161:E161"/>
    <mergeCell ref="H91:I91"/>
    <mergeCell ref="H92:I92"/>
    <mergeCell ref="A137:E137"/>
    <mergeCell ref="F137:G137"/>
    <mergeCell ref="H137:I137"/>
    <mergeCell ref="A140:E140"/>
    <mergeCell ref="F140:G140"/>
    <mergeCell ref="H140:I140"/>
    <mergeCell ref="A103:I103"/>
    <mergeCell ref="A105:E106"/>
    <mergeCell ref="F151:G151"/>
    <mergeCell ref="H151:I151"/>
    <mergeCell ref="A142:E142"/>
    <mergeCell ref="A172:E172"/>
    <mergeCell ref="F172:G172"/>
    <mergeCell ref="H172:I172"/>
    <mergeCell ref="A171:E171"/>
    <mergeCell ref="F171:G171"/>
    <mergeCell ref="H171:I171"/>
    <mergeCell ref="H149:I149"/>
    <mergeCell ref="H147:I147"/>
    <mergeCell ref="F146:G146"/>
    <mergeCell ref="A167:E167"/>
    <mergeCell ref="F167:G167"/>
    <mergeCell ref="H167:I167"/>
    <mergeCell ref="H166:I166"/>
    <mergeCell ref="A164:E164"/>
    <mergeCell ref="F164:G164"/>
    <mergeCell ref="H164:I164"/>
    <mergeCell ref="A151:E151"/>
    <mergeCell ref="A67:E67"/>
    <mergeCell ref="F67:G67"/>
    <mergeCell ref="F85:G85"/>
    <mergeCell ref="A86:E86"/>
    <mergeCell ref="A87:E87"/>
    <mergeCell ref="A90:E90"/>
    <mergeCell ref="F86:G86"/>
    <mergeCell ref="A70:E70"/>
    <mergeCell ref="F70:G70"/>
    <mergeCell ref="F71:G71"/>
    <mergeCell ref="H86:I86"/>
    <mergeCell ref="H87:I87"/>
    <mergeCell ref="H90:I90"/>
    <mergeCell ref="H95:I95"/>
    <mergeCell ref="A128:E128"/>
    <mergeCell ref="F128:G128"/>
    <mergeCell ref="A95:E95"/>
    <mergeCell ref="H97:I97"/>
    <mergeCell ref="A97:E97"/>
    <mergeCell ref="F97:G97"/>
    <mergeCell ref="A89:E89"/>
    <mergeCell ref="F88:G88"/>
    <mergeCell ref="F89:G89"/>
    <mergeCell ref="F87:G87"/>
    <mergeCell ref="F90:G90"/>
    <mergeCell ref="F95:G95"/>
    <mergeCell ref="F93:G93"/>
    <mergeCell ref="F94:G94"/>
    <mergeCell ref="A96:E96"/>
    <mergeCell ref="H88:I88"/>
    <mergeCell ref="H89:I89"/>
    <mergeCell ref="A91:E91"/>
    <mergeCell ref="A92:E92"/>
    <mergeCell ref="A93:E93"/>
    <mergeCell ref="A94:E94"/>
    <mergeCell ref="F91:G91"/>
    <mergeCell ref="F92:G92"/>
    <mergeCell ref="A88:E88"/>
    <mergeCell ref="A108:E108"/>
    <mergeCell ref="F108:G108"/>
    <mergeCell ref="H108:I108"/>
    <mergeCell ref="A107:E107"/>
    <mergeCell ref="F107:G107"/>
    <mergeCell ref="H107:I107"/>
    <mergeCell ref="A109:E109"/>
    <mergeCell ref="F109:G109"/>
    <mergeCell ref="H109:I109"/>
    <mergeCell ref="A110:E110"/>
    <mergeCell ref="F110:G110"/>
    <mergeCell ref="H110:I110"/>
    <mergeCell ref="A187:I187"/>
    <mergeCell ref="A189:E190"/>
    <mergeCell ref="F189:G190"/>
    <mergeCell ref="H189:I190"/>
    <mergeCell ref="H111:I111"/>
    <mergeCell ref="A111:E111"/>
    <mergeCell ref="F111:G111"/>
    <mergeCell ref="H142:I142"/>
    <mergeCell ref="A147:E147"/>
    <mergeCell ref="F147:G147"/>
    <mergeCell ref="F160:G160"/>
    <mergeCell ref="A127:E127"/>
    <mergeCell ref="F127:G127"/>
    <mergeCell ref="H127:I127"/>
    <mergeCell ref="A129:E129"/>
    <mergeCell ref="F129:G129"/>
    <mergeCell ref="H130:I130"/>
    <mergeCell ref="A145:E145"/>
    <mergeCell ref="A146:E146"/>
    <mergeCell ref="F145:G145"/>
    <mergeCell ref="A126:E126"/>
    <mergeCell ref="F126:G126"/>
    <mergeCell ref="A207:E207"/>
    <mergeCell ref="F207:G207"/>
    <mergeCell ref="A195:E195"/>
    <mergeCell ref="F195:G195"/>
    <mergeCell ref="A200:I200"/>
    <mergeCell ref="A202:E203"/>
    <mergeCell ref="F202:G203"/>
    <mergeCell ref="H202:I203"/>
    <mergeCell ref="H195:I195"/>
    <mergeCell ref="A196:E196"/>
    <mergeCell ref="F196:G196"/>
    <mergeCell ref="H196:I196"/>
    <mergeCell ref="H207:I207"/>
    <mergeCell ref="A208:E208"/>
    <mergeCell ref="F208:G208"/>
    <mergeCell ref="H208:I208"/>
    <mergeCell ref="H206:I206"/>
    <mergeCell ref="A206:E206"/>
    <mergeCell ref="F206:G206"/>
    <mergeCell ref="A204:E204"/>
    <mergeCell ref="F204:G204"/>
    <mergeCell ref="H204:I204"/>
    <mergeCell ref="F205:G205"/>
    <mergeCell ref="H205:I205"/>
    <mergeCell ref="A205:E205"/>
    <mergeCell ref="A216:E216"/>
    <mergeCell ref="F216:G216"/>
    <mergeCell ref="H216:I216"/>
    <mergeCell ref="A209:E209"/>
    <mergeCell ref="F209:G209"/>
    <mergeCell ref="H209:I209"/>
    <mergeCell ref="A210:E210"/>
    <mergeCell ref="F210:G210"/>
    <mergeCell ref="H210:I210"/>
    <mergeCell ref="H211:I211"/>
    <mergeCell ref="A212:E212"/>
    <mergeCell ref="F212:G212"/>
    <mergeCell ref="H212:I212"/>
    <mergeCell ref="A215:E215"/>
    <mergeCell ref="F215:G215"/>
    <mergeCell ref="H215:I215"/>
    <mergeCell ref="A213:E213"/>
    <mergeCell ref="A214:E214"/>
    <mergeCell ref="F213:G213"/>
    <mergeCell ref="F214:G214"/>
    <mergeCell ref="A211:E211"/>
    <mergeCell ref="F211:G211"/>
    <mergeCell ref="H213:I213"/>
    <mergeCell ref="H214:I214"/>
    <mergeCell ref="A225:E225"/>
    <mergeCell ref="F225:G225"/>
    <mergeCell ref="H225:I225"/>
    <mergeCell ref="A223:E223"/>
    <mergeCell ref="F223:G223"/>
    <mergeCell ref="H223:I223"/>
    <mergeCell ref="A217:E217"/>
    <mergeCell ref="F217:G217"/>
    <mergeCell ref="F236:G236"/>
    <mergeCell ref="H235:I235"/>
    <mergeCell ref="H236:I236"/>
    <mergeCell ref="H218:I218"/>
    <mergeCell ref="A224:E224"/>
    <mergeCell ref="F224:G224"/>
    <mergeCell ref="H224:I224"/>
    <mergeCell ref="A221:E221"/>
    <mergeCell ref="F221:G221"/>
    <mergeCell ref="H221:I221"/>
    <mergeCell ref="A222:E222"/>
    <mergeCell ref="F222:G222"/>
    <mergeCell ref="F219:G219"/>
    <mergeCell ref="F220:G220"/>
    <mergeCell ref="H217:I217"/>
    <mergeCell ref="A218:E218"/>
    <mergeCell ref="F218:G218"/>
    <mergeCell ref="A219:E219"/>
    <mergeCell ref="A220:E220"/>
    <mergeCell ref="H219:I219"/>
    <mergeCell ref="A228:E228"/>
    <mergeCell ref="F228:G228"/>
    <mergeCell ref="H228:I228"/>
    <mergeCell ref="A233:E233"/>
    <mergeCell ref="F233:G233"/>
    <mergeCell ref="H233:I233"/>
    <mergeCell ref="A234:E234"/>
    <mergeCell ref="F234:G234"/>
    <mergeCell ref="F227:G227"/>
    <mergeCell ref="H227:I227"/>
    <mergeCell ref="A229:E229"/>
    <mergeCell ref="F229:G229"/>
    <mergeCell ref="H229:I229"/>
    <mergeCell ref="A230:E230"/>
    <mergeCell ref="F230:G230"/>
    <mergeCell ref="H230:I230"/>
    <mergeCell ref="A226:E226"/>
    <mergeCell ref="F226:G226"/>
    <mergeCell ref="H226:I226"/>
    <mergeCell ref="H234:I234"/>
    <mergeCell ref="A231:E231"/>
    <mergeCell ref="F231:G231"/>
    <mergeCell ref="H231:I231"/>
    <mergeCell ref="A232:E232"/>
    <mergeCell ref="F232:G232"/>
    <mergeCell ref="H232:I232"/>
    <mergeCell ref="A227:E227"/>
    <mergeCell ref="F251:G251"/>
    <mergeCell ref="H251:I251"/>
    <mergeCell ref="A255:E255"/>
    <mergeCell ref="A235:E235"/>
    <mergeCell ref="A236:E236"/>
    <mergeCell ref="F235:G235"/>
    <mergeCell ref="A247:I247"/>
    <mergeCell ref="A249:E250"/>
    <mergeCell ref="F249:G250"/>
    <mergeCell ref="F253:G253"/>
    <mergeCell ref="H253:I253"/>
    <mergeCell ref="H257:I257"/>
    <mergeCell ref="A258:E258"/>
    <mergeCell ref="F258:G258"/>
    <mergeCell ref="H258:I258"/>
    <mergeCell ref="F475:G475"/>
    <mergeCell ref="H475:I475"/>
    <mergeCell ref="H260:I260"/>
    <mergeCell ref="A237:E237"/>
    <mergeCell ref="F237:G237"/>
    <mergeCell ref="H237:I237"/>
    <mergeCell ref="A252:E252"/>
    <mergeCell ref="F252:G252"/>
    <mergeCell ref="H252:I252"/>
    <mergeCell ref="A253:E253"/>
    <mergeCell ref="H268:I268"/>
    <mergeCell ref="A269:E269"/>
    <mergeCell ref="F269:G269"/>
    <mergeCell ref="H269:I269"/>
    <mergeCell ref="A479:E479"/>
    <mergeCell ref="F479:G479"/>
    <mergeCell ref="H479:I479"/>
    <mergeCell ref="F474:G474"/>
    <mergeCell ref="H474:I474"/>
    <mergeCell ref="A475:E475"/>
    <mergeCell ref="H325:I325"/>
    <mergeCell ref="A271:E271"/>
    <mergeCell ref="F271:G271"/>
    <mergeCell ref="H271:I271"/>
    <mergeCell ref="A277:I277"/>
    <mergeCell ref="H270:I270"/>
    <mergeCell ref="A293:E293"/>
    <mergeCell ref="F293:G293"/>
    <mergeCell ref="H293:I293"/>
    <mergeCell ref="A289:E289"/>
    <mergeCell ref="H323:I324"/>
    <mergeCell ref="A279:E280"/>
    <mergeCell ref="F279:G280"/>
    <mergeCell ref="H279:I280"/>
    <mergeCell ref="H396:I397"/>
    <mergeCell ref="A386:E386"/>
    <mergeCell ref="F386:G386"/>
    <mergeCell ref="H386:I386"/>
    <mergeCell ref="A325:E325"/>
    <mergeCell ref="F325:G325"/>
    <mergeCell ref="A316:E316"/>
    <mergeCell ref="A481:E481"/>
    <mergeCell ref="F481:G481"/>
    <mergeCell ref="H481:I481"/>
    <mergeCell ref="A274:E274"/>
    <mergeCell ref="F274:G274"/>
    <mergeCell ref="H274:I274"/>
    <mergeCell ref="A321:I321"/>
    <mergeCell ref="A323:E324"/>
    <mergeCell ref="F323:G324"/>
    <mergeCell ref="A160:E160"/>
    <mergeCell ref="H222:I222"/>
    <mergeCell ref="H272:I272"/>
    <mergeCell ref="A259:E259"/>
    <mergeCell ref="F259:G259"/>
    <mergeCell ref="H259:I259"/>
    <mergeCell ref="A263:I263"/>
    <mergeCell ref="A267:E267"/>
    <mergeCell ref="F267:G267"/>
    <mergeCell ref="H267:I267"/>
    <mergeCell ref="A486:E486"/>
    <mergeCell ref="F486:G486"/>
    <mergeCell ref="H486:I486"/>
    <mergeCell ref="A281:E281"/>
    <mergeCell ref="F281:G281"/>
    <mergeCell ref="H281:I281"/>
    <mergeCell ref="A315:E315"/>
    <mergeCell ref="F315:G315"/>
    <mergeCell ref="H315:I315"/>
    <mergeCell ref="H340:I340"/>
    <mergeCell ref="A478:E478"/>
    <mergeCell ref="F478:G478"/>
    <mergeCell ref="H478:I478"/>
    <mergeCell ref="A485:E485"/>
    <mergeCell ref="F485:G485"/>
    <mergeCell ref="H485:I485"/>
    <mergeCell ref="A480:E480"/>
    <mergeCell ref="F480:G480"/>
    <mergeCell ref="H480:I480"/>
    <mergeCell ref="A476:E476"/>
    <mergeCell ref="F476:G476"/>
    <mergeCell ref="H476:I476"/>
    <mergeCell ref="A477:E477"/>
    <mergeCell ref="F477:G477"/>
    <mergeCell ref="H477:I477"/>
    <mergeCell ref="F254:G254"/>
    <mergeCell ref="H254:I254"/>
    <mergeCell ref="A257:E257"/>
    <mergeCell ref="F257:G257"/>
    <mergeCell ref="A385:E385"/>
    <mergeCell ref="F385:G385"/>
    <mergeCell ref="A272:E272"/>
    <mergeCell ref="F272:G272"/>
    <mergeCell ref="A337:E337"/>
    <mergeCell ref="F337:G337"/>
    <mergeCell ref="A484:E484"/>
    <mergeCell ref="F484:G484"/>
    <mergeCell ref="H484:I484"/>
    <mergeCell ref="A473:E473"/>
    <mergeCell ref="F473:G473"/>
    <mergeCell ref="H473:I473"/>
    <mergeCell ref="A474:E474"/>
    <mergeCell ref="A482:E482"/>
    <mergeCell ref="F482:G482"/>
    <mergeCell ref="H482:I482"/>
    <mergeCell ref="F312:G313"/>
    <mergeCell ref="H312:I313"/>
    <mergeCell ref="A314:E314"/>
    <mergeCell ref="F314:G314"/>
    <mergeCell ref="H314:I314"/>
    <mergeCell ref="A265:E266"/>
    <mergeCell ref="F265:G266"/>
    <mergeCell ref="H265:I266"/>
    <mergeCell ref="A268:E268"/>
    <mergeCell ref="F268:G268"/>
    <mergeCell ref="A302:E302"/>
    <mergeCell ref="F302:G302"/>
    <mergeCell ref="H302:I302"/>
    <mergeCell ref="A282:E282"/>
    <mergeCell ref="F282:G282"/>
    <mergeCell ref="H282:I282"/>
    <mergeCell ref="A283:E283"/>
    <mergeCell ref="F283:G283"/>
    <mergeCell ref="A296:I296"/>
    <mergeCell ref="A298:E299"/>
    <mergeCell ref="H249:I250"/>
    <mergeCell ref="A251:E251"/>
    <mergeCell ref="A42:E42"/>
    <mergeCell ref="F42:G42"/>
    <mergeCell ref="H42:I42"/>
    <mergeCell ref="A43:E43"/>
    <mergeCell ref="A44:E44"/>
    <mergeCell ref="F43:G43"/>
    <mergeCell ref="F44:G44"/>
    <mergeCell ref="H43:I43"/>
    <mergeCell ref="H44:I44"/>
    <mergeCell ref="H128:I128"/>
    <mergeCell ref="A124:E125"/>
    <mergeCell ref="F124:G125"/>
    <mergeCell ref="H124:I125"/>
    <mergeCell ref="H93:I93"/>
    <mergeCell ref="H94:I94"/>
    <mergeCell ref="F96:G96"/>
    <mergeCell ref="H96:I96"/>
    <mergeCell ref="A121:I122"/>
    <mergeCell ref="F298:G299"/>
    <mergeCell ref="H298:I299"/>
    <mergeCell ref="A254:E254"/>
    <mergeCell ref="A273:E273"/>
    <mergeCell ref="F273:G273"/>
    <mergeCell ref="H273:I273"/>
    <mergeCell ref="A270:E270"/>
    <mergeCell ref="F270:G270"/>
    <mergeCell ref="A260:E260"/>
    <mergeCell ref="F260:G260"/>
  </mergeCells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indoklás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Rendszergazda</cp:lastModifiedBy>
  <cp:lastPrinted>2015-02-11T08:56:16Z</cp:lastPrinted>
  <dcterms:created xsi:type="dcterms:W3CDTF">2009-02-05T07:36:46Z</dcterms:created>
  <dcterms:modified xsi:type="dcterms:W3CDTF">2015-03-18T13:54:04Z</dcterms:modified>
</cp:coreProperties>
</file>