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40" windowHeight="11625" tabRatio="948" activeTab="0"/>
  </bookViews>
  <sheets>
    <sheet name="1. sz tájékoztató t." sheetId="1" r:id="rId1"/>
    <sheet name="2.sz tájékoztató t." sheetId="2" r:id="rId2"/>
    <sheet name="3. sz tájékoztató t" sheetId="3" r:id="rId3"/>
    <sheet name="4. sz tájékoztató t." sheetId="4" r:id="rId4"/>
    <sheet name="5.sz.tájékoztató t." sheetId="5" r:id="rId5"/>
  </sheets>
  <externalReferences>
    <externalReference r:id="rId8"/>
  </externalReferences>
  <definedNames>
    <definedName name="_xlnm.Print_Titles" localSheetId="0">'1. sz tájékoztató t.'!$1:$2</definedName>
    <definedName name="_xlnm.Print_Titles" localSheetId="2">'3. sz tájékoztató t'!$A:$C</definedName>
  </definedNames>
  <calcPr fullCalcOnLoad="1"/>
</workbook>
</file>

<file path=xl/sharedStrings.xml><?xml version="1.0" encoding="utf-8"?>
<sst xmlns="http://schemas.openxmlformats.org/spreadsheetml/2006/main" count="436" uniqueCount="336">
  <si>
    <t>Építményadó</t>
  </si>
  <si>
    <t>Magánszemélyek kommunális adója</t>
  </si>
  <si>
    <t>Talajterhelési díj</t>
  </si>
  <si>
    <t>Késedelmi pótlék</t>
  </si>
  <si>
    <t>2.3.1.</t>
  </si>
  <si>
    <t>2.3.3.</t>
  </si>
  <si>
    <t>Eredeti ei.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</si>
  <si>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</si>
  <si>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</si>
  <si>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</si>
  <si>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</si>
  <si>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</si>
  <si>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</si>
  <si>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</si>
  <si>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</si>
  <si>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</si>
  <si>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</si>
  <si>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</si>
  <si>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</si>
  <si>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</si>
  <si>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</si>
  <si>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</si>
  <si>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</si>
  <si>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</si>
  <si>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</si>
  <si>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</si>
  <si>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</si>
  <si>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</si>
  <si>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Személyi  juttatások</t>
  </si>
  <si>
    <t>Tartalékok</t>
  </si>
  <si>
    <t>Összesen</t>
  </si>
  <si>
    <t>Összesen:</t>
  </si>
  <si>
    <t>Bevételek</t>
  </si>
  <si>
    <t>Kiadások</t>
  </si>
  <si>
    <t>Megnevezés</t>
  </si>
  <si>
    <t>Személyi juttatások</t>
  </si>
  <si>
    <t>Dologi kiadások</t>
  </si>
  <si>
    <t>Kiadás vonzata évenként</t>
  </si>
  <si>
    <t>Sor-
szám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</si>
  <si>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</si>
  <si>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</si>
  <si>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</si>
  <si>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</si>
  <si>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</si>
  <si>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</si>
  <si>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</si>
  <si>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</si>
  <si>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</si>
  <si>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</si>
  <si>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</si>
  <si>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</si>
  <si>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</si>
  <si>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</si>
  <si>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</si>
  <si>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4.1.</t>
  </si>
  <si>
    <t>4.2.</t>
  </si>
  <si>
    <t>1.1.</t>
  </si>
  <si>
    <t>1.2.</t>
  </si>
  <si>
    <t>1.3.</t>
  </si>
  <si>
    <t>1.4.</t>
  </si>
  <si>
    <t>2.1.</t>
  </si>
  <si>
    <t>2.2.</t>
  </si>
  <si>
    <t>2.3.</t>
  </si>
  <si>
    <t>Bevételek összesen:</t>
  </si>
  <si>
    <t>Kiadások összesen:</t>
  </si>
  <si>
    <t>1.5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</si>
  <si>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</si>
  <si>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</si>
  <si>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</si>
  <si>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</si>
  <si>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</si>
  <si>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</si>
  <si>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</si>
  <si>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Dologi  kiadások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</si>
  <si>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</si>
  <si>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</si>
  <si>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</si>
  <si>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</si>
  <si>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</si>
  <si>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>Ellátottak térítési díjának méltányosságból történő elengedése</t>
  </si>
  <si>
    <t>Ellátottak kártérítésének méltányosságból történő elengedése</t>
  </si>
  <si>
    <t>Közhatalmi bevételek</t>
  </si>
  <si>
    <t>Munkaadókat terhelő járulékok és szociális hozzájárulási adó</t>
  </si>
  <si>
    <t>Ellátottak pénzbeli juttatásai</t>
  </si>
  <si>
    <t>Felújítások</t>
  </si>
  <si>
    <t>Lakástámogatás</t>
  </si>
  <si>
    <t>Egyéb felhalmozási célú kiadások</t>
  </si>
  <si>
    <t>1.1.1.</t>
  </si>
  <si>
    <t>1.1.2.</t>
  </si>
  <si>
    <t>Kezességvállalással kapcsolatos megtérülés</t>
  </si>
  <si>
    <t>Évek</t>
  </si>
  <si>
    <t>Szolgáltatások ellenértéke</t>
  </si>
  <si>
    <t>Beruházások</t>
  </si>
  <si>
    <t>1.1.3.</t>
  </si>
  <si>
    <t>1.1.4.</t>
  </si>
  <si>
    <t>1.1.5.</t>
  </si>
  <si>
    <t>1.1.6.</t>
  </si>
  <si>
    <t>2.2.2.</t>
  </si>
  <si>
    <t>2.2.1.</t>
  </si>
  <si>
    <t>2.2.3.</t>
  </si>
  <si>
    <t>2.3.2.</t>
  </si>
  <si>
    <t>2.3.4.</t>
  </si>
  <si>
    <t>2.3.5.</t>
  </si>
  <si>
    <t>4.1.1.</t>
  </si>
  <si>
    <t>4.1.3.</t>
  </si>
  <si>
    <t>4.2.1.</t>
  </si>
  <si>
    <t>4.2.2.</t>
  </si>
  <si>
    <t>1.3.1.</t>
  </si>
  <si>
    <t>1.4.1.</t>
  </si>
  <si>
    <t>1.4.2.</t>
  </si>
  <si>
    <t>1.4.3.</t>
  </si>
  <si>
    <t>1.5.1.</t>
  </si>
  <si>
    <t>1.5.2.</t>
  </si>
  <si>
    <t>1.5.3.</t>
  </si>
  <si>
    <t>1.5.4.</t>
  </si>
  <si>
    <t>1.5.5.</t>
  </si>
  <si>
    <t>Finanszírozási kiadások</t>
  </si>
  <si>
    <t>S.sz.</t>
  </si>
  <si>
    <t>S.sz. alá-bontás</t>
  </si>
  <si>
    <t>Előirányzat-csoport, kiemelt előirányzat, előirányzat megnevezése</t>
  </si>
  <si>
    <t>Működési költségvetési bevételek 1.1.+..1.4.)</t>
  </si>
  <si>
    <t>Működési célú támogatások államháztartáson belülről (1.1.1.+..+1.1.6.)</t>
  </si>
  <si>
    <t>Önkormányzatok működési támogatása (1.1.1.1.+..+1.1.1.6.)</t>
  </si>
  <si>
    <t>1.1.1.1.</t>
  </si>
  <si>
    <t>Helyi önkormányzatok működésének általános támogatása</t>
  </si>
  <si>
    <t>1.1.1.2.</t>
  </si>
  <si>
    <t>Települési önkormányzatok egyes köznevelési feladatainak támogatása</t>
  </si>
  <si>
    <t>1.1.1.3.</t>
  </si>
  <si>
    <t>Települési önkormányzatok szociális, gyermekjóléti és gyermekétkeztetési feladatainak támogatása</t>
  </si>
  <si>
    <t>1.1.1.4.</t>
  </si>
  <si>
    <t>Települési önkormányzatok kulturális feladatainak támogatása</t>
  </si>
  <si>
    <t>1.1.1.5.</t>
  </si>
  <si>
    <t>1.1.1.6.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</si>
  <si>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</si>
  <si>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</si>
  <si>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</si>
  <si>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</si>
  <si>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</si>
  <si>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1.2.1.</t>
  </si>
  <si>
    <t>Jövedelemadók</t>
  </si>
  <si>
    <t>1.2.1.1.</t>
  </si>
  <si>
    <t>Magánszemélyek jövedelemadói</t>
  </si>
  <si>
    <t>1.2.1.1.1.</t>
  </si>
  <si>
    <t>Termőföld bérbeadásából származó jövedelem utáni személyi jövedelemadó</t>
  </si>
  <si>
    <t>1.2.2.</t>
  </si>
  <si>
    <t>Vagyoni típusú adók (1.2.2.1.+1.2.2.2.)</t>
  </si>
  <si>
    <t>1.2.2.1.</t>
  </si>
  <si>
    <t>1.2.2.2.</t>
  </si>
  <si>
    <t>1.2.3.</t>
  </si>
  <si>
    <t>Termékek és szolgáltatások adói  (1.2.3.1.+..+1.2.3.3.)</t>
  </si>
  <si>
    <t>1.2.3.1.</t>
  </si>
  <si>
    <t>1.2.3.1.1.</t>
  </si>
  <si>
    <t>1.2.3.1.2.</t>
  </si>
  <si>
    <t>Állandó jelleggel végzett iparűzési tevékenység után fizetett helyi iparűzési adó</t>
  </si>
  <si>
    <t>Ideiglenes jelleggel végzett tevékenység után fizetett helyi iparűzési adó</t>
  </si>
  <si>
    <t>1.2.3.2.</t>
  </si>
  <si>
    <t>Gépjárműadók</t>
  </si>
  <si>
    <t>1.2.3.2.1.</t>
  </si>
  <si>
    <t>Belföldi gépjárművek adójának helyi önkormányzatot megillető része</t>
  </si>
  <si>
    <t>1.2.3.3.</t>
  </si>
  <si>
    <t>1.2.3.3.1.</t>
  </si>
  <si>
    <t>Tartózkodás után fizetett idegenforgalmi adó</t>
  </si>
  <si>
    <t>1.2.4.</t>
  </si>
  <si>
    <t>Egyéb közhatalmi bevételek (1.2.4.1.+..+1.2.4.7.)</t>
  </si>
  <si>
    <t>1.2.4.1.</t>
  </si>
  <si>
    <t>Igazgatási szolgáltatási díjak</t>
  </si>
  <si>
    <t>1.2.4.2.</t>
  </si>
  <si>
    <t>Környezetvédelmi bírság</t>
  </si>
  <si>
    <t>1.2.4.3.</t>
  </si>
  <si>
    <t>Természetvédelmi bírság</t>
  </si>
  <si>
    <t>1.2.4.4.</t>
  </si>
  <si>
    <t>Építésügyi bírság</t>
  </si>
  <si>
    <t>1.2.4.5.</t>
  </si>
  <si>
    <t>Szabálysértési pénz- és helyszíni bírság és közlekedési szabályszegések után kiszabott közigazgatási bírság helyi önkormányzatot megillető része</t>
  </si>
  <si>
    <t>1.2.4.6.</t>
  </si>
  <si>
    <t>Egyéb bírságok</t>
  </si>
  <si>
    <t>1.2.4.7.</t>
  </si>
  <si>
    <t>Késedelmi pótlék, egyéb közhatalmi bevétel</t>
  </si>
  <si>
    <t>Készletértékesítés ellenértéke</t>
  </si>
  <si>
    <t>1.3.2.</t>
  </si>
  <si>
    <t>1.3.3.</t>
  </si>
  <si>
    <t>Közvetített szolgáltatások ellenértéke</t>
  </si>
  <si>
    <t>1.3.4.</t>
  </si>
  <si>
    <t>Tulajdonosi bevételek</t>
  </si>
  <si>
    <t>1.3.5.</t>
  </si>
  <si>
    <t>Ellátási díjak</t>
  </si>
  <si>
    <t>1.3.6.</t>
  </si>
  <si>
    <t>Kiszámlázott általános forgalmi adó</t>
  </si>
  <si>
    <t>1.3.7.</t>
  </si>
  <si>
    <t>Általános forgalmi adó visszatérülés</t>
  </si>
  <si>
    <t>1.3.8.</t>
  </si>
  <si>
    <t>Kamatbevételek</t>
  </si>
  <si>
    <t>1.3.9.</t>
  </si>
  <si>
    <t>Egyéb pénzügyi műveletek bevételei</t>
  </si>
  <si>
    <t>1.3.10.</t>
  </si>
  <si>
    <t>Egyéb működési bevételek</t>
  </si>
  <si>
    <t>Működési célú átvett pénzeszközök (1.4.1.+..+1.4.3.)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</si>
  <si>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</si>
  <si>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</si>
  <si>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</si>
  <si>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(2.1.+..2.3.)</t>
  </si>
  <si>
    <t>Felhalmozási célú támogatások államháztartáson belülről (2.1.1.+..+2.1.5.)</t>
  </si>
  <si>
    <t>2.1.1.</t>
  </si>
  <si>
    <t>Felhalmozási célú önkormányzati támogatások</t>
  </si>
  <si>
    <t>2.1.2.</t>
  </si>
  <si>
    <t>Felhalmozási célú garancia- és kezességvállalásból származó megtérülések államháztartáson belülről</t>
  </si>
  <si>
    <t>2.1.3.</t>
  </si>
  <si>
    <t>Felhalmozási célú visszatérítendő támogatások, kölcsönök visszatérülése államháztartáson belülről</t>
  </si>
  <si>
    <t>2.1.4.</t>
  </si>
  <si>
    <t>Felhalmozási célú visszatérítendő támogatások, kölcsönök igénybevétele államháztartáson belülről</t>
  </si>
  <si>
    <t>2.1.5.</t>
  </si>
  <si>
    <t>Felhalmozási bevételek (2.2.1.+..+2.2.5.)</t>
  </si>
  <si>
    <t>Immateriális javak értékesítése</t>
  </si>
  <si>
    <t>Ingatlanok értékesítése</t>
  </si>
  <si>
    <t>Egyéb tárgyi eszköz értékesítés</t>
  </si>
  <si>
    <t>2.2.4.</t>
  </si>
  <si>
    <t>Részesedések értékesítése</t>
  </si>
  <si>
    <t>2.2.5.</t>
  </si>
  <si>
    <t>Részesedések megszűnéséhez kapcsolódó bevételek</t>
  </si>
  <si>
    <t>Felhalmozási célú átvett pénzeszközök (2.3.1.+..+2.3.3.)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</si>
  <si>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</si>
  <si>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</si>
  <si>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</si>
  <si>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ÖSSZESEN (1.+2.)</t>
  </si>
  <si>
    <t>Finanszírozási bevételek (4.1.+4.2.)</t>
  </si>
  <si>
    <t>Működési célú finanszírozási bevételek (4.1.1.++4.1.3.)</t>
  </si>
  <si>
    <t>Belföldi finanszírozás bevételei (műk.)</t>
  </si>
  <si>
    <t>4.1.2.</t>
  </si>
  <si>
    <t>Külföldi finanszírozás bevételei (műk.)</t>
  </si>
  <si>
    <t>Adóssághoz nem kapcsolódó származékos ügyletek bevételei (műk.)</t>
  </si>
  <si>
    <t>Belföldi finanszírozás bevételei (felh.)</t>
  </si>
  <si>
    <t>Külföldi finanszírozás bevételei (felh.)</t>
  </si>
  <si>
    <t>4.2.3.</t>
  </si>
  <si>
    <t>Adóssághoz nem kapcsolódó származékos ügyletek bevételei (felh.)</t>
  </si>
  <si>
    <t>BEVÉTELEK ÖSSZESEN: (3.+4.)</t>
  </si>
  <si>
    <t>Működési költségvetési kiadások (1.1+…+1.5.)</t>
  </si>
  <si>
    <t>Ellátottak pénzbeli juttatásai (1.4.1.+..+1.4.7.)</t>
  </si>
  <si>
    <t>1.4.1.1.</t>
  </si>
  <si>
    <t>1.4.7.2.</t>
  </si>
  <si>
    <t>1.4.7.4.</t>
  </si>
  <si>
    <t>Köztemetés</t>
  </si>
  <si>
    <t>Elvonások és befizetések</t>
  </si>
  <si>
    <t>Működési célú garancia- és kezességvállalásból származó kifizetés államháztartáson belülrere</t>
  </si>
  <si>
    <t>Működési célú visszatérítendő támogatások, kölcsönök nyújtása államháztartáson belülre</t>
  </si>
  <si>
    <t>1.5.6.</t>
  </si>
  <si>
    <t>Egyéb működési célú támogatások államháztartáson belülre</t>
  </si>
  <si>
    <t>1.5.7.</t>
  </si>
  <si>
    <t>Működési célú garancia- és kezességvállalásból származó kifizetés államháztartáson kívülre</t>
  </si>
  <si>
    <t>1.5.8.</t>
  </si>
  <si>
    <t>1.5.9.</t>
  </si>
  <si>
    <t>Egyéb működési célú támogatások államháztartáson kívülre</t>
  </si>
  <si>
    <t>Felhalmozási költségvetés kiadásai (2.1+…+2.3)</t>
  </si>
  <si>
    <t>Egyéb felhalmozási célú kiadások (2.3.1.+..+2.1.8.)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</si>
  <si>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</si>
  <si>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</si>
  <si>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</si>
  <si>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</si>
  <si>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</si>
  <si>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2.3.6.</t>
  </si>
  <si>
    <t>Felhalmozási célú visszatérítendő támogatások, kölcsönök nyújtása államháztartáson kívülre</t>
  </si>
  <si>
    <t>2.3.7.</t>
  </si>
  <si>
    <t>2.3.8.</t>
  </si>
  <si>
    <t>Egyéb felhalmozási célú támogatások államháztartáson kívülre</t>
  </si>
  <si>
    <t>KÖLTSÉGVETÉSI KIADÁSOK ÖSSZESEN (1.+2.)</t>
  </si>
  <si>
    <t>Finanszírozási kiadások (4.1+4.2.)</t>
  </si>
  <si>
    <t>4.1</t>
  </si>
  <si>
    <t>Belföldi finanszírozás kiadásai (műk.)</t>
  </si>
  <si>
    <t>Belföldi finanszírozás kiadásai (felh.)</t>
  </si>
  <si>
    <t>KIADÁSOK ÖSSZESEN: (3.+4.)</t>
  </si>
  <si>
    <t>Értékesítési és forgalmi adók (1.2.3.1.1.+1.2.3.1.2.)</t>
  </si>
  <si>
    <t>Felhalmozási célú finanszírozási bevételek (4.2.1.++4.2.3.)</t>
  </si>
  <si>
    <t>Működési célú támogatások államháztartáson belülről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</si>
  <si>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</si>
  <si>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</si>
  <si>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</si>
  <si>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</si>
  <si>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</si>
  <si>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ezer Ft-ban</t>
  </si>
  <si>
    <t>2021.</t>
  </si>
  <si>
    <t>2022.</t>
  </si>
  <si>
    <t>2023.</t>
  </si>
  <si>
    <t>2026.</t>
  </si>
  <si>
    <t>Önkormányzati vagyon és az önkormányzatot megillető vagyoni értékű jog értékesítéséből és hasznosításából származó bevétel</t>
  </si>
  <si>
    <t>Osztalék, koncessziós díj, hozambevétel</t>
  </si>
  <si>
    <t>Bírság-, pótlék- és díjbevétel</t>
  </si>
  <si>
    <t>Nyitó pénzkészlet</t>
  </si>
  <si>
    <t>Maradvány igénybevétele</t>
  </si>
  <si>
    <t>Finanszírozási bevételek (külső)</t>
  </si>
  <si>
    <t>Záró pénzkészlet</t>
  </si>
  <si>
    <t>Bevételek/kötelezettségek jogcímei</t>
  </si>
  <si>
    <t>Tárgyi eszköz és immateriális jószág, részvény, részesedés, vállalt értékesítéséből vagy privatizációjából származó bevétel</t>
  </si>
  <si>
    <t>Saját bevételek (1.+..+6.)</t>
  </si>
  <si>
    <t>A.</t>
  </si>
  <si>
    <t>Saját bevételek 50 %-a ((1.+..+6.)/2)</t>
  </si>
  <si>
    <t>B.</t>
  </si>
  <si>
    <t xml:space="preserve">Adósságot keletkeztető ügyletekből eredő fizetési kötelezettségek </t>
  </si>
  <si>
    <t>C.</t>
  </si>
  <si>
    <t xml:space="preserve">Fizetési kötelezettséggel csökkentett saját bevételek (C.=A.-B.) </t>
  </si>
  <si>
    <t>Egyéb felhalmozási célú támogatások bevételei államháztartáson belülről</t>
  </si>
  <si>
    <t>Működési célú költségvetési támogatások és kiegészítő támogatások</t>
  </si>
  <si>
    <t>Elszámolásból származó bevételek</t>
  </si>
  <si>
    <t>Működési bevételek (1.3.1.-1.3.11.)</t>
  </si>
  <si>
    <t>Biztosító által fizetett kártérítés</t>
  </si>
  <si>
    <t>1.3.11.</t>
  </si>
  <si>
    <t>Egyéb működési célú kiadások (1.5.1.+…+1.5.9.)</t>
  </si>
  <si>
    <t>Működési célú visszatérítendő támogatások, kölcsönök törlesztése államháztartáson belülre</t>
  </si>
  <si>
    <t>Működési célú finanszírozási kiadások (4.1.1.)</t>
  </si>
  <si>
    <t>Felhalmozási célú finanszírozási kiadások (4.2.1.)</t>
  </si>
  <si>
    <t>16=(4+..+15)</t>
  </si>
  <si>
    <t>Helyi adóból és települési adóból származó bevétel</t>
  </si>
  <si>
    <t>Fogyasztási adók</t>
  </si>
  <si>
    <t>Jövedéki adó</t>
  </si>
  <si>
    <t>1.2.3.4.</t>
  </si>
  <si>
    <t>Egyéb áruhasználati és szolgáltatási adók (1.2.3.4.1.+1.2.3.4.2.)</t>
  </si>
  <si>
    <t>1.2.3.4.1.</t>
  </si>
  <si>
    <t>1.2.3.4.2.</t>
  </si>
  <si>
    <t>Egyéb nem intézményi ellátások (1.4.1.1.-1.4.1.6.)</t>
  </si>
  <si>
    <t>1.4.1.3.</t>
  </si>
  <si>
    <t>Temetési segély</t>
  </si>
  <si>
    <t>1.4.1.5.</t>
  </si>
  <si>
    <t>1.4.1.6.</t>
  </si>
  <si>
    <t>Oktatásban résztvevők pénzbeli juttatásai</t>
  </si>
  <si>
    <t>Első lakáshoz jutók támogatása</t>
  </si>
  <si>
    <t xml:space="preserve">  </t>
  </si>
  <si>
    <t xml:space="preserve"> </t>
  </si>
  <si>
    <t>2025.</t>
  </si>
  <si>
    <t>2027.</t>
  </si>
  <si>
    <t>Egyéb működési célú kiadások</t>
  </si>
  <si>
    <t>2024.</t>
  </si>
  <si>
    <t>Iparűzési adó</t>
  </si>
  <si>
    <t>Települési támogatás</t>
  </si>
  <si>
    <t>ÁH belüli megelőlegezések visszafizetése</t>
  </si>
  <si>
    <t>2028.</t>
  </si>
  <si>
    <t>2029.</t>
  </si>
  <si>
    <t>2030.</t>
  </si>
  <si>
    <t>2031.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</si>
</sst>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#,##0.0"/>
    <numFmt numFmtId="179" formatCode="#,##0\ _F_t"/>
    <numFmt numFmtId="180" formatCode="0.0"/>
    <numFmt numFmtId="181" formatCode="#,##0_ ;\-#,##0\ "/>
  </numFmts>
  <fonts count="5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74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67" applyFill="1" applyProtection="1">
      <alignment/>
      <protection/>
    </xf>
    <xf numFmtId="0" fontId="4" fillId="0" borderId="0" xfId="67" applyFill="1" applyAlignment="1" applyProtection="1">
      <alignment vertical="center"/>
      <protection/>
    </xf>
    <xf numFmtId="0" fontId="4" fillId="0" borderId="0" xfId="67" applyFill="1" applyAlignment="1" applyProtection="1">
      <alignment vertical="center"/>
      <protection locked="0"/>
    </xf>
    <xf numFmtId="0" fontId="4" fillId="0" borderId="0" xfId="67" applyFill="1" applyProtection="1">
      <alignment/>
      <protection locked="0"/>
    </xf>
    <xf numFmtId="0" fontId="0" fillId="0" borderId="0" xfId="67" applyFont="1" applyFill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7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66" applyFont="1" applyFill="1" applyBorder="1" applyAlignment="1" applyProtection="1">
      <alignment horizontal="left" vertical="center" wrapText="1" indent="3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17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74" fontId="8" fillId="0" borderId="0" xfId="0" applyNumberFormat="1" applyFont="1" applyFill="1" applyAlignment="1">
      <alignment vertical="center" wrapText="1"/>
    </xf>
    <xf numFmtId="174" fontId="9" fillId="0" borderId="0" xfId="0" applyNumberFormat="1" applyFont="1" applyFill="1" applyAlignment="1">
      <alignment horizontal="center" vertical="center" wrapText="1"/>
    </xf>
    <xf numFmtId="17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4" fontId="8" fillId="0" borderId="0" xfId="0" applyNumberFormat="1" applyFont="1" applyFill="1" applyAlignment="1">
      <alignment horizontal="center" vertical="center" wrapText="1"/>
    </xf>
    <xf numFmtId="0" fontId="1" fillId="0" borderId="12" xfId="66" applyFont="1" applyFill="1" applyBorder="1" applyAlignment="1" applyProtection="1">
      <alignment horizontal="left" vertical="center" wrapText="1" indent="1"/>
      <protection/>
    </xf>
    <xf numFmtId="0" fontId="1" fillId="0" borderId="12" xfId="66" applyFont="1" applyFill="1" applyBorder="1" applyAlignment="1" applyProtection="1">
      <alignment vertical="center" wrapText="1"/>
      <protection/>
    </xf>
    <xf numFmtId="49" fontId="1" fillId="0" borderId="12" xfId="66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12" xfId="66" applyFont="1" applyFill="1" applyBorder="1" applyAlignment="1" applyProtection="1">
      <alignment horizontal="left" vertical="center" wrapText="1" indent="1"/>
      <protection/>
    </xf>
    <xf numFmtId="3" fontId="9" fillId="0" borderId="12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174" fontId="9" fillId="0" borderId="12" xfId="0" applyNumberFormat="1" applyFont="1" applyFill="1" applyBorder="1" applyAlignment="1" applyProtection="1">
      <alignment horizontal="center" vertical="center"/>
      <protection/>
    </xf>
    <xf numFmtId="17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74" fontId="10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 vertical="center"/>
    </xf>
    <xf numFmtId="174" fontId="9" fillId="0" borderId="0" xfId="0" applyNumberFormat="1" applyFont="1" applyFill="1" applyAlignment="1">
      <alignment horizontal="center" vertical="center"/>
    </xf>
    <xf numFmtId="175" fontId="9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174" fontId="9" fillId="0" borderId="13" xfId="0" applyNumberFormat="1" applyFont="1" applyFill="1" applyBorder="1" applyAlignment="1" applyProtection="1">
      <alignment horizontal="center" vertical="center" wrapText="1"/>
      <protection/>
    </xf>
    <xf numFmtId="175" fontId="8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74" fontId="13" fillId="0" borderId="0" xfId="0" applyNumberFormat="1" applyFont="1" applyFill="1" applyAlignment="1">
      <alignment horizontal="center" vertical="center" wrapText="1"/>
    </xf>
    <xf numFmtId="174" fontId="13" fillId="0" borderId="0" xfId="0" applyNumberFormat="1" applyFont="1" applyFill="1" applyAlignment="1">
      <alignment vertical="center" wrapText="1"/>
    </xf>
    <xf numFmtId="174" fontId="14" fillId="0" borderId="0" xfId="0" applyNumberFormat="1" applyFont="1" applyFill="1" applyAlignment="1">
      <alignment horizontal="right" vertical="center"/>
    </xf>
    <xf numFmtId="0" fontId="12" fillId="0" borderId="12" xfId="66" applyFont="1" applyFill="1" applyBorder="1" applyAlignment="1" applyProtection="1">
      <alignment horizontal="center" vertical="center"/>
      <protection/>
    </xf>
    <xf numFmtId="0" fontId="12" fillId="0" borderId="12" xfId="66" applyFont="1" applyFill="1" applyBorder="1" applyProtection="1">
      <alignment/>
      <protection/>
    </xf>
    <xf numFmtId="0" fontId="12" fillId="0" borderId="12" xfId="66" applyFont="1" applyFill="1" applyBorder="1" applyAlignment="1" applyProtection="1">
      <alignment wrapText="1"/>
      <protection/>
    </xf>
    <xf numFmtId="0" fontId="11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horizontal="left" vertical="center" wrapText="1" indent="1"/>
      <protection/>
    </xf>
    <xf numFmtId="174" fontId="3" fillId="0" borderId="0" xfId="0" applyNumberFormat="1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>
      <alignment vertical="center" wrapText="1"/>
    </xf>
    <xf numFmtId="0" fontId="8" fillId="0" borderId="12" xfId="0" applyFont="1" applyFill="1" applyBorder="1" applyAlignment="1" applyProtection="1">
      <alignment horizontal="left" vertical="center" wrapText="1" indent="8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vertical="center" wrapText="1"/>
      <protection/>
    </xf>
    <xf numFmtId="174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9" fillId="0" borderId="12" xfId="67" applyFont="1" applyFill="1" applyBorder="1" applyAlignment="1" applyProtection="1">
      <alignment horizontal="center" vertical="center" wrapText="1"/>
      <protection/>
    </xf>
    <xf numFmtId="0" fontId="9" fillId="0" borderId="12" xfId="67" applyFont="1" applyFill="1" applyBorder="1" applyAlignment="1" applyProtection="1">
      <alignment horizontal="center" vertical="center"/>
      <protection/>
    </xf>
    <xf numFmtId="0" fontId="9" fillId="0" borderId="12" xfId="67" applyFont="1" applyFill="1" applyBorder="1" applyAlignment="1" applyProtection="1">
      <alignment horizontal="left" vertical="center" wrapText="1"/>
      <protection/>
    </xf>
    <xf numFmtId="0" fontId="9" fillId="0" borderId="12" xfId="67" applyFont="1" applyFill="1" applyBorder="1" applyAlignment="1" applyProtection="1">
      <alignment horizontal="right" vertical="center"/>
      <protection/>
    </xf>
    <xf numFmtId="3" fontId="9" fillId="0" borderId="12" xfId="67" applyNumberFormat="1" applyFont="1" applyFill="1" applyBorder="1" applyAlignment="1" applyProtection="1">
      <alignment horizontal="right" vertical="center"/>
      <protection/>
    </xf>
    <xf numFmtId="0" fontId="8" fillId="0" borderId="12" xfId="67" applyFont="1" applyFill="1" applyBorder="1" applyAlignment="1" applyProtection="1">
      <alignment horizontal="left" vertical="center" indent="1"/>
      <protection/>
    </xf>
    <xf numFmtId="0" fontId="8" fillId="0" borderId="12" xfId="67" applyFont="1" applyFill="1" applyBorder="1" applyAlignment="1" applyProtection="1">
      <alignment horizontal="left" vertical="center" wrapText="1"/>
      <protection/>
    </xf>
    <xf numFmtId="0" fontId="8" fillId="33" borderId="12" xfId="67" applyFont="1" applyFill="1" applyBorder="1" applyAlignment="1" applyProtection="1">
      <alignment horizontal="left" vertical="center" wrapText="1"/>
      <protection/>
    </xf>
    <xf numFmtId="0" fontId="9" fillId="0" borderId="12" xfId="67" applyFont="1" applyFill="1" applyBorder="1" applyAlignment="1" applyProtection="1">
      <alignment horizontal="left" vertical="center" indent="1"/>
      <protection/>
    </xf>
    <xf numFmtId="0" fontId="9" fillId="33" borderId="12" xfId="67" applyFont="1" applyFill="1" applyBorder="1" applyAlignment="1" applyProtection="1">
      <alignment horizontal="left" vertical="center" wrapText="1"/>
      <protection/>
    </xf>
    <xf numFmtId="174" fontId="8" fillId="33" borderId="12" xfId="67" applyNumberFormat="1" applyFont="1" applyFill="1" applyBorder="1" applyAlignment="1" applyProtection="1">
      <alignment vertical="center"/>
      <protection locked="0"/>
    </xf>
    <xf numFmtId="0" fontId="9" fillId="0" borderId="12" xfId="67" applyFont="1" applyFill="1" applyBorder="1" applyAlignment="1" applyProtection="1">
      <alignment horizontal="left" wrapText="1"/>
      <protection/>
    </xf>
    <xf numFmtId="174" fontId="9" fillId="0" borderId="12" xfId="67" applyNumberFormat="1" applyFont="1" applyFill="1" applyBorder="1" applyProtection="1">
      <alignment/>
      <protection/>
    </xf>
    <xf numFmtId="0" fontId="9" fillId="0" borderId="0" xfId="67" applyFont="1" applyFill="1" applyAlignment="1" applyProtection="1">
      <alignment wrapText="1"/>
      <protection locked="0"/>
    </xf>
    <xf numFmtId="0" fontId="9" fillId="0" borderId="0" xfId="67" applyFont="1" applyFill="1" applyProtection="1">
      <alignment/>
      <protection locked="0"/>
    </xf>
    <xf numFmtId="3" fontId="0" fillId="0" borderId="0" xfId="0" applyNumberFormat="1" applyFont="1" applyFill="1" applyAlignment="1">
      <alignment vertical="center" wrapText="1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2" xfId="40" applyNumberFormat="1" applyFont="1" applyFill="1" applyBorder="1" applyAlignment="1" applyProtection="1">
      <alignment horizontal="right" vertical="center"/>
      <protection locked="0"/>
    </xf>
    <xf numFmtId="174" fontId="8" fillId="0" borderId="12" xfId="0" applyNumberFormat="1" applyFont="1" applyFill="1" applyBorder="1" applyAlignment="1" applyProtection="1">
      <alignment horizontal="right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9" fillId="0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7" applyFont="1" applyFill="1" applyAlignment="1" applyProtection="1">
      <alignment horizontal="center" vertical="center"/>
      <protection/>
    </xf>
    <xf numFmtId="49" fontId="0" fillId="0" borderId="12" xfId="66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66" applyFont="1" applyFill="1" applyBorder="1" applyAlignment="1" applyProtection="1">
      <alignment horizontal="left" vertical="center" wrapText="1" indent="1"/>
      <protection/>
    </xf>
    <xf numFmtId="3" fontId="0" fillId="0" borderId="12" xfId="66" applyNumberFormat="1" applyFont="1" applyFill="1" applyBorder="1" applyAlignment="1" applyProtection="1">
      <alignment horizontal="right" vertical="center" wrapText="1"/>
      <protection locked="0"/>
    </xf>
    <xf numFmtId="3" fontId="0" fillId="0" borderId="12" xfId="66" applyNumberFormat="1" applyFont="1" applyFill="1" applyBorder="1" applyAlignment="1" applyProtection="1">
      <alignment horizontal="right" vertical="center" wrapText="1"/>
      <protection locked="0"/>
    </xf>
    <xf numFmtId="3" fontId="1" fillId="0" borderId="12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66" applyFont="1" applyFill="1" applyBorder="1" applyAlignment="1" applyProtection="1">
      <alignment horizontal="left" vertical="center" wrapText="1" indent="4"/>
      <protection/>
    </xf>
    <xf numFmtId="3" fontId="1" fillId="0" borderId="12" xfId="66" applyNumberFormat="1" applyFont="1" applyFill="1" applyBorder="1" applyAlignment="1" applyProtection="1">
      <alignment horizontal="right" vertical="center" wrapText="1"/>
      <protection/>
    </xf>
    <xf numFmtId="0" fontId="0" fillId="0" borderId="12" xfId="66" applyFont="1" applyFill="1" applyBorder="1" applyAlignment="1" applyProtection="1">
      <alignment horizontal="left" indent="1"/>
      <protection/>
    </xf>
    <xf numFmtId="0" fontId="2" fillId="0" borderId="12" xfId="66" applyFont="1" applyFill="1" applyBorder="1" applyAlignment="1" applyProtection="1">
      <alignment horizontal="left" vertical="center" wrapText="1" indent="1"/>
      <protection/>
    </xf>
    <xf numFmtId="0" fontId="1" fillId="0" borderId="12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 wrapText="1"/>
    </xf>
    <xf numFmtId="3" fontId="15" fillId="0" borderId="12" xfId="66" applyNumberFormat="1" applyFont="1" applyFill="1" applyBorder="1" applyAlignment="1">
      <alignment horizontal="right" vertical="center"/>
      <protection/>
    </xf>
    <xf numFmtId="3" fontId="9" fillId="34" borderId="12" xfId="0" applyNumberFormat="1" applyFont="1" applyFill="1" applyBorder="1" applyAlignment="1">
      <alignment horizontal="right" vertical="top" wrapText="1"/>
    </xf>
    <xf numFmtId="3" fontId="0" fillId="35" borderId="12" xfId="66" applyNumberFormat="1" applyFont="1" applyFill="1" applyBorder="1" applyAlignment="1" applyProtection="1">
      <alignment horizontal="right" vertical="center" wrapText="1"/>
      <protection locked="0"/>
    </xf>
    <xf numFmtId="3" fontId="1" fillId="35" borderId="12" xfId="66" applyNumberFormat="1" applyFont="1" applyFill="1" applyBorder="1" applyAlignment="1" applyProtection="1">
      <alignment horizontal="right" vertical="center" wrapText="1"/>
      <protection locked="0"/>
    </xf>
    <xf numFmtId="3" fontId="1" fillId="0" borderId="12" xfId="66" applyNumberFormat="1" applyFont="1" applyFill="1" applyBorder="1" applyAlignment="1" applyProtection="1">
      <alignment horizontal="right" vertical="center" wrapText="1"/>
      <protection locked="0"/>
    </xf>
    <xf numFmtId="3" fontId="1" fillId="34" borderId="12" xfId="66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67" applyFont="1" applyFill="1" applyBorder="1" applyAlignment="1" applyProtection="1">
      <alignment horizontal="left" vertical="center" indent="1"/>
      <protection/>
    </xf>
    <xf numFmtId="0" fontId="10" fillId="33" borderId="12" xfId="67" applyFont="1" applyFill="1" applyBorder="1" applyAlignment="1" applyProtection="1">
      <alignment horizontal="left" vertical="center" indent="1"/>
      <protection/>
    </xf>
    <xf numFmtId="0" fontId="9" fillId="0" borderId="0" xfId="67" applyFont="1" applyFill="1" applyAlignment="1" applyProtection="1">
      <alignment horizontal="center" wrapText="1"/>
      <protection/>
    </xf>
    <xf numFmtId="0" fontId="9" fillId="0" borderId="0" xfId="67" applyFont="1" applyFill="1" applyAlignment="1" applyProtection="1">
      <alignment horizontal="center"/>
      <protection/>
    </xf>
    <xf numFmtId="174" fontId="9" fillId="0" borderId="14" xfId="0" applyNumberFormat="1" applyFont="1" applyFill="1" applyBorder="1" applyAlignment="1" applyProtection="1">
      <alignment horizontal="center" vertical="center" wrapText="1"/>
      <protection/>
    </xf>
    <xf numFmtId="174" fontId="9" fillId="0" borderId="10" xfId="0" applyNumberFormat="1" applyFont="1" applyFill="1" applyBorder="1" applyAlignment="1" applyProtection="1">
      <alignment horizontal="center" vertical="center" wrapText="1"/>
      <protection/>
    </xf>
    <xf numFmtId="174" fontId="9" fillId="0" borderId="12" xfId="0" applyNumberFormat="1" applyFont="1" applyFill="1" applyBorder="1" applyAlignment="1" applyProtection="1">
      <alignment horizontal="left" vertical="center" wrapText="1" indent="2"/>
      <protection/>
    </xf>
    <xf numFmtId="174" fontId="9" fillId="0" borderId="12" xfId="0" applyNumberFormat="1" applyFont="1" applyFill="1" applyBorder="1" applyAlignment="1" applyProtection="1">
      <alignment horizontal="center" vertical="center"/>
      <protection/>
    </xf>
    <xf numFmtId="17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74" fontId="14" fillId="0" borderId="12" xfId="0" applyNumberFormat="1" applyFont="1" applyFill="1" applyBorder="1" applyAlignment="1">
      <alignment horizontal="center" vertical="center"/>
    </xf>
    <xf numFmtId="174" fontId="11" fillId="0" borderId="15" xfId="0" applyNumberFormat="1" applyFont="1" applyFill="1" applyBorder="1" applyAlignment="1">
      <alignment horizontal="right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7" xfId="47"/>
    <cellStyle name="Ezres 8" xfId="48"/>
    <cellStyle name="Ezres 9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tk&#225;rs&#225;g\AppData\Local\Microsoft\Windows\Temporary%20Internet%20Files\Content.IE5\Q7FC84A3\2016.%20&#233;vi%20k&#246;lts&#233;gvet&#233;si%20rendelet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  "/>
      <sheetName val="1.1.sz.mell."/>
      <sheetName val="1.2.sz.mell."/>
      <sheetName val="2.sz.mell."/>
      <sheetName val="2.1.sz.mell."/>
      <sheetName val="2.2.sz.mell."/>
      <sheetName val="2.3.sz.mell.Óvoda"/>
      <sheetName val="2.4.sz.mell. Közműv"/>
      <sheetName val="2.5. sz.mell."/>
      <sheetName val="3.sz.mell.  "/>
      <sheetName val="4.sz.mell."/>
      <sheetName val="5.sz.mell."/>
      <sheetName val="6.sz.mell."/>
      <sheetName val="7. sz.mell."/>
      <sheetName val="8. sz.mell."/>
      <sheetName val="9. sz.mell. "/>
      <sheetName val="10. sz. mell. "/>
      <sheetName val="11. sz. mell."/>
      <sheetName val="12. sz. mell."/>
      <sheetName val="13. sz. mell."/>
      <sheetName val="14.sz.mell"/>
      <sheetName val="15.sz.mell"/>
      <sheetName val="16.sz.mell "/>
    </sheetNames>
    <sheetDataSet>
      <sheetData sheetId="4">
        <row r="11">
          <cell r="D11">
            <v>0</v>
          </cell>
        </row>
        <row r="53">
          <cell r="D53">
            <v>0</v>
          </cell>
        </row>
        <row r="71">
          <cell r="D71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</sheetData>
      <sheetData sheetId="5">
        <row r="19">
          <cell r="D19">
            <v>0</v>
          </cell>
        </row>
      </sheetData>
      <sheetData sheetId="6">
        <row r="17">
          <cell r="D17">
            <v>0</v>
          </cell>
        </row>
      </sheetData>
      <sheetData sheetId="7">
        <row r="17">
          <cell r="D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9"/>
  <sheetViews>
    <sheetView tabSelected="1" view="pageLayout" zoomScaleNormal="120" zoomScaleSheetLayoutView="130" workbookViewId="0" topLeftCell="A79">
      <selection activeCell="D122" sqref="D122"/>
    </sheetView>
  </sheetViews>
  <sheetFormatPr defaultColWidth="9.00390625" defaultRowHeight="12.75"/>
  <cols>
    <col min="1" max="1" width="6.375" style="32" customWidth="1"/>
    <col min="2" max="2" width="10.50390625" style="15" customWidth="1"/>
    <col min="3" max="3" width="63.375" style="15" customWidth="1"/>
    <col min="4" max="4" width="13.50390625" style="15" customWidth="1"/>
    <col min="5" max="16384" width="9.375" style="15" customWidth="1"/>
  </cols>
  <sheetData>
    <row r="1" spans="1:4" ht="25.5">
      <c r="A1" s="9" t="s">
        <v>117</v>
      </c>
      <c r="B1" s="10" t="s">
        <v>118</v>
      </c>
      <c r="C1" s="11" t="s">
        <v>119</v>
      </c>
      <c r="D1" s="12" t="s">
        <v>6</v>
      </c>
    </row>
    <row r="2" spans="1:4" s="2" customFormat="1" ht="12.75" customHeight="1">
      <c r="A2" s="11">
        <v>1</v>
      </c>
      <c r="B2" s="11">
        <v>2</v>
      </c>
      <c r="C2" s="11">
        <v>3</v>
      </c>
      <c r="D2" s="11">
        <v>4</v>
      </c>
    </row>
    <row r="3" spans="1:4" s="2" customFormat="1" ht="15.75" customHeight="1">
      <c r="A3" s="112" t="s">
        <v>32</v>
      </c>
      <c r="B3" s="112"/>
      <c r="C3" s="112"/>
      <c r="D3" s="112"/>
    </row>
    <row r="4" spans="1:4" s="2" customFormat="1" ht="15.75" customHeight="1">
      <c r="A4" s="11" t="s">
        <v>9</v>
      </c>
      <c r="B4" s="11"/>
      <c r="C4" s="13" t="s">
        <v>120</v>
      </c>
      <c r="D4" s="85">
        <f>D5+D18+D44+D56</f>
        <v>300953</v>
      </c>
    </row>
    <row r="5" spans="1:4" s="2" customFormat="1" ht="25.5">
      <c r="A5" s="11"/>
      <c r="B5" s="27" t="s">
        <v>56</v>
      </c>
      <c r="C5" s="25" t="s">
        <v>121</v>
      </c>
      <c r="D5" s="85">
        <f>D6+D13+D14+D15+D16+D17</f>
        <v>234161</v>
      </c>
    </row>
    <row r="6" spans="1:4" s="2" customFormat="1" ht="12.75">
      <c r="A6" s="11"/>
      <c r="B6" s="95" t="s">
        <v>87</v>
      </c>
      <c r="C6" s="96" t="s">
        <v>122</v>
      </c>
      <c r="D6" s="110">
        <f>D7+D9+D10</f>
        <v>157154</v>
      </c>
    </row>
    <row r="7" spans="1:4" s="3" customFormat="1" ht="12.75">
      <c r="A7" s="11"/>
      <c r="B7" s="95" t="s">
        <v>123</v>
      </c>
      <c r="C7" s="14" t="s">
        <v>124</v>
      </c>
      <c r="D7" s="97">
        <v>105599</v>
      </c>
    </row>
    <row r="8" spans="1:4" ht="25.5">
      <c r="A8" s="11"/>
      <c r="B8" s="95" t="s">
        <v>125</v>
      </c>
      <c r="C8" s="14" t="s">
        <v>126</v>
      </c>
      <c r="D8" s="97">
        <v>0</v>
      </c>
    </row>
    <row r="9" spans="1:4" ht="25.5">
      <c r="A9" s="11"/>
      <c r="B9" s="95" t="s">
        <v>127</v>
      </c>
      <c r="C9" s="14" t="s">
        <v>128</v>
      </c>
      <c r="D9" s="97">
        <v>47881</v>
      </c>
    </row>
    <row r="10" spans="1:4" ht="12" customHeight="1">
      <c r="A10" s="11"/>
      <c r="B10" s="95" t="s">
        <v>129</v>
      </c>
      <c r="C10" s="14" t="s">
        <v>130</v>
      </c>
      <c r="D10" s="97">
        <v>3674</v>
      </c>
    </row>
    <row r="11" spans="1:4" ht="12" customHeight="1">
      <c r="A11" s="11"/>
      <c r="B11" s="95" t="s">
        <v>131</v>
      </c>
      <c r="C11" s="14" t="s">
        <v>299</v>
      </c>
      <c r="D11" s="97">
        <f>'[1]2.1.sz.mell.'!D11</f>
        <v>0</v>
      </c>
    </row>
    <row r="12" spans="1:4" ht="12" customHeight="1">
      <c r="A12" s="11"/>
      <c r="B12" s="95" t="s">
        <v>132</v>
      </c>
      <c r="C12" s="14" t="s">
        <v>300</v>
      </c>
      <c r="D12" s="97">
        <v>0</v>
      </c>
    </row>
    <row r="13" spans="1:4" ht="12.75">
      <c r="A13" s="11"/>
      <c r="B13" s="95" t="s">
        <v>88</v>
      </c>
      <c r="C13" s="96" t="s">
        <v>133</v>
      </c>
      <c r="D13" s="97">
        <v>0</v>
      </c>
    </row>
    <row r="14" spans="1:4" ht="25.5">
      <c r="A14" s="11"/>
      <c r="B14" s="95" t="s">
        <v>93</v>
      </c>
      <c r="C14" s="96" t="s">
        <v>134</v>
      </c>
      <c r="D14" s="97">
        <v>0</v>
      </c>
    </row>
    <row r="15" spans="1:4" ht="25.5">
      <c r="A15" s="11"/>
      <c r="B15" s="95" t="s">
        <v>94</v>
      </c>
      <c r="C15" s="96" t="s">
        <v>135</v>
      </c>
      <c r="D15" s="97">
        <v>0</v>
      </c>
    </row>
    <row r="16" spans="1:4" ht="25.5">
      <c r="A16" s="11"/>
      <c r="B16" s="95" t="s">
        <v>95</v>
      </c>
      <c r="C16" s="96" t="s">
        <v>136</v>
      </c>
      <c r="D16" s="97">
        <v>0</v>
      </c>
    </row>
    <row r="17" spans="1:4" ht="12" customHeight="1">
      <c r="A17" s="11"/>
      <c r="B17" s="95" t="s">
        <v>96</v>
      </c>
      <c r="C17" s="96" t="s">
        <v>137</v>
      </c>
      <c r="D17" s="98">
        <v>77007</v>
      </c>
    </row>
    <row r="18" spans="1:4" ht="12.75">
      <c r="A18" s="11"/>
      <c r="B18" s="27" t="s">
        <v>57</v>
      </c>
      <c r="C18" s="25" t="s">
        <v>81</v>
      </c>
      <c r="D18" s="99">
        <f>D19+D22+D25+D36</f>
        <v>10850</v>
      </c>
    </row>
    <row r="19" spans="1:4" ht="12" customHeight="1">
      <c r="A19" s="11"/>
      <c r="B19" s="95" t="s">
        <v>138</v>
      </c>
      <c r="C19" s="96" t="s">
        <v>139</v>
      </c>
      <c r="D19" s="97">
        <f>D20</f>
        <v>0</v>
      </c>
    </row>
    <row r="20" spans="1:4" ht="12" customHeight="1">
      <c r="A20" s="11"/>
      <c r="B20" s="95" t="s">
        <v>140</v>
      </c>
      <c r="C20" s="14" t="s">
        <v>141</v>
      </c>
      <c r="D20" s="97">
        <f>D21</f>
        <v>0</v>
      </c>
    </row>
    <row r="21" spans="1:4" ht="25.5">
      <c r="A21" s="11"/>
      <c r="B21" s="95" t="s">
        <v>142</v>
      </c>
      <c r="C21" s="100" t="s">
        <v>143</v>
      </c>
      <c r="D21" s="97">
        <v>0</v>
      </c>
    </row>
    <row r="22" spans="1:4" ht="12" customHeight="1">
      <c r="A22" s="11"/>
      <c r="B22" s="95" t="s">
        <v>144</v>
      </c>
      <c r="C22" s="96" t="s">
        <v>145</v>
      </c>
      <c r="D22" s="97">
        <v>3600</v>
      </c>
    </row>
    <row r="23" spans="1:4" ht="12" customHeight="1">
      <c r="A23" s="11"/>
      <c r="B23" s="95" t="s">
        <v>146</v>
      </c>
      <c r="C23" s="14" t="s">
        <v>0</v>
      </c>
      <c r="D23" s="97">
        <v>0</v>
      </c>
    </row>
    <row r="24" spans="1:4" ht="12" customHeight="1">
      <c r="A24" s="11"/>
      <c r="B24" s="95" t="s">
        <v>147</v>
      </c>
      <c r="C24" s="14" t="s">
        <v>1</v>
      </c>
      <c r="D24" s="97">
        <v>3600</v>
      </c>
    </row>
    <row r="25" spans="1:4" ht="12" customHeight="1">
      <c r="A25" s="11"/>
      <c r="B25" s="95" t="s">
        <v>148</v>
      </c>
      <c r="C25" s="96" t="s">
        <v>149</v>
      </c>
      <c r="D25" s="97">
        <f>D26+D31+D33+D29</f>
        <v>7230</v>
      </c>
    </row>
    <row r="26" spans="1:4" ht="12" customHeight="1">
      <c r="A26" s="11"/>
      <c r="B26" s="95" t="s">
        <v>150</v>
      </c>
      <c r="C26" s="14" t="s">
        <v>269</v>
      </c>
      <c r="D26" s="97">
        <f>SUM(D27:D28)</f>
        <v>7000</v>
      </c>
    </row>
    <row r="27" spans="1:4" ht="25.5">
      <c r="A27" s="11"/>
      <c r="B27" s="95" t="s">
        <v>151</v>
      </c>
      <c r="C27" s="100" t="s">
        <v>153</v>
      </c>
      <c r="D27" s="97">
        <v>7000</v>
      </c>
    </row>
    <row r="28" spans="1:4" ht="25.5">
      <c r="A28" s="11"/>
      <c r="B28" s="95" t="s">
        <v>152</v>
      </c>
      <c r="C28" s="100" t="s">
        <v>154</v>
      </c>
      <c r="D28" s="97">
        <v>0</v>
      </c>
    </row>
    <row r="29" spans="1:4" ht="12.75">
      <c r="A29" s="11"/>
      <c r="B29" s="95" t="s">
        <v>155</v>
      </c>
      <c r="C29" s="14" t="s">
        <v>310</v>
      </c>
      <c r="D29" s="97">
        <v>0</v>
      </c>
    </row>
    <row r="30" spans="1:4" ht="12.75">
      <c r="A30" s="11"/>
      <c r="B30" s="95" t="s">
        <v>157</v>
      </c>
      <c r="C30" s="100" t="s">
        <v>311</v>
      </c>
      <c r="D30" s="97">
        <v>0</v>
      </c>
    </row>
    <row r="31" spans="1:4" ht="12" customHeight="1">
      <c r="A31" s="11"/>
      <c r="B31" s="95" t="s">
        <v>159</v>
      </c>
      <c r="C31" s="14" t="s">
        <v>156</v>
      </c>
      <c r="D31" s="97">
        <v>0</v>
      </c>
    </row>
    <row r="32" spans="1:4" ht="25.5">
      <c r="A32" s="11"/>
      <c r="B32" s="95" t="s">
        <v>160</v>
      </c>
      <c r="C32" s="100" t="s">
        <v>158</v>
      </c>
      <c r="D32" s="97">
        <v>0</v>
      </c>
    </row>
    <row r="33" spans="1:4" ht="12" customHeight="1">
      <c r="A33" s="11"/>
      <c r="B33" s="95" t="s">
        <v>312</v>
      </c>
      <c r="C33" s="14" t="s">
        <v>313</v>
      </c>
      <c r="D33" s="97">
        <f>SUM(D34:D35)</f>
        <v>230</v>
      </c>
    </row>
    <row r="34" spans="1:4" ht="12" customHeight="1">
      <c r="A34" s="11"/>
      <c r="B34" s="95" t="s">
        <v>314</v>
      </c>
      <c r="C34" s="100" t="s">
        <v>161</v>
      </c>
      <c r="D34" s="97">
        <v>0</v>
      </c>
    </row>
    <row r="35" spans="1:4" ht="12" customHeight="1">
      <c r="A35" s="11"/>
      <c r="B35" s="95" t="s">
        <v>315</v>
      </c>
      <c r="C35" s="100" t="s">
        <v>2</v>
      </c>
      <c r="D35" s="97">
        <v>230</v>
      </c>
    </row>
    <row r="36" spans="1:4" ht="12" customHeight="1">
      <c r="A36" s="11"/>
      <c r="B36" s="95" t="s">
        <v>162</v>
      </c>
      <c r="C36" s="96" t="s">
        <v>163</v>
      </c>
      <c r="D36" s="97">
        <v>20</v>
      </c>
    </row>
    <row r="37" spans="1:4" ht="12" customHeight="1">
      <c r="A37" s="11"/>
      <c r="B37" s="95" t="s">
        <v>164</v>
      </c>
      <c r="C37" s="14" t="s">
        <v>165</v>
      </c>
      <c r="D37" s="97">
        <v>0</v>
      </c>
    </row>
    <row r="38" spans="1:4" ht="12" customHeight="1">
      <c r="A38" s="11"/>
      <c r="B38" s="95" t="s">
        <v>166</v>
      </c>
      <c r="C38" s="14" t="s">
        <v>167</v>
      </c>
      <c r="D38" s="97">
        <v>0</v>
      </c>
    </row>
    <row r="39" spans="1:4" ht="12" customHeight="1">
      <c r="A39" s="11"/>
      <c r="B39" s="95" t="s">
        <v>168</v>
      </c>
      <c r="C39" s="14" t="s">
        <v>169</v>
      </c>
      <c r="D39" s="97">
        <v>0</v>
      </c>
    </row>
    <row r="40" spans="1:4" ht="12" customHeight="1">
      <c r="A40" s="11"/>
      <c r="B40" s="95" t="s">
        <v>170</v>
      </c>
      <c r="C40" s="14" t="s">
        <v>171</v>
      </c>
      <c r="D40" s="97">
        <v>0</v>
      </c>
    </row>
    <row r="41" spans="1:4" ht="38.25">
      <c r="A41" s="11"/>
      <c r="B41" s="95" t="s">
        <v>172</v>
      </c>
      <c r="C41" s="14" t="s">
        <v>173</v>
      </c>
      <c r="D41" s="97">
        <v>0</v>
      </c>
    </row>
    <row r="42" spans="1:4" ht="12" customHeight="1">
      <c r="A42" s="11"/>
      <c r="B42" s="95" t="s">
        <v>174</v>
      </c>
      <c r="C42" s="14" t="s">
        <v>175</v>
      </c>
      <c r="D42" s="97">
        <v>20</v>
      </c>
    </row>
    <row r="43" spans="1:4" ht="12" customHeight="1">
      <c r="A43" s="11"/>
      <c r="B43" s="95" t="s">
        <v>176</v>
      </c>
      <c r="C43" s="14" t="s">
        <v>177</v>
      </c>
      <c r="D43" s="97">
        <v>0</v>
      </c>
    </row>
    <row r="44" spans="1:4" ht="12" customHeight="1">
      <c r="A44" s="11"/>
      <c r="B44" s="27" t="s">
        <v>58</v>
      </c>
      <c r="C44" s="25" t="s">
        <v>301</v>
      </c>
      <c r="D44" s="99">
        <f>SUM(D45:D55)</f>
        <v>55652</v>
      </c>
    </row>
    <row r="45" spans="1:4" ht="12" customHeight="1">
      <c r="A45" s="11"/>
      <c r="B45" s="95" t="s">
        <v>107</v>
      </c>
      <c r="C45" s="96" t="s">
        <v>178</v>
      </c>
      <c r="D45" s="97">
        <v>1000</v>
      </c>
    </row>
    <row r="46" spans="1:4" s="3" customFormat="1" ht="13.5" customHeight="1">
      <c r="A46" s="11"/>
      <c r="B46" s="95" t="s">
        <v>179</v>
      </c>
      <c r="C46" s="96" t="s">
        <v>91</v>
      </c>
      <c r="D46" s="97">
        <v>4924</v>
      </c>
    </row>
    <row r="47" spans="1:4" ht="12.75">
      <c r="A47" s="11"/>
      <c r="B47" s="95" t="s">
        <v>180</v>
      </c>
      <c r="C47" s="96" t="s">
        <v>181</v>
      </c>
      <c r="D47" s="97">
        <v>1887</v>
      </c>
    </row>
    <row r="48" spans="1:4" ht="12" customHeight="1">
      <c r="A48" s="11"/>
      <c r="B48" s="95" t="s">
        <v>182</v>
      </c>
      <c r="C48" s="96" t="s">
        <v>183</v>
      </c>
      <c r="D48" s="97">
        <v>0</v>
      </c>
    </row>
    <row r="49" spans="1:4" ht="12" customHeight="1">
      <c r="A49" s="11"/>
      <c r="B49" s="95" t="s">
        <v>184</v>
      </c>
      <c r="C49" s="96" t="s">
        <v>185</v>
      </c>
      <c r="D49" s="97">
        <v>35000</v>
      </c>
    </row>
    <row r="50" spans="1:4" ht="12.75">
      <c r="A50" s="11"/>
      <c r="B50" s="95" t="s">
        <v>186</v>
      </c>
      <c r="C50" s="96" t="s">
        <v>187</v>
      </c>
      <c r="D50" s="97">
        <v>11574</v>
      </c>
    </row>
    <row r="51" spans="1:4" ht="12" customHeight="1">
      <c r="A51" s="11"/>
      <c r="B51" s="95" t="s">
        <v>188</v>
      </c>
      <c r="C51" s="96" t="s">
        <v>189</v>
      </c>
      <c r="D51" s="97">
        <v>0</v>
      </c>
    </row>
    <row r="52" spans="1:4" ht="12" customHeight="1">
      <c r="A52" s="11"/>
      <c r="B52" s="95" t="s">
        <v>190</v>
      </c>
      <c r="C52" s="96" t="s">
        <v>191</v>
      </c>
      <c r="D52" s="97">
        <v>0</v>
      </c>
    </row>
    <row r="53" spans="1:4" ht="12" customHeight="1">
      <c r="A53" s="11"/>
      <c r="B53" s="95" t="s">
        <v>192</v>
      </c>
      <c r="C53" s="96" t="s">
        <v>193</v>
      </c>
      <c r="D53" s="97">
        <f>'[1]2.1.sz.mell.'!D53+'[1]2.2.sz.mell.'!D19+'[1]2.3.sz.mell.Óvoda'!D17+'[1]2.4.sz.mell. Közműv'!D17</f>
        <v>0</v>
      </c>
    </row>
    <row r="54" spans="1:4" ht="12" customHeight="1">
      <c r="A54" s="11"/>
      <c r="B54" s="95" t="s">
        <v>194</v>
      </c>
      <c r="C54" s="96" t="s">
        <v>302</v>
      </c>
      <c r="D54" s="97">
        <v>0</v>
      </c>
    </row>
    <row r="55" spans="1:4" ht="12.75">
      <c r="A55" s="11"/>
      <c r="B55" s="95" t="s">
        <v>303</v>
      </c>
      <c r="C55" s="96" t="s">
        <v>195</v>
      </c>
      <c r="D55" s="97">
        <v>1267</v>
      </c>
    </row>
    <row r="56" spans="1:4" ht="12.75">
      <c r="A56" s="11"/>
      <c r="B56" s="27" t="s">
        <v>59</v>
      </c>
      <c r="C56" s="25" t="s">
        <v>196</v>
      </c>
      <c r="D56" s="101">
        <f>SUM(D57:D59)</f>
        <v>290</v>
      </c>
    </row>
    <row r="57" spans="1:4" ht="25.5">
      <c r="A57" s="11"/>
      <c r="B57" s="95" t="s">
        <v>108</v>
      </c>
      <c r="C57" s="96" t="s">
        <v>197</v>
      </c>
      <c r="D57" s="97">
        <v>0</v>
      </c>
    </row>
    <row r="58" spans="1:4" ht="25.5">
      <c r="A58" s="11"/>
      <c r="B58" s="95" t="s">
        <v>109</v>
      </c>
      <c r="C58" s="96" t="s">
        <v>198</v>
      </c>
      <c r="D58" s="97">
        <v>0</v>
      </c>
    </row>
    <row r="59" spans="1:4" ht="12.75">
      <c r="A59" s="11"/>
      <c r="B59" s="95" t="s">
        <v>110</v>
      </c>
      <c r="C59" s="96" t="s">
        <v>199</v>
      </c>
      <c r="D59" s="97">
        <v>290</v>
      </c>
    </row>
    <row r="60" spans="1:4" ht="12.75">
      <c r="A60" s="11" t="s">
        <v>10</v>
      </c>
      <c r="B60" s="95"/>
      <c r="C60" s="13" t="s">
        <v>200</v>
      </c>
      <c r="D60" s="101">
        <f>D61+D67+D73</f>
        <v>0</v>
      </c>
    </row>
    <row r="61" spans="1:4" ht="25.5">
      <c r="A61" s="11"/>
      <c r="B61" s="27" t="s">
        <v>60</v>
      </c>
      <c r="C61" s="25" t="s">
        <v>201</v>
      </c>
      <c r="D61" s="99">
        <f>SUM(D62:D66)</f>
        <v>0</v>
      </c>
    </row>
    <row r="62" spans="1:4" ht="12.75">
      <c r="A62" s="11"/>
      <c r="B62" s="95" t="s">
        <v>202</v>
      </c>
      <c r="C62" s="96" t="s">
        <v>203</v>
      </c>
      <c r="D62" s="97">
        <v>0</v>
      </c>
    </row>
    <row r="63" spans="1:4" ht="25.5">
      <c r="A63" s="11"/>
      <c r="B63" s="95" t="s">
        <v>204</v>
      </c>
      <c r="C63" s="96" t="s">
        <v>205</v>
      </c>
      <c r="D63" s="97">
        <v>0</v>
      </c>
    </row>
    <row r="64" spans="1:4" ht="25.5">
      <c r="A64" s="11"/>
      <c r="B64" s="95" t="s">
        <v>206</v>
      </c>
      <c r="C64" s="96" t="s">
        <v>207</v>
      </c>
      <c r="D64" s="97">
        <v>0</v>
      </c>
    </row>
    <row r="65" spans="1:4" ht="25.5">
      <c r="A65" s="11"/>
      <c r="B65" s="95" t="s">
        <v>208</v>
      </c>
      <c r="C65" s="96" t="s">
        <v>209</v>
      </c>
      <c r="D65" s="97">
        <v>0</v>
      </c>
    </row>
    <row r="66" spans="1:4" ht="11.25" customHeight="1">
      <c r="A66" s="11"/>
      <c r="B66" s="95" t="s">
        <v>210</v>
      </c>
      <c r="C66" s="96" t="s">
        <v>298</v>
      </c>
      <c r="D66" s="98">
        <v>0</v>
      </c>
    </row>
    <row r="67" spans="1:4" ht="12" customHeight="1">
      <c r="A67" s="11"/>
      <c r="B67" s="27" t="s">
        <v>61</v>
      </c>
      <c r="C67" s="25" t="s">
        <v>211</v>
      </c>
      <c r="D67" s="99">
        <f>SUM(D68:D72)</f>
        <v>0</v>
      </c>
    </row>
    <row r="68" spans="1:4" ht="12" customHeight="1">
      <c r="A68" s="11"/>
      <c r="B68" s="95" t="s">
        <v>98</v>
      </c>
      <c r="C68" s="96" t="s">
        <v>212</v>
      </c>
      <c r="D68" s="97">
        <v>0</v>
      </c>
    </row>
    <row r="69" spans="1:4" ht="12" customHeight="1">
      <c r="A69" s="11"/>
      <c r="B69" s="95" t="s">
        <v>97</v>
      </c>
      <c r="C69" s="102" t="s">
        <v>213</v>
      </c>
      <c r="D69" s="97">
        <v>0</v>
      </c>
    </row>
    <row r="70" spans="1:4" ht="12" customHeight="1">
      <c r="A70" s="11"/>
      <c r="B70" s="95" t="s">
        <v>99</v>
      </c>
      <c r="C70" s="102" t="s">
        <v>214</v>
      </c>
      <c r="D70" s="97">
        <v>0</v>
      </c>
    </row>
    <row r="71" spans="1:4" ht="12" customHeight="1">
      <c r="A71" s="11"/>
      <c r="B71" s="95" t="s">
        <v>215</v>
      </c>
      <c r="C71" s="102" t="s">
        <v>216</v>
      </c>
      <c r="D71" s="97">
        <f>'[1]2.1.sz.mell.'!D71</f>
        <v>0</v>
      </c>
    </row>
    <row r="72" spans="1:4" ht="12" customHeight="1">
      <c r="A72" s="11"/>
      <c r="B72" s="95" t="s">
        <v>217</v>
      </c>
      <c r="C72" s="102" t="s">
        <v>218</v>
      </c>
      <c r="D72" s="97">
        <v>0</v>
      </c>
    </row>
    <row r="73" spans="1:4" ht="12" customHeight="1">
      <c r="A73" s="11"/>
      <c r="B73" s="27" t="s">
        <v>62</v>
      </c>
      <c r="C73" s="25" t="s">
        <v>219</v>
      </c>
      <c r="D73" s="99">
        <f>SUM(D74:D76)</f>
        <v>0</v>
      </c>
    </row>
    <row r="74" spans="1:4" ht="25.5">
      <c r="A74" s="11"/>
      <c r="B74" s="95" t="s">
        <v>4</v>
      </c>
      <c r="C74" s="96" t="s">
        <v>220</v>
      </c>
      <c r="D74" s="97">
        <v>0</v>
      </c>
    </row>
    <row r="75" spans="1:4" ht="25.5">
      <c r="A75" s="11"/>
      <c r="B75" s="95" t="s">
        <v>100</v>
      </c>
      <c r="C75" s="96" t="s">
        <v>221</v>
      </c>
      <c r="D75" s="97">
        <v>0</v>
      </c>
    </row>
    <row r="76" spans="1:4" ht="12" customHeight="1">
      <c r="A76" s="11"/>
      <c r="B76" s="95" t="s">
        <v>5</v>
      </c>
      <c r="C76" s="96" t="s">
        <v>222</v>
      </c>
      <c r="D76" s="97">
        <v>0</v>
      </c>
    </row>
    <row r="77" spans="1:4" ht="12" customHeight="1">
      <c r="A77" s="11" t="s">
        <v>11</v>
      </c>
      <c r="B77" s="95"/>
      <c r="C77" s="103" t="s">
        <v>223</v>
      </c>
      <c r="D77" s="99">
        <f>D4+D60</f>
        <v>300953</v>
      </c>
    </row>
    <row r="78" spans="1:4" ht="12" customHeight="1">
      <c r="A78" s="11" t="s">
        <v>12</v>
      </c>
      <c r="B78" s="27"/>
      <c r="C78" s="25" t="s">
        <v>224</v>
      </c>
      <c r="D78" s="99">
        <f>D79+D83</f>
        <v>192776</v>
      </c>
    </row>
    <row r="79" spans="1:4" ht="12" customHeight="1">
      <c r="A79" s="11"/>
      <c r="B79" s="27" t="s">
        <v>54</v>
      </c>
      <c r="C79" s="25" t="s">
        <v>225</v>
      </c>
      <c r="D79" s="99">
        <f>D80+D81+D82</f>
        <v>29617</v>
      </c>
    </row>
    <row r="80" spans="1:4" ht="12" customHeight="1">
      <c r="A80" s="11"/>
      <c r="B80" s="95" t="s">
        <v>103</v>
      </c>
      <c r="C80" s="96" t="s">
        <v>226</v>
      </c>
      <c r="D80" s="97">
        <v>29617</v>
      </c>
    </row>
    <row r="81" spans="1:4" ht="12" customHeight="1">
      <c r="A81" s="11"/>
      <c r="B81" s="95" t="s">
        <v>227</v>
      </c>
      <c r="C81" s="96" t="s">
        <v>228</v>
      </c>
      <c r="D81" s="97">
        <v>0</v>
      </c>
    </row>
    <row r="82" spans="1:4" ht="12" customHeight="1">
      <c r="A82" s="11"/>
      <c r="B82" s="95" t="s">
        <v>104</v>
      </c>
      <c r="C82" s="96" t="s">
        <v>229</v>
      </c>
      <c r="D82" s="97">
        <v>0</v>
      </c>
    </row>
    <row r="83" spans="1:4" ht="12" customHeight="1">
      <c r="A83" s="11"/>
      <c r="B83" s="27" t="s">
        <v>55</v>
      </c>
      <c r="C83" s="25" t="s">
        <v>270</v>
      </c>
      <c r="D83" s="99">
        <f>SUM(D84:D86)</f>
        <v>163159</v>
      </c>
    </row>
    <row r="84" spans="1:4" ht="12" customHeight="1">
      <c r="A84" s="11"/>
      <c r="B84" s="95" t="s">
        <v>105</v>
      </c>
      <c r="C84" s="96" t="s">
        <v>230</v>
      </c>
      <c r="D84" s="97">
        <v>163159</v>
      </c>
    </row>
    <row r="85" spans="1:4" ht="12" customHeight="1">
      <c r="A85" s="11"/>
      <c r="B85" s="95" t="s">
        <v>106</v>
      </c>
      <c r="C85" s="96" t="s">
        <v>231</v>
      </c>
      <c r="D85" s="97"/>
    </row>
    <row r="86" spans="1:4" ht="12" customHeight="1">
      <c r="A86" s="11"/>
      <c r="B86" s="95" t="s">
        <v>232</v>
      </c>
      <c r="C86" s="96" t="s">
        <v>233</v>
      </c>
      <c r="D86" s="97">
        <v>0</v>
      </c>
    </row>
    <row r="87" spans="1:4" ht="12" customHeight="1">
      <c r="A87" s="11" t="s">
        <v>13</v>
      </c>
      <c r="B87" s="25"/>
      <c r="C87" s="25" t="s">
        <v>234</v>
      </c>
      <c r="D87" s="111">
        <f>D77+D78</f>
        <v>493729</v>
      </c>
    </row>
    <row r="88" spans="1:4" ht="15" customHeight="1">
      <c r="A88" s="16"/>
      <c r="B88" s="16"/>
      <c r="C88" s="17"/>
      <c r="D88" s="18"/>
    </row>
    <row r="89" spans="1:4" ht="12.75">
      <c r="A89" s="19"/>
      <c r="B89" s="20"/>
      <c r="C89" s="20"/>
      <c r="D89" s="20"/>
    </row>
    <row r="90" spans="1:4" s="2" customFormat="1" ht="16.5" customHeight="1">
      <c r="A90" s="112" t="s">
        <v>33</v>
      </c>
      <c r="B90" s="112"/>
      <c r="C90" s="112"/>
      <c r="D90" s="112"/>
    </row>
    <row r="91" spans="1:4" s="3" customFormat="1" ht="12" customHeight="1">
      <c r="A91" s="11" t="s">
        <v>9</v>
      </c>
      <c r="B91" s="25"/>
      <c r="C91" s="26" t="s">
        <v>235</v>
      </c>
      <c r="D91" s="99">
        <f>D92+D93+D94+D95+D104</f>
        <v>319643</v>
      </c>
    </row>
    <row r="92" spans="1:4" ht="12" customHeight="1">
      <c r="A92" s="11"/>
      <c r="B92" s="27" t="s">
        <v>56</v>
      </c>
      <c r="C92" s="25" t="s">
        <v>28</v>
      </c>
      <c r="D92" s="99">
        <v>153749</v>
      </c>
    </row>
    <row r="93" spans="1:4" ht="12" customHeight="1">
      <c r="A93" s="11"/>
      <c r="B93" s="27" t="s">
        <v>57</v>
      </c>
      <c r="C93" s="25" t="s">
        <v>82</v>
      </c>
      <c r="D93" s="99">
        <v>21292</v>
      </c>
    </row>
    <row r="94" spans="1:4" ht="12" customHeight="1">
      <c r="A94" s="11"/>
      <c r="B94" s="27" t="s">
        <v>58</v>
      </c>
      <c r="C94" s="25" t="s">
        <v>73</v>
      </c>
      <c r="D94" s="99">
        <v>108574</v>
      </c>
    </row>
    <row r="95" spans="1:4" ht="12" customHeight="1">
      <c r="A95" s="11"/>
      <c r="B95" s="27" t="s">
        <v>59</v>
      </c>
      <c r="C95" s="25" t="s">
        <v>236</v>
      </c>
      <c r="D95" s="99">
        <f>D96</f>
        <v>11100</v>
      </c>
    </row>
    <row r="96" spans="1:4" ht="12" customHeight="1">
      <c r="A96" s="11"/>
      <c r="B96" s="95" t="s">
        <v>108</v>
      </c>
      <c r="C96" s="96" t="s">
        <v>316</v>
      </c>
      <c r="D96" s="97">
        <f>SUM(D97:D103)</f>
        <v>11100</v>
      </c>
    </row>
    <row r="97" spans="1:4" ht="12" customHeight="1">
      <c r="A97" s="11"/>
      <c r="B97" s="95" t="s">
        <v>237</v>
      </c>
      <c r="C97" s="14" t="s">
        <v>321</v>
      </c>
      <c r="D97" s="97">
        <v>0</v>
      </c>
    </row>
    <row r="98" spans="1:4" ht="12" customHeight="1">
      <c r="A98" s="11"/>
      <c r="B98" s="95" t="s">
        <v>238</v>
      </c>
      <c r="C98" s="14" t="s">
        <v>330</v>
      </c>
      <c r="D98" s="97">
        <v>10000</v>
      </c>
    </row>
    <row r="99" spans="1:4" ht="12" customHeight="1">
      <c r="A99" s="11"/>
      <c r="B99" s="95" t="s">
        <v>317</v>
      </c>
      <c r="C99" s="14" t="s">
        <v>240</v>
      </c>
      <c r="D99" s="97">
        <v>300</v>
      </c>
    </row>
    <row r="100" spans="1:4" ht="12" customHeight="1">
      <c r="A100" s="11"/>
      <c r="B100" s="95" t="s">
        <v>239</v>
      </c>
      <c r="C100" s="14" t="s">
        <v>318</v>
      </c>
      <c r="D100" s="97">
        <v>200</v>
      </c>
    </row>
    <row r="101" spans="1:4" ht="12" customHeight="1">
      <c r="A101" s="11"/>
      <c r="B101" s="95" t="s">
        <v>319</v>
      </c>
      <c r="C101" s="14" t="s">
        <v>322</v>
      </c>
      <c r="D101" s="97">
        <v>600</v>
      </c>
    </row>
    <row r="102" spans="1:4" ht="12" customHeight="1">
      <c r="A102" s="11"/>
      <c r="B102" s="95" t="s">
        <v>320</v>
      </c>
      <c r="C102" s="14" t="s">
        <v>324</v>
      </c>
      <c r="D102" s="97" t="s">
        <v>324</v>
      </c>
    </row>
    <row r="103" spans="1:4" ht="12" customHeight="1">
      <c r="A103" s="11"/>
      <c r="B103" s="95" t="s">
        <v>320</v>
      </c>
      <c r="C103" s="14" t="s">
        <v>324</v>
      </c>
      <c r="D103" s="97" t="s">
        <v>324</v>
      </c>
    </row>
    <row r="104" spans="1:4" ht="12" customHeight="1">
      <c r="A104" s="11"/>
      <c r="B104" s="27" t="s">
        <v>65</v>
      </c>
      <c r="C104" s="25" t="s">
        <v>304</v>
      </c>
      <c r="D104" s="99">
        <f>SUM(D105:D113)</f>
        <v>24928</v>
      </c>
    </row>
    <row r="105" spans="1:4" ht="12" customHeight="1">
      <c r="A105" s="11"/>
      <c r="B105" s="95" t="s">
        <v>111</v>
      </c>
      <c r="C105" s="96" t="s">
        <v>241</v>
      </c>
      <c r="D105" s="108">
        <v>2928</v>
      </c>
    </row>
    <row r="106" spans="1:4" ht="25.5">
      <c r="A106" s="11"/>
      <c r="B106" s="95" t="s">
        <v>112</v>
      </c>
      <c r="C106" s="96" t="s">
        <v>242</v>
      </c>
      <c r="D106" s="108">
        <f>'[1]2.1.sz.mell.'!D101</f>
        <v>0</v>
      </c>
    </row>
    <row r="107" spans="1:4" ht="25.5">
      <c r="A107" s="11"/>
      <c r="B107" s="95" t="s">
        <v>113</v>
      </c>
      <c r="C107" s="96" t="s">
        <v>243</v>
      </c>
      <c r="D107" s="108">
        <f>'[1]2.1.sz.mell.'!D102</f>
        <v>0</v>
      </c>
    </row>
    <row r="108" spans="1:4" ht="25.5">
      <c r="A108" s="11"/>
      <c r="B108" s="95" t="s">
        <v>114</v>
      </c>
      <c r="C108" s="33" t="s">
        <v>305</v>
      </c>
      <c r="D108" s="108">
        <f>'[1]2.1.sz.mell.'!D103</f>
        <v>0</v>
      </c>
    </row>
    <row r="109" spans="1:4" ht="12" customHeight="1">
      <c r="A109" s="11"/>
      <c r="B109" s="95" t="s">
        <v>115</v>
      </c>
      <c r="C109" s="96" t="s">
        <v>245</v>
      </c>
      <c r="D109" s="108">
        <v>5676</v>
      </c>
    </row>
    <row r="110" spans="1:4" ht="25.5">
      <c r="A110" s="11"/>
      <c r="B110" s="95" t="s">
        <v>244</v>
      </c>
      <c r="C110" s="96" t="s">
        <v>247</v>
      </c>
      <c r="D110" s="108">
        <v>0</v>
      </c>
    </row>
    <row r="111" spans="1:4" ht="12.75">
      <c r="A111" s="11"/>
      <c r="B111" s="95" t="s">
        <v>246</v>
      </c>
      <c r="C111" s="96" t="s">
        <v>331</v>
      </c>
      <c r="D111" s="108">
        <v>6286</v>
      </c>
    </row>
    <row r="112" spans="1:4" ht="12.75">
      <c r="A112" s="11"/>
      <c r="B112" s="95" t="s">
        <v>248</v>
      </c>
      <c r="C112" s="96" t="s">
        <v>250</v>
      </c>
      <c r="D112" s="108">
        <v>0</v>
      </c>
    </row>
    <row r="113" spans="1:4" ht="12" customHeight="1">
      <c r="A113" s="11"/>
      <c r="B113" s="95" t="s">
        <v>249</v>
      </c>
      <c r="C113" s="96" t="s">
        <v>29</v>
      </c>
      <c r="D113" s="108">
        <v>10038</v>
      </c>
    </row>
    <row r="114" spans="1:4" ht="12" customHeight="1">
      <c r="A114" s="11" t="s">
        <v>10</v>
      </c>
      <c r="B114" s="25"/>
      <c r="C114" s="26" t="s">
        <v>251</v>
      </c>
      <c r="D114" s="109">
        <f>D115+D116+D117</f>
        <v>174086</v>
      </c>
    </row>
    <row r="115" spans="1:4" s="3" customFormat="1" ht="12" customHeight="1">
      <c r="A115" s="11"/>
      <c r="B115" s="27" t="s">
        <v>60</v>
      </c>
      <c r="C115" s="25" t="s">
        <v>92</v>
      </c>
      <c r="D115" s="109">
        <v>155751</v>
      </c>
    </row>
    <row r="116" spans="1:4" ht="12" customHeight="1">
      <c r="A116" s="11"/>
      <c r="B116" s="27" t="s">
        <v>61</v>
      </c>
      <c r="C116" s="25" t="s">
        <v>84</v>
      </c>
      <c r="D116" s="109">
        <v>18335</v>
      </c>
    </row>
    <row r="117" spans="1:4" ht="12" customHeight="1">
      <c r="A117" s="11"/>
      <c r="B117" s="27" t="s">
        <v>62</v>
      </c>
      <c r="C117" s="25" t="s">
        <v>252</v>
      </c>
      <c r="D117" s="109">
        <f>SUM(D118:D125)</f>
        <v>0</v>
      </c>
    </row>
    <row r="118" spans="1:4" ht="25.5">
      <c r="A118" s="11"/>
      <c r="B118" s="95" t="s">
        <v>4</v>
      </c>
      <c r="C118" s="96" t="s">
        <v>253</v>
      </c>
      <c r="D118" s="97">
        <v>0</v>
      </c>
    </row>
    <row r="119" spans="1:4" ht="25.5">
      <c r="A119" s="11"/>
      <c r="B119" s="95" t="s">
        <v>100</v>
      </c>
      <c r="C119" s="96" t="s">
        <v>254</v>
      </c>
      <c r="D119" s="97">
        <v>0</v>
      </c>
    </row>
    <row r="120" spans="1:4" ht="25.5">
      <c r="A120" s="11"/>
      <c r="B120" s="95" t="s">
        <v>5</v>
      </c>
      <c r="C120" s="96" t="s">
        <v>255</v>
      </c>
      <c r="D120" s="97">
        <v>0</v>
      </c>
    </row>
    <row r="121" spans="1:4" ht="12" customHeight="1">
      <c r="A121" s="11"/>
      <c r="B121" s="95" t="s">
        <v>101</v>
      </c>
      <c r="C121" s="96" t="s">
        <v>256</v>
      </c>
      <c r="D121" s="97">
        <v>0</v>
      </c>
    </row>
    <row r="122" spans="1:4" ht="25.5">
      <c r="A122" s="11"/>
      <c r="B122" s="95" t="s">
        <v>102</v>
      </c>
      <c r="C122" s="96" t="s">
        <v>257</v>
      </c>
      <c r="D122" s="97">
        <v>0</v>
      </c>
    </row>
    <row r="123" spans="1:4" ht="25.5">
      <c r="A123" s="11"/>
      <c r="B123" s="95" t="s">
        <v>258</v>
      </c>
      <c r="C123" s="96" t="s">
        <v>259</v>
      </c>
      <c r="D123" s="97">
        <v>0</v>
      </c>
    </row>
    <row r="124" spans="1:4" ht="12.75">
      <c r="A124" s="11"/>
      <c r="B124" s="95" t="s">
        <v>260</v>
      </c>
      <c r="C124" s="96" t="s">
        <v>85</v>
      </c>
      <c r="D124" s="97">
        <v>0</v>
      </c>
    </row>
    <row r="125" spans="1:4" ht="12" customHeight="1">
      <c r="A125" s="11"/>
      <c r="B125" s="95" t="s">
        <v>261</v>
      </c>
      <c r="C125" s="96" t="s">
        <v>262</v>
      </c>
      <c r="D125" s="97">
        <v>0</v>
      </c>
    </row>
    <row r="126" spans="1:4" s="3" customFormat="1" ht="12" customHeight="1">
      <c r="A126" s="11" t="s">
        <v>11</v>
      </c>
      <c r="B126" s="25"/>
      <c r="C126" s="103" t="s">
        <v>263</v>
      </c>
      <c r="D126" s="99">
        <f>D91+D114</f>
        <v>493729</v>
      </c>
    </row>
    <row r="127" spans="1:4" s="3" customFormat="1" ht="12" customHeight="1">
      <c r="A127" s="11" t="s">
        <v>12</v>
      </c>
      <c r="B127" s="25"/>
      <c r="C127" s="25" t="s">
        <v>264</v>
      </c>
      <c r="D127" s="99">
        <f>D128+D130</f>
        <v>0</v>
      </c>
    </row>
    <row r="128" spans="1:4" s="3" customFormat="1" ht="12" customHeight="1">
      <c r="A128" s="11"/>
      <c r="B128" s="27" t="s">
        <v>265</v>
      </c>
      <c r="C128" s="25" t="s">
        <v>306</v>
      </c>
      <c r="D128" s="99">
        <f>SUM(D129:D129)</f>
        <v>0</v>
      </c>
    </row>
    <row r="129" spans="1:4" ht="18" customHeight="1">
      <c r="A129" s="11"/>
      <c r="B129" s="95" t="s">
        <v>103</v>
      </c>
      <c r="C129" s="96" t="s">
        <v>266</v>
      </c>
      <c r="D129" s="97"/>
    </row>
    <row r="130" spans="1:4" ht="12" customHeight="1">
      <c r="A130" s="11"/>
      <c r="B130" s="27" t="s">
        <v>55</v>
      </c>
      <c r="C130" s="25" t="s">
        <v>307</v>
      </c>
      <c r="D130" s="99">
        <f>SUM(D131:D131)</f>
        <v>0</v>
      </c>
    </row>
    <row r="131" spans="1:4" ht="12" customHeight="1">
      <c r="A131" s="11"/>
      <c r="B131" s="95" t="s">
        <v>105</v>
      </c>
      <c r="C131" s="96" t="s">
        <v>267</v>
      </c>
      <c r="D131" s="97"/>
    </row>
    <row r="132" spans="1:4" ht="15" customHeight="1">
      <c r="A132" s="11" t="s">
        <v>13</v>
      </c>
      <c r="B132" s="11"/>
      <c r="C132" s="104" t="s">
        <v>268</v>
      </c>
      <c r="D132" s="111">
        <f>D126+D127</f>
        <v>493729</v>
      </c>
    </row>
    <row r="133" spans="1:4" ht="12.75">
      <c r="A133" s="28"/>
      <c r="B133" s="29"/>
      <c r="C133" s="29"/>
      <c r="D133" s="29"/>
    </row>
    <row r="134" spans="1:4" ht="12.75">
      <c r="A134" s="30"/>
      <c r="B134" s="31"/>
      <c r="C134" s="31"/>
      <c r="D134" s="31"/>
    </row>
    <row r="135" spans="1:4" ht="12.75">
      <c r="A135" s="112" t="s">
        <v>324</v>
      </c>
      <c r="B135" s="112"/>
      <c r="C135" s="112"/>
      <c r="D135" s="112"/>
    </row>
    <row r="136" spans="1:4" ht="12.75">
      <c r="A136" s="11" t="s">
        <v>324</v>
      </c>
      <c r="B136" s="25"/>
      <c r="C136" s="26" t="s">
        <v>324</v>
      </c>
      <c r="D136" s="99" t="s">
        <v>324</v>
      </c>
    </row>
    <row r="139" ht="12.75">
      <c r="D139" s="84"/>
    </row>
  </sheetData>
  <sheetProtection/>
  <mergeCells count="3">
    <mergeCell ref="A3:D3"/>
    <mergeCell ref="A90:D90"/>
    <mergeCell ref="A135:D135"/>
  </mergeCells>
  <printOptions horizontalCentered="1"/>
  <pageMargins left="0.7874015748031497" right="0.625" top="1.4566929133858268" bottom="0.8661417322834646" header="0.7874015748031497" footer="0.5905511811023623"/>
  <pageSetup fitToHeight="0" fitToWidth="0" horizontalDpi="600" verticalDpi="600" orientation="portrait" paperSize="9" r:id="rId1"/>
  <headerFooter alignWithMargins="0">
    <oddHeader>&amp;C&amp;"Times New Roman CE,Félkövér"&amp;12&amp;UTájékoztató kimutatások, mérlegek&amp;U
Tiszaroff Község Önkormányzata
2021. ÉVI KÖLTSÉGVETÉSÉNEK MÉRLEGE&amp;R&amp;"Times New Roman CE,Félkövér dőlt"&amp;11 1. számú tájékoztató tábla
&amp;"Times New Roman CE,Félkövér"ezer Ft-ban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view="pageLayout" workbookViewId="0" topLeftCell="A1">
      <selection activeCell="N22" sqref="N22"/>
    </sheetView>
  </sheetViews>
  <sheetFormatPr defaultColWidth="9.00390625" defaultRowHeight="12.75"/>
  <cols>
    <col min="1" max="1" width="4.875" style="4" customWidth="1"/>
    <col min="2" max="2" width="28.875" style="7" customWidth="1"/>
    <col min="3" max="4" width="9.00390625" style="7" customWidth="1"/>
    <col min="5" max="5" width="9.50390625" style="7" customWidth="1"/>
    <col min="6" max="6" width="8.875" style="7" customWidth="1"/>
    <col min="7" max="7" width="8.625" style="7" customWidth="1"/>
    <col min="8" max="8" width="8.875" style="7" customWidth="1"/>
    <col min="9" max="9" width="9.00390625" style="7" customWidth="1"/>
    <col min="10" max="14" width="9.50390625" style="7" customWidth="1"/>
    <col min="15" max="15" width="12.625" style="4" customWidth="1"/>
    <col min="16" max="16384" width="9.375" style="7" customWidth="1"/>
  </cols>
  <sheetData>
    <row r="1" spans="1:15" ht="30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 s="68"/>
    </row>
    <row r="3" spans="1:15" s="4" customFormat="1" ht="25.5" customHeight="1">
      <c r="A3" s="69" t="s">
        <v>7</v>
      </c>
      <c r="B3" s="69" t="s">
        <v>34</v>
      </c>
      <c r="C3" s="70" t="s">
        <v>40</v>
      </c>
      <c r="D3" s="70" t="s">
        <v>41</v>
      </c>
      <c r="E3" s="70" t="s">
        <v>42</v>
      </c>
      <c r="F3" s="70" t="s">
        <v>43</v>
      </c>
      <c r="G3" s="70" t="s">
        <v>44</v>
      </c>
      <c r="H3" s="70" t="s">
        <v>45</v>
      </c>
      <c r="I3" s="70" t="s">
        <v>46</v>
      </c>
      <c r="J3" s="70" t="s">
        <v>47</v>
      </c>
      <c r="K3" s="70" t="s">
        <v>48</v>
      </c>
      <c r="L3" s="70" t="s">
        <v>49</v>
      </c>
      <c r="M3" s="70" t="s">
        <v>50</v>
      </c>
      <c r="N3" s="70" t="s">
        <v>51</v>
      </c>
      <c r="O3" s="70" t="s">
        <v>31</v>
      </c>
    </row>
    <row r="4" spans="1:15" s="5" customFormat="1" ht="15" customHeight="1">
      <c r="A4" s="69"/>
      <c r="B4" s="71" t="s">
        <v>285</v>
      </c>
      <c r="C4" s="72">
        <v>192776</v>
      </c>
      <c r="D4" s="73">
        <f>C27</f>
        <v>375887</v>
      </c>
      <c r="E4" s="73">
        <f aca="true" t="shared" si="0" ref="E4:N4">D27</f>
        <v>355019</v>
      </c>
      <c r="F4" s="73">
        <f t="shared" si="0"/>
        <v>309077</v>
      </c>
      <c r="G4" s="73">
        <f t="shared" si="0"/>
        <v>265551</v>
      </c>
      <c r="H4" s="73">
        <f t="shared" si="0"/>
        <v>240982</v>
      </c>
      <c r="I4" s="73">
        <f t="shared" si="0"/>
        <v>218755</v>
      </c>
      <c r="J4" s="73">
        <f t="shared" si="0"/>
        <v>211934</v>
      </c>
      <c r="K4" s="73">
        <f t="shared" si="0"/>
        <v>206109</v>
      </c>
      <c r="L4" s="73">
        <f t="shared" si="0"/>
        <v>199831</v>
      </c>
      <c r="M4" s="73">
        <f t="shared" si="0"/>
        <v>194525</v>
      </c>
      <c r="N4" s="73">
        <f t="shared" si="0"/>
        <v>193645</v>
      </c>
      <c r="O4" s="70"/>
    </row>
    <row r="5" spans="1:15" s="5" customFormat="1" ht="15" customHeight="1">
      <c r="A5" s="74"/>
      <c r="B5" s="113" t="s">
        <v>32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s="6" customFormat="1" ht="25.5">
      <c r="A6" s="74" t="s">
        <v>9</v>
      </c>
      <c r="B6" s="75" t="s">
        <v>271</v>
      </c>
      <c r="C6" s="35">
        <v>19513</v>
      </c>
      <c r="D6" s="35">
        <v>19513</v>
      </c>
      <c r="E6" s="35">
        <v>19513</v>
      </c>
      <c r="F6" s="35">
        <v>19513</v>
      </c>
      <c r="G6" s="35">
        <v>19513</v>
      </c>
      <c r="H6" s="35">
        <v>19513</v>
      </c>
      <c r="I6" s="35">
        <v>19513</v>
      </c>
      <c r="J6" s="35">
        <v>19513</v>
      </c>
      <c r="K6" s="35">
        <v>19513</v>
      </c>
      <c r="L6" s="35">
        <v>19513</v>
      </c>
      <c r="M6" s="35">
        <v>19513</v>
      </c>
      <c r="N6" s="35">
        <v>19518</v>
      </c>
      <c r="O6" s="34">
        <f>SUM(C6:N6)</f>
        <v>234161</v>
      </c>
    </row>
    <row r="7" spans="1:15" s="6" customFormat="1" ht="15.75">
      <c r="A7" s="74" t="s">
        <v>10</v>
      </c>
      <c r="B7" s="75" t="s">
        <v>81</v>
      </c>
      <c r="C7" s="35">
        <v>904</v>
      </c>
      <c r="D7" s="35">
        <v>904</v>
      </c>
      <c r="E7" s="35">
        <v>904</v>
      </c>
      <c r="F7" s="35">
        <v>904</v>
      </c>
      <c r="G7" s="35">
        <v>904</v>
      </c>
      <c r="H7" s="35">
        <v>904</v>
      </c>
      <c r="I7" s="35">
        <v>904</v>
      </c>
      <c r="J7" s="35">
        <v>904</v>
      </c>
      <c r="K7" s="35">
        <v>904</v>
      </c>
      <c r="L7" s="35">
        <v>904</v>
      </c>
      <c r="M7" s="35">
        <v>904</v>
      </c>
      <c r="N7" s="35">
        <v>906</v>
      </c>
      <c r="O7" s="34">
        <f aca="true" t="shared" si="1" ref="O7:O15">SUM(C7:N7)</f>
        <v>10850</v>
      </c>
    </row>
    <row r="8" spans="1:15" s="6" customFormat="1" ht="14.25" customHeight="1">
      <c r="A8" s="74" t="s">
        <v>11</v>
      </c>
      <c r="B8" s="75" t="s">
        <v>272</v>
      </c>
      <c r="C8" s="35">
        <v>4637</v>
      </c>
      <c r="D8" s="35">
        <v>4637</v>
      </c>
      <c r="E8" s="35">
        <v>4637</v>
      </c>
      <c r="F8" s="35">
        <v>4637</v>
      </c>
      <c r="G8" s="35">
        <v>4637</v>
      </c>
      <c r="H8" s="35">
        <v>4637</v>
      </c>
      <c r="I8" s="35">
        <v>4637</v>
      </c>
      <c r="J8" s="35">
        <v>4637</v>
      </c>
      <c r="K8" s="35">
        <v>4637</v>
      </c>
      <c r="L8" s="35">
        <v>4637</v>
      </c>
      <c r="M8" s="35">
        <v>4637</v>
      </c>
      <c r="N8" s="35">
        <v>4645</v>
      </c>
      <c r="O8" s="34">
        <f t="shared" si="1"/>
        <v>55652</v>
      </c>
    </row>
    <row r="9" spans="1:15" s="6" customFormat="1" ht="25.5">
      <c r="A9" s="74" t="s">
        <v>12</v>
      </c>
      <c r="B9" s="75" t="s">
        <v>273</v>
      </c>
      <c r="C9" s="35">
        <v>40</v>
      </c>
      <c r="D9" s="35">
        <v>40</v>
      </c>
      <c r="E9" s="35">
        <v>40</v>
      </c>
      <c r="F9" s="35">
        <v>40</v>
      </c>
      <c r="G9" s="35">
        <v>40</v>
      </c>
      <c r="H9" s="35">
        <v>40</v>
      </c>
      <c r="I9" s="35">
        <v>30</v>
      </c>
      <c r="J9" s="35">
        <v>20</v>
      </c>
      <c r="K9" s="35">
        <v>0</v>
      </c>
      <c r="L9" s="35">
        <v>0</v>
      </c>
      <c r="M9" s="35">
        <v>0</v>
      </c>
      <c r="N9" s="35">
        <v>0</v>
      </c>
      <c r="O9" s="34">
        <f t="shared" si="1"/>
        <v>290</v>
      </c>
    </row>
    <row r="10" spans="1:15" s="6" customFormat="1" ht="21.75" customHeight="1">
      <c r="A10" s="74" t="s">
        <v>13</v>
      </c>
      <c r="B10" s="75" t="s">
        <v>274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4">
        <f t="shared" si="1"/>
        <v>0</v>
      </c>
    </row>
    <row r="11" spans="1:15" s="6" customFormat="1" ht="13.5" customHeight="1">
      <c r="A11" s="74" t="s">
        <v>14</v>
      </c>
      <c r="B11" s="75" t="s">
        <v>275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4">
        <f t="shared" si="1"/>
        <v>0</v>
      </c>
    </row>
    <row r="12" spans="1:15" s="6" customFormat="1" ht="23.25" customHeight="1">
      <c r="A12" s="74" t="s">
        <v>15</v>
      </c>
      <c r="B12" s="75" t="s">
        <v>276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4">
        <f t="shared" si="1"/>
        <v>0</v>
      </c>
    </row>
    <row r="13" spans="1:15" s="6" customFormat="1" ht="13.5" customHeight="1">
      <c r="A13" s="74" t="s">
        <v>16</v>
      </c>
      <c r="B13" s="76" t="s">
        <v>286</v>
      </c>
      <c r="C13" s="35">
        <v>192776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4">
        <f>SUM(C13:N13)</f>
        <v>192776</v>
      </c>
    </row>
    <row r="14" spans="1:15" s="5" customFormat="1" ht="24.75" customHeight="1">
      <c r="A14" s="94" t="s">
        <v>17</v>
      </c>
      <c r="B14" s="76" t="s">
        <v>287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4">
        <f t="shared" si="1"/>
        <v>0</v>
      </c>
    </row>
    <row r="15" spans="1:15" s="5" customFormat="1" ht="15" customHeight="1">
      <c r="A15" s="77" t="s">
        <v>18</v>
      </c>
      <c r="B15" s="78" t="s">
        <v>63</v>
      </c>
      <c r="C15" s="34">
        <f>SUM(C6:C14)</f>
        <v>217870</v>
      </c>
      <c r="D15" s="34">
        <f aca="true" t="shared" si="2" ref="D15:N15">SUM(D6:D14)</f>
        <v>25094</v>
      </c>
      <c r="E15" s="34">
        <f t="shared" si="2"/>
        <v>25094</v>
      </c>
      <c r="F15" s="34">
        <f t="shared" si="2"/>
        <v>25094</v>
      </c>
      <c r="G15" s="34">
        <f t="shared" si="2"/>
        <v>25094</v>
      </c>
      <c r="H15" s="34">
        <f t="shared" si="2"/>
        <v>25094</v>
      </c>
      <c r="I15" s="34">
        <f t="shared" si="2"/>
        <v>25084</v>
      </c>
      <c r="J15" s="34">
        <f t="shared" si="2"/>
        <v>25074</v>
      </c>
      <c r="K15" s="34">
        <f t="shared" si="2"/>
        <v>25054</v>
      </c>
      <c r="L15" s="34">
        <f t="shared" si="2"/>
        <v>25054</v>
      </c>
      <c r="M15" s="34">
        <f t="shared" si="2"/>
        <v>25054</v>
      </c>
      <c r="N15" s="34">
        <f t="shared" si="2"/>
        <v>25069</v>
      </c>
      <c r="O15" s="107">
        <f t="shared" si="1"/>
        <v>493729</v>
      </c>
    </row>
    <row r="16" spans="1:15" s="6" customFormat="1" ht="13.5" customHeight="1">
      <c r="A16" s="74"/>
      <c r="B16" s="114" t="s">
        <v>33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</row>
    <row r="17" spans="1:15" s="6" customFormat="1" ht="18" customHeight="1">
      <c r="A17" s="74" t="s">
        <v>18</v>
      </c>
      <c r="B17" s="76" t="s">
        <v>35</v>
      </c>
      <c r="C17" s="35">
        <v>12704</v>
      </c>
      <c r="D17" s="35">
        <v>12704</v>
      </c>
      <c r="E17" s="35">
        <v>14005</v>
      </c>
      <c r="F17" s="35">
        <v>12704</v>
      </c>
      <c r="G17" s="35">
        <v>12704</v>
      </c>
      <c r="H17" s="35">
        <v>12704</v>
      </c>
      <c r="I17" s="35">
        <v>12704</v>
      </c>
      <c r="J17" s="35">
        <v>12704</v>
      </c>
      <c r="K17" s="35">
        <v>12704</v>
      </c>
      <c r="L17" s="35">
        <v>12704</v>
      </c>
      <c r="M17" s="35">
        <v>12704</v>
      </c>
      <c r="N17" s="35">
        <v>12704</v>
      </c>
      <c r="O17" s="34">
        <f aca="true" t="shared" si="3" ref="O17:O26">SUM(C17:N17)</f>
        <v>153749</v>
      </c>
    </row>
    <row r="18" spans="1:15" s="6" customFormat="1" ht="23.25" customHeight="1">
      <c r="A18" s="74" t="s">
        <v>19</v>
      </c>
      <c r="B18" s="76" t="s">
        <v>82</v>
      </c>
      <c r="C18" s="79">
        <v>1757</v>
      </c>
      <c r="D18" s="79">
        <v>1757</v>
      </c>
      <c r="E18" s="79">
        <v>1965</v>
      </c>
      <c r="F18" s="79">
        <v>1757</v>
      </c>
      <c r="G18" s="79">
        <v>1757</v>
      </c>
      <c r="H18" s="79">
        <v>1757</v>
      </c>
      <c r="I18" s="79">
        <v>1757</v>
      </c>
      <c r="J18" s="79">
        <v>1757</v>
      </c>
      <c r="K18" s="79">
        <v>1757</v>
      </c>
      <c r="L18" s="79">
        <v>1757</v>
      </c>
      <c r="M18" s="79">
        <v>1757</v>
      </c>
      <c r="N18" s="79">
        <v>1757</v>
      </c>
      <c r="O18" s="34">
        <f>SUM(C18:N18)</f>
        <v>21292</v>
      </c>
    </row>
    <row r="19" spans="1:15" s="6" customFormat="1" ht="13.5" customHeight="1">
      <c r="A19" s="74" t="s">
        <v>20</v>
      </c>
      <c r="B19" s="76" t="s">
        <v>36</v>
      </c>
      <c r="C19" s="35">
        <v>9048</v>
      </c>
      <c r="D19" s="35">
        <v>9048</v>
      </c>
      <c r="E19" s="35">
        <v>9048</v>
      </c>
      <c r="F19" s="35">
        <v>9048</v>
      </c>
      <c r="G19" s="35">
        <v>9048</v>
      </c>
      <c r="H19" s="35">
        <v>9048</v>
      </c>
      <c r="I19" s="35">
        <v>9048</v>
      </c>
      <c r="J19" s="35">
        <v>9048</v>
      </c>
      <c r="K19" s="35">
        <v>9048</v>
      </c>
      <c r="L19" s="35">
        <v>9048</v>
      </c>
      <c r="M19" s="35">
        <v>9048</v>
      </c>
      <c r="N19" s="35">
        <v>9046</v>
      </c>
      <c r="O19" s="34">
        <f>SUM(C19:N19)</f>
        <v>108574</v>
      </c>
    </row>
    <row r="20" spans="1:15" s="6" customFormat="1" ht="13.5" customHeight="1">
      <c r="A20" s="74" t="s">
        <v>21</v>
      </c>
      <c r="B20" s="76" t="s">
        <v>83</v>
      </c>
      <c r="C20" s="35">
        <v>925</v>
      </c>
      <c r="D20" s="35">
        <v>925</v>
      </c>
      <c r="E20" s="35">
        <v>925</v>
      </c>
      <c r="F20" s="35">
        <v>925</v>
      </c>
      <c r="G20" s="35">
        <v>925</v>
      </c>
      <c r="H20" s="35">
        <v>925</v>
      </c>
      <c r="I20" s="35">
        <v>925</v>
      </c>
      <c r="J20" s="35">
        <v>925</v>
      </c>
      <c r="K20" s="35">
        <v>925</v>
      </c>
      <c r="L20" s="35">
        <v>925</v>
      </c>
      <c r="M20" s="35">
        <v>925</v>
      </c>
      <c r="N20" s="35">
        <v>925</v>
      </c>
      <c r="O20" s="34">
        <f t="shared" si="3"/>
        <v>11100</v>
      </c>
    </row>
    <row r="21" spans="1:15" s="6" customFormat="1" ht="25.5">
      <c r="A21" s="74" t="s">
        <v>22</v>
      </c>
      <c r="B21" s="76" t="s">
        <v>327</v>
      </c>
      <c r="C21" s="35">
        <v>1309</v>
      </c>
      <c r="D21" s="35">
        <v>1309</v>
      </c>
      <c r="E21" s="35">
        <v>1309</v>
      </c>
      <c r="F21" s="35">
        <v>1309</v>
      </c>
      <c r="G21" s="35">
        <v>1309</v>
      </c>
      <c r="H21" s="35">
        <v>1309</v>
      </c>
      <c r="I21" s="35">
        <v>1309</v>
      </c>
      <c r="J21" s="35">
        <v>1309</v>
      </c>
      <c r="K21" s="35">
        <v>1309</v>
      </c>
      <c r="L21" s="35">
        <v>1309</v>
      </c>
      <c r="M21" s="35">
        <v>1309</v>
      </c>
      <c r="N21" s="35">
        <v>1315</v>
      </c>
      <c r="O21" s="34">
        <f t="shared" si="3"/>
        <v>15714</v>
      </c>
    </row>
    <row r="22" spans="1:15" s="6" customFormat="1" ht="13.5" customHeight="1">
      <c r="A22" s="74" t="s">
        <v>23</v>
      </c>
      <c r="B22" s="76" t="s">
        <v>92</v>
      </c>
      <c r="C22" s="35">
        <v>1875</v>
      </c>
      <c r="D22" s="35">
        <v>19364</v>
      </c>
      <c r="E22" s="35">
        <v>42303</v>
      </c>
      <c r="F22" s="35">
        <v>41888</v>
      </c>
      <c r="G22" s="35">
        <v>22659</v>
      </c>
      <c r="H22" s="35">
        <v>19672</v>
      </c>
      <c r="I22" s="35">
        <v>2424</v>
      </c>
      <c r="J22" s="35">
        <v>2052</v>
      </c>
      <c r="K22" s="35">
        <v>2052</v>
      </c>
      <c r="L22" s="35">
        <v>1080</v>
      </c>
      <c r="M22" s="35">
        <v>191</v>
      </c>
      <c r="N22" s="35">
        <v>191</v>
      </c>
      <c r="O22" s="34">
        <f t="shared" si="3"/>
        <v>155751</v>
      </c>
    </row>
    <row r="23" spans="1:15" s="6" customFormat="1" ht="13.5" customHeight="1">
      <c r="A23" s="74" t="s">
        <v>24</v>
      </c>
      <c r="B23" s="76" t="s">
        <v>84</v>
      </c>
      <c r="C23" s="35"/>
      <c r="D23" s="35"/>
      <c r="E23" s="35">
        <v>626</v>
      </c>
      <c r="F23" s="35">
        <v>626</v>
      </c>
      <c r="G23" s="35">
        <v>1261</v>
      </c>
      <c r="H23" s="35">
        <v>1906</v>
      </c>
      <c r="I23" s="35">
        <v>3738</v>
      </c>
      <c r="J23" s="35">
        <v>3104</v>
      </c>
      <c r="K23" s="35">
        <v>3537</v>
      </c>
      <c r="L23" s="35">
        <v>3537</v>
      </c>
      <c r="M23" s="35"/>
      <c r="N23" s="35"/>
      <c r="O23" s="34">
        <f t="shared" si="3"/>
        <v>18335</v>
      </c>
    </row>
    <row r="24" spans="1:15" s="6" customFormat="1" ht="25.5">
      <c r="A24" s="74" t="s">
        <v>25</v>
      </c>
      <c r="B24" s="76" t="s">
        <v>86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4">
        <f t="shared" si="3"/>
        <v>0</v>
      </c>
    </row>
    <row r="25" spans="1:15" s="6" customFormat="1" ht="13.5" customHeight="1">
      <c r="A25" s="74" t="s">
        <v>26</v>
      </c>
      <c r="B25" s="76" t="s">
        <v>116</v>
      </c>
      <c r="C25" s="35">
        <v>7141</v>
      </c>
      <c r="D25" s="35">
        <v>855</v>
      </c>
      <c r="E25" s="35">
        <v>855</v>
      </c>
      <c r="F25" s="35">
        <v>363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4">
        <f t="shared" si="3"/>
        <v>9214</v>
      </c>
    </row>
    <row r="26" spans="1:15" s="5" customFormat="1" ht="15.75" customHeight="1">
      <c r="A26" s="77" t="s">
        <v>27</v>
      </c>
      <c r="B26" s="71" t="s">
        <v>64</v>
      </c>
      <c r="C26" s="34">
        <f>SUM(C17:C25)</f>
        <v>34759</v>
      </c>
      <c r="D26" s="34">
        <f aca="true" t="shared" si="4" ref="D26:N26">SUM(D17:D25)</f>
        <v>45962</v>
      </c>
      <c r="E26" s="34">
        <f t="shared" si="4"/>
        <v>71036</v>
      </c>
      <c r="F26" s="34">
        <f t="shared" si="4"/>
        <v>68620</v>
      </c>
      <c r="G26" s="34">
        <f t="shared" si="4"/>
        <v>49663</v>
      </c>
      <c r="H26" s="34">
        <f t="shared" si="4"/>
        <v>47321</v>
      </c>
      <c r="I26" s="34">
        <f t="shared" si="4"/>
        <v>31905</v>
      </c>
      <c r="J26" s="34">
        <f t="shared" si="4"/>
        <v>30899</v>
      </c>
      <c r="K26" s="34">
        <f t="shared" si="4"/>
        <v>31332</v>
      </c>
      <c r="L26" s="34">
        <f t="shared" si="4"/>
        <v>30360</v>
      </c>
      <c r="M26" s="34">
        <f t="shared" si="4"/>
        <v>25934</v>
      </c>
      <c r="N26" s="34">
        <f t="shared" si="4"/>
        <v>25938</v>
      </c>
      <c r="O26" s="107">
        <f t="shared" si="3"/>
        <v>493729</v>
      </c>
    </row>
    <row r="27" spans="1:15" ht="15.75">
      <c r="A27" s="77"/>
      <c r="B27" s="80" t="s">
        <v>288</v>
      </c>
      <c r="C27" s="34">
        <f>C4+C15-C26</f>
        <v>375887</v>
      </c>
      <c r="D27" s="34">
        <f aca="true" t="shared" si="5" ref="D27:N27">D4+D15-D26</f>
        <v>355019</v>
      </c>
      <c r="E27" s="34">
        <f t="shared" si="5"/>
        <v>309077</v>
      </c>
      <c r="F27" s="34">
        <f t="shared" si="5"/>
        <v>265551</v>
      </c>
      <c r="G27" s="34">
        <f t="shared" si="5"/>
        <v>240982</v>
      </c>
      <c r="H27" s="34">
        <f t="shared" si="5"/>
        <v>218755</v>
      </c>
      <c r="I27" s="34">
        <f t="shared" si="5"/>
        <v>211934</v>
      </c>
      <c r="J27" s="34">
        <f t="shared" si="5"/>
        <v>206109</v>
      </c>
      <c r="K27" s="34">
        <f t="shared" si="5"/>
        <v>199831</v>
      </c>
      <c r="L27" s="34">
        <f t="shared" si="5"/>
        <v>194525</v>
      </c>
      <c r="M27" s="34">
        <f t="shared" si="5"/>
        <v>193645</v>
      </c>
      <c r="N27" s="34">
        <f t="shared" si="5"/>
        <v>192776</v>
      </c>
      <c r="O27" s="81">
        <v>0</v>
      </c>
    </row>
    <row r="28" ht="15.75">
      <c r="A28" s="8"/>
    </row>
    <row r="29" spans="1:15" ht="15.75">
      <c r="A29"/>
      <c r="B29" s="82"/>
      <c r="C29" s="83"/>
      <c r="D29" s="83"/>
      <c r="E29"/>
      <c r="F29"/>
      <c r="G29"/>
      <c r="H29"/>
      <c r="I29"/>
      <c r="J29"/>
      <c r="K29"/>
      <c r="L29"/>
      <c r="M29"/>
      <c r="N29"/>
      <c r="O29"/>
    </row>
  </sheetData>
  <sheetProtection/>
  <mergeCells count="3">
    <mergeCell ref="B5:O5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9" r:id="rId1"/>
  <headerFooter alignWithMargins="0">
    <oddHeader>&amp;C&amp;"Times New Roman CE,Félkövér"&amp;12Előirányzat-felhasználási  terv&amp;R&amp;"Times New Roman CE,Félkövér dőlt"&amp;12 2. számú tájékoztató tábla
&amp;"Times New Roman CE,Félkövér"ezer Ft-ban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7"/>
  <sheetViews>
    <sheetView view="pageLayout" workbookViewId="0" topLeftCell="H1">
      <selection activeCell="N4" sqref="N4"/>
    </sheetView>
  </sheetViews>
  <sheetFormatPr defaultColWidth="9.00390625" defaultRowHeight="12.75"/>
  <cols>
    <col min="1" max="1" width="6.375" style="24" customWidth="1"/>
    <col min="2" max="2" width="28.50390625" style="21" customWidth="1"/>
    <col min="3" max="14" width="12.875" style="21" customWidth="1"/>
    <col min="15" max="15" width="13.875" style="21" customWidth="1"/>
    <col min="16" max="16384" width="9.375" style="21" customWidth="1"/>
  </cols>
  <sheetData>
    <row r="1" spans="1:15" ht="21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40"/>
    </row>
    <row r="2" spans="1:15" s="41" customFormat="1" ht="26.25" customHeight="1">
      <c r="A2" s="121" t="s">
        <v>38</v>
      </c>
      <c r="B2" s="120" t="s">
        <v>52</v>
      </c>
      <c r="C2" s="121" t="s">
        <v>53</v>
      </c>
      <c r="D2" s="117"/>
      <c r="E2" s="117"/>
      <c r="F2" s="117"/>
      <c r="G2" s="117"/>
      <c r="H2" s="117"/>
      <c r="I2" s="117"/>
      <c r="J2" s="118" t="s">
        <v>37</v>
      </c>
      <c r="K2" s="117"/>
      <c r="L2" s="117"/>
      <c r="M2" s="117"/>
      <c r="N2" s="117"/>
      <c r="O2" s="120" t="s">
        <v>30</v>
      </c>
    </row>
    <row r="3" spans="1:15" s="42" customFormat="1" ht="32.25" customHeight="1">
      <c r="A3" s="121"/>
      <c r="B3" s="120"/>
      <c r="C3" s="120"/>
      <c r="D3" s="37" t="s">
        <v>278</v>
      </c>
      <c r="E3" s="37" t="s">
        <v>279</v>
      </c>
      <c r="F3" s="37" t="s">
        <v>280</v>
      </c>
      <c r="G3" s="37" t="s">
        <v>328</v>
      </c>
      <c r="H3" s="37" t="s">
        <v>325</v>
      </c>
      <c r="I3" s="37" t="s">
        <v>281</v>
      </c>
      <c r="J3" s="37" t="s">
        <v>326</v>
      </c>
      <c r="K3" s="37" t="s">
        <v>332</v>
      </c>
      <c r="L3" s="37" t="s">
        <v>333</v>
      </c>
      <c r="M3" s="37" t="s">
        <v>334</v>
      </c>
      <c r="N3" s="37" t="s">
        <v>335</v>
      </c>
      <c r="O3" s="120"/>
    </row>
    <row r="4" spans="1:15" s="22" customFormat="1" ht="12.75" customHeight="1">
      <c r="A4" s="38">
        <v>1</v>
      </c>
      <c r="B4" s="45">
        <v>2</v>
      </c>
      <c r="C4" s="45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 t="s">
        <v>308</v>
      </c>
    </row>
    <row r="5" spans="1:15" s="22" customFormat="1" ht="55.5" customHeight="1">
      <c r="A5" s="91" t="s">
        <v>9</v>
      </c>
      <c r="B5" s="23" t="s">
        <v>324</v>
      </c>
      <c r="C5" s="46"/>
      <c r="D5" s="90" t="s">
        <v>324</v>
      </c>
      <c r="E5" s="90" t="s">
        <v>324</v>
      </c>
      <c r="F5" s="90" t="s">
        <v>324</v>
      </c>
      <c r="G5" s="90" t="s">
        <v>324</v>
      </c>
      <c r="H5" s="90" t="s">
        <v>324</v>
      </c>
      <c r="I5" s="90" t="s">
        <v>324</v>
      </c>
      <c r="J5" s="90" t="s">
        <v>324</v>
      </c>
      <c r="K5" s="90" t="s">
        <v>324</v>
      </c>
      <c r="L5" s="90" t="s">
        <v>324</v>
      </c>
      <c r="M5" s="90" t="s">
        <v>324</v>
      </c>
      <c r="N5" s="90" t="s">
        <v>324</v>
      </c>
      <c r="O5" s="92">
        <f>SUM(D5:N5)</f>
        <v>0</v>
      </c>
    </row>
    <row r="6" spans="1:15" s="22" customFormat="1" ht="54.75" customHeight="1">
      <c r="A6" s="91" t="s">
        <v>10</v>
      </c>
      <c r="B6" s="105" t="s">
        <v>324</v>
      </c>
      <c r="C6" s="46" t="s">
        <v>323</v>
      </c>
      <c r="D6" s="106" t="s">
        <v>324</v>
      </c>
      <c r="E6" s="106" t="s">
        <v>324</v>
      </c>
      <c r="F6" s="106" t="s">
        <v>324</v>
      </c>
      <c r="G6" s="106" t="s">
        <v>324</v>
      </c>
      <c r="H6" s="106" t="s">
        <v>324</v>
      </c>
      <c r="I6" s="106" t="s">
        <v>324</v>
      </c>
      <c r="J6" s="106" t="s">
        <v>324</v>
      </c>
      <c r="K6" s="106" t="s">
        <v>324</v>
      </c>
      <c r="L6" s="106" t="s">
        <v>324</v>
      </c>
      <c r="M6" s="106" t="s">
        <v>324</v>
      </c>
      <c r="N6" s="106" t="s">
        <v>324</v>
      </c>
      <c r="O6" s="92">
        <f>SUM(D6:N6)</f>
        <v>0</v>
      </c>
    </row>
    <row r="7" spans="1:15" ht="19.5" customHeight="1">
      <c r="A7" s="119" t="s">
        <v>30</v>
      </c>
      <c r="B7" s="119"/>
      <c r="C7" s="43"/>
      <c r="D7" s="44">
        <f>SUM(D5:D6)</f>
        <v>0</v>
      </c>
      <c r="E7" s="44">
        <f aca="true" t="shared" si="0" ref="E7:O7">SUM(E5:E6)</f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>
        <f t="shared" si="0"/>
        <v>0</v>
      </c>
      <c r="M7" s="44">
        <f t="shared" si="0"/>
        <v>0</v>
      </c>
      <c r="N7" s="44">
        <f t="shared" si="0"/>
        <v>0</v>
      </c>
      <c r="O7" s="93">
        <f t="shared" si="0"/>
        <v>0</v>
      </c>
    </row>
    <row r="9" ht="12.75" customHeight="1"/>
  </sheetData>
  <sheetProtection/>
  <mergeCells count="7">
    <mergeCell ref="D2:I2"/>
    <mergeCell ref="J2:N2"/>
    <mergeCell ref="A7:B7"/>
    <mergeCell ref="O2:O3"/>
    <mergeCell ref="A2:A3"/>
    <mergeCell ref="B2:B3"/>
    <mergeCell ref="C2:C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r:id="rId1"/>
  <headerFooter alignWithMargins="0">
    <oddHeader>&amp;C&amp;"Times New Roman CE,Félkövér"&amp;12Többéves kihatással járó döntések számszerűsítése 
évenkénti bontásban és összesítve célok szerint&amp;R&amp;"Times New Roman CE,Félkövér dőlt"&amp;12 3. számú tájékoztató tábla
&amp;"Times New Roman CE,Félkövér"ezer Ft-ban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view="pageLayout" workbookViewId="0" topLeftCell="A4">
      <selection activeCell="E14" sqref="E14"/>
    </sheetView>
  </sheetViews>
  <sheetFormatPr defaultColWidth="9.00390625" defaultRowHeight="12.75"/>
  <cols>
    <col min="1" max="1" width="5.875" style="67" customWidth="1"/>
    <col min="2" max="2" width="67.125" style="61" customWidth="1"/>
    <col min="3" max="3" width="18.125" style="61" customWidth="1"/>
    <col min="4" max="16384" width="9.375" style="61" customWidth="1"/>
  </cols>
  <sheetData>
    <row r="1" spans="1:3" s="57" customFormat="1" ht="13.5">
      <c r="A1" s="56"/>
      <c r="C1" s="1"/>
    </row>
    <row r="2" spans="1:3" s="2" customFormat="1" ht="48" customHeight="1">
      <c r="A2" s="58" t="s">
        <v>7</v>
      </c>
      <c r="B2" s="11" t="s">
        <v>8</v>
      </c>
      <c r="C2" s="11" t="s">
        <v>39</v>
      </c>
    </row>
    <row r="3" spans="1:3" s="2" customFormat="1" ht="13.5" customHeight="1">
      <c r="A3" s="58">
        <v>1</v>
      </c>
      <c r="B3" s="11">
        <v>2</v>
      </c>
      <c r="C3" s="11">
        <v>3</v>
      </c>
    </row>
    <row r="4" spans="1:3" ht="18" customHeight="1">
      <c r="A4" s="59" t="s">
        <v>9</v>
      </c>
      <c r="B4" s="55" t="s">
        <v>79</v>
      </c>
      <c r="C4" s="60">
        <v>0</v>
      </c>
    </row>
    <row r="5" spans="1:3" ht="18" customHeight="1">
      <c r="A5" s="59" t="s">
        <v>10</v>
      </c>
      <c r="B5" s="55" t="s">
        <v>80</v>
      </c>
      <c r="C5" s="60">
        <v>0</v>
      </c>
    </row>
    <row r="6" spans="1:3" ht="18" customHeight="1">
      <c r="A6" s="59" t="s">
        <v>11</v>
      </c>
      <c r="B6" s="55" t="s">
        <v>66</v>
      </c>
      <c r="C6" s="60">
        <v>0</v>
      </c>
    </row>
    <row r="7" spans="1:3" ht="18" customHeight="1">
      <c r="A7" s="59" t="s">
        <v>12</v>
      </c>
      <c r="B7" s="55" t="s">
        <v>67</v>
      </c>
      <c r="C7" s="60"/>
    </row>
    <row r="8" spans="1:3" ht="18" customHeight="1">
      <c r="A8" s="59" t="s">
        <v>13</v>
      </c>
      <c r="B8" s="55" t="s">
        <v>74</v>
      </c>
      <c r="C8" s="60">
        <f>SUM(C9:C15)</f>
        <v>0</v>
      </c>
    </row>
    <row r="9" spans="1:3" ht="18" customHeight="1">
      <c r="A9" s="59" t="s">
        <v>14</v>
      </c>
      <c r="B9" s="55" t="s">
        <v>75</v>
      </c>
      <c r="C9" s="60" t="s">
        <v>324</v>
      </c>
    </row>
    <row r="10" spans="1:3" ht="18" customHeight="1">
      <c r="A10" s="59" t="s">
        <v>15</v>
      </c>
      <c r="B10" s="62" t="s">
        <v>76</v>
      </c>
      <c r="C10" s="60"/>
    </row>
    <row r="11" spans="1:3" ht="18" customHeight="1">
      <c r="A11" s="59" t="s">
        <v>16</v>
      </c>
      <c r="B11" s="62" t="s">
        <v>329</v>
      </c>
      <c r="C11" s="60"/>
    </row>
    <row r="12" spans="1:3" ht="18" customHeight="1">
      <c r="A12" s="59" t="s">
        <v>17</v>
      </c>
      <c r="B12" s="62" t="s">
        <v>77</v>
      </c>
      <c r="C12" s="60">
        <v>0</v>
      </c>
    </row>
    <row r="13" spans="1:3" ht="18" customHeight="1">
      <c r="A13" s="59" t="s">
        <v>18</v>
      </c>
      <c r="B13" s="62" t="s">
        <v>78</v>
      </c>
      <c r="C13" s="60"/>
    </row>
    <row r="14" spans="1:3" ht="18" customHeight="1">
      <c r="A14" s="59" t="s">
        <v>19</v>
      </c>
      <c r="B14" s="62" t="s">
        <v>2</v>
      </c>
      <c r="C14" s="60" t="s">
        <v>324</v>
      </c>
    </row>
    <row r="15" spans="1:3" ht="22.5" customHeight="1">
      <c r="A15" s="59" t="s">
        <v>20</v>
      </c>
      <c r="B15" s="62" t="s">
        <v>3</v>
      </c>
      <c r="C15" s="60" t="s">
        <v>324</v>
      </c>
    </row>
    <row r="16" spans="1:3" ht="18" customHeight="1">
      <c r="A16" s="59" t="s">
        <v>21</v>
      </c>
      <c r="B16" s="55" t="s">
        <v>68</v>
      </c>
      <c r="C16" s="60">
        <v>151</v>
      </c>
    </row>
    <row r="17" spans="1:3" ht="18" customHeight="1">
      <c r="A17" s="59" t="s">
        <v>22</v>
      </c>
      <c r="B17" s="55" t="s">
        <v>69</v>
      </c>
      <c r="C17" s="60"/>
    </row>
    <row r="18" spans="1:3" ht="18" customHeight="1">
      <c r="A18" s="59" t="s">
        <v>23</v>
      </c>
      <c r="B18" s="55" t="s">
        <v>70</v>
      </c>
      <c r="C18" s="60"/>
    </row>
    <row r="19" spans="1:3" ht="18" customHeight="1">
      <c r="A19" s="59" t="s">
        <v>24</v>
      </c>
      <c r="B19" s="55" t="s">
        <v>71</v>
      </c>
      <c r="C19" s="60"/>
    </row>
    <row r="20" spans="1:3" ht="18" customHeight="1">
      <c r="A20" s="59" t="s">
        <v>25</v>
      </c>
      <c r="B20" s="55" t="s">
        <v>72</v>
      </c>
      <c r="C20" s="60"/>
    </row>
    <row r="21" spans="1:3" ht="18" customHeight="1">
      <c r="A21" s="63"/>
      <c r="B21" s="64" t="s">
        <v>31</v>
      </c>
      <c r="C21" s="65">
        <v>151</v>
      </c>
    </row>
    <row r="22" spans="1:3" ht="8.25" customHeight="1">
      <c r="A22" s="66"/>
      <c r="B22" s="122"/>
      <c r="C22" s="122"/>
    </row>
  </sheetData>
  <sheetProtection/>
  <mergeCells count="1">
    <mergeCell ref="B22:C22"/>
  </mergeCells>
  <printOptions horizontalCentered="1"/>
  <pageMargins left="0.7874015748031497" right="0.7874015748031497" top="1.6141732283464567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CE,Félkövér"&amp;12Tiszaroff Község Önkormányzata által adott 
közvetett támogatások
(kedvezmények)
&amp;R&amp;"Times New Roman CE,Dőlt"&amp;11 4&amp;"Times New Roman CE,Félkövér dőlt". számú tájékoztató tábla
&amp;"Times New Roman CE,Félkövér"ezer Ft-ban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view="pageLayout" workbookViewId="0" topLeftCell="A7">
      <selection activeCell="D19" sqref="D19"/>
    </sheetView>
  </sheetViews>
  <sheetFormatPr defaultColWidth="9.00390625" defaultRowHeight="12.75"/>
  <cols>
    <col min="1" max="1" width="7.00390625" style="87" customWidth="1"/>
    <col min="2" max="2" width="39.50390625" style="87" customWidth="1"/>
    <col min="3" max="3" width="10.375" style="87" customWidth="1"/>
    <col min="4" max="4" width="13.125" style="87" bestFit="1" customWidth="1"/>
    <col min="5" max="5" width="13.125" style="87" customWidth="1"/>
    <col min="6" max="6" width="12.875" style="87" customWidth="1"/>
    <col min="7" max="16384" width="9.375" style="87" customWidth="1"/>
  </cols>
  <sheetData>
    <row r="1" spans="1:6" ht="15">
      <c r="A1" s="48"/>
      <c r="B1" s="49"/>
      <c r="C1" s="50"/>
      <c r="D1" s="49"/>
      <c r="E1" s="126" t="s">
        <v>277</v>
      </c>
      <c r="F1" s="126"/>
    </row>
    <row r="2" spans="1:6" ht="15">
      <c r="A2" s="123" t="s">
        <v>7</v>
      </c>
      <c r="B2" s="124" t="s">
        <v>289</v>
      </c>
      <c r="C2" s="125" t="s">
        <v>90</v>
      </c>
      <c r="D2" s="125"/>
      <c r="E2" s="125"/>
      <c r="F2" s="125"/>
    </row>
    <row r="3" spans="1:6" ht="15">
      <c r="A3" s="123"/>
      <c r="B3" s="124"/>
      <c r="C3" s="39" t="s">
        <v>278</v>
      </c>
      <c r="D3" s="39" t="s">
        <v>279</v>
      </c>
      <c r="E3" s="39" t="s">
        <v>280</v>
      </c>
      <c r="F3" s="39" t="s">
        <v>328</v>
      </c>
    </row>
    <row r="4" spans="1:6" ht="15">
      <c r="A4" s="39">
        <v>1</v>
      </c>
      <c r="B4" s="47">
        <v>2</v>
      </c>
      <c r="C4" s="47">
        <v>3</v>
      </c>
      <c r="D4" s="39">
        <v>4</v>
      </c>
      <c r="E4" s="39">
        <v>5</v>
      </c>
      <c r="F4" s="39">
        <v>6</v>
      </c>
    </row>
    <row r="5" spans="1:6" ht="30">
      <c r="A5" s="51" t="s">
        <v>9</v>
      </c>
      <c r="B5" s="53" t="s">
        <v>309</v>
      </c>
      <c r="C5" s="88">
        <v>10830</v>
      </c>
      <c r="D5" s="89">
        <v>10830</v>
      </c>
      <c r="E5" s="89">
        <v>10830</v>
      </c>
      <c r="F5" s="89">
        <v>10830</v>
      </c>
    </row>
    <row r="6" spans="1:6" ht="60">
      <c r="A6" s="51" t="s">
        <v>10</v>
      </c>
      <c r="B6" s="53" t="s">
        <v>282</v>
      </c>
      <c r="C6" s="88">
        <v>0</v>
      </c>
      <c r="D6" s="88">
        <v>0</v>
      </c>
      <c r="E6" s="88">
        <v>0</v>
      </c>
      <c r="F6" s="88">
        <v>0</v>
      </c>
    </row>
    <row r="7" spans="1:6" ht="15">
      <c r="A7" s="51" t="s">
        <v>11</v>
      </c>
      <c r="B7" s="52" t="s">
        <v>283</v>
      </c>
      <c r="C7" s="88">
        <v>0</v>
      </c>
      <c r="D7" s="89">
        <v>0</v>
      </c>
      <c r="E7" s="89">
        <v>0</v>
      </c>
      <c r="F7" s="89">
        <v>0</v>
      </c>
    </row>
    <row r="8" spans="1:6" ht="60">
      <c r="A8" s="51" t="s">
        <v>12</v>
      </c>
      <c r="B8" s="53" t="s">
        <v>290</v>
      </c>
      <c r="C8" s="88">
        <v>0</v>
      </c>
      <c r="D8" s="89">
        <v>0</v>
      </c>
      <c r="E8" s="89">
        <v>0</v>
      </c>
      <c r="F8" s="89">
        <v>0</v>
      </c>
    </row>
    <row r="9" spans="1:6" ht="15">
      <c r="A9" s="51" t="s">
        <v>13</v>
      </c>
      <c r="B9" s="52" t="s">
        <v>284</v>
      </c>
      <c r="C9" s="88">
        <v>20</v>
      </c>
      <c r="D9" s="88">
        <v>20</v>
      </c>
      <c r="E9" s="88">
        <v>20</v>
      </c>
      <c r="F9" s="88">
        <v>20</v>
      </c>
    </row>
    <row r="10" spans="1:6" ht="15">
      <c r="A10" s="51" t="s">
        <v>14</v>
      </c>
      <c r="B10" s="52" t="s">
        <v>89</v>
      </c>
      <c r="C10" s="88">
        <v>0</v>
      </c>
      <c r="D10" s="88">
        <v>0</v>
      </c>
      <c r="E10" s="88">
        <v>0</v>
      </c>
      <c r="F10" s="88">
        <v>0</v>
      </c>
    </row>
    <row r="11" spans="1:6" ht="15">
      <c r="A11" s="39"/>
      <c r="B11" s="54" t="s">
        <v>291</v>
      </c>
      <c r="C11" s="86">
        <f>SUM(C5:C10)</f>
        <v>10850</v>
      </c>
      <c r="D11" s="86">
        <f>SUM(D5:D10)</f>
        <v>10850</v>
      </c>
      <c r="E11" s="86">
        <f>SUM(E5:E10)</f>
        <v>10850</v>
      </c>
      <c r="F11" s="86">
        <f>SUM(F5:F10)</f>
        <v>10850</v>
      </c>
    </row>
    <row r="12" spans="1:6" ht="28.5">
      <c r="A12" s="39" t="s">
        <v>292</v>
      </c>
      <c r="B12" s="54" t="s">
        <v>293</v>
      </c>
      <c r="C12" s="86">
        <f>C11/2</f>
        <v>5425</v>
      </c>
      <c r="D12" s="86">
        <f>D11/2</f>
        <v>5425</v>
      </c>
      <c r="E12" s="86">
        <f>E11/2</f>
        <v>5425</v>
      </c>
      <c r="F12" s="86">
        <f>F11/2</f>
        <v>5425</v>
      </c>
    </row>
    <row r="13" spans="1:6" ht="42.75">
      <c r="A13" s="39" t="s">
        <v>294</v>
      </c>
      <c r="B13" s="54" t="s">
        <v>295</v>
      </c>
      <c r="C13" s="86">
        <v>0</v>
      </c>
      <c r="D13" s="86">
        <v>0</v>
      </c>
      <c r="E13" s="86">
        <v>0</v>
      </c>
      <c r="F13" s="86">
        <v>0</v>
      </c>
    </row>
    <row r="14" spans="1:6" ht="42.75">
      <c r="A14" s="39" t="s">
        <v>296</v>
      </c>
      <c r="B14" s="54" t="s">
        <v>297</v>
      </c>
      <c r="C14" s="86">
        <f>C12-C13</f>
        <v>5425</v>
      </c>
      <c r="D14" s="86">
        <f>D12-D13</f>
        <v>5425</v>
      </c>
      <c r="E14" s="86">
        <f>E12-E13</f>
        <v>5425</v>
      </c>
      <c r="F14" s="86">
        <f>F12-F13</f>
        <v>5425</v>
      </c>
    </row>
  </sheetData>
  <sheetProtection/>
  <mergeCells count="4">
    <mergeCell ref="A2:A3"/>
    <mergeCell ref="B2:B3"/>
    <mergeCell ref="C2:F2"/>
    <mergeCell ref="E1:F1"/>
  </mergeCells>
  <printOptions/>
  <pageMargins left="0.7086614173228347" right="0.7086614173228347" top="1.4566929133858268" bottom="0.7480314960629921" header="0.31496062992125984" footer="0.31496062992125984"/>
  <pageSetup horizontalDpi="600" verticalDpi="600" orientation="portrait" paperSize="9" r:id="rId1"/>
  <headerFooter>
    <oddHeader>&amp;C&amp;"Times New Roman CE,Félkövér"&amp;11
Tiszaroff Község Önkormányzata saját bevételeinek és adósságot keletkeztető ügyleteiből eredő fizetési kötelezettségeinek várható összegei &amp;R&amp;"Times New Roman CE,Félkövér dőlt"&amp;12 5. számú táj. tábla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</cp:lastModifiedBy>
  <cp:lastPrinted>2021-02-16T07:34:00Z</cp:lastPrinted>
  <dcterms:created xsi:type="dcterms:W3CDTF">1999-10-30T10:30:45Z</dcterms:created>
  <dcterms:modified xsi:type="dcterms:W3CDTF">2021-02-16T07:36:30Z</dcterms:modified>
  <cp:category/>
  <cp:version/>
  <cp:contentType/>
  <cp:contentStatus/>
</cp:coreProperties>
</file>