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NB\Desktop\Járdánháza testüleire\Járdánháza zárszámadás\zárszámadás\"/>
    </mc:Choice>
  </mc:AlternateContent>
  <xr:revisionPtr revIDLastSave="0" documentId="13_ncr:1_{1611146D-BB18-48F7-B8EF-20ABB5043BD5}" xr6:coauthVersionLast="45" xr6:coauthVersionMax="45" xr10:uidLastSave="{00000000-0000-0000-0000-000000000000}"/>
  <bookViews>
    <workbookView xWindow="-120" yWindow="-120" windowWidth="20730" windowHeight="11160" activeTab="11" xr2:uid="{00000000-000D-0000-FFFF-FFFF00000000}"/>
  </bookViews>
  <sheets>
    <sheet name="1." sheetId="1" r:id="rId1"/>
    <sheet name="2." sheetId="2" r:id="rId2"/>
    <sheet name="2.a" sheetId="3" r:id="rId3"/>
    <sheet name="3" sheetId="6" r:id="rId4"/>
    <sheet name="3.a" sheetId="5" r:id="rId5"/>
    <sheet name="4." sheetId="19" r:id="rId6"/>
    <sheet name="5." sheetId="16" r:id="rId7"/>
    <sheet name="6." sheetId="21" r:id="rId8"/>
    <sheet name="7." sheetId="20" r:id="rId9"/>
    <sheet name="8." sheetId="23" r:id="rId10"/>
    <sheet name="9." sheetId="24" r:id="rId11"/>
    <sheet name="10." sheetId="25" r:id="rId12"/>
  </sheets>
  <definedNames>
    <definedName name="_xlnm.Print_Area" localSheetId="0">'1.'!$A$1:$E$48</definedName>
    <definedName name="_xlnm.Print_Area" localSheetId="10">'9.'!$A:$F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1" l="1"/>
  <c r="C48" i="16"/>
  <c r="B48" i="16"/>
  <c r="D18" i="5"/>
  <c r="C18" i="5"/>
  <c r="D66" i="2"/>
  <c r="C66" i="2"/>
  <c r="D40" i="1"/>
  <c r="E38" i="1"/>
  <c r="E39" i="1"/>
  <c r="D39" i="1"/>
  <c r="C39" i="1"/>
  <c r="E34" i="1"/>
  <c r="E35" i="1"/>
  <c r="E36" i="1"/>
  <c r="E31" i="1"/>
  <c r="D15" i="1"/>
  <c r="C44" i="16" l="1"/>
  <c r="B44" i="16"/>
  <c r="C42" i="16"/>
  <c r="B42" i="16"/>
  <c r="C18" i="1"/>
  <c r="D47" i="2"/>
  <c r="H15" i="21" l="1"/>
  <c r="D13" i="21"/>
  <c r="D14" i="5"/>
  <c r="C14" i="5"/>
  <c r="B14" i="5"/>
  <c r="D60" i="2"/>
  <c r="C60" i="2"/>
  <c r="B37" i="1"/>
  <c r="D37" i="1"/>
  <c r="C37" i="1"/>
  <c r="C40" i="1" s="1"/>
  <c r="C23" i="1"/>
  <c r="C26" i="1" s="1"/>
  <c r="B23" i="1"/>
  <c r="B18" i="5" l="1"/>
  <c r="E17" i="1"/>
  <c r="E19" i="1"/>
  <c r="E21" i="1"/>
  <c r="E28" i="1"/>
  <c r="E32" i="1"/>
  <c r="E43" i="1"/>
  <c r="E7" i="1"/>
  <c r="E8" i="1"/>
  <c r="E9" i="1"/>
  <c r="E11" i="1"/>
  <c r="E14" i="1"/>
  <c r="E6" i="1"/>
  <c r="E46" i="2"/>
  <c r="E48" i="2"/>
  <c r="E49" i="2"/>
  <c r="E50" i="2"/>
  <c r="E53" i="2"/>
  <c r="E55" i="2"/>
  <c r="E56" i="2"/>
  <c r="E57" i="2"/>
  <c r="E58" i="2"/>
  <c r="E64" i="2"/>
  <c r="E37" i="2"/>
  <c r="E38" i="2"/>
  <c r="E41" i="2"/>
  <c r="E29" i="2"/>
  <c r="E31" i="2"/>
  <c r="E33" i="2"/>
  <c r="E34" i="2"/>
  <c r="E22" i="2"/>
  <c r="E23" i="2"/>
  <c r="E25" i="2"/>
  <c r="E26" i="2"/>
  <c r="E28" i="2"/>
  <c r="E21" i="2"/>
  <c r="E10" i="2"/>
  <c r="E6" i="2"/>
  <c r="E16" i="2"/>
  <c r="E17" i="2"/>
  <c r="B66" i="2" l="1"/>
  <c r="G15" i="21" l="1"/>
  <c r="F15" i="21"/>
  <c r="F18" i="16"/>
  <c r="E18" i="16"/>
  <c r="F15" i="16"/>
  <c r="E15" i="16"/>
  <c r="B8" i="16"/>
  <c r="D28" i="5"/>
  <c r="C28" i="5"/>
  <c r="B28" i="5"/>
  <c r="B60" i="2"/>
  <c r="C15" i="25" l="1"/>
  <c r="D15" i="25"/>
  <c r="E15" i="25"/>
  <c r="F15" i="25"/>
  <c r="G15" i="25"/>
  <c r="H15" i="25"/>
  <c r="B15" i="25"/>
  <c r="I15" i="25"/>
  <c r="F10" i="24"/>
  <c r="E10" i="24"/>
  <c r="D10" i="24"/>
  <c r="C10" i="24"/>
  <c r="C10" i="23"/>
  <c r="D10" i="23"/>
  <c r="E10" i="23"/>
  <c r="B10" i="23"/>
  <c r="G19" i="21"/>
  <c r="G20" i="21" s="1"/>
  <c r="H19" i="21"/>
  <c r="F19" i="21"/>
  <c r="F20" i="21" s="1"/>
  <c r="C17" i="21"/>
  <c r="D17" i="21"/>
  <c r="B17" i="21"/>
  <c r="B13" i="21"/>
  <c r="B17" i="6"/>
  <c r="B18" i="21" l="1"/>
  <c r="D18" i="21"/>
  <c r="C18" i="21"/>
  <c r="H20" i="21"/>
  <c r="F22" i="16"/>
  <c r="E22" i="16"/>
  <c r="E19" i="16"/>
  <c r="F9" i="16"/>
  <c r="F12" i="16" s="1"/>
  <c r="E9" i="16"/>
  <c r="E12" i="16" s="1"/>
  <c r="C14" i="16"/>
  <c r="B14" i="16"/>
  <c r="C22" i="16"/>
  <c r="B22" i="16"/>
  <c r="C20" i="16"/>
  <c r="B20" i="16"/>
  <c r="C17" i="16"/>
  <c r="C18" i="16" s="1"/>
  <c r="B17" i="16"/>
  <c r="B18" i="16" s="1"/>
  <c r="C12" i="16"/>
  <c r="B12" i="16"/>
  <c r="C8" i="16"/>
  <c r="C23" i="16" l="1"/>
  <c r="B23" i="16"/>
  <c r="E24" i="16"/>
  <c r="F19" i="16"/>
  <c r="F24" i="16" s="1"/>
  <c r="C15" i="16"/>
  <c r="B15" i="16"/>
  <c r="D32" i="5"/>
  <c r="C32" i="5"/>
  <c r="B32" i="5"/>
  <c r="G13" i="3" l="1"/>
  <c r="G12" i="3"/>
  <c r="C6" i="3"/>
  <c r="C14" i="3" s="1"/>
  <c r="D6" i="3"/>
  <c r="D14" i="3" s="1"/>
  <c r="E6" i="3"/>
  <c r="E14" i="3" s="1"/>
  <c r="F6" i="3"/>
  <c r="F14" i="3" s="1"/>
  <c r="B6" i="3"/>
  <c r="G14" i="3" s="1"/>
  <c r="G7" i="3"/>
  <c r="G8" i="3"/>
  <c r="G9" i="3"/>
  <c r="G10" i="3"/>
  <c r="G11" i="3"/>
  <c r="G6" i="3" l="1"/>
  <c r="B10" i="6"/>
  <c r="C19" i="5"/>
  <c r="D19" i="5"/>
  <c r="B19" i="5"/>
  <c r="B67" i="2" l="1"/>
  <c r="C67" i="2"/>
  <c r="D67" i="2"/>
  <c r="E60" i="2"/>
  <c r="C51" i="2"/>
  <c r="D51" i="2"/>
  <c r="B51" i="2"/>
  <c r="C47" i="2"/>
  <c r="B47" i="2"/>
  <c r="C42" i="2"/>
  <c r="D42" i="2"/>
  <c r="B42" i="2"/>
  <c r="C35" i="2"/>
  <c r="D35" i="2"/>
  <c r="B35" i="2"/>
  <c r="D27" i="2"/>
  <c r="C27" i="2"/>
  <c r="B27" i="2"/>
  <c r="C24" i="2"/>
  <c r="D24" i="2"/>
  <c r="B24" i="2"/>
  <c r="C19" i="2"/>
  <c r="D19" i="2"/>
  <c r="B19" i="2"/>
  <c r="C15" i="2"/>
  <c r="D15" i="2"/>
  <c r="B15" i="2"/>
  <c r="C45" i="1"/>
  <c r="C46" i="1" s="1"/>
  <c r="D45" i="1"/>
  <c r="B45" i="1"/>
  <c r="B46" i="1" s="1"/>
  <c r="D23" i="1"/>
  <c r="D18" i="1"/>
  <c r="B18" i="1"/>
  <c r="D13" i="1"/>
  <c r="C13" i="1"/>
  <c r="C15" i="1" s="1"/>
  <c r="B13" i="1"/>
  <c r="B15" i="1" s="1"/>
  <c r="E67" i="2" l="1"/>
  <c r="E51" i="2"/>
  <c r="E47" i="2"/>
  <c r="E35" i="2"/>
  <c r="E24" i="2"/>
  <c r="E15" i="2"/>
  <c r="E37" i="1"/>
  <c r="E23" i="1"/>
  <c r="E13" i="1"/>
  <c r="E18" i="1"/>
  <c r="E25" i="1"/>
  <c r="E42" i="2"/>
  <c r="E66" i="2"/>
  <c r="D46" i="1"/>
  <c r="E46" i="1" s="1"/>
  <c r="E45" i="1"/>
  <c r="E27" i="2"/>
  <c r="E19" i="2"/>
  <c r="B26" i="1"/>
  <c r="B40" i="1" s="1"/>
  <c r="B48" i="1" s="1"/>
  <c r="C48" i="1"/>
  <c r="C43" i="2"/>
  <c r="D43" i="2"/>
  <c r="D26" i="1"/>
  <c r="B43" i="2"/>
  <c r="D20" i="2"/>
  <c r="B20" i="2"/>
  <c r="C20" i="2"/>
  <c r="E15" i="1"/>
  <c r="E43" i="2" l="1"/>
  <c r="E20" i="2"/>
  <c r="E26" i="1"/>
  <c r="D61" i="2"/>
  <c r="C61" i="2"/>
  <c r="C69" i="2" s="1"/>
  <c r="B61" i="2"/>
  <c r="B69" i="2" s="1"/>
  <c r="E40" i="1"/>
  <c r="D69" i="2" l="1"/>
  <c r="E69" i="2" s="1"/>
  <c r="E61" i="2"/>
  <c r="D48" i="1"/>
  <c r="E48" i="1" s="1"/>
  <c r="B33" i="5"/>
  <c r="C33" i="5"/>
  <c r="D33" i="5"/>
</calcChain>
</file>

<file path=xl/sharedStrings.xml><?xml version="1.0" encoding="utf-8"?>
<sst xmlns="http://schemas.openxmlformats.org/spreadsheetml/2006/main" count="501" uniqueCount="328">
  <si>
    <t>1. melléklet:</t>
  </si>
  <si>
    <t>Helyi önkormányzatok müködésének általános támogatása</t>
  </si>
  <si>
    <t>Települési önkormányzat egyes köznevelési feladatainak támogatása</t>
  </si>
  <si>
    <t>Települési önkormányzatok kulturális feladatainak támogatása</t>
  </si>
  <si>
    <t>Müködési célú központosított előirányzatok</t>
  </si>
  <si>
    <t>Önkormányzatok működési támogatásai</t>
  </si>
  <si>
    <t>Müködési célú támogatások államháztartáson belülről</t>
  </si>
  <si>
    <t>Ered. ei.</t>
  </si>
  <si>
    <t>Mód. ei.</t>
  </si>
  <si>
    <t>Teljesítés</t>
  </si>
  <si>
    <t>Telj. %</t>
  </si>
  <si>
    <t xml:space="preserve">Települési önk. szociális, gyermekjóléti és gyermekétkeztetési feladatok </t>
  </si>
  <si>
    <t>Működési célú költségvetési támogatásoki és kiegészítő támogatások</t>
  </si>
  <si>
    <t>Elszámolásból származó bevételek</t>
  </si>
  <si>
    <t>Egyéb működési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</si>
  <si>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</si>
  <si>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</si>
  <si>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Felhalmozási célú támogatások államháztartáson belülről</t>
  </si>
  <si>
    <t>Gépjárműadók</t>
  </si>
  <si>
    <t>Értékesítési és forgalmi adók (iparűzési adó)</t>
  </si>
  <si>
    <t>Termékek és szolgáltatások adói</t>
  </si>
  <si>
    <t>Egyéb közhatalmi bevételek</t>
  </si>
  <si>
    <t>Pótlék, bírság</t>
  </si>
  <si>
    <t>Közhatalmi bevételek</t>
  </si>
  <si>
    <t>Szolgáltatások ellenértéke</t>
  </si>
  <si>
    <t>Kiszámlázott általános forgalmi adó</t>
  </si>
  <si>
    <t>Egyéb kapott (járó) kamatok és kamatjellegű bevételek</t>
  </si>
  <si>
    <t>Működési bevételek</t>
  </si>
  <si>
    <t>KÖLTSÉGVETÉSI BEVÉTELEK</t>
  </si>
  <si>
    <t>Hitel-, kölcsönfelvétel pénzügyi vállalkozástól</t>
  </si>
  <si>
    <t>Előző évi költségvetési maradványának igénybevétele</t>
  </si>
  <si>
    <t>Államháztartáson belüli megelőlegzések</t>
  </si>
  <si>
    <t>Belföldi finanszírozási bevételek</t>
  </si>
  <si>
    <t>FINANSZÍROZÁSI BEVÉTELEK</t>
  </si>
  <si>
    <t>BEVÉTELEK ÖSSZESEN</t>
  </si>
  <si>
    <t>Béren kívüli juttatások</t>
  </si>
  <si>
    <t>Közlekedési költségtérítés</t>
  </si>
  <si>
    <t>Foglalkoztatottak egyéb személyi juttatásai</t>
  </si>
  <si>
    <t>Választott tisztségviselők juttatásai</t>
  </si>
  <si>
    <t>Foglalkoztatottak személyi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</si>
  <si>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</si>
  <si>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</si>
  <si>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</si>
  <si>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</si>
  <si>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</si>
  <si>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Készletbeszerzés</t>
  </si>
  <si>
    <t>Kommunikációs szolgáltatások</t>
  </si>
  <si>
    <t>Szolgáltatási kiadások</t>
  </si>
  <si>
    <t>Kiküldetések, reklám- és propagandakiadások</t>
  </si>
  <si>
    <t>Szakmai anyagok beszerzése</t>
  </si>
  <si>
    <t>Üzemeltetési anyagok beszerzése</t>
  </si>
  <si>
    <t>Közüzemi díjak</t>
  </si>
  <si>
    <t>Vásárolt élelmezés</t>
  </si>
  <si>
    <t>Bérleti és lízing díjak</t>
  </si>
  <si>
    <t>Informatikai szolgáltatások igénybevétele</t>
  </si>
  <si>
    <t>Egyéb kommunikációs szolgáltatások</t>
  </si>
  <si>
    <t>Karbantartási, kisjavítási szolgáltatások</t>
  </si>
  <si>
    <t>Szakmai tevékenységet segítő szolgáltatások</t>
  </si>
  <si>
    <t>Egyéb szolgáltatások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</si>
  <si>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</si>
  <si>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</si>
  <si>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</si>
  <si>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</si>
  <si>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</si>
  <si>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</si>
  <si>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</si>
  <si>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</si>
  <si>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</si>
  <si>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</si>
  <si>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</si>
  <si>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</si>
  <si>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</si>
  <si>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</si>
  <si>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</si>
  <si>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</si>
  <si>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</si>
  <si>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</si>
  <si>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</si>
  <si>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Beruházások</t>
  </si>
  <si>
    <t>KÖLTSÉGVETÉSI KIADÁSOK</t>
  </si>
  <si>
    <t>Hitel-, kölcsöntörlesztés államháztartáson kívülre</t>
  </si>
  <si>
    <t>Államháztartáson belüli megelőlegzések visszafizetése</t>
  </si>
  <si>
    <t>Belföldi finanszírozási kiadások</t>
  </si>
  <si>
    <t>FINANSZÍROZÁSI KIADÁSOK</t>
  </si>
  <si>
    <t>KIADÁSOK ÖSSZESEN</t>
  </si>
  <si>
    <t>2. melléklet:</t>
  </si>
  <si>
    <t>Feladat megnevezése</t>
  </si>
  <si>
    <t>Összes kiadás</t>
  </si>
  <si>
    <t>Bázis évi (előzetes) tény</t>
  </si>
  <si>
    <t>I. Beruházások</t>
  </si>
  <si>
    <t>II. Nem beruházási kiadások</t>
  </si>
  <si>
    <t>III. Egyéb felhalmozási célú kiadások</t>
  </si>
  <si>
    <t>Immateriális javak beszerzése</t>
  </si>
  <si>
    <t>Egyéb tárgyi eszközök beszerzése</t>
  </si>
  <si>
    <t>Megnevezés</t>
  </si>
  <si>
    <t> </t>
  </si>
  <si>
    <t>Összeg</t>
  </si>
  <si>
    <t>Immateriális javak</t>
  </si>
  <si>
    <t>Beruházások és felújítások</t>
  </si>
  <si>
    <t>Összesen</t>
  </si>
  <si>
    <t>Finanszírozási kiadások</t>
  </si>
  <si>
    <t>Bevételek összesen</t>
  </si>
  <si>
    <t>Finanszírozási bevételek</t>
  </si>
  <si>
    <t>2/a. melléklet:</t>
  </si>
  <si>
    <t>… évi számított előirányzat</t>
  </si>
  <si>
    <t>Informatikai eszközök beszerzése</t>
  </si>
  <si>
    <t>Beruházási célú általános forgalmi adó</t>
  </si>
  <si>
    <t>BERUHÁZÁSI KIADÁSOK ÖSSZESEN</t>
  </si>
  <si>
    <t>3. melléklet:</t>
  </si>
  <si>
    <t>Likviditási célú hitelek, kölcsönök törlesztése pénzügyi vállalkozásnak</t>
  </si>
  <si>
    <t>Államháztartáson belüli megelőlegezések visszafizetése</t>
  </si>
  <si>
    <t>Költségvetési pénzforgalmi kiadások</t>
  </si>
  <si>
    <t>Költségvetési pénzforgalmi bevételek</t>
  </si>
  <si>
    <t>4. melléklet:</t>
  </si>
  <si>
    <t>Pénzkészlet tárgyidőszak elején – bankszámlák egyenlege</t>
  </si>
  <si>
    <t>Pénzkészlet tárgyidőszak elején – deviza betétszámlák egyenlege</t>
  </si>
  <si>
    <t>Pénzkészlet tárgyidőszak elején – forintpénztár egyenlege</t>
  </si>
  <si>
    <t>Pénzkészlet tárgyidőszak elején – valutapénztár egyenlege</t>
  </si>
  <si>
    <t>Pénzkészlet tárgyidőszak elején - összesen</t>
  </si>
  <si>
    <t>Bevételek (+)</t>
  </si>
  <si>
    <t>Kiadások (-)</t>
  </si>
  <si>
    <t>Pénzkészlet tárgyidőszak végén – bankszámlák egyenlege</t>
  </si>
  <si>
    <t>Pénzkészlet tárgyidőszak végén – deviza betétszámlák egyenlege</t>
  </si>
  <si>
    <t>Pénzkészlet tárgyidőszak végén – forintpénztár egyenlege</t>
  </si>
  <si>
    <t>Pénzkészlet tárgyidőszak végén – valutapénztár egyenlege</t>
  </si>
  <si>
    <t>Pénzkészlet tárgyidőszak végén - összesen</t>
  </si>
  <si>
    <t>5. melléklet:</t>
  </si>
  <si>
    <t>Előző időszak</t>
  </si>
  <si>
    <t>Tárgyi időszak</t>
  </si>
  <si>
    <t>02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</si>
  <si>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</si>
  <si>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</si>
  <si>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</si>
  <si>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</si>
  <si>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</si>
  <si>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</si>
  <si>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</si>
  <si>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A/III/1 Tartós részesedések (=A/III/1a+…+A/III/1e)</t>
  </si>
  <si>
    <t>16</t>
  </si>
  <si>
    <t>21</t>
  </si>
  <si>
    <t>A/III Befektetett pénzügyi eszközök (=A/III/1+A/III/2+A/III/3)</t>
  </si>
  <si>
    <t>B/I/1 Vásárolt készletek</t>
  </si>
  <si>
    <t>B/I Készletek (=B/I/1+…+B/I/5)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</si>
  <si>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</si>
  <si>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</si>
  <si>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</si>
  <si>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</si>
  <si>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</si>
  <si>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D) KÖVETELÉSEK  (=D/I+D/II+D/III)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</si>
  <si>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</si>
  <si>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</si>
  <si>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</si>
  <si>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</si>
  <si>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</si>
  <si>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</si>
  <si>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</si>
  <si>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</si>
  <si>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</si>
  <si>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</si>
  <si>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</si>
  <si>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</si>
  <si>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</si>
  <si>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</si>
  <si>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</si>
  <si>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</si>
  <si>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</t>
  </si>
  <si>
    <t>07</t>
  </si>
  <si>
    <t>13</t>
  </si>
  <si>
    <t>14</t>
  </si>
  <si>
    <t>15</t>
  </si>
  <si>
    <t>17</t>
  </si>
  <si>
    <t>18</t>
  </si>
  <si>
    <t>19</t>
  </si>
  <si>
    <t>23</t>
  </si>
  <si>
    <t>24</t>
  </si>
  <si>
    <t>25</t>
  </si>
  <si>
    <t>A) BEFEKTETETT ESZKÖZÖK (=A/I+A/II+A/III+A/IV)</t>
  </si>
  <si>
    <t>B) FORGÓESZKÖZÖK (= B/I+B/II)</t>
  </si>
  <si>
    <t>6. melléklet: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</si>
  <si>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</si>
  <si>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</si>
  <si>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</si>
  <si>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</si>
  <si>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</si>
  <si>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</si>
  <si>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</si>
  <si>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</si>
  <si>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</si>
  <si>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</si>
  <si>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</si>
  <si>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</si>
  <si>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</si>
  <si>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</si>
  <si>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</si>
  <si>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</si>
  <si>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</si>
  <si>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</si>
  <si>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</si>
  <si>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</si>
  <si>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</si>
  <si>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</si>
  <si>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</si>
  <si>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</si>
  <si>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II Aktivált saját teljesítmények értéke (=±04+05)</t>
  </si>
  <si>
    <t>7. melléklet:</t>
  </si>
  <si>
    <t>8. melléklet:</t>
  </si>
  <si>
    <t>Ingatlanok és kapcsolódó vagyoni értékű jogok</t>
  </si>
  <si>
    <t>Gépek, berendezések, felszerelések, járművek</t>
  </si>
  <si>
    <t>Tárgyévi nyitó állomány (előző évi záró állomány)</t>
  </si>
  <si>
    <t>Immateriális javak beszerzése, nem aktivált beruházások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</si>
  <si>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</si>
  <si>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</si>
  <si>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</si>
  <si>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</si>
  <si>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</si>
  <si>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</si>
  <si>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</si>
  <si>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</si>
  <si>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</si>
  <si>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</si>
  <si>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záró állománya (=20+21-22)</t>
  </si>
  <si>
    <t>Értékcsökkenés összesen (=19+23)</t>
  </si>
  <si>
    <t>Eszközök nettó értéke (=15-24)</t>
  </si>
  <si>
    <t>Bevételek</t>
  </si>
  <si>
    <t>Kiadások</t>
  </si>
  <si>
    <t>Költségvetési bevételek összesen</t>
  </si>
  <si>
    <t>Költségvetési kiadások összesen</t>
  </si>
  <si>
    <t>Maradvány igénybevétele</t>
  </si>
  <si>
    <t>Kiadások összesen</t>
  </si>
  <si>
    <t>Hitelbevevő megnevezése</t>
  </si>
  <si>
    <t>Hitelállomány összege tárgyév január 1-jén</t>
  </si>
  <si>
    <t>Hitelfolyósítás tárgyévi összege</t>
  </si>
  <si>
    <t>Visszafizetett hitel tárgyévi összege</t>
  </si>
  <si>
    <t>Hitelállomány összege tárgyév december 31-én</t>
  </si>
  <si>
    <t>9. melléklet:</t>
  </si>
  <si>
    <t>Hitelintézet megnevezése</t>
  </si>
  <si>
    <t>Hitel megnevezése</t>
  </si>
  <si>
    <t>Összes vállalt kötelezettség</t>
  </si>
  <si>
    <t>Kötelezettségek a következő években</t>
  </si>
  <si>
    <t>Még fennálló kötelezettség</t>
  </si>
  <si>
    <t>10. melléklet:</t>
  </si>
  <si>
    <t>Az önkormányzat több éves kihatással járó döntései (Ft-ban)</t>
  </si>
  <si>
    <t>Kötelezettség jogcíme</t>
  </si>
  <si>
    <t>Kötelezettség-vállalás éve</t>
  </si>
  <si>
    <t>Egyéb műk. célú támogatások államházt.-on belülről</t>
  </si>
  <si>
    <t>Felhalmozási célú támogatások államházt.-on belülről</t>
  </si>
  <si>
    <t>Munkaadókat terh. járulékok és szoc. hozz. adó</t>
  </si>
  <si>
    <t>3/a. melléklet:</t>
  </si>
  <si>
    <t>Törvény szerinti illetmények, munkabérek</t>
  </si>
  <si>
    <t>Vagyoni tipúsú adók</t>
  </si>
  <si>
    <t>Tuladonosi bevétel</t>
  </si>
  <si>
    <t>egyéb működési célú átvett pénzeszköz</t>
  </si>
  <si>
    <t>egyéb működési bevétel</t>
  </si>
  <si>
    <t>Nornatív jutalmak</t>
  </si>
  <si>
    <t>Céljuttatás</t>
  </si>
  <si>
    <t>Jubileumi jutalom</t>
  </si>
  <si>
    <t>Ruházati költség</t>
  </si>
  <si>
    <t>Egyéb költségtérítés</t>
  </si>
  <si>
    <t>Egyéb pénzügyi műveletek</t>
  </si>
  <si>
    <t>Ingatlanok felújítása</t>
  </si>
  <si>
    <t>felújítási célú áfa</t>
  </si>
  <si>
    <t>Felújítások</t>
  </si>
  <si>
    <t>03 Tevékenység egyéb nettó eredményszemléletű bevételei</t>
  </si>
  <si>
    <t>26 Pénzügyi műveletek egyéb ráfordításai</t>
  </si>
  <si>
    <t>A/I/1 Vagyoni értékű jogok</t>
  </si>
  <si>
    <t>D/I3d vagyoni tipusú adókra</t>
  </si>
  <si>
    <t>D/I/3e termékek és szolgáltatások</t>
  </si>
  <si>
    <t>D/I/3f közhatalmi bevétel</t>
  </si>
  <si>
    <t>D/III/1c készletre adott előlegek</t>
  </si>
  <si>
    <t>D/III</t>
  </si>
  <si>
    <t>D/III/4 forgótőke elszámolás</t>
  </si>
  <si>
    <t>E/I/2 más előzetesen felszámított áfa</t>
  </si>
  <si>
    <t xml:space="preserve">E/I </t>
  </si>
  <si>
    <t>H/III/3 más szervezetet megillető bevételek</t>
  </si>
  <si>
    <t>Felújítás</t>
  </si>
  <si>
    <t>Központi irányító szervi támogatás</t>
  </si>
  <si>
    <t>Egyéb áruhasználati és szolgáltatási adók (Talajterhelés)</t>
  </si>
  <si>
    <t>Készletértékesítés ellenértéke</t>
  </si>
  <si>
    <t>Közvetített szolgáltatások ellenértéke</t>
  </si>
  <si>
    <t>Közvetített szolgáltatás</t>
  </si>
  <si>
    <t>Egyéb felhalmozási célú tám államh belülre</t>
  </si>
  <si>
    <t xml:space="preserve">Egyéb felhamozási célú kiadás </t>
  </si>
  <si>
    <t>13 eladott (közvetített) szolgáltatások értéke</t>
  </si>
  <si>
    <t>D/III/7 Folyósított ,megelőlelegezett cst</t>
  </si>
  <si>
    <t>2020.</t>
  </si>
  <si>
    <t>Egyéb felhalmozási célú kiadás</t>
  </si>
  <si>
    <t>Nem aktivált felújítás</t>
  </si>
  <si>
    <t>2019. év végéig</t>
  </si>
  <si>
    <t>2020. évi előirányzat</t>
  </si>
  <si>
    <t>D/I/1bevételek</t>
  </si>
  <si>
    <t>D/I/3közhatalmi bevétel</t>
  </si>
  <si>
    <t>D/I/4</t>
  </si>
  <si>
    <t>D/I/4a</t>
  </si>
  <si>
    <t>E/I/4</t>
  </si>
  <si>
    <t>E/II/2</t>
  </si>
  <si>
    <t>E/II</t>
  </si>
  <si>
    <t>2019. évi teljesítés</t>
  </si>
  <si>
    <t>2021.</t>
  </si>
  <si>
    <t>2022.</t>
  </si>
  <si>
    <t>2023. után</t>
  </si>
  <si>
    <t>Járdánháza Község Önkormányzatának bevételei 2019. évi  (Ft-ban)</t>
  </si>
  <si>
    <t>Ellátási díjak</t>
  </si>
  <si>
    <t>Egyéb tárgyi eszköz értékesítése</t>
  </si>
  <si>
    <t>Járdánháza Község Önkormányzatának kiadásai 2019. évi  (Ft-ban)</t>
  </si>
  <si>
    <t>Járdánháza Községi Önkormányzat 2019. évi felhalmozási kiadásai feladatonként/célonként (Ft-ban)</t>
  </si>
  <si>
    <t>Járdánháza Község Önkormányzata pénzforgalom egyeztetése (Ft-ban)</t>
  </si>
  <si>
    <t>Járdánháza Község Önkormányzata 2019. évi egyszerűsített pénzforgalmi jelentése (Ft-ban)</t>
  </si>
  <si>
    <t>Felhalmozási bevételek</t>
  </si>
  <si>
    <t>Járdánháza Község Önkormányzata eredménykimutatás (Ft-ban)</t>
  </si>
  <si>
    <t>Járdánháza Község Önkormányzata 2019. évi mérlege (Ft-ban)</t>
  </si>
  <si>
    <t>D/I4b</t>
  </si>
  <si>
    <t>D/I/4c</t>
  </si>
  <si>
    <t>D/I /4d</t>
  </si>
  <si>
    <t>D/I Költségvetési évet követően esedékes követelések (=D/I/1+…+D/I/8)</t>
  </si>
  <si>
    <t>E) egyé sajátos elszámolások</t>
  </si>
  <si>
    <t>F/1</t>
  </si>
  <si>
    <t>F) Aktív időbeli elhatárolások</t>
  </si>
  <si>
    <t>H/I</t>
  </si>
  <si>
    <t>Járdánháza Község Önkormányzata működési és felhalmozási jellegű bevételek és kiadások mérlege (Ft-ban)</t>
  </si>
  <si>
    <t>Járdánháza Község Önkormányzata vagyonkimutatása (Ft-ban)</t>
  </si>
  <si>
    <t>Kimutatás Járdánháza Község Önkormányzata által nyújtott hitelek állományáról (Ft-ban)</t>
  </si>
  <si>
    <t>Járdánháza Község Önkormányzata a 2019. évben nem nyújtott hitelt!</t>
  </si>
  <si>
    <t>Kimutatás Járdánháza Község Önkormányzata által felvett hitelállomány alakulásáról (Ft-ban)</t>
  </si>
  <si>
    <t>Korona takarék</t>
  </si>
  <si>
    <t>Folyószámla hitel</t>
  </si>
  <si>
    <t>Járdánháza Község Önkormányzata a 2019. évben nem volt több éves kihatással járó döntése!</t>
  </si>
  <si>
    <t>Járdánháza Község Önkormányzata 2019. évi zárszámadásról szóló 7/2020. (VII. 9.) önkormányzati rendeletéhez</t>
  </si>
  <si>
    <t>Járdánháza Község Önkormányzata 2019. évi zárszámadásról szóló  7/2020. (VII. 9.)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</si>
</sst>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0" fontId="15" fillId="0" borderId="0"/>
  </cellStyleXfs>
  <cellXfs count="223">
    <xf numFmtId="0" fontId="0" fillId="0" borderId="0" xfId="0"/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3" fillId="0" borderId="2" xfId="0" applyFont="1" applyBorder="1"/>
    <xf numFmtId="0" fontId="3" fillId="0" borderId="10" xfId="0" applyFont="1" applyBorder="1"/>
    <xf numFmtId="0" fontId="4" fillId="0" borderId="11" xfId="0" applyFont="1" applyBorder="1"/>
    <xf numFmtId="3" fontId="4" fillId="0" borderId="1" xfId="0" applyNumberFormat="1" applyFont="1" applyBorder="1"/>
    <xf numFmtId="0" fontId="3" fillId="0" borderId="11" xfId="0" applyFont="1" applyBorder="1"/>
    <xf numFmtId="3" fontId="3" fillId="0" borderId="1" xfId="0" applyNumberFormat="1" applyFont="1" applyBorder="1"/>
    <xf numFmtId="0" fontId="3" fillId="0" borderId="0" xfId="0" applyFont="1" applyFill="1"/>
    <xf numFmtId="0" fontId="3" fillId="0" borderId="0" xfId="0" applyFont="1"/>
    <xf numFmtId="0" fontId="3" fillId="0" borderId="13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4" fillId="0" borderId="2" xfId="0" applyNumberFormat="1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17" xfId="0" applyFont="1" applyBorder="1"/>
    <xf numFmtId="3" fontId="4" fillId="0" borderId="18" xfId="0" applyNumberFormat="1" applyFont="1" applyBorder="1"/>
    <xf numFmtId="0" fontId="4" fillId="0" borderId="13" xfId="0" applyFont="1" applyBorder="1"/>
    <xf numFmtId="3" fontId="4" fillId="0" borderId="14" xfId="0" applyNumberFormat="1" applyFont="1" applyBorder="1"/>
    <xf numFmtId="0" fontId="4" fillId="0" borderId="15" xfId="0" applyFont="1" applyBorder="1"/>
    <xf numFmtId="3" fontId="4" fillId="0" borderId="19" xfId="0" applyNumberFormat="1" applyFont="1" applyBorder="1"/>
    <xf numFmtId="0" fontId="4" fillId="0" borderId="9" xfId="0" applyFont="1" applyBorder="1"/>
    <xf numFmtId="0" fontId="3" fillId="0" borderId="3" xfId="0" applyFont="1" applyBorder="1"/>
    <xf numFmtId="3" fontId="3" fillId="0" borderId="7" xfId="0" applyNumberFormat="1" applyFont="1" applyBorder="1"/>
    <xf numFmtId="9" fontId="3" fillId="0" borderId="8" xfId="1" applyFont="1" applyBorder="1"/>
    <xf numFmtId="0" fontId="7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4" fillId="0" borderId="0" xfId="0" applyFont="1" applyAlignment="1">
      <alignment wrapText="1"/>
    </xf>
    <xf numFmtId="3" fontId="4" fillId="0" borderId="0" xfId="0" applyNumberFormat="1" applyFont="1"/>
    <xf numFmtId="0" fontId="11" fillId="0" borderId="20" xfId="0" applyFont="1" applyBorder="1" applyAlignment="1">
      <alignment horizontal="left" indent="2"/>
    </xf>
    <xf numFmtId="3" fontId="11" fillId="0" borderId="20" xfId="0" applyNumberFormat="1" applyFont="1" applyBorder="1"/>
    <xf numFmtId="3" fontId="12" fillId="0" borderId="20" xfId="0" applyNumberFormat="1" applyFont="1" applyBorder="1" applyAlignment="1">
      <alignment horizontal="right"/>
    </xf>
    <xf numFmtId="0" fontId="11" fillId="0" borderId="20" xfId="0" applyFont="1" applyBorder="1" applyAlignment="1">
      <alignment horizontal="left" wrapText="1" indent="2"/>
    </xf>
    <xf numFmtId="3" fontId="4" fillId="0" borderId="20" xfId="0" applyNumberFormat="1" applyFont="1" applyBorder="1" applyAlignment="1">
      <alignment wrapText="1"/>
    </xf>
    <xf numFmtId="0" fontId="4" fillId="0" borderId="20" xfId="0" applyFont="1" applyBorder="1" applyAlignment="1">
      <alignment horizontal="left" indent="2"/>
    </xf>
    <xf numFmtId="3" fontId="4" fillId="0" borderId="20" xfId="0" applyNumberFormat="1" applyFont="1" applyBorder="1"/>
    <xf numFmtId="0" fontId="13" fillId="0" borderId="20" xfId="0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3" fillId="5" borderId="20" xfId="0" applyFont="1" applyFill="1" applyBorder="1" applyAlignment="1">
      <alignment vertical="center"/>
    </xf>
    <xf numFmtId="3" fontId="13" fillId="5" borderId="20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7" borderId="17" xfId="0" applyFont="1" applyFill="1" applyBorder="1" applyAlignment="1">
      <alignment vertical="center"/>
    </xf>
    <xf numFmtId="3" fontId="3" fillId="7" borderId="18" xfId="0" applyNumberFormat="1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0" fontId="3" fillId="0" borderId="16" xfId="0" applyFont="1" applyBorder="1"/>
    <xf numFmtId="0" fontId="4" fillId="0" borderId="20" xfId="0" applyFont="1" applyBorder="1" applyAlignment="1">
      <alignment horizontal="left" wrapText="1" indent="2"/>
    </xf>
    <xf numFmtId="0" fontId="3" fillId="5" borderId="20" xfId="0" applyFont="1" applyFill="1" applyBorder="1" applyAlignment="1">
      <alignment vertical="center" wrapText="1"/>
    </xf>
    <xf numFmtId="3" fontId="3" fillId="5" borderId="20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20" xfId="0" applyFont="1" applyBorder="1"/>
    <xf numFmtId="0" fontId="3" fillId="0" borderId="20" xfId="0" applyFont="1" applyBorder="1" applyAlignment="1">
      <alignment horizontal="center" wrapText="1"/>
    </xf>
    <xf numFmtId="0" fontId="10" fillId="0" borderId="0" xfId="4" applyFont="1"/>
    <xf numFmtId="0" fontId="4" fillId="0" borderId="0" xfId="4" applyFont="1"/>
    <xf numFmtId="3" fontId="4" fillId="0" borderId="20" xfId="4" applyNumberFormat="1" applyFont="1" applyBorder="1" applyAlignment="1">
      <alignment horizontal="right" vertical="top" wrapText="1"/>
    </xf>
    <xf numFmtId="0" fontId="3" fillId="0" borderId="20" xfId="4" applyFont="1" applyBorder="1" applyAlignment="1">
      <alignment horizontal="left" vertical="center" wrapText="1"/>
    </xf>
    <xf numFmtId="3" fontId="3" fillId="0" borderId="20" xfId="4" applyNumberFormat="1" applyFont="1" applyBorder="1" applyAlignment="1">
      <alignment horizontal="right" vertical="center" wrapText="1"/>
    </xf>
    <xf numFmtId="0" fontId="10" fillId="0" borderId="0" xfId="4" applyFont="1" applyFill="1" applyBorder="1"/>
    <xf numFmtId="0" fontId="10" fillId="0" borderId="0" xfId="4" applyFont="1" applyBorder="1"/>
    <xf numFmtId="0" fontId="4" fillId="0" borderId="0" xfId="0" applyFont="1" applyFill="1" applyBorder="1"/>
    <xf numFmtId="0" fontId="16" fillId="0" borderId="20" xfId="4" applyFont="1" applyBorder="1" applyAlignment="1">
      <alignment horizontal="left" vertical="center" wrapText="1" indent="2"/>
    </xf>
    <xf numFmtId="3" fontId="16" fillId="0" borderId="20" xfId="4" applyNumberFormat="1" applyFont="1" applyBorder="1" applyAlignment="1">
      <alignment horizontal="right" vertical="center" wrapText="1"/>
    </xf>
    <xf numFmtId="0" fontId="16" fillId="0" borderId="0" xfId="4" applyFont="1" applyBorder="1"/>
    <xf numFmtId="0" fontId="17" fillId="0" borderId="20" xfId="4" applyFont="1" applyBorder="1" applyAlignment="1">
      <alignment horizontal="left" vertical="center" wrapText="1"/>
    </xf>
    <xf numFmtId="3" fontId="17" fillId="0" borderId="20" xfId="4" applyNumberFormat="1" applyFont="1" applyBorder="1" applyAlignment="1">
      <alignment horizontal="right" vertical="center" wrapText="1"/>
    </xf>
    <xf numFmtId="0" fontId="16" fillId="0" borderId="20" xfId="4" applyFont="1" applyBorder="1" applyAlignment="1">
      <alignment horizontal="left" vertical="center" wrapText="1"/>
    </xf>
    <xf numFmtId="0" fontId="17" fillId="5" borderId="20" xfId="4" applyFont="1" applyFill="1" applyBorder="1" applyAlignment="1">
      <alignment horizontal="left" vertical="center" wrapText="1"/>
    </xf>
    <xf numFmtId="3" fontId="17" fillId="5" borderId="20" xfId="4" applyNumberFormat="1" applyFont="1" applyFill="1" applyBorder="1" applyAlignment="1">
      <alignment horizontal="right" vertical="center" wrapText="1"/>
    </xf>
    <xf numFmtId="3" fontId="17" fillId="0" borderId="20" xfId="4" applyNumberFormat="1" applyFont="1" applyFill="1" applyBorder="1" applyAlignment="1">
      <alignment horizontal="right" vertical="center" wrapText="1"/>
    </xf>
    <xf numFmtId="0" fontId="16" fillId="0" borderId="0" xfId="4" applyFont="1"/>
    <xf numFmtId="0" fontId="16" fillId="0" borderId="0" xfId="0" applyFont="1"/>
    <xf numFmtId="0" fontId="17" fillId="0" borderId="20" xfId="4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20" xfId="4" applyFont="1" applyBorder="1" applyAlignment="1">
      <alignment horizontal="left" vertical="top" wrapText="1" indent="2"/>
    </xf>
    <xf numFmtId="0" fontId="3" fillId="0" borderId="20" xfId="4" applyFont="1" applyFill="1" applyBorder="1" applyAlignment="1">
      <alignment horizontal="left" vertical="top" wrapText="1"/>
    </xf>
    <xf numFmtId="3" fontId="3" fillId="0" borderId="20" xfId="4" applyNumberFormat="1" applyFont="1" applyFill="1" applyBorder="1" applyAlignment="1">
      <alignment horizontal="right" vertical="top" wrapText="1"/>
    </xf>
    <xf numFmtId="0" fontId="3" fillId="6" borderId="20" xfId="4" applyFont="1" applyFill="1" applyBorder="1" applyAlignment="1">
      <alignment horizontal="left" vertical="top" wrapText="1"/>
    </xf>
    <xf numFmtId="3" fontId="3" fillId="6" borderId="20" xfId="4" applyNumberFormat="1" applyFont="1" applyFill="1" applyBorder="1" applyAlignment="1">
      <alignment horizontal="right" vertical="top" wrapText="1"/>
    </xf>
    <xf numFmtId="0" fontId="3" fillId="3" borderId="20" xfId="4" applyFont="1" applyFill="1" applyBorder="1" applyAlignment="1">
      <alignment horizontal="left" vertical="top" wrapText="1"/>
    </xf>
    <xf numFmtId="3" fontId="3" fillId="3" borderId="20" xfId="4" applyNumberFormat="1" applyFont="1" applyFill="1" applyBorder="1" applyAlignment="1">
      <alignment horizontal="right" vertical="top" wrapText="1"/>
    </xf>
    <xf numFmtId="0" fontId="4" fillId="0" borderId="0" xfId="4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4" applyFont="1" applyAlignment="1">
      <alignment wrapText="1"/>
    </xf>
    <xf numFmtId="0" fontId="3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0" xfId="4" applyFont="1" applyFill="1" applyBorder="1" applyAlignment="1">
      <alignment horizontal="left" vertical="top" wrapText="1"/>
    </xf>
    <xf numFmtId="3" fontId="4" fillId="0" borderId="20" xfId="4" applyNumberFormat="1" applyFont="1" applyFill="1" applyBorder="1" applyAlignment="1">
      <alignment horizontal="right" vertical="top" wrapText="1"/>
    </xf>
    <xf numFmtId="0" fontId="3" fillId="0" borderId="20" xfId="4" applyFont="1" applyBorder="1" applyAlignment="1">
      <alignment wrapText="1"/>
    </xf>
    <xf numFmtId="0" fontId="3" fillId="0" borderId="20" xfId="4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3" fontId="20" fillId="0" borderId="20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3" fontId="20" fillId="0" borderId="20" xfId="0" applyNumberFormat="1" applyFont="1" applyFill="1" applyBorder="1" applyAlignment="1">
      <alignment wrapText="1"/>
    </xf>
    <xf numFmtId="3" fontId="21" fillId="3" borderId="20" xfId="0" applyNumberFormat="1" applyFont="1" applyFill="1" applyBorder="1" applyAlignment="1">
      <alignment vertical="center" wrapText="1"/>
    </xf>
    <xf numFmtId="3" fontId="16" fillId="0" borderId="20" xfId="0" applyNumberFormat="1" applyFont="1" applyBorder="1"/>
    <xf numFmtId="0" fontId="16" fillId="0" borderId="20" xfId="0" applyFont="1" applyBorder="1" applyAlignment="1">
      <alignment vertical="center"/>
    </xf>
    <xf numFmtId="0" fontId="18" fillId="0" borderId="30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19" fillId="0" borderId="26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0" fillId="0" borderId="46" xfId="0" applyFont="1" applyFill="1" applyBorder="1" applyAlignment="1">
      <alignment wrapText="1"/>
    </xf>
    <xf numFmtId="3" fontId="20" fillId="0" borderId="47" xfId="0" applyNumberFormat="1" applyFont="1" applyFill="1" applyBorder="1" applyAlignment="1">
      <alignment wrapText="1"/>
    </xf>
    <xf numFmtId="0" fontId="21" fillId="3" borderId="46" xfId="0" applyFont="1" applyFill="1" applyBorder="1" applyAlignment="1">
      <alignment vertical="center" wrapText="1"/>
    </xf>
    <xf numFmtId="3" fontId="21" fillId="3" borderId="47" xfId="0" applyNumberFormat="1" applyFont="1" applyFill="1" applyBorder="1" applyAlignment="1">
      <alignment vertical="center" wrapText="1"/>
    </xf>
    <xf numFmtId="0" fontId="16" fillId="0" borderId="46" xfId="0" applyFont="1" applyBorder="1"/>
    <xf numFmtId="3" fontId="16" fillId="0" borderId="47" xfId="0" applyNumberFormat="1" applyFont="1" applyBorder="1"/>
    <xf numFmtId="0" fontId="20" fillId="0" borderId="46" xfId="0" applyFont="1" applyBorder="1" applyAlignment="1">
      <alignment wrapText="1"/>
    </xf>
    <xf numFmtId="3" fontId="20" fillId="0" borderId="47" xfId="0" applyNumberFormat="1" applyFont="1" applyBorder="1" applyAlignment="1">
      <alignment wrapText="1"/>
    </xf>
    <xf numFmtId="3" fontId="20" fillId="0" borderId="46" xfId="0" applyNumberFormat="1" applyFont="1" applyBorder="1" applyAlignment="1">
      <alignment wrapText="1"/>
    </xf>
    <xf numFmtId="3" fontId="21" fillId="3" borderId="46" xfId="0" applyNumberFormat="1" applyFont="1" applyFill="1" applyBorder="1" applyAlignment="1">
      <alignment vertical="center" wrapText="1"/>
    </xf>
    <xf numFmtId="0" fontId="16" fillId="0" borderId="46" xfId="0" applyFont="1" applyBorder="1" applyAlignment="1">
      <alignment vertical="center"/>
    </xf>
    <xf numFmtId="0" fontId="17" fillId="0" borderId="48" xfId="0" applyFont="1" applyBorder="1"/>
    <xf numFmtId="0" fontId="17" fillId="0" borderId="22" xfId="0" applyFont="1" applyBorder="1"/>
    <xf numFmtId="0" fontId="17" fillId="0" borderId="49" xfId="0" applyFont="1" applyBorder="1"/>
    <xf numFmtId="0" fontId="21" fillId="3" borderId="50" xfId="0" applyFont="1" applyFill="1" applyBorder="1" applyAlignment="1">
      <alignment vertical="center" wrapText="1"/>
    </xf>
    <xf numFmtId="3" fontId="21" fillId="3" borderId="21" xfId="0" applyNumberFormat="1" applyFont="1" applyFill="1" applyBorder="1" applyAlignment="1">
      <alignment vertical="center" wrapText="1"/>
    </xf>
    <xf numFmtId="3" fontId="21" fillId="3" borderId="51" xfId="0" applyNumberFormat="1" applyFont="1" applyFill="1" applyBorder="1" applyAlignment="1">
      <alignment vertical="center" wrapText="1"/>
    </xf>
    <xf numFmtId="0" fontId="17" fillId="0" borderId="35" xfId="0" applyFont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3" fontId="17" fillId="0" borderId="37" xfId="0" applyNumberFormat="1" applyFont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8" borderId="20" xfId="4" applyFont="1" applyFill="1" applyBorder="1" applyAlignment="1">
      <alignment horizontal="left" vertical="center" wrapText="1"/>
    </xf>
    <xf numFmtId="3" fontId="16" fillId="8" borderId="20" xfId="4" applyNumberFormat="1" applyFont="1" applyFill="1" applyBorder="1" applyAlignment="1">
      <alignment horizontal="right" vertical="center" wrapText="1"/>
    </xf>
    <xf numFmtId="9" fontId="3" fillId="0" borderId="12" xfId="0" applyNumberFormat="1" applyFont="1" applyBorder="1"/>
    <xf numFmtId="9" fontId="3" fillId="5" borderId="8" xfId="1" applyFont="1" applyFill="1" applyBorder="1"/>
    <xf numFmtId="9" fontId="3" fillId="5" borderId="12" xfId="0" applyNumberFormat="1" applyFont="1" applyFill="1" applyBorder="1"/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/>
    <xf numFmtId="0" fontId="22" fillId="0" borderId="0" xfId="0" applyFont="1"/>
    <xf numFmtId="9" fontId="3" fillId="8" borderId="12" xfId="0" applyNumberFormat="1" applyFont="1" applyFill="1" applyBorder="1"/>
    <xf numFmtId="0" fontId="4" fillId="9" borderId="11" xfId="0" applyFont="1" applyFill="1" applyBorder="1" applyAlignment="1">
      <alignment vertical="center"/>
    </xf>
    <xf numFmtId="3" fontId="4" fillId="9" borderId="1" xfId="0" applyNumberFormat="1" applyFont="1" applyFill="1" applyBorder="1" applyAlignment="1">
      <alignment vertical="center"/>
    </xf>
    <xf numFmtId="0" fontId="3" fillId="0" borderId="53" xfId="0" applyFont="1" applyBorder="1" applyAlignment="1">
      <alignment vertical="center"/>
    </xf>
    <xf numFmtId="3" fontId="3" fillId="0" borderId="54" xfId="0" applyNumberFormat="1" applyFont="1" applyBorder="1" applyAlignment="1">
      <alignment vertical="center"/>
    </xf>
    <xf numFmtId="9" fontId="3" fillId="0" borderId="10" xfId="0" applyNumberFormat="1" applyFont="1" applyBorder="1"/>
    <xf numFmtId="0" fontId="4" fillId="0" borderId="52" xfId="0" applyFont="1" applyBorder="1"/>
    <xf numFmtId="3" fontId="4" fillId="0" borderId="16" xfId="0" applyNumberFormat="1" applyFont="1" applyBorder="1"/>
    <xf numFmtId="9" fontId="3" fillId="0" borderId="55" xfId="0" applyNumberFormat="1" applyFont="1" applyBorder="1"/>
    <xf numFmtId="0" fontId="3" fillId="7" borderId="20" xfId="0" applyFont="1" applyFill="1" applyBorder="1" applyAlignment="1">
      <alignment vertical="center"/>
    </xf>
    <xf numFmtId="3" fontId="3" fillId="7" borderId="20" xfId="0" applyNumberFormat="1" applyFont="1" applyFill="1" applyBorder="1" applyAlignment="1">
      <alignment vertical="center"/>
    </xf>
    <xf numFmtId="9" fontId="3" fillId="5" borderId="20" xfId="0" applyNumberFormat="1" applyFont="1" applyFill="1" applyBorder="1"/>
    <xf numFmtId="9" fontId="3" fillId="8" borderId="20" xfId="0" applyNumberFormat="1" applyFont="1" applyFill="1" applyBorder="1"/>
    <xf numFmtId="0" fontId="4" fillId="9" borderId="20" xfId="0" applyFont="1" applyFill="1" applyBorder="1" applyAlignment="1">
      <alignment vertical="center"/>
    </xf>
    <xf numFmtId="3" fontId="4" fillId="9" borderId="20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</cellXfs>
  <cellStyles count="5">
    <cellStyle name="Ezres 2" xfId="3" xr:uid="{00000000-0005-0000-0000-000000000000}"/>
    <cellStyle name="Normál" xfId="0" builtinId="0"/>
    <cellStyle name="Normál 2" xfId="2" xr:uid="{00000000-0005-0000-0000-000002000000}"/>
    <cellStyle name="Normál 3" xfId="4" xr:uid="{00000000-0005-0000-0000-000003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92"/>
  <sheetViews>
    <sheetView workbookViewId="0">
      <selection activeCell="A2" sqref="A2:E2"/>
    </sheetView>
  </sheetViews>
  <sheetFormatPr defaultRowHeight="15" x14ac:dyDescent="0.25"/>
  <cols>
    <col min="1" max="1" width="65.7109375" style="4" customWidth="1"/>
    <col min="2" max="2" width="13.7109375" style="4" customWidth="1"/>
    <col min="3" max="3" width="18.7109375" style="4" customWidth="1"/>
    <col min="4" max="4" width="15.140625" style="4" customWidth="1"/>
    <col min="5" max="5" width="13.7109375" style="4" customWidth="1"/>
    <col min="6" max="16384" width="9.140625" style="4"/>
  </cols>
  <sheetData>
    <row r="1" spans="1:104" x14ac:dyDescent="0.25">
      <c r="A1" s="3" t="s">
        <v>0</v>
      </c>
      <c r="B1" s="3"/>
      <c r="C1" s="3"/>
      <c r="D1" s="3"/>
      <c r="E1" s="3"/>
    </row>
    <row r="2" spans="1:104" x14ac:dyDescent="0.25">
      <c r="A2" s="195" t="s">
        <v>326</v>
      </c>
      <c r="B2" s="195"/>
      <c r="C2" s="195"/>
      <c r="D2" s="195"/>
      <c r="E2" s="195"/>
    </row>
    <row r="4" spans="1:104" s="6" customFormat="1" ht="18" customHeight="1" x14ac:dyDescent="0.25">
      <c r="A4" s="192" t="s">
        <v>300</v>
      </c>
      <c r="B4" s="193"/>
      <c r="C4" s="193"/>
      <c r="D4" s="193"/>
      <c r="E4" s="19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</row>
    <row r="5" spans="1:104" x14ac:dyDescent="0.25">
      <c r="A5" s="51" t="s">
        <v>94</v>
      </c>
      <c r="B5" s="52" t="s">
        <v>7</v>
      </c>
      <c r="C5" s="52" t="s">
        <v>8</v>
      </c>
      <c r="D5" s="52" t="s">
        <v>9</v>
      </c>
      <c r="E5" s="53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</row>
    <row r="6" spans="1:104" x14ac:dyDescent="0.25">
      <c r="A6" s="9" t="s">
        <v>1</v>
      </c>
      <c r="B6" s="10">
        <v>55216433</v>
      </c>
      <c r="C6" s="10">
        <v>57296956</v>
      </c>
      <c r="D6" s="10">
        <v>57296956</v>
      </c>
      <c r="E6" s="171">
        <f>D6/C6</f>
        <v>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</row>
    <row r="7" spans="1:104" x14ac:dyDescent="0.25">
      <c r="A7" s="9" t="s">
        <v>2</v>
      </c>
      <c r="B7" s="10">
        <v>46384867</v>
      </c>
      <c r="C7" s="10">
        <v>47164867</v>
      </c>
      <c r="D7" s="10">
        <v>47164867</v>
      </c>
      <c r="E7" s="171">
        <f t="shared" ref="E7:E48" si="0">D7/C7</f>
        <v>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</row>
    <row r="8" spans="1:104" x14ac:dyDescent="0.25">
      <c r="A8" s="9" t="s">
        <v>11</v>
      </c>
      <c r="B8" s="10">
        <v>63729877</v>
      </c>
      <c r="C8" s="10">
        <v>67364112</v>
      </c>
      <c r="D8" s="10">
        <v>67364112</v>
      </c>
      <c r="E8" s="171">
        <f t="shared" si="0"/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</row>
    <row r="9" spans="1:104" x14ac:dyDescent="0.25">
      <c r="A9" s="9" t="s">
        <v>3</v>
      </c>
      <c r="B9" s="10">
        <v>2223980</v>
      </c>
      <c r="C9" s="10">
        <v>2298980</v>
      </c>
      <c r="D9" s="10">
        <v>2298980</v>
      </c>
      <c r="E9" s="171">
        <f t="shared" si="0"/>
        <v>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</row>
    <row r="10" spans="1:104" x14ac:dyDescent="0.25">
      <c r="A10" s="9" t="s">
        <v>4</v>
      </c>
      <c r="B10" s="10"/>
      <c r="C10" s="10"/>
      <c r="D10" s="10"/>
      <c r="E10" s="17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 x14ac:dyDescent="0.25">
      <c r="A11" s="9" t="s">
        <v>12</v>
      </c>
      <c r="B11" s="10">
        <v>11000000</v>
      </c>
      <c r="C11" s="10">
        <v>20369576</v>
      </c>
      <c r="D11" s="10">
        <v>20369576</v>
      </c>
      <c r="E11" s="171">
        <f t="shared" si="0"/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</row>
    <row r="12" spans="1:104" x14ac:dyDescent="0.25">
      <c r="A12" s="9" t="s">
        <v>13</v>
      </c>
      <c r="B12" s="10">
        <v>0</v>
      </c>
      <c r="C12" s="10">
        <v>0</v>
      </c>
      <c r="D12" s="10">
        <v>0</v>
      </c>
      <c r="E12" s="17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</row>
    <row r="13" spans="1:104" x14ac:dyDescent="0.25">
      <c r="A13" s="11" t="s">
        <v>5</v>
      </c>
      <c r="B13" s="12">
        <f>SUM(B6:B12)</f>
        <v>178555157</v>
      </c>
      <c r="C13" s="12">
        <f>SUM(C6:C12)</f>
        <v>194494491</v>
      </c>
      <c r="D13" s="12">
        <f>SUM(D6:D12)</f>
        <v>194494491</v>
      </c>
      <c r="E13" s="171">
        <f t="shared" si="0"/>
        <v>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x14ac:dyDescent="0.25">
      <c r="A14" s="9" t="s">
        <v>14</v>
      </c>
      <c r="B14" s="10">
        <v>168509717</v>
      </c>
      <c r="C14" s="10">
        <v>185098897</v>
      </c>
      <c r="D14" s="10">
        <v>178387279</v>
      </c>
      <c r="E14" s="171">
        <f t="shared" si="0"/>
        <v>0.96374036739938007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s="18" customFormat="1" ht="18" customHeight="1" x14ac:dyDescent="0.2">
      <c r="A15" s="56" t="s">
        <v>6</v>
      </c>
      <c r="B15" s="57">
        <f>SUM(B13:B14)</f>
        <v>347064874</v>
      </c>
      <c r="C15" s="57">
        <f>SUM(C13:C14)</f>
        <v>379593388</v>
      </c>
      <c r="D15" s="57">
        <f>SUM(D13:D14)</f>
        <v>372881770</v>
      </c>
      <c r="E15" s="173">
        <f t="shared" si="0"/>
        <v>0.98231892806309895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</row>
    <row r="16" spans="1:104" x14ac:dyDescent="0.25">
      <c r="A16" s="9" t="s">
        <v>15</v>
      </c>
      <c r="B16" s="10">
        <v>0</v>
      </c>
      <c r="C16" s="10">
        <v>0</v>
      </c>
      <c r="D16" s="10">
        <v>0</v>
      </c>
      <c r="E16" s="17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x14ac:dyDescent="0.25">
      <c r="A17" s="9" t="s">
        <v>16</v>
      </c>
      <c r="B17" s="10">
        <v>33339941</v>
      </c>
      <c r="C17" s="10">
        <v>260286941</v>
      </c>
      <c r="D17" s="10">
        <v>346220178</v>
      </c>
      <c r="E17" s="171">
        <f t="shared" si="0"/>
        <v>1.3301480922164282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s="18" customFormat="1" ht="18" customHeight="1" x14ac:dyDescent="0.2">
      <c r="A18" s="56" t="s">
        <v>17</v>
      </c>
      <c r="B18" s="57">
        <f>SUM(B16:B17)</f>
        <v>33339941</v>
      </c>
      <c r="C18" s="57">
        <f>SUM(C16:C17)</f>
        <v>260286941</v>
      </c>
      <c r="D18" s="57">
        <f>SUM(D16:D17)</f>
        <v>346220178</v>
      </c>
      <c r="E18" s="173">
        <f t="shared" si="0"/>
        <v>1.3301480922164282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</row>
    <row r="19" spans="1:104" s="18" customFormat="1" ht="18" customHeight="1" x14ac:dyDescent="0.2">
      <c r="A19" s="165" t="s">
        <v>249</v>
      </c>
      <c r="B19" s="166">
        <v>4500000</v>
      </c>
      <c r="C19" s="166">
        <v>4500000</v>
      </c>
      <c r="D19" s="166">
        <v>3581258</v>
      </c>
      <c r="E19" s="171">
        <f t="shared" si="0"/>
        <v>0.79583511111111116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</row>
    <row r="20" spans="1:104" x14ac:dyDescent="0.25">
      <c r="A20" s="9" t="s">
        <v>19</v>
      </c>
      <c r="B20" s="10">
        <v>0</v>
      </c>
      <c r="C20" s="10">
        <v>0</v>
      </c>
      <c r="D20" s="10">
        <v>0</v>
      </c>
      <c r="E20" s="17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x14ac:dyDescent="0.25">
      <c r="A21" s="9" t="s">
        <v>18</v>
      </c>
      <c r="B21" s="10">
        <v>3500000</v>
      </c>
      <c r="C21" s="10">
        <v>3500000</v>
      </c>
      <c r="D21" s="10">
        <v>4353556</v>
      </c>
      <c r="E21" s="171">
        <f t="shared" si="0"/>
        <v>1.2438731428571428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x14ac:dyDescent="0.25">
      <c r="A22" s="9" t="s">
        <v>276</v>
      </c>
      <c r="B22" s="10">
        <v>0</v>
      </c>
      <c r="C22" s="10">
        <v>0</v>
      </c>
      <c r="D22" s="10"/>
      <c r="E22" s="17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s="14" customFormat="1" ht="14.25" x14ac:dyDescent="0.2">
      <c r="A23" s="11" t="s">
        <v>20</v>
      </c>
      <c r="B23" s="12">
        <f>SUM(B20:B22)</f>
        <v>3500000</v>
      </c>
      <c r="C23" s="12">
        <f>SUM(C20:C22)</f>
        <v>3500000</v>
      </c>
      <c r="D23" s="12">
        <f t="shared" ref="D23" si="1">SUM(D20:D21)</f>
        <v>4353556</v>
      </c>
      <c r="E23" s="171">
        <f t="shared" si="0"/>
        <v>1.2438731428571428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x14ac:dyDescent="0.25">
      <c r="A24" s="9" t="s">
        <v>22</v>
      </c>
      <c r="B24" s="10"/>
      <c r="C24" s="10"/>
      <c r="D24" s="10"/>
      <c r="E24" s="17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s="14" customFormat="1" ht="14.25" x14ac:dyDescent="0.2">
      <c r="A25" s="11" t="s">
        <v>21</v>
      </c>
      <c r="B25" s="12">
        <v>250000</v>
      </c>
      <c r="C25" s="12">
        <v>250000</v>
      </c>
      <c r="D25" s="12">
        <v>144159</v>
      </c>
      <c r="E25" s="171">
        <f t="shared" si="0"/>
        <v>0.57663600000000004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s="60" customFormat="1" ht="18" customHeight="1" x14ac:dyDescent="0.2">
      <c r="A26" s="58" t="s">
        <v>23</v>
      </c>
      <c r="B26" s="59">
        <f>B19+B23+B25</f>
        <v>8250000</v>
      </c>
      <c r="C26" s="59">
        <f>C19+C23+C25+C24</f>
        <v>8250000</v>
      </c>
      <c r="D26" s="59">
        <f t="shared" ref="D26" si="2">D19+D23+D25</f>
        <v>8078973</v>
      </c>
      <c r="E26" s="173">
        <f t="shared" si="0"/>
        <v>0.97926945454545455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</row>
    <row r="27" spans="1:104" s="60" customFormat="1" ht="18" customHeight="1" x14ac:dyDescent="0.2">
      <c r="A27" s="178" t="s">
        <v>277</v>
      </c>
      <c r="B27" s="179">
        <v>0</v>
      </c>
      <c r="C27" s="179">
        <v>1096480</v>
      </c>
      <c r="D27" s="179">
        <v>1096480</v>
      </c>
      <c r="E27" s="1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</row>
    <row r="28" spans="1:104" x14ac:dyDescent="0.25">
      <c r="A28" s="9" t="s">
        <v>24</v>
      </c>
      <c r="B28" s="10">
        <v>4600000</v>
      </c>
      <c r="C28" s="10">
        <v>4862500</v>
      </c>
      <c r="D28" s="10">
        <v>3577346</v>
      </c>
      <c r="E28" s="171">
        <f t="shared" si="0"/>
        <v>0.73570097686375324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x14ac:dyDescent="0.25">
      <c r="A29" s="9" t="s">
        <v>278</v>
      </c>
      <c r="B29" s="10"/>
      <c r="C29" s="10">
        <v>0</v>
      </c>
      <c r="D29" s="10">
        <v>0</v>
      </c>
      <c r="E29" s="17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x14ac:dyDescent="0.25">
      <c r="A30" s="9" t="s">
        <v>250</v>
      </c>
      <c r="B30" s="10">
        <v>0</v>
      </c>
      <c r="C30" s="10">
        <v>0</v>
      </c>
      <c r="D30" s="10">
        <v>0</v>
      </c>
      <c r="E30" s="17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x14ac:dyDescent="0.25">
      <c r="A31" s="9" t="s">
        <v>301</v>
      </c>
      <c r="B31" s="10">
        <v>9600000</v>
      </c>
      <c r="C31" s="10">
        <v>9600000</v>
      </c>
      <c r="D31" s="10">
        <v>7850979</v>
      </c>
      <c r="E31" s="171">
        <f t="shared" si="0"/>
        <v>0.81781031250000003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x14ac:dyDescent="0.25">
      <c r="A32" s="9" t="s">
        <v>25</v>
      </c>
      <c r="B32" s="10">
        <v>2592000</v>
      </c>
      <c r="C32" s="10">
        <v>3092000</v>
      </c>
      <c r="D32" s="10">
        <v>2925246</v>
      </c>
      <c r="E32" s="171">
        <f t="shared" si="0"/>
        <v>0.94606921086675289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x14ac:dyDescent="0.25">
      <c r="A33" s="9" t="s">
        <v>251</v>
      </c>
      <c r="B33" s="10"/>
      <c r="C33" s="10">
        <v>0</v>
      </c>
      <c r="D33" s="10">
        <v>0</v>
      </c>
      <c r="E33" s="17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x14ac:dyDescent="0.25">
      <c r="A34" s="9" t="s">
        <v>252</v>
      </c>
      <c r="B34" s="10"/>
      <c r="C34" s="10">
        <v>100000</v>
      </c>
      <c r="D34" s="10">
        <v>236778</v>
      </c>
      <c r="E34" s="171">
        <f t="shared" si="0"/>
        <v>2.3677800000000002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x14ac:dyDescent="0.25">
      <c r="A35" s="9" t="s">
        <v>26</v>
      </c>
      <c r="B35" s="10">
        <v>20000</v>
      </c>
      <c r="C35" s="10">
        <v>20000</v>
      </c>
      <c r="D35" s="10">
        <v>1774</v>
      </c>
      <c r="E35" s="171">
        <f t="shared" si="0"/>
        <v>8.8700000000000001E-2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x14ac:dyDescent="0.25">
      <c r="A36" s="183" t="s">
        <v>251</v>
      </c>
      <c r="B36" s="184">
        <v>480000</v>
      </c>
      <c r="C36" s="184">
        <v>480000</v>
      </c>
      <c r="D36" s="184">
        <v>480000</v>
      </c>
      <c r="E36" s="185">
        <f t="shared" si="0"/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s="60" customFormat="1" ht="18" customHeight="1" x14ac:dyDescent="0.2">
      <c r="A37" s="186" t="s">
        <v>27</v>
      </c>
      <c r="B37" s="187">
        <f>SUM(B27:B36)</f>
        <v>17292000</v>
      </c>
      <c r="C37" s="187">
        <f>SUM(C27:C36)</f>
        <v>19250980</v>
      </c>
      <c r="D37" s="187">
        <f>SUM(D27:D36)</f>
        <v>16168603</v>
      </c>
      <c r="E37" s="188">
        <f t="shared" si="0"/>
        <v>0.8398846708063693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</row>
    <row r="38" spans="1:104" s="60" customFormat="1" ht="18" customHeight="1" x14ac:dyDescent="0.2">
      <c r="A38" s="190" t="s">
        <v>302</v>
      </c>
      <c r="B38" s="191"/>
      <c r="C38" s="191">
        <v>1326770</v>
      </c>
      <c r="D38" s="191">
        <v>1326770</v>
      </c>
      <c r="E38" s="189">
        <f t="shared" si="0"/>
        <v>1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</row>
    <row r="39" spans="1:104" s="60" customFormat="1" ht="18" customHeight="1" x14ac:dyDescent="0.2">
      <c r="A39" s="186" t="s">
        <v>307</v>
      </c>
      <c r="B39" s="187"/>
      <c r="C39" s="187">
        <f>SUM(C38)</f>
        <v>1326770</v>
      </c>
      <c r="D39" s="187">
        <f>SUM(D38)</f>
        <v>1326770</v>
      </c>
      <c r="E39" s="188">
        <f t="shared" si="0"/>
        <v>1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</row>
    <row r="40" spans="1:104" s="18" customFormat="1" ht="18" customHeight="1" x14ac:dyDescent="0.2">
      <c r="A40" s="180" t="s">
        <v>28</v>
      </c>
      <c r="B40" s="181">
        <f>B15+B18+B26+B37</f>
        <v>405946815</v>
      </c>
      <c r="C40" s="181">
        <f>C15+C18+C26+C37+C39</f>
        <v>668708079</v>
      </c>
      <c r="D40" s="181">
        <f>D15+D18+D26+D37+D39</f>
        <v>744676294</v>
      </c>
      <c r="E40" s="182">
        <f t="shared" si="0"/>
        <v>1.11360445220522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</row>
    <row r="41" spans="1:104" customFormat="1" ht="18" customHeight="1" x14ac:dyDescent="0.2">
      <c r="E41" s="171"/>
    </row>
    <row r="42" spans="1:104" x14ac:dyDescent="0.25">
      <c r="A42" s="22" t="s">
        <v>29</v>
      </c>
      <c r="B42" s="23">
        <v>0</v>
      </c>
      <c r="C42" s="23">
        <v>143713774</v>
      </c>
      <c r="D42" s="23">
        <v>141480236</v>
      </c>
      <c r="E42" s="17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 x14ac:dyDescent="0.25">
      <c r="A43" s="9" t="s">
        <v>30</v>
      </c>
      <c r="B43" s="10">
        <v>209163122</v>
      </c>
      <c r="C43" s="10">
        <v>209163122</v>
      </c>
      <c r="D43" s="10">
        <v>196238422</v>
      </c>
      <c r="E43" s="171">
        <f t="shared" si="0"/>
        <v>0.93820755840506143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 x14ac:dyDescent="0.25">
      <c r="A44" s="24" t="s">
        <v>31</v>
      </c>
      <c r="B44" s="25">
        <v>0</v>
      </c>
      <c r="C44" s="25">
        <v>0</v>
      </c>
      <c r="D44" s="25">
        <v>6972175</v>
      </c>
      <c r="E44" s="17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s="60" customFormat="1" ht="18" customHeight="1" x14ac:dyDescent="0.2">
      <c r="A45" s="63" t="s">
        <v>32</v>
      </c>
      <c r="B45" s="64">
        <f>SUM(B42:B44)</f>
        <v>209163122</v>
      </c>
      <c r="C45" s="64">
        <f t="shared" ref="C45:D45" si="3">SUM(C42:C44)</f>
        <v>352876896</v>
      </c>
      <c r="D45" s="64">
        <f t="shared" si="3"/>
        <v>344690833</v>
      </c>
      <c r="E45" s="173">
        <f t="shared" si="0"/>
        <v>0.97680192981520675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</row>
    <row r="46" spans="1:104" s="18" customFormat="1" ht="18" customHeight="1" x14ac:dyDescent="0.2">
      <c r="A46" s="15" t="s">
        <v>33</v>
      </c>
      <c r="B46" s="16">
        <f>SUM(B45)</f>
        <v>209163122</v>
      </c>
      <c r="C46" s="16">
        <f t="shared" ref="C46:D46" si="4">SUM(C45)</f>
        <v>352876896</v>
      </c>
      <c r="D46" s="16">
        <f t="shared" si="4"/>
        <v>344690833</v>
      </c>
      <c r="E46" s="171">
        <f t="shared" si="0"/>
        <v>0.97680192981520675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</row>
    <row r="47" spans="1:104" x14ac:dyDescent="0.25">
      <c r="E47" s="171"/>
    </row>
    <row r="48" spans="1:104" s="21" customFormat="1" ht="20.100000000000001" customHeight="1" x14ac:dyDescent="0.2">
      <c r="A48" s="1" t="s">
        <v>34</v>
      </c>
      <c r="B48" s="2">
        <f>B40+B46</f>
        <v>615109937</v>
      </c>
      <c r="C48" s="2">
        <f>C40+C46</f>
        <v>1021584975</v>
      </c>
      <c r="D48" s="2">
        <f>D40+D46</f>
        <v>1089367127</v>
      </c>
      <c r="E48" s="171">
        <f t="shared" si="0"/>
        <v>1.0663499891430961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</row>
    <row r="49" spans="6:104" x14ac:dyDescent="0.2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6:104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6:104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6:104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6:104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6:104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6:104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6:104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6:104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6:104" x14ac:dyDescent="0.25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6:104" x14ac:dyDescent="0.25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6:104" x14ac:dyDescent="0.25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6:104" x14ac:dyDescent="0.25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6:104" x14ac:dyDescent="0.25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6:104" x14ac:dyDescent="0.25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6:104" x14ac:dyDescent="0.25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6:104" x14ac:dyDescent="0.25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6:104" x14ac:dyDescent="0.25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6:104" x14ac:dyDescent="0.25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6:104" x14ac:dyDescent="0.25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6:104" x14ac:dyDescent="0.25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6:104" x14ac:dyDescent="0.25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6:104" x14ac:dyDescent="0.25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6:104" x14ac:dyDescent="0.25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6:104" x14ac:dyDescent="0.2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6:104" x14ac:dyDescent="0.25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6:104" x14ac:dyDescent="0.25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6:104" x14ac:dyDescent="0.25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6:104" x14ac:dyDescent="0.25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6:104" x14ac:dyDescent="0.25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6:104" x14ac:dyDescent="0.25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6:104" x14ac:dyDescent="0.25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6:104" x14ac:dyDescent="0.25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6:104" x14ac:dyDescent="0.2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6:104" x14ac:dyDescent="0.25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6:104" x14ac:dyDescent="0.25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6:104" x14ac:dyDescent="0.25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6:104" x14ac:dyDescent="0.25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6:104" x14ac:dyDescent="0.2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6:104" x14ac:dyDescent="0.25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6:104" x14ac:dyDescent="0.25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6:104" x14ac:dyDescent="0.25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6:104" x14ac:dyDescent="0.25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6:104" x14ac:dyDescent="0.25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</sheetData>
  <sheetProtection selectLockedCells="1" selectUnlockedCells="1"/>
  <mergeCells count="2">
    <mergeCell ref="A4:E4"/>
    <mergeCell ref="A2:E2"/>
  </mergeCells>
  <pageMargins left="0.7" right="0.7" top="0.75" bottom="0.75" header="0.3" footer="0.3"/>
  <pageSetup paperSize="9" firstPageNumber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workbookViewId="0">
      <selection activeCell="A2" sqref="A2:E2"/>
    </sheetView>
  </sheetViews>
  <sheetFormatPr defaultRowHeight="15" x14ac:dyDescent="0.25"/>
  <cols>
    <col min="1" max="5" width="20.7109375" style="4" customWidth="1"/>
    <col min="6" max="16384" width="9.140625" style="4"/>
  </cols>
  <sheetData>
    <row r="1" spans="1:5" x14ac:dyDescent="0.25">
      <c r="A1" s="3" t="s">
        <v>205</v>
      </c>
      <c r="B1" s="36"/>
      <c r="C1" s="36"/>
      <c r="D1" s="36"/>
      <c r="E1" s="36"/>
    </row>
    <row r="2" spans="1:5" x14ac:dyDescent="0.25">
      <c r="A2" s="195" t="s">
        <v>327</v>
      </c>
      <c r="B2" s="195"/>
      <c r="C2" s="195"/>
      <c r="D2" s="195"/>
      <c r="E2" s="195"/>
    </row>
    <row r="3" spans="1:5" x14ac:dyDescent="0.25">
      <c r="A3" s="36"/>
      <c r="B3" s="36"/>
      <c r="C3" s="36"/>
      <c r="D3" s="36"/>
      <c r="E3" s="36"/>
    </row>
    <row r="4" spans="1:5" s="18" customFormat="1" ht="18" customHeight="1" x14ac:dyDescent="0.2">
      <c r="A4" s="209" t="s">
        <v>320</v>
      </c>
      <c r="B4" s="209"/>
      <c r="C4" s="209"/>
      <c r="D4" s="209"/>
      <c r="E4" s="209"/>
    </row>
    <row r="5" spans="1:5" ht="42.75" x14ac:dyDescent="0.25">
      <c r="A5" s="130" t="s">
        <v>229</v>
      </c>
      <c r="B5" s="131" t="s">
        <v>230</v>
      </c>
      <c r="C5" s="131" t="s">
        <v>231</v>
      </c>
      <c r="D5" s="131" t="s">
        <v>232</v>
      </c>
      <c r="E5" s="131" t="s">
        <v>233</v>
      </c>
    </row>
    <row r="6" spans="1:5" x14ac:dyDescent="0.25">
      <c r="A6" s="117"/>
      <c r="B6" s="126" t="s">
        <v>95</v>
      </c>
      <c r="C6" s="126" t="s">
        <v>95</v>
      </c>
      <c r="D6" s="126" t="s">
        <v>95</v>
      </c>
      <c r="E6" s="126" t="s">
        <v>95</v>
      </c>
    </row>
    <row r="7" spans="1:5" x14ac:dyDescent="0.25">
      <c r="A7" s="117"/>
      <c r="B7" s="119"/>
      <c r="C7" s="119"/>
      <c r="D7" s="119"/>
      <c r="E7" s="119"/>
    </row>
    <row r="8" spans="1:5" x14ac:dyDescent="0.25">
      <c r="A8" s="117"/>
      <c r="B8" s="126" t="s">
        <v>95</v>
      </c>
      <c r="C8" s="126" t="s">
        <v>95</v>
      </c>
      <c r="D8" s="126" t="s">
        <v>95</v>
      </c>
      <c r="E8" s="126" t="s">
        <v>95</v>
      </c>
    </row>
    <row r="9" spans="1:5" x14ac:dyDescent="0.25">
      <c r="A9" s="117"/>
      <c r="B9" s="126" t="s">
        <v>95</v>
      </c>
      <c r="C9" s="126" t="s">
        <v>95</v>
      </c>
      <c r="D9" s="126" t="s">
        <v>95</v>
      </c>
      <c r="E9" s="126" t="s">
        <v>95</v>
      </c>
    </row>
    <row r="10" spans="1:5" ht="18" customHeight="1" x14ac:dyDescent="0.25">
      <c r="A10" s="128" t="s">
        <v>99</v>
      </c>
      <c r="B10" s="129">
        <f>SUM(B6:B9)</f>
        <v>0</v>
      </c>
      <c r="C10" s="129">
        <f t="shared" ref="C10:E10" si="0">SUM(C6:C9)</f>
        <v>0</v>
      </c>
      <c r="D10" s="129">
        <f t="shared" si="0"/>
        <v>0</v>
      </c>
      <c r="E10" s="129">
        <f t="shared" si="0"/>
        <v>0</v>
      </c>
    </row>
    <row r="14" spans="1:5" x14ac:dyDescent="0.25">
      <c r="A14" s="210" t="s">
        <v>321</v>
      </c>
      <c r="B14" s="210"/>
      <c r="C14" s="210"/>
      <c r="D14" s="210"/>
      <c r="E14" s="210"/>
    </row>
  </sheetData>
  <mergeCells count="3">
    <mergeCell ref="A4:E4"/>
    <mergeCell ref="A2:E2"/>
    <mergeCell ref="A14:E1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6"/>
  <sheetViews>
    <sheetView workbookViewId="0">
      <selection activeCell="A2" sqref="A2:F2"/>
    </sheetView>
  </sheetViews>
  <sheetFormatPr defaultRowHeight="15" x14ac:dyDescent="0.25"/>
  <cols>
    <col min="1" max="6" width="20.7109375" style="4" customWidth="1"/>
    <col min="7" max="16384" width="9.140625" style="4"/>
  </cols>
  <sheetData>
    <row r="1" spans="1:6" x14ac:dyDescent="0.25">
      <c r="A1" s="3" t="s">
        <v>234</v>
      </c>
      <c r="B1" s="3"/>
      <c r="C1" s="36"/>
      <c r="D1" s="36"/>
      <c r="E1" s="36"/>
      <c r="F1" s="36"/>
    </row>
    <row r="2" spans="1:6" x14ac:dyDescent="0.25">
      <c r="A2" s="195" t="s">
        <v>327</v>
      </c>
      <c r="B2" s="195"/>
      <c r="C2" s="195"/>
      <c r="D2" s="195"/>
      <c r="E2" s="195"/>
      <c r="F2" s="195"/>
    </row>
    <row r="3" spans="1:6" x14ac:dyDescent="0.25">
      <c r="A3" s="36"/>
      <c r="B3" s="36"/>
      <c r="C3" s="36"/>
      <c r="D3" s="36"/>
      <c r="E3" s="36"/>
      <c r="F3" s="36"/>
    </row>
    <row r="4" spans="1:6" s="18" customFormat="1" ht="18" customHeight="1" x14ac:dyDescent="0.2">
      <c r="A4" s="209" t="s">
        <v>322</v>
      </c>
      <c r="B4" s="209"/>
      <c r="C4" s="209"/>
      <c r="D4" s="209"/>
      <c r="E4" s="209"/>
      <c r="F4" s="209"/>
    </row>
    <row r="5" spans="1:6" s="18" customFormat="1" ht="42.75" x14ac:dyDescent="0.2">
      <c r="A5" s="130" t="s">
        <v>235</v>
      </c>
      <c r="B5" s="131" t="s">
        <v>236</v>
      </c>
      <c r="C5" s="131" t="s">
        <v>230</v>
      </c>
      <c r="D5" s="131" t="s">
        <v>231</v>
      </c>
      <c r="E5" s="131" t="s">
        <v>232</v>
      </c>
      <c r="F5" s="131" t="s">
        <v>233</v>
      </c>
    </row>
    <row r="6" spans="1:6" x14ac:dyDescent="0.25">
      <c r="A6" s="117" t="s">
        <v>323</v>
      </c>
      <c r="B6" s="126" t="s">
        <v>324</v>
      </c>
      <c r="C6" s="126">
        <v>0</v>
      </c>
      <c r="D6" s="126">
        <v>141480236</v>
      </c>
      <c r="E6" s="126">
        <v>141480236</v>
      </c>
      <c r="F6" s="126">
        <v>0</v>
      </c>
    </row>
    <row r="7" spans="1:6" x14ac:dyDescent="0.25">
      <c r="A7" s="117"/>
      <c r="B7" s="117"/>
      <c r="C7" s="119"/>
      <c r="D7" s="119"/>
      <c r="E7" s="119"/>
      <c r="F7" s="119"/>
    </row>
    <row r="8" spans="1:6" x14ac:dyDescent="0.25">
      <c r="A8" s="117"/>
      <c r="B8" s="126"/>
      <c r="C8" s="126" t="s">
        <v>95</v>
      </c>
      <c r="D8" s="126" t="s">
        <v>95</v>
      </c>
      <c r="E8" s="126" t="s">
        <v>95</v>
      </c>
      <c r="F8" s="126" t="s">
        <v>95</v>
      </c>
    </row>
    <row r="9" spans="1:6" x14ac:dyDescent="0.25">
      <c r="A9" s="117"/>
      <c r="B9" s="126"/>
      <c r="C9" s="126" t="s">
        <v>95</v>
      </c>
      <c r="D9" s="126" t="s">
        <v>95</v>
      </c>
      <c r="E9" s="126" t="s">
        <v>95</v>
      </c>
      <c r="F9" s="126" t="s">
        <v>95</v>
      </c>
    </row>
    <row r="10" spans="1:6" ht="18" customHeight="1" x14ac:dyDescent="0.25">
      <c r="A10" s="128" t="s">
        <v>99</v>
      </c>
      <c r="B10" s="129"/>
      <c r="C10" s="129">
        <f>SUM(C6:C9)</f>
        <v>0</v>
      </c>
      <c r="D10" s="129">
        <f t="shared" ref="D10:F10" si="0">SUM(D6:D9)</f>
        <v>141480236</v>
      </c>
      <c r="E10" s="129">
        <f t="shared" si="0"/>
        <v>141480236</v>
      </c>
      <c r="F10" s="129">
        <f t="shared" si="0"/>
        <v>0</v>
      </c>
    </row>
    <row r="14" spans="1:6" x14ac:dyDescent="0.25">
      <c r="A14" s="210"/>
      <c r="B14" s="210"/>
      <c r="C14" s="210"/>
      <c r="D14" s="210"/>
      <c r="E14" s="210"/>
      <c r="F14" s="210"/>
    </row>
    <row r="22" spans="3:16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3:16" x14ac:dyDescent="0.25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 x14ac:dyDescent="0.25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 x14ac:dyDescent="0.25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 x14ac:dyDescent="0.25">
      <c r="C26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</row>
  </sheetData>
  <mergeCells count="4">
    <mergeCell ref="A2:F2"/>
    <mergeCell ref="A4:F4"/>
    <mergeCell ref="A14:F14"/>
    <mergeCell ref="D26:P2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9"/>
  <sheetViews>
    <sheetView tabSelected="1" workbookViewId="0">
      <selection activeCell="A2" sqref="A2:I2"/>
    </sheetView>
  </sheetViews>
  <sheetFormatPr defaultRowHeight="15" x14ac:dyDescent="0.25"/>
  <cols>
    <col min="1" max="4" width="15.7109375" style="4" customWidth="1"/>
    <col min="5" max="8" width="8.28515625" style="4" customWidth="1"/>
    <col min="9" max="9" width="15.7109375" style="4" customWidth="1"/>
    <col min="10" max="16384" width="9.140625" style="4"/>
  </cols>
  <sheetData>
    <row r="1" spans="1:9" x14ac:dyDescent="0.25">
      <c r="A1" s="3" t="s">
        <v>240</v>
      </c>
      <c r="B1" s="36"/>
      <c r="C1" s="36"/>
      <c r="D1" s="36"/>
    </row>
    <row r="2" spans="1:9" x14ac:dyDescent="0.25">
      <c r="A2" s="195" t="s">
        <v>327</v>
      </c>
      <c r="B2" s="195"/>
      <c r="C2" s="195"/>
      <c r="D2" s="195"/>
      <c r="E2" s="195"/>
      <c r="F2" s="195"/>
      <c r="G2" s="195"/>
      <c r="H2" s="195"/>
      <c r="I2" s="195"/>
    </row>
    <row r="4" spans="1:9" ht="18" customHeight="1" thickBot="1" x14ac:dyDescent="0.3">
      <c r="A4" s="212" t="s">
        <v>241</v>
      </c>
      <c r="B4" s="213"/>
      <c r="C4" s="213"/>
      <c r="D4" s="213"/>
      <c r="E4" s="213"/>
      <c r="F4" s="213"/>
      <c r="G4" s="213"/>
      <c r="H4" s="213"/>
      <c r="I4" s="214"/>
    </row>
    <row r="5" spans="1:9" x14ac:dyDescent="0.25">
      <c r="A5" s="217" t="s">
        <v>242</v>
      </c>
      <c r="B5" s="219" t="s">
        <v>243</v>
      </c>
      <c r="C5" s="219" t="s">
        <v>237</v>
      </c>
      <c r="D5" s="219" t="s">
        <v>296</v>
      </c>
      <c r="E5" s="215" t="s">
        <v>238</v>
      </c>
      <c r="F5" s="215"/>
      <c r="G5" s="215"/>
      <c r="H5" s="216"/>
      <c r="I5" s="221" t="s">
        <v>239</v>
      </c>
    </row>
    <row r="6" spans="1:9" ht="30.75" customHeight="1" thickBot="1" x14ac:dyDescent="0.3">
      <c r="A6" s="218"/>
      <c r="B6" s="220"/>
      <c r="C6" s="220"/>
      <c r="D6" s="220"/>
      <c r="E6" s="143" t="s">
        <v>284</v>
      </c>
      <c r="F6" s="143" t="s">
        <v>297</v>
      </c>
      <c r="G6" s="143" t="s">
        <v>298</v>
      </c>
      <c r="H6" s="144" t="s">
        <v>299</v>
      </c>
      <c r="I6" s="222"/>
    </row>
    <row r="7" spans="1:9" x14ac:dyDescent="0.25">
      <c r="A7" s="127" t="s">
        <v>95</v>
      </c>
      <c r="B7" s="127"/>
      <c r="C7" s="127" t="s">
        <v>95</v>
      </c>
      <c r="D7" s="127" t="s">
        <v>95</v>
      </c>
      <c r="E7" s="127" t="s">
        <v>95</v>
      </c>
      <c r="F7" s="127" t="s">
        <v>95</v>
      </c>
      <c r="G7" s="127" t="s">
        <v>95</v>
      </c>
      <c r="H7" s="133" t="s">
        <v>95</v>
      </c>
      <c r="I7" s="142" t="s">
        <v>95</v>
      </c>
    </row>
    <row r="8" spans="1:9" x14ac:dyDescent="0.25">
      <c r="A8" s="118" t="s">
        <v>95</v>
      </c>
      <c r="B8" s="119" t="s">
        <v>95</v>
      </c>
      <c r="C8" s="119" t="s">
        <v>95</v>
      </c>
      <c r="D8" s="119" t="s">
        <v>95</v>
      </c>
      <c r="E8" s="119" t="s">
        <v>95</v>
      </c>
      <c r="F8" s="119" t="s">
        <v>95</v>
      </c>
      <c r="G8" s="119" t="s">
        <v>95</v>
      </c>
      <c r="H8" s="132" t="s">
        <v>95</v>
      </c>
      <c r="I8" s="134" t="s">
        <v>95</v>
      </c>
    </row>
    <row r="9" spans="1:9" x14ac:dyDescent="0.25">
      <c r="A9" s="118" t="s">
        <v>95</v>
      </c>
      <c r="B9" s="119" t="s">
        <v>95</v>
      </c>
      <c r="C9" s="119" t="s">
        <v>95</v>
      </c>
      <c r="D9" s="119" t="s">
        <v>95</v>
      </c>
      <c r="E9" s="119" t="s">
        <v>95</v>
      </c>
      <c r="F9" s="119" t="s">
        <v>95</v>
      </c>
      <c r="G9" s="119" t="s">
        <v>95</v>
      </c>
      <c r="H9" s="132" t="s">
        <v>95</v>
      </c>
      <c r="I9" s="134" t="s">
        <v>95</v>
      </c>
    </row>
    <row r="10" spans="1:9" x14ac:dyDescent="0.25">
      <c r="A10" s="119" t="s">
        <v>95</v>
      </c>
      <c r="B10" s="119"/>
      <c r="C10" s="119"/>
      <c r="D10" s="119"/>
      <c r="E10" s="119"/>
      <c r="F10" s="119" t="s">
        <v>95</v>
      </c>
      <c r="G10" s="119" t="s">
        <v>95</v>
      </c>
      <c r="H10" s="132" t="s">
        <v>95</v>
      </c>
      <c r="I10" s="134" t="s">
        <v>95</v>
      </c>
    </row>
    <row r="11" spans="1:9" x14ac:dyDescent="0.25">
      <c r="A11" s="118" t="s">
        <v>95</v>
      </c>
      <c r="B11" s="118" t="s">
        <v>95</v>
      </c>
      <c r="C11" s="118" t="s">
        <v>95</v>
      </c>
      <c r="D11" s="118" t="s">
        <v>95</v>
      </c>
      <c r="E11" s="119" t="s">
        <v>95</v>
      </c>
      <c r="F11" s="119" t="s">
        <v>95</v>
      </c>
      <c r="G11" s="119" t="s">
        <v>95</v>
      </c>
      <c r="H11" s="132" t="s">
        <v>95</v>
      </c>
      <c r="I11" s="134" t="s">
        <v>95</v>
      </c>
    </row>
    <row r="12" spans="1:9" x14ac:dyDescent="0.25">
      <c r="A12" s="118" t="s">
        <v>95</v>
      </c>
      <c r="B12" s="118" t="s">
        <v>95</v>
      </c>
      <c r="C12" s="118" t="s">
        <v>95</v>
      </c>
      <c r="D12" s="118" t="s">
        <v>95</v>
      </c>
      <c r="E12" s="119" t="s">
        <v>95</v>
      </c>
      <c r="F12" s="119" t="s">
        <v>95</v>
      </c>
      <c r="G12" s="119" t="s">
        <v>95</v>
      </c>
      <c r="H12" s="132" t="s">
        <v>95</v>
      </c>
      <c r="I12" s="134" t="s">
        <v>95</v>
      </c>
    </row>
    <row r="13" spans="1:9" x14ac:dyDescent="0.25">
      <c r="A13" s="118" t="s">
        <v>95</v>
      </c>
      <c r="B13" s="118" t="s">
        <v>95</v>
      </c>
      <c r="C13" s="118" t="s">
        <v>95</v>
      </c>
      <c r="D13" s="118" t="s">
        <v>95</v>
      </c>
      <c r="E13" s="119" t="s">
        <v>95</v>
      </c>
      <c r="F13" s="119" t="s">
        <v>95</v>
      </c>
      <c r="G13" s="119" t="s">
        <v>95</v>
      </c>
      <c r="H13" s="132" t="s">
        <v>95</v>
      </c>
      <c r="I13" s="134" t="s">
        <v>95</v>
      </c>
    </row>
    <row r="14" spans="1:9" ht="15.75" thickBot="1" x14ac:dyDescent="0.3">
      <c r="A14" s="135" t="s">
        <v>95</v>
      </c>
      <c r="B14" s="135" t="s">
        <v>95</v>
      </c>
      <c r="C14" s="135" t="s">
        <v>95</v>
      </c>
      <c r="D14" s="135" t="s">
        <v>95</v>
      </c>
      <c r="E14" s="136" t="s">
        <v>95</v>
      </c>
      <c r="F14" s="136" t="s">
        <v>95</v>
      </c>
      <c r="G14" s="136" t="s">
        <v>95</v>
      </c>
      <c r="H14" s="139" t="s">
        <v>95</v>
      </c>
      <c r="I14" s="140" t="s">
        <v>95</v>
      </c>
    </row>
    <row r="15" spans="1:9" ht="18" customHeight="1" thickBot="1" x14ac:dyDescent="0.3">
      <c r="A15" s="137" t="s">
        <v>99</v>
      </c>
      <c r="B15" s="138">
        <f>SUM(B7:B14)</f>
        <v>0</v>
      </c>
      <c r="C15" s="138">
        <f t="shared" ref="C15:H15" si="0">SUM(C7:C14)</f>
        <v>0</v>
      </c>
      <c r="D15" s="138">
        <f t="shared" si="0"/>
        <v>0</v>
      </c>
      <c r="E15" s="138">
        <f t="shared" si="0"/>
        <v>0</v>
      </c>
      <c r="F15" s="138">
        <f t="shared" si="0"/>
        <v>0</v>
      </c>
      <c r="G15" s="138">
        <f t="shared" si="0"/>
        <v>0</v>
      </c>
      <c r="H15" s="138">
        <f t="shared" si="0"/>
        <v>0</v>
      </c>
      <c r="I15" s="141">
        <f>SUM(I7:I14)</f>
        <v>0</v>
      </c>
    </row>
    <row r="19" spans="1:9" x14ac:dyDescent="0.25">
      <c r="A19" s="210" t="s">
        <v>325</v>
      </c>
      <c r="B19" s="210"/>
      <c r="C19" s="210"/>
      <c r="D19" s="210"/>
      <c r="E19" s="210"/>
      <c r="F19" s="210"/>
      <c r="G19" s="210"/>
      <c r="H19" s="210"/>
      <c r="I19" s="210"/>
    </row>
  </sheetData>
  <mergeCells count="9">
    <mergeCell ref="A2:I2"/>
    <mergeCell ref="A4:I4"/>
    <mergeCell ref="A19:I19"/>
    <mergeCell ref="E5:H5"/>
    <mergeCell ref="A5:A6"/>
    <mergeCell ref="B5:B6"/>
    <mergeCell ref="C5:C6"/>
    <mergeCell ref="D5:D6"/>
    <mergeCell ref="I5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02"/>
  <sheetViews>
    <sheetView workbookViewId="0">
      <selection activeCell="A2" sqref="A2:E2"/>
    </sheetView>
  </sheetViews>
  <sheetFormatPr defaultRowHeight="15" x14ac:dyDescent="0.25"/>
  <cols>
    <col min="1" max="1" width="65.7109375" style="4" customWidth="1"/>
    <col min="2" max="2" width="13.7109375" style="4" customWidth="1"/>
    <col min="3" max="3" width="15.7109375" style="4" customWidth="1"/>
    <col min="4" max="5" width="13.7109375" style="4" customWidth="1"/>
    <col min="6" max="16384" width="9.140625" style="4"/>
  </cols>
  <sheetData>
    <row r="1" spans="1:102" x14ac:dyDescent="0.25">
      <c r="A1" s="3" t="s">
        <v>85</v>
      </c>
      <c r="B1" s="3"/>
      <c r="C1" s="3"/>
      <c r="D1" s="3"/>
      <c r="E1" s="3"/>
    </row>
    <row r="2" spans="1:102" x14ac:dyDescent="0.25">
      <c r="A2" s="195" t="s">
        <v>326</v>
      </c>
      <c r="B2" s="195"/>
      <c r="C2" s="195"/>
      <c r="D2" s="195"/>
      <c r="E2" s="195"/>
    </row>
    <row r="4" spans="1:102" s="6" customFormat="1" ht="18" customHeight="1" x14ac:dyDescent="0.25">
      <c r="A4" s="192" t="s">
        <v>303</v>
      </c>
      <c r="B4" s="193"/>
      <c r="C4" s="193"/>
      <c r="D4" s="193"/>
      <c r="E4" s="19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pans="1:102" x14ac:dyDescent="0.25">
      <c r="A5" s="51" t="s">
        <v>94</v>
      </c>
      <c r="B5" s="7" t="s">
        <v>7</v>
      </c>
      <c r="C5" s="7" t="s">
        <v>8</v>
      </c>
      <c r="D5" s="7" t="s">
        <v>9</v>
      </c>
      <c r="E5" s="8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</row>
    <row r="6" spans="1:102" x14ac:dyDescent="0.25">
      <c r="A6" s="9" t="s">
        <v>248</v>
      </c>
      <c r="B6" s="10">
        <v>134621890</v>
      </c>
      <c r="C6" s="10">
        <v>139316921</v>
      </c>
      <c r="D6" s="10">
        <v>136810837</v>
      </c>
      <c r="E6" s="171">
        <f>D6/C6</f>
        <v>0.98201163231277555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</row>
    <row r="7" spans="1:102" x14ac:dyDescent="0.25">
      <c r="A7" s="9" t="s">
        <v>253</v>
      </c>
      <c r="B7" s="10">
        <v>0</v>
      </c>
      <c r="C7" s="10">
        <v>0</v>
      </c>
      <c r="D7" s="10">
        <v>0</v>
      </c>
      <c r="E7" s="17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</row>
    <row r="8" spans="1:102" x14ac:dyDescent="0.25">
      <c r="A8" s="9" t="s">
        <v>254</v>
      </c>
      <c r="B8" s="10">
        <v>0</v>
      </c>
      <c r="C8" s="10">
        <v>0</v>
      </c>
      <c r="D8" s="10">
        <v>0</v>
      </c>
      <c r="E8" s="17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</row>
    <row r="9" spans="1:102" x14ac:dyDescent="0.25">
      <c r="A9" s="9" t="s">
        <v>255</v>
      </c>
      <c r="B9" s="10">
        <v>0</v>
      </c>
      <c r="C9" s="10">
        <v>0</v>
      </c>
      <c r="D9" s="10">
        <v>0</v>
      </c>
      <c r="E9" s="17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</row>
    <row r="10" spans="1:102" x14ac:dyDescent="0.25">
      <c r="A10" s="9" t="s">
        <v>35</v>
      </c>
      <c r="B10" s="10">
        <v>384000</v>
      </c>
      <c r="C10" s="10">
        <v>527067</v>
      </c>
      <c r="D10" s="10">
        <v>439067</v>
      </c>
      <c r="E10" s="171">
        <f t="shared" ref="E10" si="0">D10/C10</f>
        <v>0.83303830442808979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</row>
    <row r="11" spans="1:102" x14ac:dyDescent="0.25">
      <c r="A11" s="9" t="s">
        <v>256</v>
      </c>
      <c r="B11" s="10">
        <v>0</v>
      </c>
      <c r="C11" s="10">
        <v>0</v>
      </c>
      <c r="D11" s="10">
        <v>0</v>
      </c>
      <c r="E11" s="17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</row>
    <row r="12" spans="1:102" x14ac:dyDescent="0.25">
      <c r="A12" s="9" t="s">
        <v>36</v>
      </c>
      <c r="B12" s="10">
        <v>0</v>
      </c>
      <c r="C12" s="10">
        <v>0</v>
      </c>
      <c r="D12" s="10">
        <v>0</v>
      </c>
      <c r="E12" s="17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</row>
    <row r="13" spans="1:102" x14ac:dyDescent="0.25">
      <c r="A13" s="26" t="s">
        <v>257</v>
      </c>
      <c r="B13" s="27">
        <v>0</v>
      </c>
      <c r="C13" s="27">
        <v>0</v>
      </c>
      <c r="D13" s="27">
        <v>0</v>
      </c>
      <c r="E13" s="17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</row>
    <row r="14" spans="1:102" x14ac:dyDescent="0.25">
      <c r="A14" s="26" t="s">
        <v>37</v>
      </c>
      <c r="B14" s="27">
        <v>0</v>
      </c>
      <c r="C14" s="27">
        <v>1640413</v>
      </c>
      <c r="D14" s="27">
        <v>1382871</v>
      </c>
      <c r="E14" s="171">
        <v>631.87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</row>
    <row r="15" spans="1:102" s="14" customFormat="1" ht="14.25" x14ac:dyDescent="0.2">
      <c r="A15" s="29" t="s">
        <v>39</v>
      </c>
      <c r="B15" s="30">
        <f>SUM(B6:B14)</f>
        <v>135005890</v>
      </c>
      <c r="C15" s="30">
        <f t="shared" ref="C15:D15" si="1">SUM(C6:C14)</f>
        <v>141484401</v>
      </c>
      <c r="D15" s="30">
        <f t="shared" si="1"/>
        <v>138632775</v>
      </c>
      <c r="E15" s="31">
        <f>D15/C15</f>
        <v>0.97984494417868728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x14ac:dyDescent="0.25">
      <c r="A16" s="28" t="s">
        <v>38</v>
      </c>
      <c r="B16" s="19">
        <v>10948680</v>
      </c>
      <c r="C16" s="19">
        <v>16994672</v>
      </c>
      <c r="D16" s="19">
        <v>14655828</v>
      </c>
      <c r="E16" s="31">
        <f t="shared" ref="E16:E34" si="2">D16/C16</f>
        <v>0.86237780876265224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</row>
    <row r="17" spans="1:102" x14ac:dyDescent="0.25">
      <c r="A17" s="9" t="s">
        <v>40</v>
      </c>
      <c r="B17" s="10">
        <v>12285650</v>
      </c>
      <c r="C17" s="10">
        <v>12295650</v>
      </c>
      <c r="D17" s="10">
        <v>12003660</v>
      </c>
      <c r="E17" s="31">
        <f t="shared" si="2"/>
        <v>0.97625257713093661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</row>
    <row r="18" spans="1:102" x14ac:dyDescent="0.25">
      <c r="A18" s="9" t="s">
        <v>41</v>
      </c>
      <c r="B18" s="10">
        <v>0</v>
      </c>
      <c r="C18" s="10">
        <v>912479</v>
      </c>
      <c r="D18" s="10">
        <v>711834</v>
      </c>
      <c r="E18" s="3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</row>
    <row r="19" spans="1:102" s="14" customFormat="1" ht="14.25" x14ac:dyDescent="0.2">
      <c r="A19" s="11" t="s">
        <v>42</v>
      </c>
      <c r="B19" s="12">
        <f>SUM(B16:B18)</f>
        <v>23234330</v>
      </c>
      <c r="C19" s="12">
        <f t="shared" ref="C19:D19" si="3">SUM(C16:C18)</f>
        <v>30202801</v>
      </c>
      <c r="D19" s="12">
        <f t="shared" si="3"/>
        <v>27371322</v>
      </c>
      <c r="E19" s="31">
        <f t="shared" si="2"/>
        <v>0.90625111227266641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s="18" customFormat="1" ht="18" customHeight="1" x14ac:dyDescent="0.2">
      <c r="A20" s="56" t="s">
        <v>43</v>
      </c>
      <c r="B20" s="57">
        <f>B15+B19</f>
        <v>158240220</v>
      </c>
      <c r="C20" s="57">
        <f t="shared" ref="C20:D20" si="4">C15+C19</f>
        <v>171687202</v>
      </c>
      <c r="D20" s="57">
        <f t="shared" si="4"/>
        <v>166004097</v>
      </c>
      <c r="E20" s="172">
        <f t="shared" si="2"/>
        <v>0.96689849369203418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</row>
    <row r="21" spans="1:102" s="18" customFormat="1" ht="18" customHeight="1" x14ac:dyDescent="0.2">
      <c r="A21" s="56" t="s">
        <v>44</v>
      </c>
      <c r="B21" s="57">
        <v>20269443</v>
      </c>
      <c r="C21" s="57">
        <v>23767317</v>
      </c>
      <c r="D21" s="57">
        <v>20959076</v>
      </c>
      <c r="E21" s="172">
        <f t="shared" si="2"/>
        <v>0.88184442526684859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</row>
    <row r="22" spans="1:102" x14ac:dyDescent="0.25">
      <c r="A22" s="9" t="s">
        <v>49</v>
      </c>
      <c r="B22" s="10">
        <v>150000</v>
      </c>
      <c r="C22" s="10">
        <v>850000</v>
      </c>
      <c r="D22" s="10">
        <v>705089</v>
      </c>
      <c r="E22" s="31">
        <f t="shared" si="2"/>
        <v>0.8295164705882353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</row>
    <row r="23" spans="1:102" x14ac:dyDescent="0.25">
      <c r="A23" s="9" t="s">
        <v>50</v>
      </c>
      <c r="B23" s="10">
        <v>10362000</v>
      </c>
      <c r="C23" s="10">
        <v>26514271</v>
      </c>
      <c r="D23" s="10">
        <v>25924496</v>
      </c>
      <c r="E23" s="31">
        <f t="shared" si="2"/>
        <v>0.97775631847468103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</row>
    <row r="24" spans="1:102" s="14" customFormat="1" ht="14.25" x14ac:dyDescent="0.2">
      <c r="A24" s="11" t="s">
        <v>45</v>
      </c>
      <c r="B24" s="12">
        <f>SUM(B22:B23)</f>
        <v>10512000</v>
      </c>
      <c r="C24" s="12">
        <f t="shared" ref="C24:D24" si="5">SUM(C22:C23)</f>
        <v>27364271</v>
      </c>
      <c r="D24" s="12">
        <f t="shared" si="5"/>
        <v>26629585</v>
      </c>
      <c r="E24" s="31">
        <f t="shared" si="2"/>
        <v>0.97315163265266591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x14ac:dyDescent="0.25">
      <c r="A25" s="9" t="s">
        <v>54</v>
      </c>
      <c r="B25" s="10">
        <v>300000</v>
      </c>
      <c r="C25" s="10">
        <v>325000</v>
      </c>
      <c r="D25" s="10">
        <v>289644</v>
      </c>
      <c r="E25" s="31">
        <f t="shared" si="2"/>
        <v>0.89121230769230764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</row>
    <row r="26" spans="1:102" x14ac:dyDescent="0.25">
      <c r="A26" s="9" t="s">
        <v>55</v>
      </c>
      <c r="B26" s="10">
        <v>700000</v>
      </c>
      <c r="C26" s="10">
        <v>575000</v>
      </c>
      <c r="D26" s="10">
        <v>464421</v>
      </c>
      <c r="E26" s="31">
        <f t="shared" si="2"/>
        <v>0.80768869565217394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</row>
    <row r="27" spans="1:102" s="14" customFormat="1" ht="14.25" x14ac:dyDescent="0.2">
      <c r="A27" s="11" t="s">
        <v>46</v>
      </c>
      <c r="B27" s="12">
        <f>SUM(B25:B26)</f>
        <v>1000000</v>
      </c>
      <c r="C27" s="12">
        <f>SUM(C25:C26)</f>
        <v>900000</v>
      </c>
      <c r="D27" s="12">
        <f>SUM(D25:D26)</f>
        <v>754065</v>
      </c>
      <c r="E27" s="31">
        <f t="shared" si="2"/>
        <v>0.83784999999999998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x14ac:dyDescent="0.25">
      <c r="A28" s="9" t="s">
        <v>51</v>
      </c>
      <c r="B28" s="10">
        <v>6500000</v>
      </c>
      <c r="C28" s="10">
        <v>9126770</v>
      </c>
      <c r="D28" s="10">
        <v>4941515</v>
      </c>
      <c r="E28" s="31">
        <f t="shared" si="2"/>
        <v>0.54143086765635595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</row>
    <row r="29" spans="1:102" x14ac:dyDescent="0.25">
      <c r="A29" s="9" t="s">
        <v>52</v>
      </c>
      <c r="B29" s="10">
        <v>48544804</v>
      </c>
      <c r="C29" s="10">
        <v>49850590</v>
      </c>
      <c r="D29" s="10">
        <v>38020960</v>
      </c>
      <c r="E29" s="31">
        <f t="shared" si="2"/>
        <v>0.76269829504525422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</row>
    <row r="30" spans="1:102" x14ac:dyDescent="0.25">
      <c r="A30" s="9" t="s">
        <v>53</v>
      </c>
      <c r="B30" s="10">
        <v>200000</v>
      </c>
      <c r="C30" s="10">
        <v>200000</v>
      </c>
      <c r="D30" s="10">
        <v>162872</v>
      </c>
      <c r="E30" s="3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</row>
    <row r="31" spans="1:102" x14ac:dyDescent="0.25">
      <c r="A31" s="9" t="s">
        <v>56</v>
      </c>
      <c r="B31" s="10">
        <v>4000000</v>
      </c>
      <c r="C31" s="10">
        <v>4896775</v>
      </c>
      <c r="D31" s="10">
        <v>4058106</v>
      </c>
      <c r="E31" s="31">
        <f t="shared" si="2"/>
        <v>0.82873033782438443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</row>
    <row r="32" spans="1:102" x14ac:dyDescent="0.25">
      <c r="A32" s="9" t="s">
        <v>279</v>
      </c>
      <c r="B32" s="10">
        <v>0</v>
      </c>
      <c r="C32" s="10">
        <v>0</v>
      </c>
      <c r="D32" s="10">
        <v>0</v>
      </c>
      <c r="E32" s="3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</row>
    <row r="33" spans="1:102" x14ac:dyDescent="0.25">
      <c r="A33" s="9" t="s">
        <v>57</v>
      </c>
      <c r="B33" s="10">
        <v>500000</v>
      </c>
      <c r="C33" s="10">
        <v>400000</v>
      </c>
      <c r="D33" s="10">
        <v>80852</v>
      </c>
      <c r="E33" s="31">
        <f t="shared" si="2"/>
        <v>0.20213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</row>
    <row r="34" spans="1:102" x14ac:dyDescent="0.25">
      <c r="A34" s="9" t="s">
        <v>58</v>
      </c>
      <c r="B34" s="10">
        <v>34284916</v>
      </c>
      <c r="C34" s="10">
        <v>27252625</v>
      </c>
      <c r="D34" s="10">
        <v>22514331</v>
      </c>
      <c r="E34" s="31">
        <f t="shared" si="2"/>
        <v>0.82613439989725757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</row>
    <row r="35" spans="1:102" s="14" customFormat="1" ht="14.25" x14ac:dyDescent="0.2">
      <c r="A35" s="11" t="s">
        <v>47</v>
      </c>
      <c r="B35" s="12">
        <f>SUM(B28:B34)</f>
        <v>94029720</v>
      </c>
      <c r="C35" s="12">
        <f t="shared" ref="C35:D35" si="6">SUM(C28:C34)</f>
        <v>91726760</v>
      </c>
      <c r="D35" s="12">
        <f t="shared" si="6"/>
        <v>69778636</v>
      </c>
      <c r="E35" s="31">
        <f>D35/C35</f>
        <v>0.76072278144349592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s="14" customFormat="1" ht="14.25" x14ac:dyDescent="0.2">
      <c r="A36" s="11" t="s">
        <v>48</v>
      </c>
      <c r="B36" s="12">
        <v>1000000</v>
      </c>
      <c r="C36" s="12">
        <v>1100000</v>
      </c>
      <c r="D36" s="12">
        <v>991575</v>
      </c>
      <c r="E36" s="31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x14ac:dyDescent="0.25">
      <c r="A37" s="9" t="s">
        <v>59</v>
      </c>
      <c r="B37" s="10">
        <v>28780035</v>
      </c>
      <c r="C37" s="10">
        <v>29838721</v>
      </c>
      <c r="D37" s="10">
        <v>22927734</v>
      </c>
      <c r="E37" s="31">
        <f t="shared" ref="E37:E69" si="7">D37/C37</f>
        <v>0.76838863167090843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</row>
    <row r="38" spans="1:102" x14ac:dyDescent="0.25">
      <c r="A38" s="9" t="s">
        <v>60</v>
      </c>
      <c r="B38" s="10">
        <v>1500000</v>
      </c>
      <c r="C38" s="10">
        <v>4094057</v>
      </c>
      <c r="D38" s="10">
        <v>3953685</v>
      </c>
      <c r="E38" s="31">
        <f t="shared" si="7"/>
        <v>0.96571322773473844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</row>
    <row r="39" spans="1:102" x14ac:dyDescent="0.25">
      <c r="A39" s="9" t="s">
        <v>61</v>
      </c>
      <c r="B39" s="10">
        <v>1000000</v>
      </c>
      <c r="C39" s="10">
        <v>850000</v>
      </c>
      <c r="D39" s="10">
        <v>143704</v>
      </c>
      <c r="E39" s="3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</row>
    <row r="40" spans="1:102" x14ac:dyDescent="0.25">
      <c r="A40" s="9" t="s">
        <v>258</v>
      </c>
      <c r="B40" s="10">
        <v>0</v>
      </c>
      <c r="C40" s="10">
        <v>150000</v>
      </c>
      <c r="D40" s="10">
        <v>0</v>
      </c>
      <c r="E40" s="3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</row>
    <row r="41" spans="1:102" x14ac:dyDescent="0.25">
      <c r="A41" s="9" t="s">
        <v>62</v>
      </c>
      <c r="B41" s="10">
        <v>50000</v>
      </c>
      <c r="C41" s="10">
        <v>427500</v>
      </c>
      <c r="D41" s="10">
        <v>337141</v>
      </c>
      <c r="E41" s="31">
        <f t="shared" si="7"/>
        <v>0.78863391812865502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</row>
    <row r="42" spans="1:102" s="14" customFormat="1" ht="14.25" x14ac:dyDescent="0.2">
      <c r="A42" s="11" t="s">
        <v>63</v>
      </c>
      <c r="B42" s="12">
        <f>SUM(B37:B41)</f>
        <v>31330035</v>
      </c>
      <c r="C42" s="12">
        <f t="shared" ref="C42:D42" si="8">SUM(C37:C41)</f>
        <v>35360278</v>
      </c>
      <c r="D42" s="12">
        <f t="shared" si="8"/>
        <v>27362264</v>
      </c>
      <c r="E42" s="31">
        <f t="shared" si="7"/>
        <v>0.77381359954240181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s="60" customFormat="1" ht="18" customHeight="1" x14ac:dyDescent="0.2">
      <c r="A43" s="58" t="s">
        <v>64</v>
      </c>
      <c r="B43" s="59">
        <f>B24+B27+B35+B36+B42</f>
        <v>137871755</v>
      </c>
      <c r="C43" s="59">
        <f>C24+C27+C35+C36+C42</f>
        <v>156451309</v>
      </c>
      <c r="D43" s="59">
        <f>D24+D27+D35+D36+D42</f>
        <v>125516125</v>
      </c>
      <c r="E43" s="172">
        <f t="shared" si="7"/>
        <v>0.80226957385188769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</row>
    <row r="44" spans="1:102" x14ac:dyDescent="0.25">
      <c r="A44" s="9" t="s">
        <v>65</v>
      </c>
      <c r="B44" s="10">
        <v>0</v>
      </c>
      <c r="C44" s="10">
        <v>0</v>
      </c>
      <c r="D44" s="10">
        <v>0</v>
      </c>
      <c r="E44" s="3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2" x14ac:dyDescent="0.25">
      <c r="A45" s="9" t="s">
        <v>66</v>
      </c>
      <c r="B45" s="10">
        <v>0</v>
      </c>
      <c r="C45" s="10">
        <v>0</v>
      </c>
      <c r="D45" s="10">
        <v>0</v>
      </c>
      <c r="E45" s="3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</row>
    <row r="46" spans="1:102" x14ac:dyDescent="0.25">
      <c r="A46" s="9" t="s">
        <v>67</v>
      </c>
      <c r="B46" s="10">
        <v>10000000</v>
      </c>
      <c r="C46" s="10">
        <v>8376762</v>
      </c>
      <c r="D46" s="10">
        <v>7165182</v>
      </c>
      <c r="E46" s="31">
        <f t="shared" si="7"/>
        <v>0.85536416099681478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</row>
    <row r="47" spans="1:102" s="60" customFormat="1" ht="18" customHeight="1" x14ac:dyDescent="0.2">
      <c r="A47" s="61" t="s">
        <v>68</v>
      </c>
      <c r="B47" s="62">
        <f>SUM(B44:B46)</f>
        <v>10000000</v>
      </c>
      <c r="C47" s="62">
        <f t="shared" ref="C47:D47" si="9">SUM(C44:C46)</f>
        <v>8376762</v>
      </c>
      <c r="D47" s="62">
        <f t="shared" si="9"/>
        <v>7165182</v>
      </c>
      <c r="E47" s="172">
        <f t="shared" si="7"/>
        <v>0.85536416099681478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</row>
    <row r="48" spans="1:102" x14ac:dyDescent="0.25">
      <c r="A48" s="22" t="s">
        <v>69</v>
      </c>
      <c r="B48" s="23">
        <v>0</v>
      </c>
      <c r="C48" s="23">
        <v>558000</v>
      </c>
      <c r="D48" s="23">
        <v>558000</v>
      </c>
      <c r="E48" s="31">
        <f t="shared" si="7"/>
        <v>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</row>
    <row r="49" spans="1:102" x14ac:dyDescent="0.25">
      <c r="A49" s="22" t="s">
        <v>70</v>
      </c>
      <c r="B49" s="23">
        <v>8444691</v>
      </c>
      <c r="C49" s="23">
        <v>4350277</v>
      </c>
      <c r="D49" s="23">
        <v>3277492</v>
      </c>
      <c r="E49" s="31">
        <f t="shared" si="7"/>
        <v>0.75339846175312519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</row>
    <row r="50" spans="1:102" x14ac:dyDescent="0.25">
      <c r="A50" s="22" t="s">
        <v>71</v>
      </c>
      <c r="B50" s="10">
        <v>445000</v>
      </c>
      <c r="C50" s="10">
        <v>1553300</v>
      </c>
      <c r="D50" s="10">
        <v>1553300</v>
      </c>
      <c r="E50" s="31">
        <f t="shared" si="7"/>
        <v>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</row>
    <row r="51" spans="1:102" s="60" customFormat="1" ht="18" customHeight="1" x14ac:dyDescent="0.2">
      <c r="A51" s="63" t="s">
        <v>72</v>
      </c>
      <c r="B51" s="64">
        <f>SUM(B48:B50)</f>
        <v>8889691</v>
      </c>
      <c r="C51" s="64">
        <f t="shared" ref="C51:D51" si="10">SUM(C48:C50)</f>
        <v>6461577</v>
      </c>
      <c r="D51" s="64">
        <f t="shared" si="10"/>
        <v>5388792</v>
      </c>
      <c r="E51" s="172">
        <f t="shared" si="7"/>
        <v>0.83397474022208506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</row>
    <row r="52" spans="1:102" x14ac:dyDescent="0.25">
      <c r="A52" s="9" t="s">
        <v>73</v>
      </c>
      <c r="B52" s="10">
        <v>0</v>
      </c>
      <c r="C52" s="10">
        <v>0</v>
      </c>
      <c r="D52" s="10">
        <v>0</v>
      </c>
      <c r="E52" s="3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</row>
    <row r="53" spans="1:102" x14ac:dyDescent="0.25">
      <c r="A53" s="9" t="s">
        <v>74</v>
      </c>
      <c r="B53" s="10">
        <v>100120000</v>
      </c>
      <c r="C53" s="10">
        <v>48289192</v>
      </c>
      <c r="D53" s="10">
        <v>21910949</v>
      </c>
      <c r="E53" s="31">
        <f t="shared" si="7"/>
        <v>0.45374436996170903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</row>
    <row r="54" spans="1:102" x14ac:dyDescent="0.25">
      <c r="A54" s="9" t="s">
        <v>75</v>
      </c>
      <c r="B54" s="10">
        <v>554975</v>
      </c>
      <c r="C54" s="10">
        <v>954975</v>
      </c>
      <c r="D54" s="10">
        <v>909964</v>
      </c>
      <c r="E54" s="3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</row>
    <row r="55" spans="1:102" x14ac:dyDescent="0.25">
      <c r="A55" s="9" t="s">
        <v>76</v>
      </c>
      <c r="B55" s="10">
        <v>43244991</v>
      </c>
      <c r="C55" s="10">
        <v>42844991</v>
      </c>
      <c r="D55" s="10">
        <v>11911990</v>
      </c>
      <c r="E55" s="31">
        <f t="shared" si="7"/>
        <v>0.27802526554387652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</row>
    <row r="56" spans="1:102" x14ac:dyDescent="0.25">
      <c r="A56" s="9" t="s">
        <v>77</v>
      </c>
      <c r="B56" s="10">
        <v>38826356</v>
      </c>
      <c r="C56" s="10">
        <v>25230659</v>
      </c>
      <c r="D56" s="10">
        <v>8108077</v>
      </c>
      <c r="E56" s="31">
        <f t="shared" si="7"/>
        <v>0.32135811434810324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</row>
    <row r="57" spans="1:102" x14ac:dyDescent="0.25">
      <c r="A57" s="28" t="s">
        <v>259</v>
      </c>
      <c r="B57" s="19">
        <v>0</v>
      </c>
      <c r="C57" s="19">
        <v>230215000</v>
      </c>
      <c r="D57" s="19">
        <v>203578460</v>
      </c>
      <c r="E57" s="31">
        <f t="shared" si="7"/>
        <v>0.88429711356775187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</row>
    <row r="58" spans="1:102" x14ac:dyDescent="0.25">
      <c r="A58" s="28" t="s">
        <v>260</v>
      </c>
      <c r="B58" s="19">
        <v>0</v>
      </c>
      <c r="C58" s="19">
        <v>60452248</v>
      </c>
      <c r="D58" s="19">
        <v>51900300</v>
      </c>
      <c r="E58" s="31">
        <f t="shared" si="7"/>
        <v>0.85853382987511073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</row>
    <row r="59" spans="1:102" x14ac:dyDescent="0.25">
      <c r="A59" s="28" t="s">
        <v>280</v>
      </c>
      <c r="B59" s="19"/>
      <c r="C59" s="19">
        <v>0</v>
      </c>
      <c r="D59" s="19">
        <v>0</v>
      </c>
      <c r="E59" s="3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</row>
    <row r="60" spans="1:102" s="60" customFormat="1" ht="18" customHeight="1" x14ac:dyDescent="0.2">
      <c r="A60" s="63" t="s">
        <v>78</v>
      </c>
      <c r="B60" s="64">
        <f>SUM(B52:B58)</f>
        <v>182746322</v>
      </c>
      <c r="C60" s="64">
        <f>SUM(C52:C59)</f>
        <v>407987065</v>
      </c>
      <c r="D60" s="64">
        <f>SUM(D52:D59)</f>
        <v>298319740</v>
      </c>
      <c r="E60" s="172">
        <f t="shared" si="7"/>
        <v>0.73119901485112038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</row>
    <row r="61" spans="1:102" s="18" customFormat="1" ht="18" customHeight="1" x14ac:dyDescent="0.2">
      <c r="A61" s="15" t="s">
        <v>79</v>
      </c>
      <c r="B61" s="16">
        <f>B20+B21+B43+B47+B51+B60</f>
        <v>518017431</v>
      </c>
      <c r="C61" s="16">
        <f>C20+C21+C43+C47+C51+C60</f>
        <v>774731232</v>
      </c>
      <c r="D61" s="16">
        <f>D20+D21+D43+D47+D51+D60</f>
        <v>623353012</v>
      </c>
      <c r="E61" s="31">
        <f t="shared" si="7"/>
        <v>0.80460550220853877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</row>
    <row r="62" spans="1:102" customFormat="1" ht="18" customHeight="1" x14ac:dyDescent="0.2">
      <c r="E62" s="31"/>
    </row>
    <row r="63" spans="1:102" x14ac:dyDescent="0.25">
      <c r="A63" s="22" t="s">
        <v>80</v>
      </c>
      <c r="B63" s="23">
        <v>0</v>
      </c>
      <c r="C63" s="23">
        <v>143713774</v>
      </c>
      <c r="D63" s="23">
        <v>141480236</v>
      </c>
      <c r="E63" s="3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</row>
    <row r="64" spans="1:102" x14ac:dyDescent="0.25">
      <c r="A64" s="22" t="s">
        <v>81</v>
      </c>
      <c r="B64" s="23">
        <v>0</v>
      </c>
      <c r="C64" s="23">
        <v>6047463</v>
      </c>
      <c r="D64" s="23">
        <v>6047463</v>
      </c>
      <c r="E64" s="31">
        <f t="shared" si="7"/>
        <v>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</row>
    <row r="65" spans="1:102" x14ac:dyDescent="0.25">
      <c r="A65" s="28" t="s">
        <v>275</v>
      </c>
      <c r="B65" s="19">
        <v>97092506</v>
      </c>
      <c r="C65" s="19">
        <v>97092506</v>
      </c>
      <c r="D65" s="19">
        <v>92576040</v>
      </c>
      <c r="E65" s="3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</row>
    <row r="66" spans="1:102" s="60" customFormat="1" ht="18" customHeight="1" x14ac:dyDescent="0.2">
      <c r="A66" s="63" t="s">
        <v>82</v>
      </c>
      <c r="B66" s="64">
        <f>B65</f>
        <v>97092506</v>
      </c>
      <c r="C66" s="64">
        <f>SUM(C63:C65)</f>
        <v>246853743</v>
      </c>
      <c r="D66" s="64">
        <f>SUM(D63:D65)</f>
        <v>240103739</v>
      </c>
      <c r="E66" s="172">
        <f t="shared" si="7"/>
        <v>0.97265585719719061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</row>
    <row r="67" spans="1:102" s="18" customFormat="1" ht="18" customHeight="1" x14ac:dyDescent="0.2">
      <c r="A67" s="15" t="s">
        <v>83</v>
      </c>
      <c r="B67" s="16">
        <f>SUM(B66)</f>
        <v>97092506</v>
      </c>
      <c r="C67" s="16">
        <f>SUM(C66)</f>
        <v>246853743</v>
      </c>
      <c r="D67" s="16">
        <f>SUM(D66)</f>
        <v>240103739</v>
      </c>
      <c r="E67" s="31">
        <f t="shared" si="7"/>
        <v>0.97265585719719061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</row>
    <row r="68" spans="1:102" x14ac:dyDescent="0.25">
      <c r="E68" s="31"/>
    </row>
    <row r="69" spans="1:102" s="21" customFormat="1" ht="20.100000000000001" customHeight="1" x14ac:dyDescent="0.2">
      <c r="A69" s="1" t="s">
        <v>84</v>
      </c>
      <c r="B69" s="2">
        <f>B61+B67</f>
        <v>615109937</v>
      </c>
      <c r="C69" s="2">
        <f>C61+C67</f>
        <v>1021584975</v>
      </c>
      <c r="D69" s="2">
        <f>D61+D67</f>
        <v>863456751</v>
      </c>
      <c r="E69" s="31">
        <f t="shared" si="7"/>
        <v>0.8452128527046906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</row>
    <row r="70" spans="1:102" x14ac:dyDescent="0.25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</row>
    <row r="71" spans="1:102" x14ac:dyDescent="0.25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</row>
    <row r="72" spans="1:102" x14ac:dyDescent="0.25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</row>
    <row r="73" spans="1:102" x14ac:dyDescent="0.2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</row>
    <row r="74" spans="1:102" x14ac:dyDescent="0.25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</row>
    <row r="75" spans="1:102" x14ac:dyDescent="0.25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</row>
    <row r="76" spans="1:102" x14ac:dyDescent="0.25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</row>
    <row r="77" spans="1:102" x14ac:dyDescent="0.25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</row>
    <row r="78" spans="1:102" x14ac:dyDescent="0.25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</row>
    <row r="79" spans="1:102" x14ac:dyDescent="0.25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</row>
    <row r="80" spans="1:102" x14ac:dyDescent="0.25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</row>
    <row r="81" spans="6:102" x14ac:dyDescent="0.25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</row>
    <row r="82" spans="6:102" x14ac:dyDescent="0.2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</row>
    <row r="83" spans="6:102" x14ac:dyDescent="0.25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</row>
    <row r="84" spans="6:102" x14ac:dyDescent="0.25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</row>
    <row r="85" spans="6:102" x14ac:dyDescent="0.25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</row>
    <row r="86" spans="6:102" x14ac:dyDescent="0.25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</row>
    <row r="87" spans="6:102" x14ac:dyDescent="0.2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</row>
    <row r="88" spans="6:102" x14ac:dyDescent="0.25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</row>
    <row r="89" spans="6:102" x14ac:dyDescent="0.25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</row>
    <row r="90" spans="6:102" x14ac:dyDescent="0.25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</row>
    <row r="91" spans="6:102" x14ac:dyDescent="0.25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</row>
    <row r="92" spans="6:102" x14ac:dyDescent="0.25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</row>
    <row r="93" spans="6:102" x14ac:dyDescent="0.25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</row>
    <row r="94" spans="6:102" x14ac:dyDescent="0.25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</row>
    <row r="95" spans="6:102" x14ac:dyDescent="0.25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</row>
    <row r="96" spans="6:102" x14ac:dyDescent="0.25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</row>
    <row r="97" spans="6:102" x14ac:dyDescent="0.25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</row>
    <row r="98" spans="6:102" x14ac:dyDescent="0.25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</row>
    <row r="99" spans="6:102" x14ac:dyDescent="0.25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</row>
    <row r="100" spans="6:102" x14ac:dyDescent="0.25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</row>
    <row r="101" spans="6:102" x14ac:dyDescent="0.25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</row>
    <row r="102" spans="6:102" x14ac:dyDescent="0.25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</row>
  </sheetData>
  <mergeCells count="2">
    <mergeCell ref="A2:E2"/>
    <mergeCell ref="A4:E4"/>
  </mergeCells>
  <pageMargins left="0.7" right="0.7" top="0.75" bottom="0.75" header="0.3" footer="0.3"/>
  <pageSetup paperSize="9" orientation="landscape" r:id="rId1"/>
  <ignoredErrors>
    <ignoredError sqref="B24:D24 B42:C42 D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A2" sqref="A2:G2"/>
    </sheetView>
  </sheetViews>
  <sheetFormatPr defaultRowHeight="15" x14ac:dyDescent="0.25"/>
  <cols>
    <col min="1" max="1" width="40.7109375" style="4" customWidth="1"/>
    <col min="2" max="7" width="12.7109375" style="4" customWidth="1"/>
    <col min="8" max="10" width="9.28515625" style="4" bestFit="1" customWidth="1"/>
    <col min="11" max="16384" width="9.140625" style="4"/>
  </cols>
  <sheetData>
    <row r="1" spans="1:10" x14ac:dyDescent="0.25">
      <c r="A1" s="3" t="s">
        <v>103</v>
      </c>
      <c r="B1" s="3"/>
      <c r="C1" s="3"/>
      <c r="D1" s="3"/>
      <c r="E1" s="3"/>
    </row>
    <row r="2" spans="1:10" x14ac:dyDescent="0.25">
      <c r="A2" s="195" t="s">
        <v>327</v>
      </c>
      <c r="B2" s="195"/>
      <c r="C2" s="195"/>
      <c r="D2" s="195"/>
      <c r="E2" s="195"/>
      <c r="F2" s="195"/>
      <c r="G2" s="195"/>
      <c r="H2" s="35"/>
      <c r="I2" s="35"/>
      <c r="J2" s="35"/>
    </row>
    <row r="3" spans="1:10" x14ac:dyDescent="0.25">
      <c r="A3" s="33"/>
      <c r="B3" s="33"/>
      <c r="C3" s="33"/>
      <c r="D3" s="33"/>
      <c r="E3" s="33"/>
      <c r="F3" s="33"/>
      <c r="G3" s="34"/>
      <c r="H3" s="34"/>
      <c r="I3" s="34"/>
      <c r="J3" s="34"/>
    </row>
    <row r="4" spans="1:10" ht="18" customHeight="1" x14ac:dyDescent="0.25">
      <c r="A4" s="192" t="s">
        <v>304</v>
      </c>
      <c r="B4" s="193"/>
      <c r="C4" s="193"/>
      <c r="D4" s="193"/>
      <c r="E4" s="193"/>
      <c r="F4" s="193"/>
      <c r="G4" s="194"/>
      <c r="H4" s="34"/>
      <c r="I4" s="34"/>
      <c r="J4" s="34"/>
    </row>
    <row r="5" spans="1:10" ht="42.75" x14ac:dyDescent="0.25">
      <c r="A5" s="54" t="s">
        <v>86</v>
      </c>
      <c r="B5" s="55" t="s">
        <v>287</v>
      </c>
      <c r="C5" s="55" t="s">
        <v>88</v>
      </c>
      <c r="D5" s="55" t="s">
        <v>288</v>
      </c>
      <c r="E5" s="55" t="s">
        <v>104</v>
      </c>
      <c r="F5" s="55" t="s">
        <v>104</v>
      </c>
      <c r="G5" s="55" t="s">
        <v>87</v>
      </c>
      <c r="I5" s="34"/>
      <c r="J5" s="34"/>
    </row>
    <row r="6" spans="1:10" s="47" customFormat="1" ht="30" customHeight="1" x14ac:dyDescent="0.2">
      <c r="A6" s="49" t="s">
        <v>89</v>
      </c>
      <c r="B6" s="50">
        <f>SUM(B7:B11)</f>
        <v>51021980</v>
      </c>
      <c r="C6" s="50">
        <f t="shared" ref="C6:F6" si="0">SUM(C7:C11)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>SUM(B6:F6)</f>
        <v>51021980</v>
      </c>
      <c r="I6" s="48"/>
      <c r="J6" s="48"/>
    </row>
    <row r="7" spans="1:10" x14ac:dyDescent="0.25">
      <c r="A7" s="38" t="s">
        <v>92</v>
      </c>
      <c r="B7" s="39">
        <v>0</v>
      </c>
      <c r="C7" s="39"/>
      <c r="D7" s="39"/>
      <c r="E7" s="39"/>
      <c r="F7" s="40"/>
      <c r="G7" s="39">
        <f t="shared" ref="G7:G11" si="1">SUM(B7:F7)</f>
        <v>0</v>
      </c>
      <c r="I7" s="34"/>
      <c r="J7" s="34"/>
    </row>
    <row r="8" spans="1:10" x14ac:dyDescent="0.25">
      <c r="A8" s="41" t="s">
        <v>74</v>
      </c>
      <c r="B8" s="42">
        <v>21910949</v>
      </c>
      <c r="C8" s="42"/>
      <c r="D8" s="42"/>
      <c r="E8" s="42"/>
      <c r="F8" s="42"/>
      <c r="G8" s="42">
        <f t="shared" si="1"/>
        <v>21910949</v>
      </c>
      <c r="I8" s="36"/>
      <c r="J8" s="36"/>
    </row>
    <row r="9" spans="1:10" x14ac:dyDescent="0.25">
      <c r="A9" s="43" t="s">
        <v>105</v>
      </c>
      <c r="B9" s="44">
        <v>9090964</v>
      </c>
      <c r="C9" s="44"/>
      <c r="D9" s="44"/>
      <c r="E9" s="44"/>
      <c r="F9" s="44"/>
      <c r="G9" s="44">
        <f t="shared" si="1"/>
        <v>9090964</v>
      </c>
    </row>
    <row r="10" spans="1:10" x14ac:dyDescent="0.25">
      <c r="A10" s="43" t="s">
        <v>93</v>
      </c>
      <c r="B10" s="44">
        <v>11911990</v>
      </c>
      <c r="C10" s="44"/>
      <c r="D10" s="44"/>
      <c r="E10" s="44"/>
      <c r="F10" s="44"/>
      <c r="G10" s="44">
        <f t="shared" si="1"/>
        <v>11911990</v>
      </c>
    </row>
    <row r="11" spans="1:10" x14ac:dyDescent="0.25">
      <c r="A11" s="43" t="s">
        <v>106</v>
      </c>
      <c r="B11" s="42">
        <v>8108077</v>
      </c>
      <c r="C11" s="42"/>
      <c r="D11" s="42"/>
      <c r="E11" s="42"/>
      <c r="F11" s="42"/>
      <c r="G11" s="42">
        <f t="shared" si="1"/>
        <v>8108077</v>
      </c>
      <c r="I11" s="36"/>
      <c r="J11" s="36"/>
    </row>
    <row r="12" spans="1:10" s="47" customFormat="1" ht="30" customHeight="1" x14ac:dyDescent="0.2">
      <c r="A12" s="49" t="s">
        <v>90</v>
      </c>
      <c r="B12" s="50">
        <v>51021980</v>
      </c>
      <c r="C12" s="50">
        <v>0</v>
      </c>
      <c r="D12" s="50">
        <v>0</v>
      </c>
      <c r="E12" s="50">
        <v>0</v>
      </c>
      <c r="F12" s="50">
        <v>0</v>
      </c>
      <c r="G12" s="50">
        <f>SUM(B12:F12)</f>
        <v>51021980</v>
      </c>
      <c r="I12" s="48"/>
      <c r="J12" s="48"/>
    </row>
    <row r="13" spans="1:10" s="47" customFormat="1" ht="30" customHeight="1" x14ac:dyDescent="0.2">
      <c r="A13" s="49" t="s">
        <v>91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f>SUM(B13:F13)</f>
        <v>0</v>
      </c>
      <c r="I13" s="48"/>
      <c r="J13" s="48"/>
    </row>
    <row r="14" spans="1:10" s="47" customFormat="1" ht="30" customHeight="1" x14ac:dyDescent="0.2">
      <c r="A14" s="45" t="s">
        <v>107</v>
      </c>
      <c r="B14" s="46">
        <v>51021980</v>
      </c>
      <c r="C14" s="46">
        <f t="shared" ref="C14:F14" si="2">C6+C12+C13</f>
        <v>0</v>
      </c>
      <c r="D14" s="46">
        <f t="shared" si="2"/>
        <v>0</v>
      </c>
      <c r="E14" s="46">
        <f t="shared" si="2"/>
        <v>0</v>
      </c>
      <c r="F14" s="46">
        <f t="shared" si="2"/>
        <v>0</v>
      </c>
      <c r="G14" s="46">
        <f>SUM(B14:F14)</f>
        <v>51021980</v>
      </c>
      <c r="I14" s="48"/>
      <c r="J14" s="48"/>
    </row>
  </sheetData>
  <mergeCells count="2">
    <mergeCell ref="A4:G4"/>
    <mergeCell ref="A2:G2"/>
  </mergeCells>
  <pageMargins left="0.7" right="0.7" top="0.75" bottom="0.75" header="0.3" footer="0.3"/>
  <pageSetup paperSize="9" orientation="landscape" r:id="rId1"/>
  <ignoredErrors>
    <ignoredError sqref="B6:F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A2" sqref="A2"/>
    </sheetView>
  </sheetViews>
  <sheetFormatPr defaultRowHeight="15" x14ac:dyDescent="0.25"/>
  <cols>
    <col min="1" max="1" width="65.7109375" style="4" customWidth="1"/>
    <col min="2" max="2" width="14.28515625" style="4" bestFit="1" customWidth="1"/>
    <col min="3" max="4" width="9.140625" style="4"/>
    <col min="5" max="5" width="10.42578125" style="4" bestFit="1" customWidth="1"/>
    <col min="6" max="16384" width="9.140625" style="4"/>
  </cols>
  <sheetData>
    <row r="1" spans="1:6" x14ac:dyDescent="0.25">
      <c r="A1" s="3" t="s">
        <v>108</v>
      </c>
    </row>
    <row r="2" spans="1:6" x14ac:dyDescent="0.25">
      <c r="A2" s="3" t="s">
        <v>327</v>
      </c>
    </row>
    <row r="3" spans="1:6" x14ac:dyDescent="0.25">
      <c r="A3" s="33"/>
      <c r="B3" s="33"/>
      <c r="C3" s="33"/>
      <c r="D3" s="33"/>
      <c r="E3" s="33"/>
      <c r="F3" s="33"/>
    </row>
    <row r="4" spans="1:6" ht="18" customHeight="1" x14ac:dyDescent="0.25">
      <c r="A4" s="196" t="s">
        <v>305</v>
      </c>
      <c r="B4" s="196"/>
      <c r="C4"/>
      <c r="D4"/>
      <c r="E4"/>
    </row>
    <row r="5" spans="1:6" ht="18" customHeight="1" x14ac:dyDescent="0.25">
      <c r="A5" s="69" t="s">
        <v>94</v>
      </c>
      <c r="B5" s="77" t="s">
        <v>96</v>
      </c>
    </row>
    <row r="6" spans="1:6" x14ac:dyDescent="0.25">
      <c r="A6" s="66" t="s">
        <v>114</v>
      </c>
      <c r="B6" s="42">
        <v>196356814</v>
      </c>
    </row>
    <row r="7" spans="1:6" x14ac:dyDescent="0.25">
      <c r="A7" s="66" t="s">
        <v>115</v>
      </c>
      <c r="B7" s="42">
        <v>0</v>
      </c>
    </row>
    <row r="8" spans="1:6" x14ac:dyDescent="0.25">
      <c r="A8" s="66" t="s">
        <v>116</v>
      </c>
      <c r="B8" s="42">
        <v>7400</v>
      </c>
    </row>
    <row r="9" spans="1:6" x14ac:dyDescent="0.25">
      <c r="A9" s="66" t="s">
        <v>117</v>
      </c>
      <c r="B9" s="42"/>
    </row>
    <row r="10" spans="1:6" s="18" customFormat="1" ht="18" customHeight="1" x14ac:dyDescent="0.2">
      <c r="A10" s="67" t="s">
        <v>118</v>
      </c>
      <c r="B10" s="68">
        <f>SUM(B6:B9)</f>
        <v>196364214</v>
      </c>
    </row>
    <row r="11" spans="1:6" x14ac:dyDescent="0.25">
      <c r="A11" s="69" t="s">
        <v>119</v>
      </c>
      <c r="B11" s="70">
        <v>1089367127</v>
      </c>
    </row>
    <row r="12" spans="1:6" x14ac:dyDescent="0.25">
      <c r="A12" s="69" t="s">
        <v>120</v>
      </c>
      <c r="B12" s="70">
        <v>863456751</v>
      </c>
    </row>
    <row r="13" spans="1:6" x14ac:dyDescent="0.25">
      <c r="A13" s="66" t="s">
        <v>121</v>
      </c>
      <c r="B13" s="42">
        <v>236819121</v>
      </c>
    </row>
    <row r="14" spans="1:6" x14ac:dyDescent="0.25">
      <c r="A14" s="66" t="s">
        <v>122</v>
      </c>
      <c r="B14" s="42">
        <v>0</v>
      </c>
    </row>
    <row r="15" spans="1:6" x14ac:dyDescent="0.25">
      <c r="A15" s="66" t="s">
        <v>123</v>
      </c>
      <c r="B15" s="42">
        <v>437960</v>
      </c>
    </row>
    <row r="16" spans="1:6" x14ac:dyDescent="0.25">
      <c r="A16" s="66" t="s">
        <v>124</v>
      </c>
      <c r="B16" s="42">
        <v>0</v>
      </c>
    </row>
    <row r="17" spans="1:2" s="18" customFormat="1" ht="18" customHeight="1" x14ac:dyDescent="0.2">
      <c r="A17" s="67" t="s">
        <v>125</v>
      </c>
      <c r="B17" s="68">
        <f>SUM(B13:B16)</f>
        <v>237257081</v>
      </c>
    </row>
    <row r="18" spans="1:2" x14ac:dyDescent="0.25">
      <c r="A18" s="36" t="s">
        <v>95</v>
      </c>
      <c r="B18" s="36"/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A2" sqref="A2:D2"/>
    </sheetView>
  </sheetViews>
  <sheetFormatPr defaultRowHeight="15" x14ac:dyDescent="0.25"/>
  <cols>
    <col min="1" max="1" width="65.7109375" style="4" customWidth="1"/>
    <col min="2" max="2" width="13.7109375" style="4" customWidth="1"/>
    <col min="3" max="3" width="14.7109375" style="4" customWidth="1"/>
    <col min="4" max="4" width="17.140625" style="4" customWidth="1"/>
    <col min="5" max="5" width="9.140625" style="4"/>
    <col min="6" max="6" width="11.28515625" style="4" bestFit="1" customWidth="1"/>
    <col min="7" max="16384" width="9.140625" style="4"/>
  </cols>
  <sheetData>
    <row r="1" spans="1:7" x14ac:dyDescent="0.25">
      <c r="A1" s="3" t="s">
        <v>247</v>
      </c>
    </row>
    <row r="2" spans="1:7" x14ac:dyDescent="0.25">
      <c r="A2" s="195" t="s">
        <v>327</v>
      </c>
      <c r="B2" s="195"/>
      <c r="C2" s="195"/>
      <c r="D2" s="195"/>
    </row>
    <row r="4" spans="1:7" ht="18" customHeight="1" x14ac:dyDescent="0.25">
      <c r="A4" s="197" t="s">
        <v>306</v>
      </c>
      <c r="B4" s="197"/>
      <c r="C4" s="197"/>
      <c r="D4" s="197"/>
      <c r="E4"/>
      <c r="F4"/>
      <c r="G4"/>
    </row>
    <row r="5" spans="1:7" x14ac:dyDescent="0.25">
      <c r="A5" s="65" t="s">
        <v>94</v>
      </c>
      <c r="B5" s="65" t="s">
        <v>7</v>
      </c>
      <c r="C5" s="65" t="s">
        <v>8</v>
      </c>
      <c r="D5" s="65" t="s">
        <v>9</v>
      </c>
      <c r="E5"/>
    </row>
    <row r="6" spans="1:7" x14ac:dyDescent="0.25">
      <c r="A6" s="66" t="s">
        <v>43</v>
      </c>
      <c r="B6" s="42">
        <v>158240220</v>
      </c>
      <c r="C6" s="42">
        <v>171687202</v>
      </c>
      <c r="D6" s="42">
        <v>166004097</v>
      </c>
    </row>
    <row r="7" spans="1:7" x14ac:dyDescent="0.25">
      <c r="A7" s="66" t="s">
        <v>44</v>
      </c>
      <c r="B7" s="42">
        <v>20269443</v>
      </c>
      <c r="C7" s="42">
        <v>23767317</v>
      </c>
      <c r="D7" s="42">
        <v>20959076</v>
      </c>
    </row>
    <row r="8" spans="1:7" x14ac:dyDescent="0.25">
      <c r="A8" s="66" t="s">
        <v>64</v>
      </c>
      <c r="B8" s="42">
        <v>137871755</v>
      </c>
      <c r="C8" s="42">
        <v>156451309</v>
      </c>
      <c r="D8" s="42">
        <v>125516125</v>
      </c>
    </row>
    <row r="9" spans="1:7" x14ac:dyDescent="0.25">
      <c r="A9" s="66" t="s">
        <v>68</v>
      </c>
      <c r="B9" s="42">
        <v>10000000</v>
      </c>
      <c r="C9" s="42">
        <v>8376762</v>
      </c>
      <c r="D9" s="42">
        <v>7165182</v>
      </c>
    </row>
    <row r="10" spans="1:7" x14ac:dyDescent="0.25">
      <c r="A10" s="66" t="s">
        <v>78</v>
      </c>
      <c r="B10" s="42">
        <v>182746322</v>
      </c>
      <c r="C10" s="42">
        <v>407987065</v>
      </c>
      <c r="D10" s="42">
        <v>298319740</v>
      </c>
    </row>
    <row r="11" spans="1:7" x14ac:dyDescent="0.25">
      <c r="A11" s="66" t="s">
        <v>72</v>
      </c>
      <c r="B11" s="42">
        <v>8889691</v>
      </c>
      <c r="C11" s="42">
        <v>6461577</v>
      </c>
      <c r="D11" s="42">
        <v>5388792</v>
      </c>
    </row>
    <row r="12" spans="1:7" x14ac:dyDescent="0.25">
      <c r="A12" s="66" t="s">
        <v>261</v>
      </c>
      <c r="B12" s="42"/>
      <c r="C12" s="42"/>
      <c r="D12" s="42"/>
    </row>
    <row r="13" spans="1:7" x14ac:dyDescent="0.25">
      <c r="A13" s="66" t="s">
        <v>281</v>
      </c>
      <c r="B13" s="42">
        <v>0</v>
      </c>
      <c r="C13" s="42"/>
      <c r="D13" s="42"/>
    </row>
    <row r="14" spans="1:7" s="47" customFormat="1" ht="18" customHeight="1" x14ac:dyDescent="0.2">
      <c r="A14" s="67" t="s">
        <v>111</v>
      </c>
      <c r="B14" s="68">
        <f>SUM(B6:B13)</f>
        <v>518017431</v>
      </c>
      <c r="C14" s="68">
        <f>SUM(C6:C13)</f>
        <v>774731232</v>
      </c>
      <c r="D14" s="68">
        <f>SUM(D6:D13)</f>
        <v>623353012</v>
      </c>
    </row>
    <row r="15" spans="1:7" x14ac:dyDescent="0.25">
      <c r="A15" s="66" t="s">
        <v>109</v>
      </c>
      <c r="B15" s="42"/>
      <c r="C15" s="42">
        <v>143713774</v>
      </c>
      <c r="D15" s="42">
        <v>141480236</v>
      </c>
    </row>
    <row r="16" spans="1:7" x14ac:dyDescent="0.25">
      <c r="A16" s="66" t="s">
        <v>110</v>
      </c>
      <c r="B16" s="42"/>
      <c r="C16" s="42">
        <v>6047463</v>
      </c>
      <c r="D16" s="42">
        <v>6047463</v>
      </c>
    </row>
    <row r="17" spans="1:6" x14ac:dyDescent="0.25">
      <c r="A17" s="66" t="s">
        <v>275</v>
      </c>
      <c r="B17" s="42">
        <v>97092506</v>
      </c>
      <c r="C17" s="42">
        <v>97092506</v>
      </c>
      <c r="D17" s="42">
        <v>92576040</v>
      </c>
    </row>
    <row r="18" spans="1:6" s="47" customFormat="1" ht="18" customHeight="1" x14ac:dyDescent="0.2">
      <c r="A18" s="67" t="s">
        <v>100</v>
      </c>
      <c r="B18" s="68">
        <f>B17</f>
        <v>97092506</v>
      </c>
      <c r="C18" s="68">
        <f>SUM(C15:C17)</f>
        <v>246853743</v>
      </c>
      <c r="D18" s="68">
        <f>SUM(D15:D17)</f>
        <v>240103739</v>
      </c>
    </row>
    <row r="19" spans="1:6" s="18" customFormat="1" ht="24.95" customHeight="1" x14ac:dyDescent="0.2">
      <c r="A19" s="71" t="s">
        <v>84</v>
      </c>
      <c r="B19" s="72">
        <f>B14+B18</f>
        <v>615109937</v>
      </c>
      <c r="C19" s="72">
        <f>C14+C18</f>
        <v>1021584975</v>
      </c>
      <c r="D19" s="72">
        <f>D14+D18</f>
        <v>863456751</v>
      </c>
    </row>
    <row r="20" spans="1:6" s="18" customFormat="1" ht="30" customHeight="1" x14ac:dyDescent="0.2">
      <c r="A20" s="73"/>
      <c r="B20" s="74"/>
      <c r="C20" s="74"/>
      <c r="D20" s="74"/>
    </row>
    <row r="21" spans="1:6" x14ac:dyDescent="0.25">
      <c r="A21" s="76" t="s">
        <v>94</v>
      </c>
      <c r="B21" s="76" t="s">
        <v>7</v>
      </c>
      <c r="C21" s="76" t="s">
        <v>8</v>
      </c>
      <c r="D21" s="76" t="s">
        <v>9</v>
      </c>
      <c r="E21"/>
    </row>
    <row r="22" spans="1:6" x14ac:dyDescent="0.25">
      <c r="A22" s="66" t="s">
        <v>5</v>
      </c>
      <c r="B22" s="42">
        <v>178555157</v>
      </c>
      <c r="C22" s="42">
        <v>194494491</v>
      </c>
      <c r="D22" s="42">
        <v>194494491</v>
      </c>
    </row>
    <row r="23" spans="1:6" x14ac:dyDescent="0.25">
      <c r="A23" s="66" t="s">
        <v>14</v>
      </c>
      <c r="B23" s="42">
        <v>168509717</v>
      </c>
      <c r="C23" s="42">
        <v>185098897</v>
      </c>
      <c r="D23" s="42">
        <v>178387279</v>
      </c>
    </row>
    <row r="24" spans="1:6" x14ac:dyDescent="0.25">
      <c r="A24" s="66" t="s">
        <v>17</v>
      </c>
      <c r="B24" s="42">
        <v>33339941</v>
      </c>
      <c r="C24" s="42">
        <v>260286941</v>
      </c>
      <c r="D24" s="42">
        <v>346220178</v>
      </c>
    </row>
    <row r="25" spans="1:6" x14ac:dyDescent="0.25">
      <c r="A25" s="66" t="s">
        <v>23</v>
      </c>
      <c r="B25" s="42">
        <v>8250000</v>
      </c>
      <c r="C25" s="42">
        <v>8250000</v>
      </c>
      <c r="D25" s="42">
        <v>8078973</v>
      </c>
    </row>
    <row r="26" spans="1:6" x14ac:dyDescent="0.25">
      <c r="A26" s="66" t="s">
        <v>27</v>
      </c>
      <c r="B26" s="42">
        <v>17292000</v>
      </c>
      <c r="C26" s="42">
        <v>19250980</v>
      </c>
      <c r="D26" s="42">
        <v>16168603</v>
      </c>
    </row>
    <row r="27" spans="1:6" x14ac:dyDescent="0.25">
      <c r="A27" s="66" t="s">
        <v>307</v>
      </c>
      <c r="B27" s="42">
        <v>0</v>
      </c>
      <c r="C27" s="42">
        <v>1326770</v>
      </c>
      <c r="D27" s="42">
        <v>1326770</v>
      </c>
    </row>
    <row r="28" spans="1:6" s="47" customFormat="1" ht="18" customHeight="1" x14ac:dyDescent="0.2">
      <c r="A28" s="67" t="s">
        <v>112</v>
      </c>
      <c r="B28" s="68">
        <f>SUM(B22:B27)</f>
        <v>405946815</v>
      </c>
      <c r="C28" s="68">
        <f>SUM(C22:C27)</f>
        <v>668708079</v>
      </c>
      <c r="D28" s="68">
        <f>SUM(D22:D27)</f>
        <v>744676294</v>
      </c>
      <c r="F28" s="75"/>
    </row>
    <row r="29" spans="1:6" x14ac:dyDescent="0.25">
      <c r="A29" s="22" t="s">
        <v>29</v>
      </c>
      <c r="B29" s="23">
        <v>0</v>
      </c>
      <c r="C29" s="23">
        <v>143713774</v>
      </c>
      <c r="D29" s="23">
        <v>141480236</v>
      </c>
    </row>
    <row r="30" spans="1:6" x14ac:dyDescent="0.25">
      <c r="A30" s="9" t="s">
        <v>30</v>
      </c>
      <c r="B30" s="10">
        <v>209163122</v>
      </c>
      <c r="C30" s="10">
        <v>209163122</v>
      </c>
      <c r="D30" s="10">
        <v>196238422</v>
      </c>
    </row>
    <row r="31" spans="1:6" x14ac:dyDescent="0.25">
      <c r="A31" s="24" t="s">
        <v>31</v>
      </c>
      <c r="B31" s="25">
        <v>0</v>
      </c>
      <c r="C31" s="25">
        <v>0</v>
      </c>
      <c r="D31" s="25">
        <v>6972175</v>
      </c>
    </row>
    <row r="32" spans="1:6" x14ac:dyDescent="0.25">
      <c r="A32" s="63" t="s">
        <v>102</v>
      </c>
      <c r="B32" s="64">
        <f>SUM(B29:B31)</f>
        <v>209163122</v>
      </c>
      <c r="C32" s="64">
        <f t="shared" ref="C32:D32" si="0">SUM(C29:C31)</f>
        <v>352876896</v>
      </c>
      <c r="D32" s="64">
        <f t="shared" si="0"/>
        <v>344690833</v>
      </c>
    </row>
    <row r="33" spans="1:4" s="18" customFormat="1" ht="24.95" customHeight="1" x14ac:dyDescent="0.2">
      <c r="A33" s="71" t="s">
        <v>34</v>
      </c>
      <c r="B33" s="72">
        <f>B28+B32</f>
        <v>615109937</v>
      </c>
      <c r="C33" s="72">
        <f t="shared" ref="C33:D33" si="1">C28+C32</f>
        <v>1021584975</v>
      </c>
      <c r="D33" s="72">
        <f t="shared" si="1"/>
        <v>1089367127</v>
      </c>
    </row>
    <row r="34" spans="1:4" x14ac:dyDescent="0.25">
      <c r="B34" s="37"/>
      <c r="C34" s="37"/>
      <c r="D34" s="37"/>
    </row>
  </sheetData>
  <mergeCells count="2">
    <mergeCell ref="A4:D4"/>
    <mergeCell ref="A2:D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selection activeCell="A2" sqref="A2:C2"/>
    </sheetView>
  </sheetViews>
  <sheetFormatPr defaultRowHeight="15" x14ac:dyDescent="0.25"/>
  <cols>
    <col min="1" max="1" width="80.7109375" style="79" customWidth="1"/>
    <col min="2" max="3" width="13.28515625" style="79" customWidth="1"/>
    <col min="4" max="252" width="9.140625" style="79"/>
    <col min="253" max="253" width="8.140625" style="79" customWidth="1"/>
    <col min="254" max="254" width="41" style="79" customWidth="1"/>
    <col min="255" max="257" width="32.85546875" style="79" customWidth="1"/>
    <col min="258" max="508" width="9.140625" style="79"/>
    <col min="509" max="509" width="8.140625" style="79" customWidth="1"/>
    <col min="510" max="510" width="41" style="79" customWidth="1"/>
    <col min="511" max="513" width="32.85546875" style="79" customWidth="1"/>
    <col min="514" max="764" width="9.140625" style="79"/>
    <col min="765" max="765" width="8.140625" style="79" customWidth="1"/>
    <col min="766" max="766" width="41" style="79" customWidth="1"/>
    <col min="767" max="769" width="32.85546875" style="79" customWidth="1"/>
    <col min="770" max="1020" width="9.140625" style="79"/>
    <col min="1021" max="1021" width="8.140625" style="79" customWidth="1"/>
    <col min="1022" max="1022" width="41" style="79" customWidth="1"/>
    <col min="1023" max="1025" width="32.85546875" style="79" customWidth="1"/>
    <col min="1026" max="1276" width="9.140625" style="79"/>
    <col min="1277" max="1277" width="8.140625" style="79" customWidth="1"/>
    <col min="1278" max="1278" width="41" style="79" customWidth="1"/>
    <col min="1279" max="1281" width="32.85546875" style="79" customWidth="1"/>
    <col min="1282" max="1532" width="9.140625" style="79"/>
    <col min="1533" max="1533" width="8.140625" style="79" customWidth="1"/>
    <col min="1534" max="1534" width="41" style="79" customWidth="1"/>
    <col min="1535" max="1537" width="32.85546875" style="79" customWidth="1"/>
    <col min="1538" max="1788" width="9.140625" style="79"/>
    <col min="1789" max="1789" width="8.140625" style="79" customWidth="1"/>
    <col min="1790" max="1790" width="41" style="79" customWidth="1"/>
    <col min="1791" max="1793" width="32.85546875" style="79" customWidth="1"/>
    <col min="1794" max="2044" width="9.140625" style="79"/>
    <col min="2045" max="2045" width="8.140625" style="79" customWidth="1"/>
    <col min="2046" max="2046" width="41" style="79" customWidth="1"/>
    <col min="2047" max="2049" width="32.85546875" style="79" customWidth="1"/>
    <col min="2050" max="2300" width="9.140625" style="79"/>
    <col min="2301" max="2301" width="8.140625" style="79" customWidth="1"/>
    <col min="2302" max="2302" width="41" style="79" customWidth="1"/>
    <col min="2303" max="2305" width="32.85546875" style="79" customWidth="1"/>
    <col min="2306" max="2556" width="9.140625" style="79"/>
    <col min="2557" max="2557" width="8.140625" style="79" customWidth="1"/>
    <col min="2558" max="2558" width="41" style="79" customWidth="1"/>
    <col min="2559" max="2561" width="32.85546875" style="79" customWidth="1"/>
    <col min="2562" max="2812" width="9.140625" style="79"/>
    <col min="2813" max="2813" width="8.140625" style="79" customWidth="1"/>
    <col min="2814" max="2814" width="41" style="79" customWidth="1"/>
    <col min="2815" max="2817" width="32.85546875" style="79" customWidth="1"/>
    <col min="2818" max="3068" width="9.140625" style="79"/>
    <col min="3069" max="3069" width="8.140625" style="79" customWidth="1"/>
    <col min="3070" max="3070" width="41" style="79" customWidth="1"/>
    <col min="3071" max="3073" width="32.85546875" style="79" customWidth="1"/>
    <col min="3074" max="3324" width="9.140625" style="79"/>
    <col min="3325" max="3325" width="8.140625" style="79" customWidth="1"/>
    <col min="3326" max="3326" width="41" style="79" customWidth="1"/>
    <col min="3327" max="3329" width="32.85546875" style="79" customWidth="1"/>
    <col min="3330" max="3580" width="9.140625" style="79"/>
    <col min="3581" max="3581" width="8.140625" style="79" customWidth="1"/>
    <col min="3582" max="3582" width="41" style="79" customWidth="1"/>
    <col min="3583" max="3585" width="32.85546875" style="79" customWidth="1"/>
    <col min="3586" max="3836" width="9.140625" style="79"/>
    <col min="3837" max="3837" width="8.140625" style="79" customWidth="1"/>
    <col min="3838" max="3838" width="41" style="79" customWidth="1"/>
    <col min="3839" max="3841" width="32.85546875" style="79" customWidth="1"/>
    <col min="3842" max="4092" width="9.140625" style="79"/>
    <col min="4093" max="4093" width="8.140625" style="79" customWidth="1"/>
    <col min="4094" max="4094" width="41" style="79" customWidth="1"/>
    <col min="4095" max="4097" width="32.85546875" style="79" customWidth="1"/>
    <col min="4098" max="4348" width="9.140625" style="79"/>
    <col min="4349" max="4349" width="8.140625" style="79" customWidth="1"/>
    <col min="4350" max="4350" width="41" style="79" customWidth="1"/>
    <col min="4351" max="4353" width="32.85546875" style="79" customWidth="1"/>
    <col min="4354" max="4604" width="9.140625" style="79"/>
    <col min="4605" max="4605" width="8.140625" style="79" customWidth="1"/>
    <col min="4606" max="4606" width="41" style="79" customWidth="1"/>
    <col min="4607" max="4609" width="32.85546875" style="79" customWidth="1"/>
    <col min="4610" max="4860" width="9.140625" style="79"/>
    <col min="4861" max="4861" width="8.140625" style="79" customWidth="1"/>
    <col min="4862" max="4862" width="41" style="79" customWidth="1"/>
    <col min="4863" max="4865" width="32.85546875" style="79" customWidth="1"/>
    <col min="4866" max="5116" width="9.140625" style="79"/>
    <col min="5117" max="5117" width="8.140625" style="79" customWidth="1"/>
    <col min="5118" max="5118" width="41" style="79" customWidth="1"/>
    <col min="5119" max="5121" width="32.85546875" style="79" customWidth="1"/>
    <col min="5122" max="5372" width="9.140625" style="79"/>
    <col min="5373" max="5373" width="8.140625" style="79" customWidth="1"/>
    <col min="5374" max="5374" width="41" style="79" customWidth="1"/>
    <col min="5375" max="5377" width="32.85546875" style="79" customWidth="1"/>
    <col min="5378" max="5628" width="9.140625" style="79"/>
    <col min="5629" max="5629" width="8.140625" style="79" customWidth="1"/>
    <col min="5630" max="5630" width="41" style="79" customWidth="1"/>
    <col min="5631" max="5633" width="32.85546875" style="79" customWidth="1"/>
    <col min="5634" max="5884" width="9.140625" style="79"/>
    <col min="5885" max="5885" width="8.140625" style="79" customWidth="1"/>
    <col min="5886" max="5886" width="41" style="79" customWidth="1"/>
    <col min="5887" max="5889" width="32.85546875" style="79" customWidth="1"/>
    <col min="5890" max="6140" width="9.140625" style="79"/>
    <col min="6141" max="6141" width="8.140625" style="79" customWidth="1"/>
    <col min="6142" max="6142" width="41" style="79" customWidth="1"/>
    <col min="6143" max="6145" width="32.85546875" style="79" customWidth="1"/>
    <col min="6146" max="6396" width="9.140625" style="79"/>
    <col min="6397" max="6397" width="8.140625" style="79" customWidth="1"/>
    <col min="6398" max="6398" width="41" style="79" customWidth="1"/>
    <col min="6399" max="6401" width="32.85546875" style="79" customWidth="1"/>
    <col min="6402" max="6652" width="9.140625" style="79"/>
    <col min="6653" max="6653" width="8.140625" style="79" customWidth="1"/>
    <col min="6654" max="6654" width="41" style="79" customWidth="1"/>
    <col min="6655" max="6657" width="32.85546875" style="79" customWidth="1"/>
    <col min="6658" max="6908" width="9.140625" style="79"/>
    <col min="6909" max="6909" width="8.140625" style="79" customWidth="1"/>
    <col min="6910" max="6910" width="41" style="79" customWidth="1"/>
    <col min="6911" max="6913" width="32.85546875" style="79" customWidth="1"/>
    <col min="6914" max="7164" width="9.140625" style="79"/>
    <col min="7165" max="7165" width="8.140625" style="79" customWidth="1"/>
    <col min="7166" max="7166" width="41" style="79" customWidth="1"/>
    <col min="7167" max="7169" width="32.85546875" style="79" customWidth="1"/>
    <col min="7170" max="7420" width="9.140625" style="79"/>
    <col min="7421" max="7421" width="8.140625" style="79" customWidth="1"/>
    <col min="7422" max="7422" width="41" style="79" customWidth="1"/>
    <col min="7423" max="7425" width="32.85546875" style="79" customWidth="1"/>
    <col min="7426" max="7676" width="9.140625" style="79"/>
    <col min="7677" max="7677" width="8.140625" style="79" customWidth="1"/>
    <col min="7678" max="7678" width="41" style="79" customWidth="1"/>
    <col min="7679" max="7681" width="32.85546875" style="79" customWidth="1"/>
    <col min="7682" max="7932" width="9.140625" style="79"/>
    <col min="7933" max="7933" width="8.140625" style="79" customWidth="1"/>
    <col min="7934" max="7934" width="41" style="79" customWidth="1"/>
    <col min="7935" max="7937" width="32.85546875" style="79" customWidth="1"/>
    <col min="7938" max="8188" width="9.140625" style="79"/>
    <col min="8189" max="8189" width="8.140625" style="79" customWidth="1"/>
    <col min="8190" max="8190" width="41" style="79" customWidth="1"/>
    <col min="8191" max="8193" width="32.85546875" style="79" customWidth="1"/>
    <col min="8194" max="8444" width="9.140625" style="79"/>
    <col min="8445" max="8445" width="8.140625" style="79" customWidth="1"/>
    <col min="8446" max="8446" width="41" style="79" customWidth="1"/>
    <col min="8447" max="8449" width="32.85546875" style="79" customWidth="1"/>
    <col min="8450" max="8700" width="9.140625" style="79"/>
    <col min="8701" max="8701" width="8.140625" style="79" customWidth="1"/>
    <col min="8702" max="8702" width="41" style="79" customWidth="1"/>
    <col min="8703" max="8705" width="32.85546875" style="79" customWidth="1"/>
    <col min="8706" max="8956" width="9.140625" style="79"/>
    <col min="8957" max="8957" width="8.140625" style="79" customWidth="1"/>
    <col min="8958" max="8958" width="41" style="79" customWidth="1"/>
    <col min="8959" max="8961" width="32.85546875" style="79" customWidth="1"/>
    <col min="8962" max="9212" width="9.140625" style="79"/>
    <col min="9213" max="9213" width="8.140625" style="79" customWidth="1"/>
    <col min="9214" max="9214" width="41" style="79" customWidth="1"/>
    <col min="9215" max="9217" width="32.85546875" style="79" customWidth="1"/>
    <col min="9218" max="9468" width="9.140625" style="79"/>
    <col min="9469" max="9469" width="8.140625" style="79" customWidth="1"/>
    <col min="9470" max="9470" width="41" style="79" customWidth="1"/>
    <col min="9471" max="9473" width="32.85546875" style="79" customWidth="1"/>
    <col min="9474" max="9724" width="9.140625" style="79"/>
    <col min="9725" max="9725" width="8.140625" style="79" customWidth="1"/>
    <col min="9726" max="9726" width="41" style="79" customWidth="1"/>
    <col min="9727" max="9729" width="32.85546875" style="79" customWidth="1"/>
    <col min="9730" max="9980" width="9.140625" style="79"/>
    <col min="9981" max="9981" width="8.140625" style="79" customWidth="1"/>
    <col min="9982" max="9982" width="41" style="79" customWidth="1"/>
    <col min="9983" max="9985" width="32.85546875" style="79" customWidth="1"/>
    <col min="9986" max="10236" width="9.140625" style="79"/>
    <col min="10237" max="10237" width="8.140625" style="79" customWidth="1"/>
    <col min="10238" max="10238" width="41" style="79" customWidth="1"/>
    <col min="10239" max="10241" width="32.85546875" style="79" customWidth="1"/>
    <col min="10242" max="10492" width="9.140625" style="79"/>
    <col min="10493" max="10493" width="8.140625" style="79" customWidth="1"/>
    <col min="10494" max="10494" width="41" style="79" customWidth="1"/>
    <col min="10495" max="10497" width="32.85546875" style="79" customWidth="1"/>
    <col min="10498" max="10748" width="9.140625" style="79"/>
    <col min="10749" max="10749" width="8.140625" style="79" customWidth="1"/>
    <col min="10750" max="10750" width="41" style="79" customWidth="1"/>
    <col min="10751" max="10753" width="32.85546875" style="79" customWidth="1"/>
    <col min="10754" max="11004" width="9.140625" style="79"/>
    <col min="11005" max="11005" width="8.140625" style="79" customWidth="1"/>
    <col min="11006" max="11006" width="41" style="79" customWidth="1"/>
    <col min="11007" max="11009" width="32.85546875" style="79" customWidth="1"/>
    <col min="11010" max="11260" width="9.140625" style="79"/>
    <col min="11261" max="11261" width="8.140625" style="79" customWidth="1"/>
    <col min="11262" max="11262" width="41" style="79" customWidth="1"/>
    <col min="11263" max="11265" width="32.85546875" style="79" customWidth="1"/>
    <col min="11266" max="11516" width="9.140625" style="79"/>
    <col min="11517" max="11517" width="8.140625" style="79" customWidth="1"/>
    <col min="11518" max="11518" width="41" style="79" customWidth="1"/>
    <col min="11519" max="11521" width="32.85546875" style="79" customWidth="1"/>
    <col min="11522" max="11772" width="9.140625" style="79"/>
    <col min="11773" max="11773" width="8.140625" style="79" customWidth="1"/>
    <col min="11774" max="11774" width="41" style="79" customWidth="1"/>
    <col min="11775" max="11777" width="32.85546875" style="79" customWidth="1"/>
    <col min="11778" max="12028" width="9.140625" style="79"/>
    <col min="12029" max="12029" width="8.140625" style="79" customWidth="1"/>
    <col min="12030" max="12030" width="41" style="79" customWidth="1"/>
    <col min="12031" max="12033" width="32.85546875" style="79" customWidth="1"/>
    <col min="12034" max="12284" width="9.140625" style="79"/>
    <col min="12285" max="12285" width="8.140625" style="79" customWidth="1"/>
    <col min="12286" max="12286" width="41" style="79" customWidth="1"/>
    <col min="12287" max="12289" width="32.85546875" style="79" customWidth="1"/>
    <col min="12290" max="12540" width="9.140625" style="79"/>
    <col min="12541" max="12541" width="8.140625" style="79" customWidth="1"/>
    <col min="12542" max="12542" width="41" style="79" customWidth="1"/>
    <col min="12543" max="12545" width="32.85546875" style="79" customWidth="1"/>
    <col min="12546" max="12796" width="9.140625" style="79"/>
    <col min="12797" max="12797" width="8.140625" style="79" customWidth="1"/>
    <col min="12798" max="12798" width="41" style="79" customWidth="1"/>
    <col min="12799" max="12801" width="32.85546875" style="79" customWidth="1"/>
    <col min="12802" max="13052" width="9.140625" style="79"/>
    <col min="13053" max="13053" width="8.140625" style="79" customWidth="1"/>
    <col min="13054" max="13054" width="41" style="79" customWidth="1"/>
    <col min="13055" max="13057" width="32.85546875" style="79" customWidth="1"/>
    <col min="13058" max="13308" width="9.140625" style="79"/>
    <col min="13309" max="13309" width="8.140625" style="79" customWidth="1"/>
    <col min="13310" max="13310" width="41" style="79" customWidth="1"/>
    <col min="13311" max="13313" width="32.85546875" style="79" customWidth="1"/>
    <col min="13314" max="13564" width="9.140625" style="79"/>
    <col min="13565" max="13565" width="8.140625" style="79" customWidth="1"/>
    <col min="13566" max="13566" width="41" style="79" customWidth="1"/>
    <col min="13567" max="13569" width="32.85546875" style="79" customWidth="1"/>
    <col min="13570" max="13820" width="9.140625" style="79"/>
    <col min="13821" max="13821" width="8.140625" style="79" customWidth="1"/>
    <col min="13822" max="13822" width="41" style="79" customWidth="1"/>
    <col min="13823" max="13825" width="32.85546875" style="79" customWidth="1"/>
    <col min="13826" max="14076" width="9.140625" style="79"/>
    <col min="14077" max="14077" width="8.140625" style="79" customWidth="1"/>
    <col min="14078" max="14078" width="41" style="79" customWidth="1"/>
    <col min="14079" max="14081" width="32.85546875" style="79" customWidth="1"/>
    <col min="14082" max="14332" width="9.140625" style="79"/>
    <col min="14333" max="14333" width="8.140625" style="79" customWidth="1"/>
    <col min="14334" max="14334" width="41" style="79" customWidth="1"/>
    <col min="14335" max="14337" width="32.85546875" style="79" customWidth="1"/>
    <col min="14338" max="14588" width="9.140625" style="79"/>
    <col min="14589" max="14589" width="8.140625" style="79" customWidth="1"/>
    <col min="14590" max="14590" width="41" style="79" customWidth="1"/>
    <col min="14591" max="14593" width="32.85546875" style="79" customWidth="1"/>
    <col min="14594" max="14844" width="9.140625" style="79"/>
    <col min="14845" max="14845" width="8.140625" style="79" customWidth="1"/>
    <col min="14846" max="14846" width="41" style="79" customWidth="1"/>
    <col min="14847" max="14849" width="32.85546875" style="79" customWidth="1"/>
    <col min="14850" max="15100" width="9.140625" style="79"/>
    <col min="15101" max="15101" width="8.140625" style="79" customWidth="1"/>
    <col min="15102" max="15102" width="41" style="79" customWidth="1"/>
    <col min="15103" max="15105" width="32.85546875" style="79" customWidth="1"/>
    <col min="15106" max="15356" width="9.140625" style="79"/>
    <col min="15357" max="15357" width="8.140625" style="79" customWidth="1"/>
    <col min="15358" max="15358" width="41" style="79" customWidth="1"/>
    <col min="15359" max="15361" width="32.85546875" style="79" customWidth="1"/>
    <col min="15362" max="15612" width="9.140625" style="79"/>
    <col min="15613" max="15613" width="8.140625" style="79" customWidth="1"/>
    <col min="15614" max="15614" width="41" style="79" customWidth="1"/>
    <col min="15615" max="15617" width="32.85546875" style="79" customWidth="1"/>
    <col min="15618" max="15868" width="9.140625" style="79"/>
    <col min="15869" max="15869" width="8.140625" style="79" customWidth="1"/>
    <col min="15870" max="15870" width="41" style="79" customWidth="1"/>
    <col min="15871" max="15873" width="32.85546875" style="79" customWidth="1"/>
    <col min="15874" max="16124" width="9.140625" style="79"/>
    <col min="16125" max="16125" width="8.140625" style="79" customWidth="1"/>
    <col min="16126" max="16126" width="41" style="79" customWidth="1"/>
    <col min="16127" max="16129" width="32.85546875" style="79" customWidth="1"/>
    <col min="16130" max="16384" width="9.140625" style="79"/>
  </cols>
  <sheetData>
    <row r="1" spans="1:4" x14ac:dyDescent="0.25">
      <c r="A1" s="3" t="s">
        <v>113</v>
      </c>
    </row>
    <row r="2" spans="1:4" x14ac:dyDescent="0.25">
      <c r="A2" s="195" t="s">
        <v>327</v>
      </c>
      <c r="B2" s="195"/>
      <c r="C2" s="195"/>
    </row>
    <row r="3" spans="1:4" s="4" customFormat="1" x14ac:dyDescent="0.25">
      <c r="A3" s="33"/>
      <c r="B3" s="33"/>
      <c r="C3" s="33"/>
      <c r="D3" s="33"/>
    </row>
    <row r="4" spans="1:4" s="4" customFormat="1" ht="18" customHeight="1" x14ac:dyDescent="0.25">
      <c r="A4" s="196" t="s">
        <v>308</v>
      </c>
      <c r="B4" s="196"/>
      <c r="C4" s="196"/>
      <c r="D4"/>
    </row>
    <row r="5" spans="1:4" x14ac:dyDescent="0.25">
      <c r="A5" s="98" t="s">
        <v>94</v>
      </c>
      <c r="B5" s="98" t="s">
        <v>127</v>
      </c>
      <c r="C5" s="98" t="s">
        <v>128</v>
      </c>
    </row>
    <row r="6" spans="1:4" x14ac:dyDescent="0.25">
      <c r="A6" s="99" t="s">
        <v>179</v>
      </c>
      <c r="B6" s="80">
        <v>10157656</v>
      </c>
      <c r="C6" s="80">
        <v>10332911</v>
      </c>
    </row>
    <row r="7" spans="1:4" x14ac:dyDescent="0.25">
      <c r="A7" s="99" t="s">
        <v>180</v>
      </c>
      <c r="B7" s="80">
        <v>17670217</v>
      </c>
      <c r="C7" s="80">
        <v>13383618</v>
      </c>
    </row>
    <row r="8" spans="1:4" x14ac:dyDescent="0.25">
      <c r="A8" s="99" t="s">
        <v>262</v>
      </c>
      <c r="B8" s="80">
        <v>0</v>
      </c>
      <c r="C8" s="80">
        <v>0</v>
      </c>
    </row>
    <row r="9" spans="1:4" x14ac:dyDescent="0.25">
      <c r="A9" s="104" t="s">
        <v>181</v>
      </c>
      <c r="B9" s="105">
        <v>27827873</v>
      </c>
      <c r="C9" s="105">
        <v>23716529</v>
      </c>
    </row>
    <row r="10" spans="1:4" x14ac:dyDescent="0.25">
      <c r="A10" s="104" t="s">
        <v>203</v>
      </c>
      <c r="B10" s="105">
        <v>0</v>
      </c>
      <c r="C10" s="105">
        <v>0</v>
      </c>
    </row>
    <row r="11" spans="1:4" x14ac:dyDescent="0.25">
      <c r="A11" s="99" t="s">
        <v>182</v>
      </c>
      <c r="B11" s="80">
        <v>190670783</v>
      </c>
      <c r="C11" s="80">
        <v>194494491</v>
      </c>
    </row>
    <row r="12" spans="1:4" x14ac:dyDescent="0.25">
      <c r="A12" s="99" t="s">
        <v>183</v>
      </c>
      <c r="B12" s="80">
        <v>181293298</v>
      </c>
      <c r="C12" s="80">
        <v>187657826</v>
      </c>
    </row>
    <row r="13" spans="1:4" x14ac:dyDescent="0.25">
      <c r="A13" s="99" t="s">
        <v>184</v>
      </c>
      <c r="B13" s="80">
        <v>6350822</v>
      </c>
      <c r="C13" s="80">
        <v>346220178</v>
      </c>
    </row>
    <row r="14" spans="1:4" x14ac:dyDescent="0.25">
      <c r="A14" s="99" t="s">
        <v>185</v>
      </c>
      <c r="B14" s="80">
        <v>195681997</v>
      </c>
      <c r="C14" s="80">
        <v>783648</v>
      </c>
    </row>
    <row r="15" spans="1:4" x14ac:dyDescent="0.25">
      <c r="A15" s="104" t="s">
        <v>186</v>
      </c>
      <c r="B15" s="105">
        <v>573996900</v>
      </c>
      <c r="C15" s="105">
        <v>729156143</v>
      </c>
    </row>
    <row r="16" spans="1:4" x14ac:dyDescent="0.25">
      <c r="A16" s="99" t="s">
        <v>187</v>
      </c>
      <c r="B16" s="80">
        <v>26421430</v>
      </c>
      <c r="C16" s="80">
        <v>26639596</v>
      </c>
    </row>
    <row r="17" spans="1:3" x14ac:dyDescent="0.25">
      <c r="A17" s="99" t="s">
        <v>188</v>
      </c>
      <c r="B17" s="80">
        <v>73513793</v>
      </c>
      <c r="C17" s="80">
        <v>72476582</v>
      </c>
    </row>
    <row r="18" spans="1:3" x14ac:dyDescent="0.25">
      <c r="A18" s="99" t="s">
        <v>282</v>
      </c>
      <c r="B18" s="80">
        <v>0</v>
      </c>
      <c r="C18" s="80">
        <v>0</v>
      </c>
    </row>
    <row r="19" spans="1:3" x14ac:dyDescent="0.25">
      <c r="A19" s="104" t="s">
        <v>189</v>
      </c>
      <c r="B19" s="105">
        <v>99935223</v>
      </c>
      <c r="C19" s="105">
        <v>99116178</v>
      </c>
    </row>
    <row r="20" spans="1:3" x14ac:dyDescent="0.25">
      <c r="A20" s="99" t="s">
        <v>190</v>
      </c>
      <c r="B20" s="80">
        <v>123826764</v>
      </c>
      <c r="C20" s="80">
        <v>146598432</v>
      </c>
    </row>
    <row r="21" spans="1:3" x14ac:dyDescent="0.25">
      <c r="A21" s="99" t="s">
        <v>191</v>
      </c>
      <c r="B21" s="80">
        <v>18823709</v>
      </c>
      <c r="C21" s="80">
        <v>29831033</v>
      </c>
    </row>
    <row r="22" spans="1:3" x14ac:dyDescent="0.25">
      <c r="A22" s="99" t="s">
        <v>192</v>
      </c>
      <c r="B22" s="80">
        <v>16624551</v>
      </c>
      <c r="C22" s="80">
        <v>8248610</v>
      </c>
    </row>
    <row r="23" spans="1:3" x14ac:dyDescent="0.25">
      <c r="A23" s="104" t="s">
        <v>193</v>
      </c>
      <c r="B23" s="105">
        <v>159275024</v>
      </c>
      <c r="C23" s="105">
        <v>184678075</v>
      </c>
    </row>
    <row r="24" spans="1:3" x14ac:dyDescent="0.25">
      <c r="A24" s="104" t="s">
        <v>194</v>
      </c>
      <c r="B24" s="105">
        <v>9952000</v>
      </c>
      <c r="C24" s="105">
        <v>2053925</v>
      </c>
    </row>
    <row r="25" spans="1:3" x14ac:dyDescent="0.25">
      <c r="A25" s="104" t="s">
        <v>195</v>
      </c>
      <c r="B25" s="105">
        <v>174367708</v>
      </c>
      <c r="C25" s="105">
        <v>105391311</v>
      </c>
    </row>
    <row r="26" spans="1:3" s="106" customFormat="1" ht="24.95" customHeight="1" x14ac:dyDescent="0.2">
      <c r="A26" s="81" t="s">
        <v>196</v>
      </c>
      <c r="B26" s="82">
        <v>158294818</v>
      </c>
      <c r="C26" s="82">
        <v>361633183</v>
      </c>
    </row>
    <row r="27" spans="1:3" x14ac:dyDescent="0.25">
      <c r="A27" s="99" t="s">
        <v>197</v>
      </c>
      <c r="B27" s="80">
        <v>6313</v>
      </c>
      <c r="C27" s="80">
        <v>1774</v>
      </c>
    </row>
    <row r="28" spans="1:3" x14ac:dyDescent="0.25">
      <c r="A28" s="104" t="s">
        <v>198</v>
      </c>
      <c r="B28" s="105">
        <v>6313</v>
      </c>
      <c r="C28" s="105">
        <v>1774</v>
      </c>
    </row>
    <row r="29" spans="1:3" x14ac:dyDescent="0.25">
      <c r="A29" s="99" t="s">
        <v>199</v>
      </c>
      <c r="B29" s="80">
        <v>26267</v>
      </c>
      <c r="C29" s="80">
        <v>143704</v>
      </c>
    </row>
    <row r="30" spans="1:3" x14ac:dyDescent="0.25">
      <c r="A30" s="99" t="s">
        <v>263</v>
      </c>
      <c r="B30" s="80">
        <v>0</v>
      </c>
      <c r="C30" s="80">
        <v>0</v>
      </c>
    </row>
    <row r="31" spans="1:3" x14ac:dyDescent="0.25">
      <c r="A31" s="104" t="s">
        <v>200</v>
      </c>
      <c r="B31" s="105">
        <v>26267</v>
      </c>
      <c r="C31" s="105">
        <v>143704</v>
      </c>
    </row>
    <row r="32" spans="1:3" s="106" customFormat="1" ht="24.95" customHeight="1" x14ac:dyDescent="0.2">
      <c r="A32" s="81" t="s">
        <v>201</v>
      </c>
      <c r="B32" s="82">
        <v>-19954</v>
      </c>
      <c r="C32" s="82">
        <v>-141930</v>
      </c>
    </row>
    <row r="33" spans="1:3" s="106" customFormat="1" ht="24.95" customHeight="1" x14ac:dyDescent="0.2">
      <c r="A33" s="81" t="s">
        <v>202</v>
      </c>
      <c r="B33" s="82">
        <v>158274864</v>
      </c>
      <c r="C33" s="82">
        <v>361491253</v>
      </c>
    </row>
  </sheetData>
  <mergeCells count="2">
    <mergeCell ref="A4:C4"/>
    <mergeCell ref="A2:C2"/>
  </mergeCells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1"/>
  <sheetViews>
    <sheetView workbookViewId="0">
      <selection activeCell="A2" sqref="A2:F2"/>
    </sheetView>
  </sheetViews>
  <sheetFormatPr defaultRowHeight="12.75" x14ac:dyDescent="0.2"/>
  <cols>
    <col min="1" max="1" width="43.7109375" style="78" customWidth="1"/>
    <col min="2" max="2" width="13.140625" style="78" customWidth="1"/>
    <col min="3" max="3" width="12.28515625" style="78" customWidth="1"/>
    <col min="4" max="4" width="41.42578125" style="78" customWidth="1"/>
    <col min="5" max="5" width="12" style="78" customWidth="1"/>
    <col min="6" max="6" width="11.42578125" style="78" customWidth="1"/>
    <col min="7" max="253" width="9.140625" style="78"/>
    <col min="254" max="254" width="8.140625" style="78" customWidth="1"/>
    <col min="255" max="255" width="41" style="78" customWidth="1"/>
    <col min="256" max="258" width="32.85546875" style="78" customWidth="1"/>
    <col min="259" max="509" width="9.140625" style="78"/>
    <col min="510" max="510" width="8.140625" style="78" customWidth="1"/>
    <col min="511" max="511" width="41" style="78" customWidth="1"/>
    <col min="512" max="514" width="32.85546875" style="78" customWidth="1"/>
    <col min="515" max="765" width="9.140625" style="78"/>
    <col min="766" max="766" width="8.140625" style="78" customWidth="1"/>
    <col min="767" max="767" width="41" style="78" customWidth="1"/>
    <col min="768" max="770" width="32.85546875" style="78" customWidth="1"/>
    <col min="771" max="1021" width="9.140625" style="78"/>
    <col min="1022" max="1022" width="8.140625" style="78" customWidth="1"/>
    <col min="1023" max="1023" width="41" style="78" customWidth="1"/>
    <col min="1024" max="1026" width="32.85546875" style="78" customWidth="1"/>
    <col min="1027" max="1277" width="9.140625" style="78"/>
    <col min="1278" max="1278" width="8.140625" style="78" customWidth="1"/>
    <col min="1279" max="1279" width="41" style="78" customWidth="1"/>
    <col min="1280" max="1282" width="32.85546875" style="78" customWidth="1"/>
    <col min="1283" max="1533" width="9.140625" style="78"/>
    <col min="1534" max="1534" width="8.140625" style="78" customWidth="1"/>
    <col min="1535" max="1535" width="41" style="78" customWidth="1"/>
    <col min="1536" max="1538" width="32.85546875" style="78" customWidth="1"/>
    <col min="1539" max="1789" width="9.140625" style="78"/>
    <col min="1790" max="1790" width="8.140625" style="78" customWidth="1"/>
    <col min="1791" max="1791" width="41" style="78" customWidth="1"/>
    <col min="1792" max="1794" width="32.85546875" style="78" customWidth="1"/>
    <col min="1795" max="2045" width="9.140625" style="78"/>
    <col min="2046" max="2046" width="8.140625" style="78" customWidth="1"/>
    <col min="2047" max="2047" width="41" style="78" customWidth="1"/>
    <col min="2048" max="2050" width="32.85546875" style="78" customWidth="1"/>
    <col min="2051" max="2301" width="9.140625" style="78"/>
    <col min="2302" max="2302" width="8.140625" style="78" customWidth="1"/>
    <col min="2303" max="2303" width="41" style="78" customWidth="1"/>
    <col min="2304" max="2306" width="32.85546875" style="78" customWidth="1"/>
    <col min="2307" max="2557" width="9.140625" style="78"/>
    <col min="2558" max="2558" width="8.140625" style="78" customWidth="1"/>
    <col min="2559" max="2559" width="41" style="78" customWidth="1"/>
    <col min="2560" max="2562" width="32.85546875" style="78" customWidth="1"/>
    <col min="2563" max="2813" width="9.140625" style="78"/>
    <col min="2814" max="2814" width="8.140625" style="78" customWidth="1"/>
    <col min="2815" max="2815" width="41" style="78" customWidth="1"/>
    <col min="2816" max="2818" width="32.85546875" style="78" customWidth="1"/>
    <col min="2819" max="3069" width="9.140625" style="78"/>
    <col min="3070" max="3070" width="8.140625" style="78" customWidth="1"/>
    <col min="3071" max="3071" width="41" style="78" customWidth="1"/>
    <col min="3072" max="3074" width="32.85546875" style="78" customWidth="1"/>
    <col min="3075" max="3325" width="9.140625" style="78"/>
    <col min="3326" max="3326" width="8.140625" style="78" customWidth="1"/>
    <col min="3327" max="3327" width="41" style="78" customWidth="1"/>
    <col min="3328" max="3330" width="32.85546875" style="78" customWidth="1"/>
    <col min="3331" max="3581" width="9.140625" style="78"/>
    <col min="3582" max="3582" width="8.140625" style="78" customWidth="1"/>
    <col min="3583" max="3583" width="41" style="78" customWidth="1"/>
    <col min="3584" max="3586" width="32.85546875" style="78" customWidth="1"/>
    <col min="3587" max="3837" width="9.140625" style="78"/>
    <col min="3838" max="3838" width="8.140625" style="78" customWidth="1"/>
    <col min="3839" max="3839" width="41" style="78" customWidth="1"/>
    <col min="3840" max="3842" width="32.85546875" style="78" customWidth="1"/>
    <col min="3843" max="4093" width="9.140625" style="78"/>
    <col min="4094" max="4094" width="8.140625" style="78" customWidth="1"/>
    <col min="4095" max="4095" width="41" style="78" customWidth="1"/>
    <col min="4096" max="4098" width="32.85546875" style="78" customWidth="1"/>
    <col min="4099" max="4349" width="9.140625" style="78"/>
    <col min="4350" max="4350" width="8.140625" style="78" customWidth="1"/>
    <col min="4351" max="4351" width="41" style="78" customWidth="1"/>
    <col min="4352" max="4354" width="32.85546875" style="78" customWidth="1"/>
    <col min="4355" max="4605" width="9.140625" style="78"/>
    <col min="4606" max="4606" width="8.140625" style="78" customWidth="1"/>
    <col min="4607" max="4607" width="41" style="78" customWidth="1"/>
    <col min="4608" max="4610" width="32.85546875" style="78" customWidth="1"/>
    <col min="4611" max="4861" width="9.140625" style="78"/>
    <col min="4862" max="4862" width="8.140625" style="78" customWidth="1"/>
    <col min="4863" max="4863" width="41" style="78" customWidth="1"/>
    <col min="4864" max="4866" width="32.85546875" style="78" customWidth="1"/>
    <col min="4867" max="5117" width="9.140625" style="78"/>
    <col min="5118" max="5118" width="8.140625" style="78" customWidth="1"/>
    <col min="5119" max="5119" width="41" style="78" customWidth="1"/>
    <col min="5120" max="5122" width="32.85546875" style="78" customWidth="1"/>
    <col min="5123" max="5373" width="9.140625" style="78"/>
    <col min="5374" max="5374" width="8.140625" style="78" customWidth="1"/>
    <col min="5375" max="5375" width="41" style="78" customWidth="1"/>
    <col min="5376" max="5378" width="32.85546875" style="78" customWidth="1"/>
    <col min="5379" max="5629" width="9.140625" style="78"/>
    <col min="5630" max="5630" width="8.140625" style="78" customWidth="1"/>
    <col min="5631" max="5631" width="41" style="78" customWidth="1"/>
    <col min="5632" max="5634" width="32.85546875" style="78" customWidth="1"/>
    <col min="5635" max="5885" width="9.140625" style="78"/>
    <col min="5886" max="5886" width="8.140625" style="78" customWidth="1"/>
    <col min="5887" max="5887" width="41" style="78" customWidth="1"/>
    <col min="5888" max="5890" width="32.85546875" style="78" customWidth="1"/>
    <col min="5891" max="6141" width="9.140625" style="78"/>
    <col min="6142" max="6142" width="8.140625" style="78" customWidth="1"/>
    <col min="6143" max="6143" width="41" style="78" customWidth="1"/>
    <col min="6144" max="6146" width="32.85546875" style="78" customWidth="1"/>
    <col min="6147" max="6397" width="9.140625" style="78"/>
    <col min="6398" max="6398" width="8.140625" style="78" customWidth="1"/>
    <col min="6399" max="6399" width="41" style="78" customWidth="1"/>
    <col min="6400" max="6402" width="32.85546875" style="78" customWidth="1"/>
    <col min="6403" max="6653" width="9.140625" style="78"/>
    <col min="6654" max="6654" width="8.140625" style="78" customWidth="1"/>
    <col min="6655" max="6655" width="41" style="78" customWidth="1"/>
    <col min="6656" max="6658" width="32.85546875" style="78" customWidth="1"/>
    <col min="6659" max="6909" width="9.140625" style="78"/>
    <col min="6910" max="6910" width="8.140625" style="78" customWidth="1"/>
    <col min="6911" max="6911" width="41" style="78" customWidth="1"/>
    <col min="6912" max="6914" width="32.85546875" style="78" customWidth="1"/>
    <col min="6915" max="7165" width="9.140625" style="78"/>
    <col min="7166" max="7166" width="8.140625" style="78" customWidth="1"/>
    <col min="7167" max="7167" width="41" style="78" customWidth="1"/>
    <col min="7168" max="7170" width="32.85546875" style="78" customWidth="1"/>
    <col min="7171" max="7421" width="9.140625" style="78"/>
    <col min="7422" max="7422" width="8.140625" style="78" customWidth="1"/>
    <col min="7423" max="7423" width="41" style="78" customWidth="1"/>
    <col min="7424" max="7426" width="32.85546875" style="78" customWidth="1"/>
    <col min="7427" max="7677" width="9.140625" style="78"/>
    <col min="7678" max="7678" width="8.140625" style="78" customWidth="1"/>
    <col min="7679" max="7679" width="41" style="78" customWidth="1"/>
    <col min="7680" max="7682" width="32.85546875" style="78" customWidth="1"/>
    <col min="7683" max="7933" width="9.140625" style="78"/>
    <col min="7934" max="7934" width="8.140625" style="78" customWidth="1"/>
    <col min="7935" max="7935" width="41" style="78" customWidth="1"/>
    <col min="7936" max="7938" width="32.85546875" style="78" customWidth="1"/>
    <col min="7939" max="8189" width="9.140625" style="78"/>
    <col min="8190" max="8190" width="8.140625" style="78" customWidth="1"/>
    <col min="8191" max="8191" width="41" style="78" customWidth="1"/>
    <col min="8192" max="8194" width="32.85546875" style="78" customWidth="1"/>
    <col min="8195" max="8445" width="9.140625" style="78"/>
    <col min="8446" max="8446" width="8.140625" style="78" customWidth="1"/>
    <col min="8447" max="8447" width="41" style="78" customWidth="1"/>
    <col min="8448" max="8450" width="32.85546875" style="78" customWidth="1"/>
    <col min="8451" max="8701" width="9.140625" style="78"/>
    <col min="8702" max="8702" width="8.140625" style="78" customWidth="1"/>
    <col min="8703" max="8703" width="41" style="78" customWidth="1"/>
    <col min="8704" max="8706" width="32.85546875" style="78" customWidth="1"/>
    <col min="8707" max="8957" width="9.140625" style="78"/>
    <col min="8958" max="8958" width="8.140625" style="78" customWidth="1"/>
    <col min="8959" max="8959" width="41" style="78" customWidth="1"/>
    <col min="8960" max="8962" width="32.85546875" style="78" customWidth="1"/>
    <col min="8963" max="9213" width="9.140625" style="78"/>
    <col min="9214" max="9214" width="8.140625" style="78" customWidth="1"/>
    <col min="9215" max="9215" width="41" style="78" customWidth="1"/>
    <col min="9216" max="9218" width="32.85546875" style="78" customWidth="1"/>
    <col min="9219" max="9469" width="9.140625" style="78"/>
    <col min="9470" max="9470" width="8.140625" style="78" customWidth="1"/>
    <col min="9471" max="9471" width="41" style="78" customWidth="1"/>
    <col min="9472" max="9474" width="32.85546875" style="78" customWidth="1"/>
    <col min="9475" max="9725" width="9.140625" style="78"/>
    <col min="9726" max="9726" width="8.140625" style="78" customWidth="1"/>
    <col min="9727" max="9727" width="41" style="78" customWidth="1"/>
    <col min="9728" max="9730" width="32.85546875" style="78" customWidth="1"/>
    <col min="9731" max="9981" width="9.140625" style="78"/>
    <col min="9982" max="9982" width="8.140625" style="78" customWidth="1"/>
    <col min="9983" max="9983" width="41" style="78" customWidth="1"/>
    <col min="9984" max="9986" width="32.85546875" style="78" customWidth="1"/>
    <col min="9987" max="10237" width="9.140625" style="78"/>
    <col min="10238" max="10238" width="8.140625" style="78" customWidth="1"/>
    <col min="10239" max="10239" width="41" style="78" customWidth="1"/>
    <col min="10240" max="10242" width="32.85546875" style="78" customWidth="1"/>
    <col min="10243" max="10493" width="9.140625" style="78"/>
    <col min="10494" max="10494" width="8.140625" style="78" customWidth="1"/>
    <col min="10495" max="10495" width="41" style="78" customWidth="1"/>
    <col min="10496" max="10498" width="32.85546875" style="78" customWidth="1"/>
    <col min="10499" max="10749" width="9.140625" style="78"/>
    <col min="10750" max="10750" width="8.140625" style="78" customWidth="1"/>
    <col min="10751" max="10751" width="41" style="78" customWidth="1"/>
    <col min="10752" max="10754" width="32.85546875" style="78" customWidth="1"/>
    <col min="10755" max="11005" width="9.140625" style="78"/>
    <col min="11006" max="11006" width="8.140625" style="78" customWidth="1"/>
    <col min="11007" max="11007" width="41" style="78" customWidth="1"/>
    <col min="11008" max="11010" width="32.85546875" style="78" customWidth="1"/>
    <col min="11011" max="11261" width="9.140625" style="78"/>
    <col min="11262" max="11262" width="8.140625" style="78" customWidth="1"/>
    <col min="11263" max="11263" width="41" style="78" customWidth="1"/>
    <col min="11264" max="11266" width="32.85546875" style="78" customWidth="1"/>
    <col min="11267" max="11517" width="9.140625" style="78"/>
    <col min="11518" max="11518" width="8.140625" style="78" customWidth="1"/>
    <col min="11519" max="11519" width="41" style="78" customWidth="1"/>
    <col min="11520" max="11522" width="32.85546875" style="78" customWidth="1"/>
    <col min="11523" max="11773" width="9.140625" style="78"/>
    <col min="11774" max="11774" width="8.140625" style="78" customWidth="1"/>
    <col min="11775" max="11775" width="41" style="78" customWidth="1"/>
    <col min="11776" max="11778" width="32.85546875" style="78" customWidth="1"/>
    <col min="11779" max="12029" width="9.140625" style="78"/>
    <col min="12030" max="12030" width="8.140625" style="78" customWidth="1"/>
    <col min="12031" max="12031" width="41" style="78" customWidth="1"/>
    <col min="12032" max="12034" width="32.85546875" style="78" customWidth="1"/>
    <col min="12035" max="12285" width="9.140625" style="78"/>
    <col min="12286" max="12286" width="8.140625" style="78" customWidth="1"/>
    <col min="12287" max="12287" width="41" style="78" customWidth="1"/>
    <col min="12288" max="12290" width="32.85546875" style="78" customWidth="1"/>
    <col min="12291" max="12541" width="9.140625" style="78"/>
    <col min="12542" max="12542" width="8.140625" style="78" customWidth="1"/>
    <col min="12543" max="12543" width="41" style="78" customWidth="1"/>
    <col min="12544" max="12546" width="32.85546875" style="78" customWidth="1"/>
    <col min="12547" max="12797" width="9.140625" style="78"/>
    <col min="12798" max="12798" width="8.140625" style="78" customWidth="1"/>
    <col min="12799" max="12799" width="41" style="78" customWidth="1"/>
    <col min="12800" max="12802" width="32.85546875" style="78" customWidth="1"/>
    <col min="12803" max="13053" width="9.140625" style="78"/>
    <col min="13054" max="13054" width="8.140625" style="78" customWidth="1"/>
    <col min="13055" max="13055" width="41" style="78" customWidth="1"/>
    <col min="13056" max="13058" width="32.85546875" style="78" customWidth="1"/>
    <col min="13059" max="13309" width="9.140625" style="78"/>
    <col min="13310" max="13310" width="8.140625" style="78" customWidth="1"/>
    <col min="13311" max="13311" width="41" style="78" customWidth="1"/>
    <col min="13312" max="13314" width="32.85546875" style="78" customWidth="1"/>
    <col min="13315" max="13565" width="9.140625" style="78"/>
    <col min="13566" max="13566" width="8.140625" style="78" customWidth="1"/>
    <col min="13567" max="13567" width="41" style="78" customWidth="1"/>
    <col min="13568" max="13570" width="32.85546875" style="78" customWidth="1"/>
    <col min="13571" max="13821" width="9.140625" style="78"/>
    <col min="13822" max="13822" width="8.140625" style="78" customWidth="1"/>
    <col min="13823" max="13823" width="41" style="78" customWidth="1"/>
    <col min="13824" max="13826" width="32.85546875" style="78" customWidth="1"/>
    <col min="13827" max="14077" width="9.140625" style="78"/>
    <col min="14078" max="14078" width="8.140625" style="78" customWidth="1"/>
    <col min="14079" max="14079" width="41" style="78" customWidth="1"/>
    <col min="14080" max="14082" width="32.85546875" style="78" customWidth="1"/>
    <col min="14083" max="14333" width="9.140625" style="78"/>
    <col min="14334" max="14334" width="8.140625" style="78" customWidth="1"/>
    <col min="14335" max="14335" width="41" style="78" customWidth="1"/>
    <col min="14336" max="14338" width="32.85546875" style="78" customWidth="1"/>
    <col min="14339" max="14589" width="9.140625" style="78"/>
    <col min="14590" max="14590" width="8.140625" style="78" customWidth="1"/>
    <col min="14591" max="14591" width="41" style="78" customWidth="1"/>
    <col min="14592" max="14594" width="32.85546875" style="78" customWidth="1"/>
    <col min="14595" max="14845" width="9.140625" style="78"/>
    <col min="14846" max="14846" width="8.140625" style="78" customWidth="1"/>
    <col min="14847" max="14847" width="41" style="78" customWidth="1"/>
    <col min="14848" max="14850" width="32.85546875" style="78" customWidth="1"/>
    <col min="14851" max="15101" width="9.140625" style="78"/>
    <col min="15102" max="15102" width="8.140625" style="78" customWidth="1"/>
    <col min="15103" max="15103" width="41" style="78" customWidth="1"/>
    <col min="15104" max="15106" width="32.85546875" style="78" customWidth="1"/>
    <col min="15107" max="15357" width="9.140625" style="78"/>
    <col min="15358" max="15358" width="8.140625" style="78" customWidth="1"/>
    <col min="15359" max="15359" width="41" style="78" customWidth="1"/>
    <col min="15360" max="15362" width="32.85546875" style="78" customWidth="1"/>
    <col min="15363" max="15613" width="9.140625" style="78"/>
    <col min="15614" max="15614" width="8.140625" style="78" customWidth="1"/>
    <col min="15615" max="15615" width="41" style="78" customWidth="1"/>
    <col min="15616" max="15618" width="32.85546875" style="78" customWidth="1"/>
    <col min="15619" max="15869" width="9.140625" style="78"/>
    <col min="15870" max="15870" width="8.140625" style="78" customWidth="1"/>
    <col min="15871" max="15871" width="41" style="78" customWidth="1"/>
    <col min="15872" max="15874" width="32.85546875" style="78" customWidth="1"/>
    <col min="15875" max="16125" width="9.140625" style="78"/>
    <col min="16126" max="16126" width="8.140625" style="78" customWidth="1"/>
    <col min="16127" max="16127" width="41" style="78" customWidth="1"/>
    <col min="16128" max="16130" width="32.85546875" style="78" customWidth="1"/>
    <col min="16131" max="16384" width="9.140625" style="78"/>
  </cols>
  <sheetData>
    <row r="1" spans="1:6" s="79" customFormat="1" ht="15" x14ac:dyDescent="0.25">
      <c r="A1" s="175" t="s">
        <v>126</v>
      </c>
      <c r="B1" s="96"/>
      <c r="C1" s="96"/>
      <c r="D1" s="95"/>
      <c r="E1" s="95"/>
      <c r="F1" s="95"/>
    </row>
    <row r="2" spans="1:6" s="79" customFormat="1" ht="15" x14ac:dyDescent="0.25">
      <c r="A2" s="199" t="s">
        <v>327</v>
      </c>
      <c r="B2" s="199"/>
      <c r="C2" s="199"/>
      <c r="D2" s="199"/>
      <c r="E2" s="199"/>
      <c r="F2" s="199"/>
    </row>
    <row r="3" spans="1:6" customFormat="1" x14ac:dyDescent="0.2">
      <c r="A3" s="176"/>
      <c r="B3" s="176"/>
      <c r="C3" s="176"/>
      <c r="D3" s="176"/>
      <c r="E3" s="176"/>
      <c r="F3" s="176"/>
    </row>
    <row r="4" spans="1:6" s="79" customFormat="1" ht="18" customHeight="1" x14ac:dyDescent="0.25">
      <c r="A4" s="198" t="s">
        <v>309</v>
      </c>
      <c r="B4" s="198"/>
      <c r="C4" s="198"/>
      <c r="D4" s="198"/>
      <c r="E4" s="198"/>
      <c r="F4" s="198"/>
    </row>
    <row r="5" spans="1:6" s="108" customFormat="1" ht="24" x14ac:dyDescent="0.2">
      <c r="A5" s="174" t="s">
        <v>94</v>
      </c>
      <c r="B5" s="174" t="s">
        <v>127</v>
      </c>
      <c r="C5" s="174" t="s">
        <v>128</v>
      </c>
      <c r="D5" s="174" t="s">
        <v>94</v>
      </c>
      <c r="E5" s="174" t="s">
        <v>127</v>
      </c>
      <c r="F5" s="174" t="s">
        <v>128</v>
      </c>
    </row>
    <row r="6" spans="1:6" s="108" customFormat="1" ht="14.25" x14ac:dyDescent="0.2">
      <c r="A6" s="168" t="s">
        <v>264</v>
      </c>
      <c r="B6" s="167">
        <v>0</v>
      </c>
      <c r="C6" s="167">
        <v>0</v>
      </c>
      <c r="D6" s="174"/>
      <c r="E6" s="174"/>
      <c r="F6" s="174"/>
    </row>
    <row r="7" spans="1:6" x14ac:dyDescent="0.2">
      <c r="A7" s="86" t="s">
        <v>130</v>
      </c>
      <c r="B7" s="87">
        <v>734376</v>
      </c>
      <c r="C7" s="87">
        <v>344611</v>
      </c>
      <c r="D7" s="89" t="s">
        <v>150</v>
      </c>
      <c r="E7" s="90">
        <v>891102040</v>
      </c>
      <c r="F7" s="90">
        <v>891102040</v>
      </c>
    </row>
    <row r="8" spans="1:6" ht="24" x14ac:dyDescent="0.2">
      <c r="A8" s="89" t="s">
        <v>131</v>
      </c>
      <c r="B8" s="90">
        <f>SUM(B6:B7)</f>
        <v>734376</v>
      </c>
      <c r="C8" s="90">
        <f>SUM(C7)</f>
        <v>344611</v>
      </c>
      <c r="D8" s="91" t="s">
        <v>151</v>
      </c>
      <c r="E8" s="87">
        <v>30885000</v>
      </c>
      <c r="F8" s="87">
        <v>30885000</v>
      </c>
    </row>
    <row r="9" spans="1:6" ht="24" x14ac:dyDescent="0.2">
      <c r="A9" s="86" t="s">
        <v>132</v>
      </c>
      <c r="B9" s="87">
        <v>583857881</v>
      </c>
      <c r="C9" s="87">
        <v>583193721</v>
      </c>
      <c r="D9" s="89" t="s">
        <v>152</v>
      </c>
      <c r="E9" s="90">
        <f>SUM(E8)</f>
        <v>30885000</v>
      </c>
      <c r="F9" s="90">
        <f>SUM(F8)</f>
        <v>30885000</v>
      </c>
    </row>
    <row r="10" spans="1:6" x14ac:dyDescent="0.2">
      <c r="A10" s="86" t="s">
        <v>133</v>
      </c>
      <c r="B10" s="87">
        <v>35603999</v>
      </c>
      <c r="C10" s="87">
        <v>34603999</v>
      </c>
      <c r="D10" s="89" t="s">
        <v>153</v>
      </c>
      <c r="E10" s="90">
        <v>-250911917</v>
      </c>
      <c r="F10" s="90">
        <v>-92637053</v>
      </c>
    </row>
    <row r="11" spans="1:6" x14ac:dyDescent="0.2">
      <c r="A11" s="86" t="s">
        <v>135</v>
      </c>
      <c r="B11" s="87">
        <v>25249807</v>
      </c>
      <c r="C11" s="87">
        <v>264742164</v>
      </c>
      <c r="D11" s="89" t="s">
        <v>154</v>
      </c>
      <c r="E11" s="90">
        <v>158274864</v>
      </c>
      <c r="F11" s="90">
        <v>361491253</v>
      </c>
    </row>
    <row r="12" spans="1:6" x14ac:dyDescent="0.2">
      <c r="A12" s="89" t="s">
        <v>136</v>
      </c>
      <c r="B12" s="90">
        <f>SUM(B9:B11)</f>
        <v>644711687</v>
      </c>
      <c r="C12" s="90">
        <f>SUM(C9:C11)</f>
        <v>882539884</v>
      </c>
      <c r="D12" s="92" t="s">
        <v>155</v>
      </c>
      <c r="E12" s="93">
        <f>E7+E9+E10+E11</f>
        <v>829349987</v>
      </c>
      <c r="F12" s="93">
        <f>F7+F9+F10+F11</f>
        <v>1190841240</v>
      </c>
    </row>
    <row r="13" spans="1:6" x14ac:dyDescent="0.2">
      <c r="A13" s="86" t="s">
        <v>137</v>
      </c>
      <c r="B13" s="87">
        <v>305000</v>
      </c>
      <c r="C13" s="87">
        <v>305000</v>
      </c>
      <c r="D13" s="169" t="s">
        <v>317</v>
      </c>
      <c r="E13" s="170">
        <v>15306401</v>
      </c>
      <c r="F13" s="170">
        <v>17955062</v>
      </c>
    </row>
    <row r="14" spans="1:6" ht="36" x14ac:dyDescent="0.2">
      <c r="A14" s="89" t="s">
        <v>140</v>
      </c>
      <c r="B14" s="90">
        <f>SUM(B13)</f>
        <v>305000</v>
      </c>
      <c r="C14" s="90">
        <f>SUM(C13)</f>
        <v>305000</v>
      </c>
      <c r="D14" s="91" t="s">
        <v>156</v>
      </c>
      <c r="E14" s="87">
        <v>6047463</v>
      </c>
      <c r="F14" s="87">
        <v>6972175</v>
      </c>
    </row>
    <row r="15" spans="1:6" ht="24" x14ac:dyDescent="0.2">
      <c r="A15" s="92" t="s">
        <v>176</v>
      </c>
      <c r="B15" s="93">
        <f>B8+B12+B14</f>
        <v>645751063</v>
      </c>
      <c r="C15" s="93">
        <f>C8+C12+C14</f>
        <v>883189495</v>
      </c>
      <c r="D15" s="97" t="s">
        <v>157</v>
      </c>
      <c r="E15" s="94">
        <f>E13+E14</f>
        <v>21353864</v>
      </c>
      <c r="F15" s="94">
        <f>F13+F14</f>
        <v>24927237</v>
      </c>
    </row>
    <row r="16" spans="1:6" s="83" customFormat="1" x14ac:dyDescent="0.2">
      <c r="A16" s="86" t="s">
        <v>141</v>
      </c>
      <c r="B16" s="87">
        <v>0</v>
      </c>
      <c r="C16" s="87">
        <v>0</v>
      </c>
      <c r="D16" s="91" t="s">
        <v>158</v>
      </c>
      <c r="E16" s="87">
        <v>6280343</v>
      </c>
      <c r="F16" s="87">
        <v>9060573</v>
      </c>
    </row>
    <row r="17" spans="1:7" x14ac:dyDescent="0.2">
      <c r="A17" s="89" t="s">
        <v>142</v>
      </c>
      <c r="B17" s="90">
        <f>SUM(B16)</f>
        <v>0</v>
      </c>
      <c r="C17" s="90">
        <f>SUM(C16)</f>
        <v>0</v>
      </c>
      <c r="D17" s="91" t="s">
        <v>273</v>
      </c>
      <c r="E17" s="87">
        <v>60000</v>
      </c>
      <c r="F17" s="87">
        <v>8455384</v>
      </c>
    </row>
    <row r="18" spans="1:7" ht="24" x14ac:dyDescent="0.2">
      <c r="A18" s="92" t="s">
        <v>177</v>
      </c>
      <c r="B18" s="93">
        <f>SUM(B17)</f>
        <v>0</v>
      </c>
      <c r="C18" s="93">
        <f>SUM(C17)</f>
        <v>0</v>
      </c>
      <c r="D18" s="89" t="s">
        <v>159</v>
      </c>
      <c r="E18" s="90">
        <f>E16+E17</f>
        <v>6340343</v>
      </c>
      <c r="F18" s="90">
        <f>F16+F17</f>
        <v>17515957</v>
      </c>
    </row>
    <row r="19" spans="1:7" x14ac:dyDescent="0.2">
      <c r="A19" s="86" t="s">
        <v>143</v>
      </c>
      <c r="B19" s="87">
        <v>7400</v>
      </c>
      <c r="C19" s="87">
        <v>437960</v>
      </c>
      <c r="D19" s="92" t="s">
        <v>160</v>
      </c>
      <c r="E19" s="93">
        <f>E15+E18</f>
        <v>27694207</v>
      </c>
      <c r="F19" s="93">
        <f>F15+F18</f>
        <v>42443194</v>
      </c>
    </row>
    <row r="20" spans="1:7" ht="24" x14ac:dyDescent="0.2">
      <c r="A20" s="89" t="s">
        <v>144</v>
      </c>
      <c r="B20" s="90">
        <f>SUM(B19)</f>
        <v>7400</v>
      </c>
      <c r="C20" s="90">
        <f>SUM(C19)</f>
        <v>437960</v>
      </c>
      <c r="D20" s="91" t="s">
        <v>161</v>
      </c>
      <c r="E20" s="87">
        <v>16249767</v>
      </c>
      <c r="F20" s="87">
        <v>13958933</v>
      </c>
    </row>
    <row r="21" spans="1:7" x14ac:dyDescent="0.2">
      <c r="A21" s="86" t="s">
        <v>145</v>
      </c>
      <c r="B21" s="87">
        <v>196356814</v>
      </c>
      <c r="C21" s="87">
        <v>236819121</v>
      </c>
      <c r="D21" s="91" t="s">
        <v>162</v>
      </c>
      <c r="E21" s="87">
        <v>0</v>
      </c>
      <c r="F21" s="87">
        <v>0</v>
      </c>
    </row>
    <row r="22" spans="1:7" s="83" customFormat="1" ht="24" x14ac:dyDescent="0.2">
      <c r="A22" s="89" t="s">
        <v>146</v>
      </c>
      <c r="B22" s="90">
        <f>SUM(B21)</f>
        <v>196356814</v>
      </c>
      <c r="C22" s="90">
        <f>SUM(C21)</f>
        <v>236819121</v>
      </c>
      <c r="D22" s="92" t="s">
        <v>163</v>
      </c>
      <c r="E22" s="93">
        <f>SUM(E20:E21)</f>
        <v>16249767</v>
      </c>
      <c r="F22" s="93">
        <f>SUM(F20:F21)</f>
        <v>13958933</v>
      </c>
    </row>
    <row r="23" spans="1:7" x14ac:dyDescent="0.2">
      <c r="A23" s="92" t="s">
        <v>147</v>
      </c>
      <c r="B23" s="93">
        <f>B20+B22</f>
        <v>196364214</v>
      </c>
      <c r="C23" s="93">
        <f>C20+C22</f>
        <v>237257081</v>
      </c>
      <c r="D23" s="95"/>
      <c r="E23" s="95"/>
      <c r="F23" s="95"/>
    </row>
    <row r="24" spans="1:7" x14ac:dyDescent="0.2">
      <c r="A24" s="92" t="s">
        <v>289</v>
      </c>
      <c r="B24" s="93">
        <v>3768733</v>
      </c>
      <c r="C24" s="93">
        <v>12559280</v>
      </c>
      <c r="D24" s="89" t="s">
        <v>164</v>
      </c>
      <c r="E24" s="90">
        <f>E12+E19+E22</f>
        <v>873293961</v>
      </c>
      <c r="F24" s="90">
        <f>F12+F19+F22</f>
        <v>1247243367</v>
      </c>
    </row>
    <row r="25" spans="1:7" x14ac:dyDescent="0.2">
      <c r="A25" s="92" t="s">
        <v>290</v>
      </c>
      <c r="B25" s="93">
        <v>6761055</v>
      </c>
      <c r="C25" s="93">
        <v>8200802</v>
      </c>
      <c r="D25" s="88"/>
      <c r="E25" s="88"/>
      <c r="F25" s="88"/>
    </row>
    <row r="26" spans="1:7" x14ac:dyDescent="0.2">
      <c r="A26" s="92" t="s">
        <v>265</v>
      </c>
      <c r="B26" s="93">
        <v>2981855</v>
      </c>
      <c r="C26" s="93">
        <v>3218976</v>
      </c>
      <c r="D26" s="88"/>
      <c r="E26" s="88"/>
      <c r="F26" s="88"/>
    </row>
    <row r="27" spans="1:7" x14ac:dyDescent="0.2">
      <c r="A27" s="92" t="s">
        <v>266</v>
      </c>
      <c r="B27" s="93">
        <v>3285872</v>
      </c>
      <c r="C27" s="93">
        <v>4201455</v>
      </c>
      <c r="D27" s="88"/>
      <c r="E27" s="88"/>
      <c r="F27" s="88"/>
    </row>
    <row r="28" spans="1:7" x14ac:dyDescent="0.2">
      <c r="A28" s="92" t="s">
        <v>267</v>
      </c>
      <c r="B28" s="93">
        <v>493328</v>
      </c>
      <c r="C28" s="93">
        <v>780371</v>
      </c>
      <c r="D28" s="88"/>
      <c r="E28" s="88"/>
      <c r="F28" s="88"/>
    </row>
    <row r="29" spans="1:7" x14ac:dyDescent="0.2">
      <c r="A29" s="92" t="s">
        <v>291</v>
      </c>
      <c r="B29" s="93">
        <v>7400417</v>
      </c>
      <c r="C29" s="93">
        <v>8422878</v>
      </c>
      <c r="D29" s="88"/>
      <c r="E29" s="88"/>
      <c r="F29" s="88"/>
    </row>
    <row r="30" spans="1:7" x14ac:dyDescent="0.2">
      <c r="A30" s="92" t="s">
        <v>292</v>
      </c>
      <c r="B30" s="93">
        <v>4804040</v>
      </c>
      <c r="C30" s="93">
        <v>5694195</v>
      </c>
      <c r="D30" s="88"/>
      <c r="E30" s="88"/>
      <c r="F30" s="88"/>
    </row>
    <row r="31" spans="1:7" ht="12.75" customHeight="1" x14ac:dyDescent="0.2">
      <c r="A31" s="92" t="s">
        <v>310</v>
      </c>
      <c r="B31" s="93">
        <v>169674</v>
      </c>
      <c r="C31" s="93">
        <v>169674</v>
      </c>
      <c r="D31" s="88"/>
      <c r="E31" s="88"/>
      <c r="F31" s="88"/>
    </row>
    <row r="32" spans="1:7" x14ac:dyDescent="0.2">
      <c r="A32" s="92" t="s">
        <v>311</v>
      </c>
      <c r="B32" s="93">
        <v>1444974</v>
      </c>
      <c r="C32" s="93">
        <v>1447923</v>
      </c>
      <c r="D32" s="88"/>
      <c r="E32" s="88"/>
      <c r="F32" s="88"/>
      <c r="G32" s="84"/>
    </row>
    <row r="33" spans="1:7" ht="16.5" customHeight="1" x14ac:dyDescent="0.2">
      <c r="A33" s="92" t="s">
        <v>312</v>
      </c>
      <c r="B33" s="93">
        <v>981729</v>
      </c>
      <c r="C33" s="93">
        <v>1111086</v>
      </c>
      <c r="D33" s="88"/>
      <c r="E33" s="88"/>
      <c r="F33" s="88"/>
      <c r="G33" s="84"/>
    </row>
    <row r="34" spans="1:7" ht="24" x14ac:dyDescent="0.2">
      <c r="A34" s="89" t="s">
        <v>313</v>
      </c>
      <c r="B34" s="90">
        <v>17930205</v>
      </c>
      <c r="C34" s="90">
        <v>29182960</v>
      </c>
      <c r="D34" s="88"/>
      <c r="E34" s="88"/>
      <c r="F34" s="88"/>
      <c r="G34" s="84"/>
    </row>
    <row r="35" spans="1:7" x14ac:dyDescent="0.2">
      <c r="A35" s="89" t="s">
        <v>268</v>
      </c>
      <c r="B35" s="90">
        <v>310439</v>
      </c>
      <c r="C35" s="90">
        <v>344640</v>
      </c>
      <c r="D35" s="88"/>
      <c r="E35" s="88"/>
      <c r="F35" s="88"/>
      <c r="G35" s="84"/>
    </row>
    <row r="36" spans="1:7" x14ac:dyDescent="0.2">
      <c r="A36" s="89" t="s">
        <v>283</v>
      </c>
      <c r="B36" s="90">
        <v>0</v>
      </c>
      <c r="C36" s="90">
        <v>0</v>
      </c>
      <c r="D36" s="88"/>
      <c r="E36" s="88"/>
      <c r="F36" s="88"/>
      <c r="G36" s="84"/>
    </row>
    <row r="37" spans="1:7" x14ac:dyDescent="0.2">
      <c r="A37" s="89" t="s">
        <v>270</v>
      </c>
      <c r="B37" s="90">
        <v>410000</v>
      </c>
      <c r="C37" s="90">
        <v>320000</v>
      </c>
      <c r="D37" s="88"/>
      <c r="E37" s="88"/>
      <c r="F37" s="88"/>
      <c r="G37" s="84"/>
    </row>
    <row r="38" spans="1:7" x14ac:dyDescent="0.2">
      <c r="A38" s="89" t="s">
        <v>269</v>
      </c>
      <c r="B38" s="90"/>
      <c r="C38" s="90"/>
      <c r="D38" s="88"/>
      <c r="E38" s="88"/>
      <c r="F38" s="88"/>
    </row>
    <row r="39" spans="1:7" x14ac:dyDescent="0.2">
      <c r="A39" s="92" t="s">
        <v>148</v>
      </c>
      <c r="B39" s="93">
        <v>18650644</v>
      </c>
      <c r="C39" s="93">
        <v>29847600</v>
      </c>
      <c r="D39" s="88"/>
      <c r="E39" s="88"/>
      <c r="F39" s="88"/>
    </row>
    <row r="40" spans="1:7" x14ac:dyDescent="0.2">
      <c r="A40" s="96" t="s">
        <v>271</v>
      </c>
      <c r="B40" s="96">
        <v>171000</v>
      </c>
      <c r="C40" s="96">
        <v>3185573</v>
      </c>
      <c r="D40" s="95"/>
      <c r="E40" s="95"/>
      <c r="F40" s="95"/>
    </row>
    <row r="41" spans="1:7" x14ac:dyDescent="0.2">
      <c r="A41" s="96" t="s">
        <v>293</v>
      </c>
      <c r="B41" s="96">
        <v>925</v>
      </c>
      <c r="C41" s="96">
        <v>80508421</v>
      </c>
      <c r="D41" s="95"/>
      <c r="E41" s="95"/>
      <c r="F41" s="95"/>
    </row>
    <row r="42" spans="1:7" x14ac:dyDescent="0.2">
      <c r="A42" s="96" t="s">
        <v>272</v>
      </c>
      <c r="B42" s="96">
        <f>B40+B41</f>
        <v>171925</v>
      </c>
      <c r="C42" s="96">
        <f>C40+C41</f>
        <v>83693994</v>
      </c>
      <c r="D42" s="95"/>
      <c r="E42" s="95"/>
      <c r="F42" s="95"/>
    </row>
    <row r="43" spans="1:7" x14ac:dyDescent="0.2">
      <c r="A43" s="96" t="s">
        <v>294</v>
      </c>
      <c r="B43" s="96">
        <v>-182000</v>
      </c>
      <c r="C43" s="96">
        <v>717082</v>
      </c>
    </row>
    <row r="44" spans="1:7" x14ac:dyDescent="0.2">
      <c r="A44" s="96" t="s">
        <v>295</v>
      </c>
      <c r="B44" s="96">
        <f>B43</f>
        <v>-182000</v>
      </c>
      <c r="C44" s="96">
        <f>C43</f>
        <v>717082</v>
      </c>
    </row>
    <row r="45" spans="1:7" x14ac:dyDescent="0.2">
      <c r="A45" s="96" t="s">
        <v>314</v>
      </c>
      <c r="B45" s="96">
        <v>-10075</v>
      </c>
      <c r="C45" s="96">
        <v>84411076</v>
      </c>
    </row>
    <row r="46" spans="1:7" x14ac:dyDescent="0.2">
      <c r="A46" s="96" t="s">
        <v>315</v>
      </c>
      <c r="B46" s="96">
        <v>12538115</v>
      </c>
      <c r="C46" s="96">
        <v>12538115</v>
      </c>
    </row>
    <row r="47" spans="1:7" x14ac:dyDescent="0.2">
      <c r="A47" s="96" t="s">
        <v>316</v>
      </c>
      <c r="B47" s="96">
        <v>12538115</v>
      </c>
      <c r="C47" s="96">
        <v>12538115</v>
      </c>
    </row>
    <row r="48" spans="1:7" x14ac:dyDescent="0.2">
      <c r="A48" s="89" t="s">
        <v>149</v>
      </c>
      <c r="B48" s="90">
        <f>B15+B18+B23+B39+B42+B44+B47</f>
        <v>873293961</v>
      </c>
      <c r="C48" s="90">
        <f>C15+C18+C23+C39+C42+C44+C47</f>
        <v>1247243367</v>
      </c>
    </row>
    <row r="49" spans="1:3" x14ac:dyDescent="0.2">
      <c r="A49" s="95"/>
      <c r="B49" s="95"/>
      <c r="C49" s="95"/>
    </row>
    <row r="50" spans="1:3" x14ac:dyDescent="0.2">
      <c r="A50" s="95"/>
      <c r="B50" s="95"/>
      <c r="C50" s="95"/>
    </row>
    <row r="51" spans="1:3" x14ac:dyDescent="0.2">
      <c r="A51" s="95"/>
      <c r="B51" s="95"/>
      <c r="C51" s="95"/>
    </row>
  </sheetData>
  <mergeCells count="2">
    <mergeCell ref="A4:F4"/>
    <mergeCell ref="A2:F2"/>
  </mergeCells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workbookViewId="0">
      <selection activeCell="A2" sqref="A2:H2"/>
    </sheetView>
  </sheetViews>
  <sheetFormatPr defaultRowHeight="15" x14ac:dyDescent="0.25"/>
  <cols>
    <col min="1" max="1" width="37.7109375" style="4" customWidth="1"/>
    <col min="2" max="2" width="9.5703125" style="4" customWidth="1"/>
    <col min="3" max="3" width="11.85546875" style="4" customWidth="1"/>
    <col min="4" max="4" width="12.42578125" style="4" customWidth="1"/>
    <col min="5" max="5" width="37.7109375" style="4" customWidth="1"/>
    <col min="6" max="6" width="9.5703125" style="4" customWidth="1"/>
    <col min="7" max="7" width="12.140625" style="4" customWidth="1"/>
    <col min="8" max="8" width="9.5703125" style="4" customWidth="1"/>
    <col min="9" max="16384" width="9.140625" style="4"/>
  </cols>
  <sheetData>
    <row r="1" spans="1:8" s="79" customFormat="1" x14ac:dyDescent="0.25">
      <c r="A1" s="3" t="s">
        <v>178</v>
      </c>
      <c r="B1" s="4"/>
      <c r="C1" s="4"/>
      <c r="D1" s="85"/>
    </row>
    <row r="2" spans="1:8" s="79" customFormat="1" x14ac:dyDescent="0.25">
      <c r="A2" s="195" t="s">
        <v>327</v>
      </c>
      <c r="B2" s="195"/>
      <c r="C2" s="195"/>
      <c r="D2" s="195"/>
      <c r="E2" s="195"/>
      <c r="F2" s="195"/>
      <c r="G2" s="195"/>
      <c r="H2" s="195"/>
    </row>
    <row r="4" spans="1:8" ht="18" customHeight="1" thickBot="1" x14ac:dyDescent="0.3">
      <c r="A4" s="206" t="s">
        <v>318</v>
      </c>
      <c r="B4" s="207"/>
      <c r="C4" s="207"/>
      <c r="D4" s="207"/>
      <c r="E4" s="207"/>
      <c r="F4" s="207"/>
      <c r="G4" s="207"/>
      <c r="H4" s="208"/>
    </row>
    <row r="5" spans="1:8" s="18" customFormat="1" ht="18" customHeight="1" thickBot="1" x14ac:dyDescent="0.25">
      <c r="A5" s="200" t="s">
        <v>223</v>
      </c>
      <c r="B5" s="201"/>
      <c r="C5" s="201"/>
      <c r="D5" s="202"/>
      <c r="E5" s="203" t="s">
        <v>224</v>
      </c>
      <c r="F5" s="204"/>
      <c r="G5" s="204"/>
      <c r="H5" s="205"/>
    </row>
    <row r="6" spans="1:8" s="18" customFormat="1" x14ac:dyDescent="0.2">
      <c r="A6" s="156" t="s">
        <v>94</v>
      </c>
      <c r="B6" s="157" t="s">
        <v>7</v>
      </c>
      <c r="C6" s="157" t="s">
        <v>8</v>
      </c>
      <c r="D6" s="158" t="s">
        <v>9</v>
      </c>
      <c r="E6" s="156" t="s">
        <v>94</v>
      </c>
      <c r="F6" s="157" t="s">
        <v>7</v>
      </c>
      <c r="G6" s="157" t="s">
        <v>8</v>
      </c>
      <c r="H6" s="158" t="s">
        <v>9</v>
      </c>
    </row>
    <row r="7" spans="1:8" x14ac:dyDescent="0.25">
      <c r="A7" s="145" t="s">
        <v>5</v>
      </c>
      <c r="B7" s="122">
        <v>178555157</v>
      </c>
      <c r="C7" s="122">
        <v>194494491</v>
      </c>
      <c r="D7" s="146">
        <v>194494491</v>
      </c>
      <c r="E7" s="153" t="s">
        <v>43</v>
      </c>
      <c r="F7" s="120">
        <v>158240220</v>
      </c>
      <c r="G7" s="120">
        <v>171687202</v>
      </c>
      <c r="H7" s="152">
        <v>166004097</v>
      </c>
    </row>
    <row r="8" spans="1:8" ht="15" customHeight="1" x14ac:dyDescent="0.25">
      <c r="A8" s="145" t="s">
        <v>244</v>
      </c>
      <c r="B8" s="122">
        <v>168509717</v>
      </c>
      <c r="C8" s="122">
        <v>185098897</v>
      </c>
      <c r="D8" s="146">
        <v>178387279</v>
      </c>
      <c r="E8" s="153" t="s">
        <v>246</v>
      </c>
      <c r="F8" s="120">
        <v>20269443</v>
      </c>
      <c r="G8" s="120">
        <v>23767317</v>
      </c>
      <c r="H8" s="152">
        <v>20959076</v>
      </c>
    </row>
    <row r="9" spans="1:8" ht="15" customHeight="1" x14ac:dyDescent="0.25">
      <c r="A9" s="145" t="s">
        <v>245</v>
      </c>
      <c r="B9" s="122">
        <v>33339941</v>
      </c>
      <c r="C9" s="122">
        <v>260286941</v>
      </c>
      <c r="D9" s="146">
        <v>346220178</v>
      </c>
      <c r="E9" s="153" t="s">
        <v>64</v>
      </c>
      <c r="F9" s="120">
        <v>137871755</v>
      </c>
      <c r="G9" s="120">
        <v>156451309</v>
      </c>
      <c r="H9" s="152">
        <v>125516125</v>
      </c>
    </row>
    <row r="10" spans="1:8" x14ac:dyDescent="0.25">
      <c r="A10" s="145" t="s">
        <v>23</v>
      </c>
      <c r="B10" s="122">
        <v>8250000</v>
      </c>
      <c r="C10" s="122">
        <v>8250000</v>
      </c>
      <c r="D10" s="146">
        <v>8078973</v>
      </c>
      <c r="E10" s="153" t="s">
        <v>68</v>
      </c>
      <c r="F10" s="120">
        <v>10000000</v>
      </c>
      <c r="G10" s="120">
        <v>8376762</v>
      </c>
      <c r="H10" s="152">
        <v>7165182</v>
      </c>
    </row>
    <row r="11" spans="1:8" x14ac:dyDescent="0.25">
      <c r="A11" s="145" t="s">
        <v>27</v>
      </c>
      <c r="B11" s="122">
        <v>17292000</v>
      </c>
      <c r="C11" s="122">
        <v>19250980</v>
      </c>
      <c r="D11" s="146">
        <v>16168603</v>
      </c>
      <c r="E11" s="153" t="s">
        <v>72</v>
      </c>
      <c r="F11" s="120">
        <v>8889691</v>
      </c>
      <c r="G11" s="120">
        <v>6461577</v>
      </c>
      <c r="H11" s="152">
        <v>5388792</v>
      </c>
    </row>
    <row r="12" spans="1:8" x14ac:dyDescent="0.25">
      <c r="A12" s="145" t="s">
        <v>307</v>
      </c>
      <c r="B12" s="122"/>
      <c r="C12" s="122">
        <v>1326770</v>
      </c>
      <c r="D12" s="146">
        <v>1326770</v>
      </c>
      <c r="E12" s="153" t="s">
        <v>78</v>
      </c>
      <c r="F12" s="120">
        <v>182746322</v>
      </c>
      <c r="G12" s="120">
        <v>407987065</v>
      </c>
      <c r="H12" s="152">
        <v>298319740</v>
      </c>
    </row>
    <row r="13" spans="1:8" x14ac:dyDescent="0.25">
      <c r="A13" s="147" t="s">
        <v>225</v>
      </c>
      <c r="B13" s="123">
        <f>SUM(B7:B11)</f>
        <v>405946815</v>
      </c>
      <c r="C13" s="123">
        <f>SUM(C7:C12)</f>
        <v>668708079</v>
      </c>
      <c r="D13" s="148">
        <f>SUM(D7:D12)</f>
        <v>744676294</v>
      </c>
      <c r="E13" s="153" t="s">
        <v>274</v>
      </c>
      <c r="F13" s="120">
        <v>0</v>
      </c>
      <c r="G13" s="120">
        <v>0</v>
      </c>
      <c r="H13" s="152">
        <v>0</v>
      </c>
    </row>
    <row r="14" spans="1:8" x14ac:dyDescent="0.25">
      <c r="A14" s="149" t="s">
        <v>29</v>
      </c>
      <c r="B14" s="124">
        <v>0</v>
      </c>
      <c r="C14" s="124">
        <v>143713774</v>
      </c>
      <c r="D14" s="150">
        <v>141480236</v>
      </c>
      <c r="E14" s="153" t="s">
        <v>285</v>
      </c>
      <c r="F14" s="120">
        <v>0</v>
      </c>
      <c r="G14" s="120">
        <v>0</v>
      </c>
      <c r="H14" s="152">
        <v>0</v>
      </c>
    </row>
    <row r="15" spans="1:8" s="18" customFormat="1" ht="15" customHeight="1" x14ac:dyDescent="0.2">
      <c r="A15" s="151" t="s">
        <v>227</v>
      </c>
      <c r="B15" s="120">
        <v>209163122</v>
      </c>
      <c r="C15" s="120">
        <v>209163122</v>
      </c>
      <c r="D15" s="152">
        <v>196238422</v>
      </c>
      <c r="E15" s="154" t="s">
        <v>226</v>
      </c>
      <c r="F15" s="123">
        <f>SUM(F7:F14)</f>
        <v>518017431</v>
      </c>
      <c r="G15" s="123">
        <f>SUM(G7:G14)</f>
        <v>774731232</v>
      </c>
      <c r="H15" s="148">
        <f>SUM(H7:H14)</f>
        <v>623353012</v>
      </c>
    </row>
    <row r="16" spans="1:8" x14ac:dyDescent="0.25">
      <c r="A16" s="151" t="s">
        <v>31</v>
      </c>
      <c r="B16" s="120">
        <v>0</v>
      </c>
      <c r="C16" s="120">
        <v>0</v>
      </c>
      <c r="D16" s="152">
        <v>6973175</v>
      </c>
      <c r="E16" s="151" t="s">
        <v>80</v>
      </c>
      <c r="F16" s="120">
        <v>0</v>
      </c>
      <c r="G16" s="120">
        <v>143713774</v>
      </c>
      <c r="H16" s="152">
        <v>141480236</v>
      </c>
    </row>
    <row r="17" spans="1:8" ht="15.75" thickBot="1" x14ac:dyDescent="0.3">
      <c r="A17" s="159" t="s">
        <v>102</v>
      </c>
      <c r="B17" s="160">
        <f>SUM(B14:B16)</f>
        <v>209163122</v>
      </c>
      <c r="C17" s="160">
        <f t="shared" ref="C17:D17" si="0">SUM(C14:C16)</f>
        <v>352876896</v>
      </c>
      <c r="D17" s="161">
        <f t="shared" si="0"/>
        <v>344691833</v>
      </c>
      <c r="E17" s="155" t="s">
        <v>81</v>
      </c>
      <c r="F17" s="125"/>
      <c r="G17" s="120">
        <v>6047463</v>
      </c>
      <c r="H17" s="152">
        <v>6047463</v>
      </c>
    </row>
    <row r="18" spans="1:8" s="18" customFormat="1" ht="20.100000000000001" customHeight="1" thickBot="1" x14ac:dyDescent="0.25">
      <c r="A18" s="162" t="s">
        <v>101</v>
      </c>
      <c r="B18" s="163">
        <f>B13+B17</f>
        <v>615109937</v>
      </c>
      <c r="C18" s="163">
        <f t="shared" ref="C18:D18" si="1">C13+C17</f>
        <v>1021584975</v>
      </c>
      <c r="D18" s="164">
        <f t="shared" si="1"/>
        <v>1089368127</v>
      </c>
      <c r="E18" s="151" t="s">
        <v>275</v>
      </c>
      <c r="F18" s="120">
        <v>97092506</v>
      </c>
      <c r="G18" s="120">
        <v>97092506</v>
      </c>
      <c r="H18" s="152">
        <v>92576040</v>
      </c>
    </row>
    <row r="19" spans="1:8" ht="15.75" thickBot="1" x14ac:dyDescent="0.3">
      <c r="A19" s="96"/>
      <c r="B19" s="96"/>
      <c r="C19" s="96"/>
      <c r="D19" s="96"/>
      <c r="E19" s="159" t="s">
        <v>100</v>
      </c>
      <c r="F19" s="160">
        <f>SUM(F16:F18)</f>
        <v>97092506</v>
      </c>
      <c r="G19" s="160">
        <f t="shared" ref="G19:H19" si="2">SUM(G16:G18)</f>
        <v>246853743</v>
      </c>
      <c r="H19" s="161">
        <f t="shared" si="2"/>
        <v>240103739</v>
      </c>
    </row>
    <row r="20" spans="1:8" ht="15.75" thickBot="1" x14ac:dyDescent="0.3">
      <c r="A20" s="96"/>
      <c r="B20" s="96"/>
      <c r="C20" s="96"/>
      <c r="D20" s="96"/>
      <c r="E20" s="162" t="s">
        <v>228</v>
      </c>
      <c r="F20" s="163">
        <f>F15+F19</f>
        <v>615109937</v>
      </c>
      <c r="G20" s="163">
        <f t="shared" ref="G20:H20" si="3">G15+G19</f>
        <v>1021584975</v>
      </c>
      <c r="H20" s="164">
        <f t="shared" si="3"/>
        <v>863456751</v>
      </c>
    </row>
    <row r="21" spans="1:8" x14ac:dyDescent="0.25">
      <c r="A21" s="96"/>
      <c r="B21" s="96"/>
      <c r="C21" s="96"/>
      <c r="D21" s="96"/>
      <c r="E21" s="121"/>
      <c r="F21" s="121"/>
      <c r="G21" s="121" t="s">
        <v>95</v>
      </c>
      <c r="H21" s="121" t="s">
        <v>95</v>
      </c>
    </row>
    <row r="22" spans="1:8" x14ac:dyDescent="0.25">
      <c r="A22" s="96"/>
      <c r="B22" s="96"/>
      <c r="C22" s="96"/>
      <c r="D22" s="96"/>
      <c r="E22" s="96"/>
      <c r="F22" s="96"/>
      <c r="G22" s="96"/>
      <c r="H22" s="96"/>
    </row>
    <row r="23" spans="1:8" x14ac:dyDescent="0.25">
      <c r="A23" s="96"/>
      <c r="B23" s="96"/>
      <c r="C23" s="96"/>
      <c r="D23" s="96"/>
      <c r="E23" s="96"/>
      <c r="F23" s="96"/>
      <c r="G23" s="96"/>
      <c r="H23" s="96"/>
    </row>
    <row r="24" spans="1:8" x14ac:dyDescent="0.25">
      <c r="E24" s="96"/>
      <c r="F24" s="96"/>
      <c r="G24" s="96"/>
      <c r="H24" s="96"/>
    </row>
    <row r="25" spans="1:8" x14ac:dyDescent="0.25">
      <c r="E25" s="96"/>
      <c r="F25" s="96"/>
      <c r="G25" s="96"/>
      <c r="H25" s="96"/>
    </row>
  </sheetData>
  <mergeCells count="4">
    <mergeCell ref="A5:D5"/>
    <mergeCell ref="E5:H5"/>
    <mergeCell ref="A2:H2"/>
    <mergeCell ref="A4:H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workbookViewId="0">
      <selection activeCell="A3" sqref="A3"/>
    </sheetView>
  </sheetViews>
  <sheetFormatPr defaultRowHeight="15" x14ac:dyDescent="0.25"/>
  <cols>
    <col min="1" max="1" width="3.7109375" style="79" customWidth="1"/>
    <col min="2" max="2" width="40.7109375" style="79" customWidth="1"/>
    <col min="3" max="3" width="16.7109375" style="79" customWidth="1"/>
    <col min="4" max="7" width="17.7109375" style="79" customWidth="1"/>
    <col min="8" max="9" width="9.140625" style="79"/>
    <col min="11" max="254" width="9.140625" style="79"/>
    <col min="255" max="255" width="8.140625" style="79" customWidth="1"/>
    <col min="256" max="256" width="41" style="79" customWidth="1"/>
    <col min="257" max="263" width="32.85546875" style="79" customWidth="1"/>
    <col min="264" max="510" width="9.140625" style="79"/>
    <col min="511" max="511" width="8.140625" style="79" customWidth="1"/>
    <col min="512" max="512" width="41" style="79" customWidth="1"/>
    <col min="513" max="519" width="32.85546875" style="79" customWidth="1"/>
    <col min="520" max="766" width="9.140625" style="79"/>
    <col min="767" max="767" width="8.140625" style="79" customWidth="1"/>
    <col min="768" max="768" width="41" style="79" customWidth="1"/>
    <col min="769" max="775" width="32.85546875" style="79" customWidth="1"/>
    <col min="776" max="1022" width="9.140625" style="79"/>
    <col min="1023" max="1023" width="8.140625" style="79" customWidth="1"/>
    <col min="1024" max="1024" width="41" style="79" customWidth="1"/>
    <col min="1025" max="1031" width="32.85546875" style="79" customWidth="1"/>
    <col min="1032" max="1278" width="9.140625" style="79"/>
    <col min="1279" max="1279" width="8.140625" style="79" customWidth="1"/>
    <col min="1280" max="1280" width="41" style="79" customWidth="1"/>
    <col min="1281" max="1287" width="32.85546875" style="79" customWidth="1"/>
    <col min="1288" max="1534" width="9.140625" style="79"/>
    <col min="1535" max="1535" width="8.140625" style="79" customWidth="1"/>
    <col min="1536" max="1536" width="41" style="79" customWidth="1"/>
    <col min="1537" max="1543" width="32.85546875" style="79" customWidth="1"/>
    <col min="1544" max="1790" width="9.140625" style="79"/>
    <col min="1791" max="1791" width="8.140625" style="79" customWidth="1"/>
    <col min="1792" max="1792" width="41" style="79" customWidth="1"/>
    <col min="1793" max="1799" width="32.85546875" style="79" customWidth="1"/>
    <col min="1800" max="2046" width="9.140625" style="79"/>
    <col min="2047" max="2047" width="8.140625" style="79" customWidth="1"/>
    <col min="2048" max="2048" width="41" style="79" customWidth="1"/>
    <col min="2049" max="2055" width="32.85546875" style="79" customWidth="1"/>
    <col min="2056" max="2302" width="9.140625" style="79"/>
    <col min="2303" max="2303" width="8.140625" style="79" customWidth="1"/>
    <col min="2304" max="2304" width="41" style="79" customWidth="1"/>
    <col min="2305" max="2311" width="32.85546875" style="79" customWidth="1"/>
    <col min="2312" max="2558" width="9.140625" style="79"/>
    <col min="2559" max="2559" width="8.140625" style="79" customWidth="1"/>
    <col min="2560" max="2560" width="41" style="79" customWidth="1"/>
    <col min="2561" max="2567" width="32.85546875" style="79" customWidth="1"/>
    <col min="2568" max="2814" width="9.140625" style="79"/>
    <col min="2815" max="2815" width="8.140625" style="79" customWidth="1"/>
    <col min="2816" max="2816" width="41" style="79" customWidth="1"/>
    <col min="2817" max="2823" width="32.85546875" style="79" customWidth="1"/>
    <col min="2824" max="3070" width="9.140625" style="79"/>
    <col min="3071" max="3071" width="8.140625" style="79" customWidth="1"/>
    <col min="3072" max="3072" width="41" style="79" customWidth="1"/>
    <col min="3073" max="3079" width="32.85546875" style="79" customWidth="1"/>
    <col min="3080" max="3326" width="9.140625" style="79"/>
    <col min="3327" max="3327" width="8.140625" style="79" customWidth="1"/>
    <col min="3328" max="3328" width="41" style="79" customWidth="1"/>
    <col min="3329" max="3335" width="32.85546875" style="79" customWidth="1"/>
    <col min="3336" max="3582" width="9.140625" style="79"/>
    <col min="3583" max="3583" width="8.140625" style="79" customWidth="1"/>
    <col min="3584" max="3584" width="41" style="79" customWidth="1"/>
    <col min="3585" max="3591" width="32.85546875" style="79" customWidth="1"/>
    <col min="3592" max="3838" width="9.140625" style="79"/>
    <col min="3839" max="3839" width="8.140625" style="79" customWidth="1"/>
    <col min="3840" max="3840" width="41" style="79" customWidth="1"/>
    <col min="3841" max="3847" width="32.85546875" style="79" customWidth="1"/>
    <col min="3848" max="4094" width="9.140625" style="79"/>
    <col min="4095" max="4095" width="8.140625" style="79" customWidth="1"/>
    <col min="4096" max="4096" width="41" style="79" customWidth="1"/>
    <col min="4097" max="4103" width="32.85546875" style="79" customWidth="1"/>
    <col min="4104" max="4350" width="9.140625" style="79"/>
    <col min="4351" max="4351" width="8.140625" style="79" customWidth="1"/>
    <col min="4352" max="4352" width="41" style="79" customWidth="1"/>
    <col min="4353" max="4359" width="32.85546875" style="79" customWidth="1"/>
    <col min="4360" max="4606" width="9.140625" style="79"/>
    <col min="4607" max="4607" width="8.140625" style="79" customWidth="1"/>
    <col min="4608" max="4608" width="41" style="79" customWidth="1"/>
    <col min="4609" max="4615" width="32.85546875" style="79" customWidth="1"/>
    <col min="4616" max="4862" width="9.140625" style="79"/>
    <col min="4863" max="4863" width="8.140625" style="79" customWidth="1"/>
    <col min="4864" max="4864" width="41" style="79" customWidth="1"/>
    <col min="4865" max="4871" width="32.85546875" style="79" customWidth="1"/>
    <col min="4872" max="5118" width="9.140625" style="79"/>
    <col min="5119" max="5119" width="8.140625" style="79" customWidth="1"/>
    <col min="5120" max="5120" width="41" style="79" customWidth="1"/>
    <col min="5121" max="5127" width="32.85546875" style="79" customWidth="1"/>
    <col min="5128" max="5374" width="9.140625" style="79"/>
    <col min="5375" max="5375" width="8.140625" style="79" customWidth="1"/>
    <col min="5376" max="5376" width="41" style="79" customWidth="1"/>
    <col min="5377" max="5383" width="32.85546875" style="79" customWidth="1"/>
    <col min="5384" max="5630" width="9.140625" style="79"/>
    <col min="5631" max="5631" width="8.140625" style="79" customWidth="1"/>
    <col min="5632" max="5632" width="41" style="79" customWidth="1"/>
    <col min="5633" max="5639" width="32.85546875" style="79" customWidth="1"/>
    <col min="5640" max="5886" width="9.140625" style="79"/>
    <col min="5887" max="5887" width="8.140625" style="79" customWidth="1"/>
    <col min="5888" max="5888" width="41" style="79" customWidth="1"/>
    <col min="5889" max="5895" width="32.85546875" style="79" customWidth="1"/>
    <col min="5896" max="6142" width="9.140625" style="79"/>
    <col min="6143" max="6143" width="8.140625" style="79" customWidth="1"/>
    <col min="6144" max="6144" width="41" style="79" customWidth="1"/>
    <col min="6145" max="6151" width="32.85546875" style="79" customWidth="1"/>
    <col min="6152" max="6398" width="9.140625" style="79"/>
    <col min="6399" max="6399" width="8.140625" style="79" customWidth="1"/>
    <col min="6400" max="6400" width="41" style="79" customWidth="1"/>
    <col min="6401" max="6407" width="32.85546875" style="79" customWidth="1"/>
    <col min="6408" max="6654" width="9.140625" style="79"/>
    <col min="6655" max="6655" width="8.140625" style="79" customWidth="1"/>
    <col min="6656" max="6656" width="41" style="79" customWidth="1"/>
    <col min="6657" max="6663" width="32.85546875" style="79" customWidth="1"/>
    <col min="6664" max="6910" width="9.140625" style="79"/>
    <col min="6911" max="6911" width="8.140625" style="79" customWidth="1"/>
    <col min="6912" max="6912" width="41" style="79" customWidth="1"/>
    <col min="6913" max="6919" width="32.85546875" style="79" customWidth="1"/>
    <col min="6920" max="7166" width="9.140625" style="79"/>
    <col min="7167" max="7167" width="8.140625" style="79" customWidth="1"/>
    <col min="7168" max="7168" width="41" style="79" customWidth="1"/>
    <col min="7169" max="7175" width="32.85546875" style="79" customWidth="1"/>
    <col min="7176" max="7422" width="9.140625" style="79"/>
    <col min="7423" max="7423" width="8.140625" style="79" customWidth="1"/>
    <col min="7424" max="7424" width="41" style="79" customWidth="1"/>
    <col min="7425" max="7431" width="32.85546875" style="79" customWidth="1"/>
    <col min="7432" max="7678" width="9.140625" style="79"/>
    <col min="7679" max="7679" width="8.140625" style="79" customWidth="1"/>
    <col min="7680" max="7680" width="41" style="79" customWidth="1"/>
    <col min="7681" max="7687" width="32.85546875" style="79" customWidth="1"/>
    <col min="7688" max="7934" width="9.140625" style="79"/>
    <col min="7935" max="7935" width="8.140625" style="79" customWidth="1"/>
    <col min="7936" max="7936" width="41" style="79" customWidth="1"/>
    <col min="7937" max="7943" width="32.85546875" style="79" customWidth="1"/>
    <col min="7944" max="8190" width="9.140625" style="79"/>
    <col min="8191" max="8191" width="8.140625" style="79" customWidth="1"/>
    <col min="8192" max="8192" width="41" style="79" customWidth="1"/>
    <col min="8193" max="8199" width="32.85546875" style="79" customWidth="1"/>
    <col min="8200" max="8446" width="9.140625" style="79"/>
    <col min="8447" max="8447" width="8.140625" style="79" customWidth="1"/>
    <col min="8448" max="8448" width="41" style="79" customWidth="1"/>
    <col min="8449" max="8455" width="32.85546875" style="79" customWidth="1"/>
    <col min="8456" max="8702" width="9.140625" style="79"/>
    <col min="8703" max="8703" width="8.140625" style="79" customWidth="1"/>
    <col min="8704" max="8704" width="41" style="79" customWidth="1"/>
    <col min="8705" max="8711" width="32.85546875" style="79" customWidth="1"/>
    <col min="8712" max="8958" width="9.140625" style="79"/>
    <col min="8959" max="8959" width="8.140625" style="79" customWidth="1"/>
    <col min="8960" max="8960" width="41" style="79" customWidth="1"/>
    <col min="8961" max="8967" width="32.85546875" style="79" customWidth="1"/>
    <col min="8968" max="9214" width="9.140625" style="79"/>
    <col min="9215" max="9215" width="8.140625" style="79" customWidth="1"/>
    <col min="9216" max="9216" width="41" style="79" customWidth="1"/>
    <col min="9217" max="9223" width="32.85546875" style="79" customWidth="1"/>
    <col min="9224" max="9470" width="9.140625" style="79"/>
    <col min="9471" max="9471" width="8.140625" style="79" customWidth="1"/>
    <col min="9472" max="9472" width="41" style="79" customWidth="1"/>
    <col min="9473" max="9479" width="32.85546875" style="79" customWidth="1"/>
    <col min="9480" max="9726" width="9.140625" style="79"/>
    <col min="9727" max="9727" width="8.140625" style="79" customWidth="1"/>
    <col min="9728" max="9728" width="41" style="79" customWidth="1"/>
    <col min="9729" max="9735" width="32.85546875" style="79" customWidth="1"/>
    <col min="9736" max="9982" width="9.140625" style="79"/>
    <col min="9983" max="9983" width="8.140625" style="79" customWidth="1"/>
    <col min="9984" max="9984" width="41" style="79" customWidth="1"/>
    <col min="9985" max="9991" width="32.85546875" style="79" customWidth="1"/>
    <col min="9992" max="10238" width="9.140625" style="79"/>
    <col min="10239" max="10239" width="8.140625" style="79" customWidth="1"/>
    <col min="10240" max="10240" width="41" style="79" customWidth="1"/>
    <col min="10241" max="10247" width="32.85546875" style="79" customWidth="1"/>
    <col min="10248" max="10494" width="9.140625" style="79"/>
    <col min="10495" max="10495" width="8.140625" style="79" customWidth="1"/>
    <col min="10496" max="10496" width="41" style="79" customWidth="1"/>
    <col min="10497" max="10503" width="32.85546875" style="79" customWidth="1"/>
    <col min="10504" max="10750" width="9.140625" style="79"/>
    <col min="10751" max="10751" width="8.140625" style="79" customWidth="1"/>
    <col min="10752" max="10752" width="41" style="79" customWidth="1"/>
    <col min="10753" max="10759" width="32.85546875" style="79" customWidth="1"/>
    <col min="10760" max="11006" width="9.140625" style="79"/>
    <col min="11007" max="11007" width="8.140625" style="79" customWidth="1"/>
    <col min="11008" max="11008" width="41" style="79" customWidth="1"/>
    <col min="11009" max="11015" width="32.85546875" style="79" customWidth="1"/>
    <col min="11016" max="11262" width="9.140625" style="79"/>
    <col min="11263" max="11263" width="8.140625" style="79" customWidth="1"/>
    <col min="11264" max="11264" width="41" style="79" customWidth="1"/>
    <col min="11265" max="11271" width="32.85546875" style="79" customWidth="1"/>
    <col min="11272" max="11518" width="9.140625" style="79"/>
    <col min="11519" max="11519" width="8.140625" style="79" customWidth="1"/>
    <col min="11520" max="11520" width="41" style="79" customWidth="1"/>
    <col min="11521" max="11527" width="32.85546875" style="79" customWidth="1"/>
    <col min="11528" max="11774" width="9.140625" style="79"/>
    <col min="11775" max="11775" width="8.140625" style="79" customWidth="1"/>
    <col min="11776" max="11776" width="41" style="79" customWidth="1"/>
    <col min="11777" max="11783" width="32.85546875" style="79" customWidth="1"/>
    <col min="11784" max="12030" width="9.140625" style="79"/>
    <col min="12031" max="12031" width="8.140625" style="79" customWidth="1"/>
    <col min="12032" max="12032" width="41" style="79" customWidth="1"/>
    <col min="12033" max="12039" width="32.85546875" style="79" customWidth="1"/>
    <col min="12040" max="12286" width="9.140625" style="79"/>
    <col min="12287" max="12287" width="8.140625" style="79" customWidth="1"/>
    <col min="12288" max="12288" width="41" style="79" customWidth="1"/>
    <col min="12289" max="12295" width="32.85546875" style="79" customWidth="1"/>
    <col min="12296" max="12542" width="9.140625" style="79"/>
    <col min="12543" max="12543" width="8.140625" style="79" customWidth="1"/>
    <col min="12544" max="12544" width="41" style="79" customWidth="1"/>
    <col min="12545" max="12551" width="32.85546875" style="79" customWidth="1"/>
    <col min="12552" max="12798" width="9.140625" style="79"/>
    <col min="12799" max="12799" width="8.140625" style="79" customWidth="1"/>
    <col min="12800" max="12800" width="41" style="79" customWidth="1"/>
    <col min="12801" max="12807" width="32.85546875" style="79" customWidth="1"/>
    <col min="12808" max="13054" width="9.140625" style="79"/>
    <col min="13055" max="13055" width="8.140625" style="79" customWidth="1"/>
    <col min="13056" max="13056" width="41" style="79" customWidth="1"/>
    <col min="13057" max="13063" width="32.85546875" style="79" customWidth="1"/>
    <col min="13064" max="13310" width="9.140625" style="79"/>
    <col min="13311" max="13311" width="8.140625" style="79" customWidth="1"/>
    <col min="13312" max="13312" width="41" style="79" customWidth="1"/>
    <col min="13313" max="13319" width="32.85546875" style="79" customWidth="1"/>
    <col min="13320" max="13566" width="9.140625" style="79"/>
    <col min="13567" max="13567" width="8.140625" style="79" customWidth="1"/>
    <col min="13568" max="13568" width="41" style="79" customWidth="1"/>
    <col min="13569" max="13575" width="32.85546875" style="79" customWidth="1"/>
    <col min="13576" max="13822" width="9.140625" style="79"/>
    <col min="13823" max="13823" width="8.140625" style="79" customWidth="1"/>
    <col min="13824" max="13824" width="41" style="79" customWidth="1"/>
    <col min="13825" max="13831" width="32.85546875" style="79" customWidth="1"/>
    <col min="13832" max="14078" width="9.140625" style="79"/>
    <col min="14079" max="14079" width="8.140625" style="79" customWidth="1"/>
    <col min="14080" max="14080" width="41" style="79" customWidth="1"/>
    <col min="14081" max="14087" width="32.85546875" style="79" customWidth="1"/>
    <col min="14088" max="14334" width="9.140625" style="79"/>
    <col min="14335" max="14335" width="8.140625" style="79" customWidth="1"/>
    <col min="14336" max="14336" width="41" style="79" customWidth="1"/>
    <col min="14337" max="14343" width="32.85546875" style="79" customWidth="1"/>
    <col min="14344" max="14590" width="9.140625" style="79"/>
    <col min="14591" max="14591" width="8.140625" style="79" customWidth="1"/>
    <col min="14592" max="14592" width="41" style="79" customWidth="1"/>
    <col min="14593" max="14599" width="32.85546875" style="79" customWidth="1"/>
    <col min="14600" max="14846" width="9.140625" style="79"/>
    <col min="14847" max="14847" width="8.140625" style="79" customWidth="1"/>
    <col min="14848" max="14848" width="41" style="79" customWidth="1"/>
    <col min="14849" max="14855" width="32.85546875" style="79" customWidth="1"/>
    <col min="14856" max="15102" width="9.140625" style="79"/>
    <col min="15103" max="15103" width="8.140625" style="79" customWidth="1"/>
    <col min="15104" max="15104" width="41" style="79" customWidth="1"/>
    <col min="15105" max="15111" width="32.85546875" style="79" customWidth="1"/>
    <col min="15112" max="15358" width="9.140625" style="79"/>
    <col min="15359" max="15359" width="8.140625" style="79" customWidth="1"/>
    <col min="15360" max="15360" width="41" style="79" customWidth="1"/>
    <col min="15361" max="15367" width="32.85546875" style="79" customWidth="1"/>
    <col min="15368" max="15614" width="9.140625" style="79"/>
    <col min="15615" max="15615" width="8.140625" style="79" customWidth="1"/>
    <col min="15616" max="15616" width="41" style="79" customWidth="1"/>
    <col min="15617" max="15623" width="32.85546875" style="79" customWidth="1"/>
    <col min="15624" max="15870" width="9.140625" style="79"/>
    <col min="15871" max="15871" width="8.140625" style="79" customWidth="1"/>
    <col min="15872" max="15872" width="41" style="79" customWidth="1"/>
    <col min="15873" max="15879" width="32.85546875" style="79" customWidth="1"/>
    <col min="15880" max="16126" width="9.140625" style="79"/>
    <col min="16127" max="16127" width="8.140625" style="79" customWidth="1"/>
    <col min="16128" max="16128" width="41" style="79" customWidth="1"/>
    <col min="16129" max="16135" width="32.85546875" style="79" customWidth="1"/>
    <col min="16136" max="16384" width="9.140625" style="79"/>
  </cols>
  <sheetData>
    <row r="1" spans="1:10" x14ac:dyDescent="0.25">
      <c r="A1" s="3" t="s">
        <v>204</v>
      </c>
      <c r="J1" s="79"/>
    </row>
    <row r="2" spans="1:10" x14ac:dyDescent="0.25">
      <c r="A2" s="3"/>
      <c r="J2" s="79"/>
    </row>
    <row r="3" spans="1:10" x14ac:dyDescent="0.25">
      <c r="A3" s="107" t="s">
        <v>326</v>
      </c>
      <c r="J3" s="79"/>
    </row>
    <row r="4" spans="1:10" x14ac:dyDescent="0.25">
      <c r="J4" s="79"/>
    </row>
    <row r="5" spans="1:10" ht="18" customHeight="1" x14ac:dyDescent="0.25">
      <c r="A5" s="196" t="s">
        <v>319</v>
      </c>
      <c r="B5" s="196"/>
      <c r="C5" s="196"/>
      <c r="D5" s="196"/>
      <c r="E5" s="196"/>
      <c r="F5" s="196"/>
      <c r="G5" s="196"/>
      <c r="J5" s="79"/>
    </row>
    <row r="6" spans="1:10" s="109" customFormat="1" ht="57" x14ac:dyDescent="0.25">
      <c r="A6" s="114"/>
      <c r="B6" s="115" t="s">
        <v>94</v>
      </c>
      <c r="C6" s="115" t="s">
        <v>97</v>
      </c>
      <c r="D6" s="115" t="s">
        <v>206</v>
      </c>
      <c r="E6" s="115" t="s">
        <v>207</v>
      </c>
      <c r="F6" s="115" t="s">
        <v>98</v>
      </c>
      <c r="G6" s="115" t="s">
        <v>99</v>
      </c>
    </row>
    <row r="7" spans="1:10" ht="28.5" x14ac:dyDescent="0.25">
      <c r="A7" s="116" t="s">
        <v>165</v>
      </c>
      <c r="B7" s="102" t="s">
        <v>208</v>
      </c>
      <c r="C7" s="103">
        <v>8968575</v>
      </c>
      <c r="D7" s="103">
        <v>869669873</v>
      </c>
      <c r="E7" s="103">
        <v>118427736</v>
      </c>
      <c r="F7" s="103">
        <v>25249807</v>
      </c>
      <c r="G7" s="103">
        <v>1022315991</v>
      </c>
      <c r="J7" s="79"/>
    </row>
    <row r="8" spans="1:10" ht="30" x14ac:dyDescent="0.25">
      <c r="A8" s="111" t="s">
        <v>129</v>
      </c>
      <c r="B8" s="112" t="s">
        <v>209</v>
      </c>
      <c r="C8" s="113"/>
      <c r="D8" s="113">
        <v>0</v>
      </c>
      <c r="E8" s="113">
        <v>0</v>
      </c>
      <c r="F8" s="113">
        <v>34813903</v>
      </c>
      <c r="G8" s="113">
        <v>34813903</v>
      </c>
      <c r="J8" s="79"/>
    </row>
    <row r="9" spans="1:10" x14ac:dyDescent="0.25">
      <c r="A9" s="111">
        <v>3</v>
      </c>
      <c r="B9" s="112" t="s">
        <v>286</v>
      </c>
      <c r="C9" s="113">
        <v>0</v>
      </c>
      <c r="D9" s="113">
        <v>0</v>
      </c>
      <c r="E9" s="113">
        <v>0</v>
      </c>
      <c r="F9" s="113">
        <v>204678454</v>
      </c>
      <c r="G9" s="113">
        <v>204678454</v>
      </c>
      <c r="J9" s="79"/>
    </row>
    <row r="10" spans="1:10" x14ac:dyDescent="0.25">
      <c r="A10" s="111" t="s">
        <v>166</v>
      </c>
      <c r="B10" s="112" t="s">
        <v>210</v>
      </c>
      <c r="C10" s="113">
        <v>0</v>
      </c>
      <c r="D10" s="113">
        <v>0</v>
      </c>
      <c r="E10" s="113">
        <v>1326770</v>
      </c>
      <c r="F10" s="113">
        <v>0</v>
      </c>
      <c r="G10" s="113">
        <v>1326770</v>
      </c>
      <c r="J10" s="79"/>
    </row>
    <row r="11" spans="1:10" x14ac:dyDescent="0.25">
      <c r="A11" s="116" t="s">
        <v>134</v>
      </c>
      <c r="B11" s="102" t="s">
        <v>211</v>
      </c>
      <c r="C11" s="103">
        <v>0</v>
      </c>
      <c r="D11" s="103">
        <v>0</v>
      </c>
      <c r="E11" s="103">
        <v>1326772</v>
      </c>
      <c r="F11" s="103">
        <v>239492357</v>
      </c>
      <c r="G11" s="103">
        <v>240918127</v>
      </c>
      <c r="J11" s="79"/>
    </row>
    <row r="12" spans="1:10" x14ac:dyDescent="0.25">
      <c r="A12" s="111" t="s">
        <v>167</v>
      </c>
      <c r="B12" s="112" t="s">
        <v>212</v>
      </c>
      <c r="C12" s="113"/>
      <c r="D12" s="113">
        <v>0</v>
      </c>
      <c r="E12" s="113">
        <v>1326770</v>
      </c>
      <c r="F12" s="113">
        <v>0</v>
      </c>
      <c r="G12" s="113">
        <v>1326770</v>
      </c>
      <c r="J12" s="79"/>
    </row>
    <row r="13" spans="1:10" x14ac:dyDescent="0.25">
      <c r="A13" s="116" t="s">
        <v>168</v>
      </c>
      <c r="B13" s="102" t="s">
        <v>213</v>
      </c>
      <c r="C13" s="103"/>
      <c r="D13" s="103">
        <v>0</v>
      </c>
      <c r="E13" s="103">
        <v>1326770</v>
      </c>
      <c r="F13" s="103">
        <v>0</v>
      </c>
      <c r="G13" s="103">
        <v>1326770</v>
      </c>
      <c r="J13" s="79"/>
    </row>
    <row r="14" spans="1:10" x14ac:dyDescent="0.25">
      <c r="A14" s="110" t="s">
        <v>169</v>
      </c>
      <c r="B14" s="100" t="s">
        <v>214</v>
      </c>
      <c r="C14" s="101">
        <v>8968575</v>
      </c>
      <c r="D14" s="101">
        <v>869669873</v>
      </c>
      <c r="E14" s="101">
        <v>118427736</v>
      </c>
      <c r="F14" s="101">
        <v>264742164</v>
      </c>
      <c r="G14" s="101">
        <v>1261808348</v>
      </c>
      <c r="J14" s="79"/>
    </row>
    <row r="15" spans="1:10" ht="28.5" x14ac:dyDescent="0.25">
      <c r="A15" s="110" t="s">
        <v>138</v>
      </c>
      <c r="B15" s="100" t="s">
        <v>215</v>
      </c>
      <c r="C15" s="101">
        <v>8234199</v>
      </c>
      <c r="D15" s="101">
        <v>285811992</v>
      </c>
      <c r="E15" s="101">
        <v>82823737</v>
      </c>
      <c r="F15" s="101">
        <v>0</v>
      </c>
      <c r="G15" s="101">
        <v>376869928</v>
      </c>
      <c r="J15" s="79"/>
    </row>
    <row r="16" spans="1:10" x14ac:dyDescent="0.25">
      <c r="A16" s="111" t="s">
        <v>170</v>
      </c>
      <c r="B16" s="112" t="s">
        <v>216</v>
      </c>
      <c r="C16" s="113">
        <v>389765</v>
      </c>
      <c r="D16" s="113">
        <v>664160</v>
      </c>
      <c r="E16" s="113">
        <v>1000000</v>
      </c>
      <c r="F16" s="113">
        <v>0</v>
      </c>
      <c r="G16" s="113">
        <v>2053925</v>
      </c>
      <c r="J16" s="79"/>
    </row>
    <row r="17" spans="1:10" x14ac:dyDescent="0.25">
      <c r="A17" s="111" t="s">
        <v>171</v>
      </c>
      <c r="B17" s="112" t="s">
        <v>217</v>
      </c>
      <c r="C17" s="113"/>
      <c r="D17" s="113">
        <v>0</v>
      </c>
      <c r="E17" s="113">
        <v>0</v>
      </c>
      <c r="F17" s="113">
        <v>0</v>
      </c>
      <c r="G17" s="113">
        <v>0</v>
      </c>
      <c r="J17" s="79"/>
    </row>
    <row r="18" spans="1:10" ht="28.5" x14ac:dyDescent="0.25">
      <c r="A18" s="116" t="s">
        <v>172</v>
      </c>
      <c r="B18" s="102" t="s">
        <v>218</v>
      </c>
      <c r="C18" s="103">
        <v>8623964</v>
      </c>
      <c r="D18" s="103">
        <v>286476152</v>
      </c>
      <c r="E18" s="103">
        <v>83823737</v>
      </c>
      <c r="F18" s="103">
        <v>0</v>
      </c>
      <c r="G18" s="103">
        <v>378923853</v>
      </c>
      <c r="J18" s="79"/>
    </row>
    <row r="19" spans="1:10" x14ac:dyDescent="0.25">
      <c r="A19" s="111" t="s">
        <v>139</v>
      </c>
      <c r="B19" s="112" t="s">
        <v>219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J19" s="79"/>
    </row>
    <row r="20" spans="1:10" ht="28.5" x14ac:dyDescent="0.25">
      <c r="A20" s="116" t="s">
        <v>173</v>
      </c>
      <c r="B20" s="102" t="s">
        <v>220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J20" s="79"/>
    </row>
    <row r="21" spans="1:10" x14ac:dyDescent="0.25">
      <c r="A21" s="116" t="s">
        <v>174</v>
      </c>
      <c r="B21" s="102" t="s">
        <v>221</v>
      </c>
      <c r="C21" s="103">
        <v>8623964</v>
      </c>
      <c r="D21" s="103">
        <v>286476152</v>
      </c>
      <c r="E21" s="103">
        <v>83823737</v>
      </c>
      <c r="F21" s="103">
        <v>0</v>
      </c>
      <c r="G21" s="103">
        <v>378923853</v>
      </c>
      <c r="J21" s="79"/>
    </row>
    <row r="22" spans="1:10" x14ac:dyDescent="0.25">
      <c r="A22" s="116" t="s">
        <v>175</v>
      </c>
      <c r="B22" s="102" t="s">
        <v>222</v>
      </c>
      <c r="C22" s="103">
        <v>344611</v>
      </c>
      <c r="D22" s="103">
        <v>583193721</v>
      </c>
      <c r="E22" s="103">
        <v>34603999</v>
      </c>
      <c r="F22" s="103">
        <v>264742164</v>
      </c>
      <c r="G22" s="103">
        <v>882884495</v>
      </c>
      <c r="J22" s="79"/>
    </row>
    <row r="23" spans="1:10" x14ac:dyDescent="0.25">
      <c r="J23" s="79"/>
    </row>
    <row r="24" spans="1:10" x14ac:dyDescent="0.25">
      <c r="J24" s="79"/>
    </row>
    <row r="25" spans="1:10" x14ac:dyDescent="0.25">
      <c r="J25" s="79"/>
    </row>
    <row r="26" spans="1:10" x14ac:dyDescent="0.25">
      <c r="J26" s="79"/>
    </row>
    <row r="27" spans="1:10" x14ac:dyDescent="0.25">
      <c r="J27" s="79"/>
    </row>
    <row r="28" spans="1:10" x14ac:dyDescent="0.25">
      <c r="J28" s="79"/>
    </row>
    <row r="29" spans="1:10" x14ac:dyDescent="0.25">
      <c r="J29" s="79"/>
    </row>
    <row r="30" spans="1:10" x14ac:dyDescent="0.25">
      <c r="J30" s="79"/>
    </row>
    <row r="31" spans="1:10" x14ac:dyDescent="0.25">
      <c r="J31" s="79"/>
    </row>
    <row r="32" spans="1:10" x14ac:dyDescent="0.25">
      <c r="J32" s="79"/>
    </row>
    <row r="33" spans="10:10" x14ac:dyDescent="0.25">
      <c r="J33" s="79"/>
    </row>
    <row r="34" spans="10:10" x14ac:dyDescent="0.25">
      <c r="J34" s="79"/>
    </row>
  </sheetData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1.</vt:lpstr>
      <vt:lpstr>2.</vt:lpstr>
      <vt:lpstr>2.a</vt:lpstr>
      <vt:lpstr>3</vt:lpstr>
      <vt:lpstr>3.a</vt:lpstr>
      <vt:lpstr>4.</vt:lpstr>
      <vt:lpstr>5.</vt:lpstr>
      <vt:lpstr>6.</vt:lpstr>
      <vt:lpstr>7.</vt:lpstr>
      <vt:lpstr>8.</vt:lpstr>
      <vt:lpstr>9.</vt:lpstr>
      <vt:lpstr>10.</vt:lpstr>
      <vt:lpstr>'1.'!Nyomtatási_terület</vt:lpstr>
      <vt:lpstr>'9.'!Nyomtatási_terület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Iroda-1234</dc:creator>
  <cp:lastModifiedBy>UserNB</cp:lastModifiedBy>
  <cp:lastPrinted>2020-06-22T08:51:53Z</cp:lastPrinted>
  <dcterms:created xsi:type="dcterms:W3CDTF">2017-05-12T10:26:33Z</dcterms:created>
  <dcterms:modified xsi:type="dcterms:W3CDTF">2020-07-09T06:30:02Z</dcterms:modified>
</cp:coreProperties>
</file>