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1.Bevételek" sheetId="1" r:id="rId1"/>
  </sheets>
  <calcPr calcId="145621"/>
</workbook>
</file>

<file path=xl/calcChain.xml><?xml version="1.0" encoding="utf-8"?>
<calcChain xmlns="http://schemas.openxmlformats.org/spreadsheetml/2006/main">
  <c r="I57" i="1" l="1"/>
  <c r="J72" i="1" l="1"/>
  <c r="J73" i="1"/>
  <c r="J74" i="1"/>
  <c r="J68" i="1"/>
  <c r="J65" i="1"/>
  <c r="J59" i="1"/>
  <c r="J60" i="1"/>
  <c r="J58" i="1"/>
  <c r="J57" i="1"/>
  <c r="J44" i="1"/>
  <c r="J45" i="1"/>
  <c r="J46" i="1"/>
  <c r="J47" i="1"/>
  <c r="J48" i="1"/>
  <c r="J49" i="1"/>
  <c r="J50" i="1"/>
  <c r="J51" i="1"/>
  <c r="J52" i="1"/>
  <c r="J53" i="1"/>
  <c r="J55" i="1"/>
  <c r="J42" i="1"/>
  <c r="J36" i="1"/>
  <c r="J35" i="1"/>
  <c r="J24" i="1"/>
  <c r="J25" i="1"/>
  <c r="J26" i="1"/>
  <c r="J28" i="1"/>
  <c r="J29" i="1"/>
  <c r="J30" i="1"/>
  <c r="J32" i="1"/>
  <c r="J23" i="1"/>
  <c r="J8" i="1"/>
  <c r="J9" i="1"/>
  <c r="J10" i="1"/>
  <c r="J11" i="1"/>
  <c r="J12" i="1"/>
  <c r="J13" i="1"/>
  <c r="J14" i="1"/>
  <c r="J15" i="1"/>
  <c r="J16" i="1"/>
  <c r="J18" i="1"/>
  <c r="J20" i="1"/>
  <c r="J7" i="1"/>
  <c r="I69" i="1"/>
  <c r="J69" i="1" s="1"/>
  <c r="I66" i="1"/>
  <c r="J66" i="1" s="1"/>
  <c r="I61" i="1"/>
  <c r="I43" i="1"/>
  <c r="J43" i="1" s="1"/>
  <c r="I37" i="1"/>
  <c r="J37" i="1" s="1"/>
  <c r="I27" i="1"/>
  <c r="J27" i="1" s="1"/>
  <c r="I31" i="1"/>
  <c r="J31" i="1" s="1"/>
  <c r="I33" i="1"/>
  <c r="I17" i="1"/>
  <c r="J17" i="1" s="1"/>
  <c r="I19" i="1"/>
  <c r="J19" i="1" s="1"/>
  <c r="H69" i="1"/>
  <c r="H66" i="1"/>
  <c r="H70" i="1" s="1"/>
  <c r="H61" i="1"/>
  <c r="H43" i="1"/>
  <c r="H54" i="1" s="1"/>
  <c r="H37" i="1"/>
  <c r="H31" i="1"/>
  <c r="H27" i="1"/>
  <c r="H19" i="1"/>
  <c r="H17" i="1"/>
  <c r="H21" i="1" l="1"/>
  <c r="I54" i="1"/>
  <c r="J54" i="1" s="1"/>
  <c r="J61" i="1"/>
  <c r="I70" i="1"/>
  <c r="J70" i="1" s="1"/>
  <c r="I21" i="1"/>
  <c r="J21" i="1" s="1"/>
  <c r="H33" i="1"/>
  <c r="H62" i="1" s="1"/>
  <c r="J33" i="1" l="1"/>
  <c r="I62" i="1"/>
  <c r="J62" i="1" s="1"/>
  <c r="H75" i="1"/>
  <c r="H71" i="1"/>
  <c r="I75" i="1" l="1"/>
  <c r="J75" i="1" s="1"/>
  <c r="I71" i="1"/>
  <c r="J71" i="1" s="1"/>
</calcChain>
</file>

<file path=xl/sharedStrings.xml><?xml version="1.0" encoding="utf-8"?>
<sst xmlns="http://schemas.openxmlformats.org/spreadsheetml/2006/main" count="128" uniqueCount="127">
  <si>
    <t>A helyi önkormányzat bevételei</t>
  </si>
  <si>
    <t>e Ft-ban</t>
  </si>
  <si>
    <t>B e v é t e l e k</t>
  </si>
  <si>
    <t>2014.évi terv</t>
  </si>
  <si>
    <t>I. Működési bevételek</t>
  </si>
  <si>
    <t>I/1.Intézményi működési bevételek</t>
  </si>
  <si>
    <t>1.</t>
  </si>
  <si>
    <t>Áru- és készletértékesítés ellenértéke</t>
  </si>
  <si>
    <t>2.</t>
  </si>
  <si>
    <t>Nyújtott szolgáltatások ellenértéke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</si>
  <si>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</si>
  <si>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</si>
  <si>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</si>
  <si>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</si>
  <si>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</si>
  <si>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</si>
  <si>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              Lakbér</t>
  </si>
  <si>
    <t>6.</t>
  </si>
  <si>
    <t>Intézményi ellátási díjak</t>
  </si>
  <si>
    <t>7.</t>
  </si>
  <si>
    <t>Alkalmazottak térítése</t>
  </si>
  <si>
    <t>8.</t>
  </si>
  <si>
    <t>Kötbér, egyéb kártérítés bevétele</t>
  </si>
  <si>
    <t>9.</t>
  </si>
  <si>
    <t>Alkalmazott,hallgató,tanuló stb. kártérítése</t>
  </si>
  <si>
    <t>10.</t>
  </si>
  <si>
    <t>Egyéb saját működési bevételek összesen (1+…+9):</t>
  </si>
  <si>
    <t>11.</t>
  </si>
  <si>
    <t>Kiszámlázott termékek és szolgáltatások ÁFA-ja</t>
  </si>
  <si>
    <t>12.</t>
  </si>
  <si>
    <t>ÁFA bevételek, - visszatérülések összesen (11):</t>
  </si>
  <si>
    <t>13.</t>
  </si>
  <si>
    <t>Működési célú kamatbevétel áh-n kívűlről:</t>
  </si>
  <si>
    <t>14.</t>
  </si>
  <si>
    <t>Intézményi működési bevételek összesen (10+12+13):</t>
  </si>
  <si>
    <t>I/2: Közhatalmi bevételek</t>
  </si>
  <si>
    <t>15.</t>
  </si>
  <si>
    <t>Igazgatási szolgáltatási díj</t>
  </si>
  <si>
    <t>16.</t>
  </si>
  <si>
    <t>Gépjárműadó</t>
  </si>
  <si>
    <t>17.</t>
  </si>
  <si>
    <t>Ökormányzatoknak átengedett egyéb közhatalmi bev.</t>
  </si>
  <si>
    <t>ezen belül:                              Pótlékok, bírságok bevétele</t>
  </si>
  <si>
    <t>18.</t>
  </si>
  <si>
    <t>Önkormányzatoknak áteng. közhatalmi bev. (16+17):</t>
  </si>
  <si>
    <t>19.</t>
  </si>
  <si>
    <t>Építményadó</t>
  </si>
  <si>
    <t>20.</t>
  </si>
  <si>
    <t xml:space="preserve">Magánszemély kommunális adója </t>
  </si>
  <si>
    <t>21.</t>
  </si>
  <si>
    <t>Iparűzési adó állandó jelleggel végzett iparűzési tev. után</t>
  </si>
  <si>
    <t>22.</t>
  </si>
  <si>
    <t>Helyi adók és adójellegű bevételek (19+20+21):</t>
  </si>
  <si>
    <t>23.</t>
  </si>
  <si>
    <t>Egyéb közhatalmi bevételek (szabálysértés):</t>
  </si>
  <si>
    <t>24.</t>
  </si>
  <si>
    <t>Közhatalmi bevételek összesen (15+18+22+23):</t>
  </si>
  <si>
    <t xml:space="preserve"> I/3.: Működési célú átvett pénzeszközök</t>
  </si>
  <si>
    <t>25.</t>
  </si>
  <si>
    <t>Működési célú pénzeszközátvétel áh.-on kívűlről</t>
  </si>
  <si>
    <t>26.</t>
  </si>
  <si>
    <t>Működési c. visszatérítendő tám., vtér. áh-on kívülről</t>
  </si>
  <si>
    <t>27.</t>
  </si>
  <si>
    <t>Műk.-i célú pénzeszk.átvétel áh-on kívűlről össz.(25+26):</t>
  </si>
  <si>
    <t>I/4: Működési célú támogatások államháztartáson belülről</t>
  </si>
  <si>
    <t>28.</t>
  </si>
  <si>
    <t>A települési önk.-ok működésének támogatása</t>
  </si>
  <si>
    <t>29.</t>
  </si>
  <si>
    <t>Köznevelési és Gyermekétkeztetési feladatok tám.</t>
  </si>
  <si>
    <t xml:space="preserve">     ezen belül:  Óvoda bér, illetve működtetési támogatása</t>
  </si>
  <si>
    <t>Óvodai, iskolai étkeztetés tmogatása</t>
  </si>
  <si>
    <t>30.</t>
  </si>
  <si>
    <t>Társulás által fenntartott óvodákba bejáró gyermekek utaztatásának támogatása</t>
  </si>
  <si>
    <t>31.</t>
  </si>
  <si>
    <t>Egyes jövedelempótló támogatások, kiegészítések</t>
  </si>
  <si>
    <t>32.</t>
  </si>
  <si>
    <t>Szociális és Gyermekjóléti feladatok támogatása</t>
  </si>
  <si>
    <t>33.</t>
  </si>
  <si>
    <t>Könyvtári, közművelődési és múzeumi feladatok tám.</t>
  </si>
  <si>
    <t>34.</t>
  </si>
  <si>
    <t>Központosított működési célú e.i.</t>
  </si>
  <si>
    <t>35.</t>
  </si>
  <si>
    <t>Működőképesség megőrzését szolgáló kiegészítő tám.</t>
  </si>
  <si>
    <t>36.</t>
  </si>
  <si>
    <t>Szerkezetátalakítási tartalék</t>
  </si>
  <si>
    <t>37.</t>
  </si>
  <si>
    <t xml:space="preserve">Egyéb működési célú központi támogatás </t>
  </si>
  <si>
    <t>38.</t>
  </si>
  <si>
    <t>Önkormányzat működési célú költségvetési támogatása (28+…+37):</t>
  </si>
  <si>
    <t>39.</t>
  </si>
  <si>
    <t>Előző évi költségvetési kiegészítések, visszatérülések</t>
  </si>
  <si>
    <t>Működési célú támogatásértékű bevétel….</t>
  </si>
  <si>
    <t>40.</t>
  </si>
  <si>
    <t>Központi költségvetési szervektől</t>
  </si>
  <si>
    <t>41.</t>
  </si>
  <si>
    <t>Társadalombiztosítás pénzügyi alapjaitól</t>
  </si>
  <si>
    <t>42.</t>
  </si>
  <si>
    <t>Elkülönített állami pénzalapoktól</t>
  </si>
  <si>
    <t>43.</t>
  </si>
  <si>
    <t>Helyi Önkormányzatoktól és költségvetési szerveiktől</t>
  </si>
  <si>
    <t>44.</t>
  </si>
  <si>
    <t>Működési célú támogatásértékű bevételek össz. (40+…+43):</t>
  </si>
  <si>
    <t>45.</t>
  </si>
  <si>
    <t>Működési célú bevételek össz:(14+24+27+38+39+44):</t>
  </si>
  <si>
    <t>II. Felhalmozási bevételek</t>
  </si>
  <si>
    <t>II/1. Felhalmozási célú támogatásértékű bevétel</t>
  </si>
  <si>
    <t>46.</t>
  </si>
  <si>
    <t>Tám.értékű beruh-i bev. fejezeti kez.-ű e.i-tól hazai prog-ra</t>
  </si>
  <si>
    <t>47.</t>
  </si>
  <si>
    <t>Felhalmozási célú támog.értékű bevételek össz. (46):</t>
  </si>
  <si>
    <t>II/2: Sajátos felhalmozási bevételek</t>
  </si>
  <si>
    <t>48.</t>
  </si>
  <si>
    <t>Egyéb önk.-i vagyon üzemeltetéséből,konc-ból sz. bev.</t>
  </si>
  <si>
    <t>49.</t>
  </si>
  <si>
    <t>Sajátos felhalmozási bevételek összesen (48):</t>
  </si>
  <si>
    <t>50.</t>
  </si>
  <si>
    <t>Felhalmozási bevételek mindösszesen (47+49):</t>
  </si>
  <si>
    <t>BEVÉTELEK ÖSSZESEN (I+II)</t>
  </si>
  <si>
    <t>III.</t>
  </si>
  <si>
    <t>Előző évi működési célú pénzmaradvány igénybevét.</t>
  </si>
  <si>
    <t>IV.</t>
  </si>
  <si>
    <t>Likviditási célú hitel felvétele</t>
  </si>
  <si>
    <t>V.</t>
  </si>
  <si>
    <t>Függő, átfutó kiegyenlítő bevételek</t>
  </si>
  <si>
    <t xml:space="preserve">  BEVÉTELEK MINDÖSSZESEN (I+…+V):</t>
  </si>
  <si>
    <t>2014.évi mód.ei.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</si>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</sst>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6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3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3" fontId="3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2" fillId="3" borderId="2" xfId="0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79"/>
  <sheetViews>
    <sheetView tabSelected="1" view="pageLayout" topLeftCell="D62" zoomScaleNormal="100" workbookViewId="0">
      <selection activeCell="O69" sqref="O69"/>
    </sheetView>
  </sheetViews>
  <sheetFormatPr defaultRowHeight="15" x14ac:dyDescent="0.25"/>
  <cols>
    <col min="1" max="1" width="3.42578125" style="2" customWidth="1"/>
    <col min="2" max="6" width="9.140625" style="3"/>
    <col min="7" max="7" width="4.42578125" style="3" customWidth="1"/>
    <col min="9" max="10" width="9.140625" style="1" customWidth="1"/>
    <col min="11" max="11" width="6.7109375" style="1" customWidth="1"/>
  </cols>
  <sheetData>
    <row r="2" spans="1:10" ht="15.75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4.75" customHeight="1" x14ac:dyDescent="0.25">
      <c r="J3" s="4" t="s">
        <v>1</v>
      </c>
    </row>
    <row r="4" spans="1:10" ht="46.5" customHeight="1" x14ac:dyDescent="0.25">
      <c r="A4" s="52" t="s">
        <v>2</v>
      </c>
      <c r="B4" s="52"/>
      <c r="C4" s="52"/>
      <c r="D4" s="52"/>
      <c r="E4" s="52"/>
      <c r="F4" s="52"/>
      <c r="G4" s="52"/>
      <c r="H4" s="5" t="s">
        <v>3</v>
      </c>
      <c r="I4" s="5" t="s">
        <v>125</v>
      </c>
      <c r="J4" s="5" t="s">
        <v>126</v>
      </c>
    </row>
    <row r="5" spans="1:10" ht="18.95" customHeight="1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8.95" customHeight="1" x14ac:dyDescent="0.25">
      <c r="A6" s="43" t="s">
        <v>5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8.95" customHeight="1" x14ac:dyDescent="0.25">
      <c r="A7" s="6" t="s">
        <v>6</v>
      </c>
      <c r="B7" s="48" t="s">
        <v>7</v>
      </c>
      <c r="C7" s="48"/>
      <c r="D7" s="48"/>
      <c r="E7" s="48"/>
      <c r="F7" s="48"/>
      <c r="G7" s="48"/>
      <c r="H7" s="8">
        <v>0</v>
      </c>
      <c r="I7" s="8">
        <v>0</v>
      </c>
      <c r="J7" s="8">
        <f>I7-H7</f>
        <v>0</v>
      </c>
    </row>
    <row r="8" spans="1:10" ht="18.95" customHeight="1" x14ac:dyDescent="0.25">
      <c r="A8" s="6" t="s">
        <v>8</v>
      </c>
      <c r="B8" s="48" t="s">
        <v>9</v>
      </c>
      <c r="C8" s="48"/>
      <c r="D8" s="48"/>
      <c r="E8" s="48"/>
      <c r="F8" s="48"/>
      <c r="G8" s="48"/>
      <c r="H8" s="8">
        <v>10395</v>
      </c>
      <c r="I8" s="8">
        <v>10395</v>
      </c>
      <c r="J8" s="8">
        <f t="shared" ref="J8:J37" si="0">I8-H8</f>
        <v>0</v>
      </c>
    </row>
    <row r="9" spans="1:10" ht="18.95" customHeight="1" x14ac:dyDescent="0.25">
      <c r="A9" s="6" t="s">
        <v>10</v>
      </c>
      <c r="B9" s="48" t="s">
        <v>11</v>
      </c>
      <c r="C9" s="48"/>
      <c r="D9" s="48"/>
      <c r="E9" s="48"/>
      <c r="F9" s="48"/>
      <c r="G9" s="48"/>
      <c r="H9" s="8">
        <v>200</v>
      </c>
      <c r="I9" s="8">
        <v>200</v>
      </c>
      <c r="J9" s="8">
        <f t="shared" si="0"/>
        <v>0</v>
      </c>
    </row>
    <row r="10" spans="1:10" ht="18.95" customHeight="1" x14ac:dyDescent="0.25">
      <c r="A10" s="6" t="s">
        <v>12</v>
      </c>
      <c r="B10" s="48" t="s">
        <v>13</v>
      </c>
      <c r="C10" s="48"/>
      <c r="D10" s="48"/>
      <c r="E10" s="48"/>
      <c r="F10" s="48"/>
      <c r="G10" s="48"/>
      <c r="H10" s="8">
        <v>368</v>
      </c>
      <c r="I10" s="8">
        <v>368</v>
      </c>
      <c r="J10" s="8">
        <f t="shared" si="0"/>
        <v>0</v>
      </c>
    </row>
    <row r="11" spans="1:10" ht="18.95" customHeight="1" x14ac:dyDescent="0.25">
      <c r="A11" s="6" t="s">
        <v>14</v>
      </c>
      <c r="B11" s="48" t="s">
        <v>15</v>
      </c>
      <c r="C11" s="48"/>
      <c r="D11" s="48"/>
      <c r="E11" s="48"/>
      <c r="F11" s="48"/>
      <c r="G11" s="48"/>
      <c r="H11" s="8">
        <v>1664</v>
      </c>
      <c r="I11" s="8">
        <v>1664</v>
      </c>
      <c r="J11" s="8">
        <f t="shared" si="0"/>
        <v>0</v>
      </c>
    </row>
    <row r="12" spans="1:10" ht="18.95" customHeight="1" x14ac:dyDescent="0.25">
      <c r="A12" s="6"/>
      <c r="B12" s="55" t="s">
        <v>16</v>
      </c>
      <c r="C12" s="55"/>
      <c r="D12" s="55"/>
      <c r="E12" s="55"/>
      <c r="F12" s="55"/>
      <c r="G12" s="55"/>
      <c r="H12" s="9">
        <v>699</v>
      </c>
      <c r="I12" s="9">
        <v>699</v>
      </c>
      <c r="J12" s="8">
        <f t="shared" si="0"/>
        <v>0</v>
      </c>
    </row>
    <row r="13" spans="1:10" ht="18.95" customHeight="1" x14ac:dyDescent="0.25">
      <c r="A13" s="6" t="s">
        <v>17</v>
      </c>
      <c r="B13" s="48" t="s">
        <v>18</v>
      </c>
      <c r="C13" s="48"/>
      <c r="D13" s="48"/>
      <c r="E13" s="48"/>
      <c r="F13" s="48"/>
      <c r="G13" s="48"/>
      <c r="H13" s="8">
        <v>6000</v>
      </c>
      <c r="I13" s="8">
        <v>6000</v>
      </c>
      <c r="J13" s="8">
        <f t="shared" si="0"/>
        <v>0</v>
      </c>
    </row>
    <row r="14" spans="1:10" ht="18.95" customHeight="1" x14ac:dyDescent="0.25">
      <c r="A14" s="6" t="s">
        <v>19</v>
      </c>
      <c r="B14" s="48" t="s">
        <v>20</v>
      </c>
      <c r="C14" s="48"/>
      <c r="D14" s="48"/>
      <c r="E14" s="48"/>
      <c r="F14" s="48"/>
      <c r="G14" s="48"/>
      <c r="H14" s="8">
        <v>1200</v>
      </c>
      <c r="I14" s="8">
        <v>1200</v>
      </c>
      <c r="J14" s="8">
        <f t="shared" si="0"/>
        <v>0</v>
      </c>
    </row>
    <row r="15" spans="1:10" ht="18.95" customHeight="1" x14ac:dyDescent="0.25">
      <c r="A15" s="6" t="s">
        <v>21</v>
      </c>
      <c r="B15" s="48" t="s">
        <v>22</v>
      </c>
      <c r="C15" s="48"/>
      <c r="D15" s="48"/>
      <c r="E15" s="48"/>
      <c r="F15" s="48"/>
      <c r="G15" s="48"/>
      <c r="H15" s="8">
        <v>58</v>
      </c>
      <c r="I15" s="8">
        <v>58</v>
      </c>
      <c r="J15" s="8">
        <f t="shared" si="0"/>
        <v>0</v>
      </c>
    </row>
    <row r="16" spans="1:10" ht="18.95" customHeight="1" x14ac:dyDescent="0.25">
      <c r="A16" s="6" t="s">
        <v>23</v>
      </c>
      <c r="B16" s="48" t="s">
        <v>24</v>
      </c>
      <c r="C16" s="48"/>
      <c r="D16" s="48"/>
      <c r="E16" s="48"/>
      <c r="F16" s="48"/>
      <c r="G16" s="48"/>
      <c r="H16" s="8">
        <v>0</v>
      </c>
      <c r="I16" s="8">
        <v>0</v>
      </c>
      <c r="J16" s="8">
        <f t="shared" si="0"/>
        <v>0</v>
      </c>
    </row>
    <row r="17" spans="1:11" s="13" customFormat="1" ht="18.95" customHeight="1" x14ac:dyDescent="0.25">
      <c r="A17" s="10" t="s">
        <v>25</v>
      </c>
      <c r="B17" s="54" t="s">
        <v>26</v>
      </c>
      <c r="C17" s="54"/>
      <c r="D17" s="54"/>
      <c r="E17" s="54"/>
      <c r="F17" s="54"/>
      <c r="G17" s="54"/>
      <c r="H17" s="11">
        <f>H7+H8+H9+H10+H11+H13+H14+H15+H16</f>
        <v>19885</v>
      </c>
      <c r="I17" s="11">
        <f t="shared" ref="I17" si="1">I7+I8+I9+I10+I11+I13+I14+I15+I16</f>
        <v>19885</v>
      </c>
      <c r="J17" s="8">
        <f t="shared" si="0"/>
        <v>0</v>
      </c>
      <c r="K17" s="12"/>
    </row>
    <row r="18" spans="1:11" ht="18.95" customHeight="1" x14ac:dyDescent="0.25">
      <c r="A18" s="6" t="s">
        <v>27</v>
      </c>
      <c r="B18" s="48" t="s">
        <v>28</v>
      </c>
      <c r="C18" s="48"/>
      <c r="D18" s="48"/>
      <c r="E18" s="48"/>
      <c r="F18" s="48"/>
      <c r="G18" s="48"/>
      <c r="H18" s="8">
        <v>4662</v>
      </c>
      <c r="I18" s="8">
        <v>4662</v>
      </c>
      <c r="J18" s="8">
        <f t="shared" si="0"/>
        <v>0</v>
      </c>
    </row>
    <row r="19" spans="1:11" s="13" customFormat="1" ht="18.95" customHeight="1" x14ac:dyDescent="0.25">
      <c r="A19" s="10" t="s">
        <v>29</v>
      </c>
      <c r="B19" s="54" t="s">
        <v>30</v>
      </c>
      <c r="C19" s="54"/>
      <c r="D19" s="54"/>
      <c r="E19" s="54"/>
      <c r="F19" s="54"/>
      <c r="G19" s="54"/>
      <c r="H19" s="11">
        <f>SUM(H18)</f>
        <v>4662</v>
      </c>
      <c r="I19" s="11">
        <f t="shared" ref="I19" si="2">SUM(I18)</f>
        <v>4662</v>
      </c>
      <c r="J19" s="8">
        <f t="shared" si="0"/>
        <v>0</v>
      </c>
      <c r="K19" s="12"/>
    </row>
    <row r="20" spans="1:11" s="16" customFormat="1" ht="18.95" customHeight="1" x14ac:dyDescent="0.25">
      <c r="A20" s="10" t="s">
        <v>31</v>
      </c>
      <c r="B20" s="54" t="s">
        <v>32</v>
      </c>
      <c r="C20" s="54"/>
      <c r="D20" s="54"/>
      <c r="E20" s="54"/>
      <c r="F20" s="54"/>
      <c r="G20" s="54"/>
      <c r="H20" s="14">
        <v>105</v>
      </c>
      <c r="I20" s="14">
        <v>105</v>
      </c>
      <c r="J20" s="8">
        <f t="shared" si="0"/>
        <v>0</v>
      </c>
      <c r="K20" s="15"/>
    </row>
    <row r="21" spans="1:11" ht="18.95" customHeight="1" x14ac:dyDescent="0.25">
      <c r="A21" s="10" t="s">
        <v>33</v>
      </c>
      <c r="B21" s="54" t="s">
        <v>34</v>
      </c>
      <c r="C21" s="54"/>
      <c r="D21" s="54"/>
      <c r="E21" s="54"/>
      <c r="F21" s="54"/>
      <c r="G21" s="54"/>
      <c r="H21" s="11">
        <f>SUM(H17+H19+H20)</f>
        <v>24652</v>
      </c>
      <c r="I21" s="11">
        <f t="shared" ref="I21" si="3">SUM(I17+I19+I20)</f>
        <v>24652</v>
      </c>
      <c r="J21" s="8">
        <f t="shared" si="0"/>
        <v>0</v>
      </c>
    </row>
    <row r="22" spans="1:11" ht="18.95" customHeight="1" x14ac:dyDescent="0.25">
      <c r="A22" s="57" t="s">
        <v>35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1" ht="18.95" customHeight="1" x14ac:dyDescent="0.25">
      <c r="A23" s="10" t="s">
        <v>36</v>
      </c>
      <c r="B23" s="54" t="s">
        <v>37</v>
      </c>
      <c r="C23" s="54"/>
      <c r="D23" s="54"/>
      <c r="E23" s="54"/>
      <c r="F23" s="54"/>
      <c r="G23" s="54"/>
      <c r="H23" s="10">
        <v>45</v>
      </c>
      <c r="I23" s="10">
        <v>45</v>
      </c>
      <c r="J23" s="8">
        <f t="shared" si="0"/>
        <v>0</v>
      </c>
    </row>
    <row r="24" spans="1:11" ht="18.95" customHeight="1" x14ac:dyDescent="0.25">
      <c r="A24" s="6" t="s">
        <v>38</v>
      </c>
      <c r="B24" s="48" t="s">
        <v>39</v>
      </c>
      <c r="C24" s="48"/>
      <c r="D24" s="48"/>
      <c r="E24" s="48"/>
      <c r="F24" s="48"/>
      <c r="G24" s="48"/>
      <c r="H24" s="8">
        <v>2200</v>
      </c>
      <c r="I24" s="8">
        <v>2200</v>
      </c>
      <c r="J24" s="8">
        <f t="shared" si="0"/>
        <v>0</v>
      </c>
    </row>
    <row r="25" spans="1:11" ht="18.95" customHeight="1" x14ac:dyDescent="0.25">
      <c r="A25" s="6" t="s">
        <v>40</v>
      </c>
      <c r="B25" s="48" t="s">
        <v>41</v>
      </c>
      <c r="C25" s="48"/>
      <c r="D25" s="48"/>
      <c r="E25" s="48"/>
      <c r="F25" s="48"/>
      <c r="G25" s="48"/>
      <c r="H25" s="7">
        <v>300</v>
      </c>
      <c r="I25" s="7">
        <v>300</v>
      </c>
      <c r="J25" s="8">
        <f t="shared" si="0"/>
        <v>0</v>
      </c>
    </row>
    <row r="26" spans="1:11" ht="18.95" customHeight="1" x14ac:dyDescent="0.25">
      <c r="A26" s="10"/>
      <c r="B26" s="48" t="s">
        <v>42</v>
      </c>
      <c r="C26" s="48"/>
      <c r="D26" s="48"/>
      <c r="E26" s="48"/>
      <c r="F26" s="48"/>
      <c r="G26" s="48"/>
      <c r="H26" s="9">
        <v>300</v>
      </c>
      <c r="I26" s="9">
        <v>300</v>
      </c>
      <c r="J26" s="8">
        <f t="shared" si="0"/>
        <v>0</v>
      </c>
    </row>
    <row r="27" spans="1:11" ht="18.95" customHeight="1" x14ac:dyDescent="0.25">
      <c r="A27" s="10" t="s">
        <v>43</v>
      </c>
      <c r="B27" s="54" t="s">
        <v>44</v>
      </c>
      <c r="C27" s="54"/>
      <c r="D27" s="54"/>
      <c r="E27" s="54"/>
      <c r="F27" s="54"/>
      <c r="G27" s="54"/>
      <c r="H27" s="11">
        <f>SUM(H24:H25)</f>
        <v>2500</v>
      </c>
      <c r="I27" s="11">
        <f t="shared" ref="I27" si="4">SUM(I24:I25)</f>
        <v>2500</v>
      </c>
      <c r="J27" s="8">
        <f t="shared" si="0"/>
        <v>0</v>
      </c>
    </row>
    <row r="28" spans="1:11" ht="18.95" customHeight="1" x14ac:dyDescent="0.25">
      <c r="A28" s="6" t="s">
        <v>45</v>
      </c>
      <c r="B28" s="40" t="s">
        <v>46</v>
      </c>
      <c r="C28" s="40"/>
      <c r="D28" s="40"/>
      <c r="E28" s="40"/>
      <c r="F28" s="40"/>
      <c r="G28" s="40"/>
      <c r="H28" s="8">
        <v>1700</v>
      </c>
      <c r="I28" s="8">
        <v>1700</v>
      </c>
      <c r="J28" s="8">
        <f t="shared" si="0"/>
        <v>0</v>
      </c>
    </row>
    <row r="29" spans="1:11" ht="18.95" customHeight="1" x14ac:dyDescent="0.25">
      <c r="A29" s="6" t="s">
        <v>47</v>
      </c>
      <c r="B29" s="40" t="s">
        <v>48</v>
      </c>
      <c r="C29" s="40"/>
      <c r="D29" s="40"/>
      <c r="E29" s="40"/>
      <c r="F29" s="40"/>
      <c r="G29" s="40"/>
      <c r="H29" s="8">
        <v>2800</v>
      </c>
      <c r="I29" s="8">
        <v>2800</v>
      </c>
      <c r="J29" s="8">
        <f t="shared" si="0"/>
        <v>0</v>
      </c>
    </row>
    <row r="30" spans="1:11" ht="18.95" customHeight="1" x14ac:dyDescent="0.25">
      <c r="A30" s="6" t="s">
        <v>49</v>
      </c>
      <c r="B30" s="40" t="s">
        <v>50</v>
      </c>
      <c r="C30" s="40"/>
      <c r="D30" s="40"/>
      <c r="E30" s="40"/>
      <c r="F30" s="40"/>
      <c r="G30" s="40"/>
      <c r="H30" s="8">
        <v>10000</v>
      </c>
      <c r="I30" s="8">
        <v>10000</v>
      </c>
      <c r="J30" s="8">
        <f t="shared" si="0"/>
        <v>0</v>
      </c>
    </row>
    <row r="31" spans="1:11" s="13" customFormat="1" ht="18.95" customHeight="1" x14ac:dyDescent="0.25">
      <c r="A31" s="10" t="s">
        <v>51</v>
      </c>
      <c r="B31" s="37" t="s">
        <v>52</v>
      </c>
      <c r="C31" s="37"/>
      <c r="D31" s="37"/>
      <c r="E31" s="37"/>
      <c r="F31" s="37"/>
      <c r="G31" s="37"/>
      <c r="H31" s="18">
        <f>SUM(H28:H30)</f>
        <v>14500</v>
      </c>
      <c r="I31" s="18">
        <f t="shared" ref="I31" si="5">SUM(I28:I30)</f>
        <v>14500</v>
      </c>
      <c r="J31" s="8">
        <f t="shared" si="0"/>
        <v>0</v>
      </c>
      <c r="K31" s="12"/>
    </row>
    <row r="32" spans="1:11" ht="18.95" customHeight="1" x14ac:dyDescent="0.25">
      <c r="A32" s="10" t="s">
        <v>53</v>
      </c>
      <c r="B32" s="37" t="s">
        <v>54</v>
      </c>
      <c r="C32" s="37"/>
      <c r="D32" s="37"/>
      <c r="E32" s="37"/>
      <c r="F32" s="37"/>
      <c r="G32" s="37"/>
      <c r="H32" s="14">
        <v>200</v>
      </c>
      <c r="I32" s="14">
        <v>200</v>
      </c>
      <c r="J32" s="8">
        <f t="shared" si="0"/>
        <v>0</v>
      </c>
    </row>
    <row r="33" spans="1:11" s="13" customFormat="1" ht="18.95" customHeight="1" x14ac:dyDescent="0.25">
      <c r="A33" s="10" t="s">
        <v>55</v>
      </c>
      <c r="B33" s="37" t="s">
        <v>56</v>
      </c>
      <c r="C33" s="37"/>
      <c r="D33" s="37"/>
      <c r="E33" s="37"/>
      <c r="F33" s="37"/>
      <c r="G33" s="37"/>
      <c r="H33" s="18">
        <f>SUM(H27+H31+H32+H23)</f>
        <v>17245</v>
      </c>
      <c r="I33" s="18">
        <f t="shared" ref="I33" si="6">SUM(I27+I31+I32+I23)</f>
        <v>17245</v>
      </c>
      <c r="J33" s="8">
        <f t="shared" si="0"/>
        <v>0</v>
      </c>
      <c r="K33" s="12"/>
    </row>
    <row r="34" spans="1:11" ht="18.95" customHeight="1" x14ac:dyDescent="0.25">
      <c r="A34" s="57" t="s">
        <v>57</v>
      </c>
      <c r="B34" s="58"/>
      <c r="C34" s="58"/>
      <c r="D34" s="58"/>
      <c r="E34" s="58"/>
      <c r="F34" s="58"/>
      <c r="G34" s="58"/>
      <c r="H34" s="58"/>
      <c r="I34" s="58"/>
      <c r="J34" s="59"/>
    </row>
    <row r="35" spans="1:11" ht="18.95" customHeight="1" x14ac:dyDescent="0.25">
      <c r="A35" s="6" t="s">
        <v>58</v>
      </c>
      <c r="B35" s="48" t="s">
        <v>59</v>
      </c>
      <c r="C35" s="48"/>
      <c r="D35" s="48"/>
      <c r="E35" s="48"/>
      <c r="F35" s="48"/>
      <c r="G35" s="48"/>
      <c r="H35" s="17">
        <v>500</v>
      </c>
      <c r="I35" s="17">
        <v>500</v>
      </c>
      <c r="J35" s="8">
        <f t="shared" si="0"/>
        <v>0</v>
      </c>
    </row>
    <row r="36" spans="1:11" ht="18.75" customHeight="1" x14ac:dyDescent="0.25">
      <c r="A36" s="19" t="s">
        <v>60</v>
      </c>
      <c r="B36" s="49" t="s">
        <v>61</v>
      </c>
      <c r="C36" s="49"/>
      <c r="D36" s="49"/>
      <c r="E36" s="49"/>
      <c r="F36" s="49"/>
      <c r="G36" s="49"/>
      <c r="H36" s="17">
        <v>206</v>
      </c>
      <c r="I36" s="17">
        <v>206</v>
      </c>
      <c r="J36" s="8">
        <f t="shared" si="0"/>
        <v>0</v>
      </c>
    </row>
    <row r="37" spans="1:11" ht="33" customHeight="1" x14ac:dyDescent="0.25">
      <c r="A37" s="10" t="s">
        <v>62</v>
      </c>
      <c r="B37" s="50" t="s">
        <v>63</v>
      </c>
      <c r="C37" s="50"/>
      <c r="D37" s="50"/>
      <c r="E37" s="50"/>
      <c r="F37" s="50"/>
      <c r="G37" s="50"/>
      <c r="H37" s="11">
        <f>SUM(H35:H36)</f>
        <v>706</v>
      </c>
      <c r="I37" s="11">
        <f t="shared" ref="I37" si="7">SUM(I35:I36)</f>
        <v>706</v>
      </c>
      <c r="J37" s="8">
        <f t="shared" si="0"/>
        <v>0</v>
      </c>
    </row>
    <row r="38" spans="1:11" s="24" customFormat="1" ht="18.75" customHeight="1" x14ac:dyDescent="0.25">
      <c r="A38" s="20"/>
      <c r="B38" s="21"/>
      <c r="C38" s="21"/>
      <c r="D38" s="21"/>
      <c r="E38" s="21"/>
      <c r="F38" s="21"/>
      <c r="G38" s="21"/>
      <c r="H38" s="22"/>
      <c r="I38" s="23"/>
      <c r="J38" s="23"/>
      <c r="K38" s="23"/>
    </row>
    <row r="39" spans="1:11" s="24" customFormat="1" ht="18.75" customHeight="1" x14ac:dyDescent="0.25">
      <c r="A39" s="20"/>
      <c r="B39" s="21"/>
      <c r="C39" s="21"/>
      <c r="D39" s="21"/>
      <c r="E39" s="21"/>
      <c r="F39" s="21"/>
      <c r="G39" s="21"/>
      <c r="H39" s="22"/>
      <c r="I39" s="23"/>
      <c r="J39" s="23"/>
      <c r="K39" s="23"/>
    </row>
    <row r="40" spans="1:11" ht="18.75" customHeight="1" x14ac:dyDescent="0.25">
      <c r="A40" s="56" t="s">
        <v>0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1" ht="17.25" customHeight="1" x14ac:dyDescent="0.25">
      <c r="A41" s="44" t="s">
        <v>64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1" ht="18.95" customHeight="1" x14ac:dyDescent="0.25">
      <c r="A42" s="25" t="s">
        <v>65</v>
      </c>
      <c r="B42" s="47" t="s">
        <v>66</v>
      </c>
      <c r="C42" s="47"/>
      <c r="D42" s="47"/>
      <c r="E42" s="47"/>
      <c r="F42" s="47"/>
      <c r="G42" s="47"/>
      <c r="H42" s="27">
        <v>68024</v>
      </c>
      <c r="I42" s="27">
        <v>68024</v>
      </c>
      <c r="J42" s="8">
        <f t="shared" ref="J42:J55" si="8">I42-H42</f>
        <v>0</v>
      </c>
    </row>
    <row r="43" spans="1:11" ht="18.95" customHeight="1" x14ac:dyDescent="0.25">
      <c r="A43" s="25" t="s">
        <v>67</v>
      </c>
      <c r="B43" s="47" t="s">
        <v>68</v>
      </c>
      <c r="C43" s="47"/>
      <c r="D43" s="47"/>
      <c r="E43" s="47"/>
      <c r="F43" s="47"/>
      <c r="G43" s="47"/>
      <c r="H43" s="26">
        <f>SUM(H44:H45)</f>
        <v>42683</v>
      </c>
      <c r="I43" s="26">
        <f t="shared" ref="I43" si="9">SUM(I44:I45)</f>
        <v>42683</v>
      </c>
      <c r="J43" s="8">
        <f t="shared" si="8"/>
        <v>0</v>
      </c>
    </row>
    <row r="44" spans="1:11" ht="18.95" customHeight="1" x14ac:dyDescent="0.25">
      <c r="A44" s="6"/>
      <c r="B44" s="40" t="s">
        <v>69</v>
      </c>
      <c r="C44" s="40"/>
      <c r="D44" s="40"/>
      <c r="E44" s="40"/>
      <c r="F44" s="40"/>
      <c r="G44" s="40"/>
      <c r="H44" s="9">
        <v>42683</v>
      </c>
      <c r="I44" s="9">
        <v>42683</v>
      </c>
      <c r="J44" s="8">
        <f t="shared" si="8"/>
        <v>0</v>
      </c>
    </row>
    <row r="45" spans="1:11" ht="18.95" customHeight="1" x14ac:dyDescent="0.25">
      <c r="A45" s="6"/>
      <c r="B45" s="51" t="s">
        <v>70</v>
      </c>
      <c r="C45" s="51"/>
      <c r="D45" s="51"/>
      <c r="E45" s="51"/>
      <c r="F45" s="51"/>
      <c r="G45" s="51"/>
      <c r="H45" s="9">
        <v>0</v>
      </c>
      <c r="I45" s="9">
        <v>0</v>
      </c>
      <c r="J45" s="8">
        <f t="shared" si="8"/>
        <v>0</v>
      </c>
    </row>
    <row r="46" spans="1:11" ht="30.75" customHeight="1" x14ac:dyDescent="0.25">
      <c r="A46" s="25" t="s">
        <v>71</v>
      </c>
      <c r="B46" s="46" t="s">
        <v>72</v>
      </c>
      <c r="C46" s="46"/>
      <c r="D46" s="46"/>
      <c r="E46" s="46"/>
      <c r="F46" s="46"/>
      <c r="G46" s="46"/>
      <c r="H46" s="27">
        <v>3801</v>
      </c>
      <c r="I46" s="27">
        <v>3801</v>
      </c>
      <c r="J46" s="8">
        <f t="shared" si="8"/>
        <v>0</v>
      </c>
    </row>
    <row r="47" spans="1:11" ht="18.75" customHeight="1" x14ac:dyDescent="0.25">
      <c r="A47" s="25" t="s">
        <v>73</v>
      </c>
      <c r="B47" s="46" t="s">
        <v>74</v>
      </c>
      <c r="C47" s="46"/>
      <c r="D47" s="46"/>
      <c r="E47" s="46"/>
      <c r="F47" s="46"/>
      <c r="G47" s="46"/>
      <c r="H47" s="27">
        <v>0</v>
      </c>
      <c r="I47" s="27">
        <v>0</v>
      </c>
      <c r="J47" s="8">
        <f t="shared" si="8"/>
        <v>0</v>
      </c>
    </row>
    <row r="48" spans="1:11" ht="18.95" customHeight="1" x14ac:dyDescent="0.25">
      <c r="A48" s="25" t="s">
        <v>75</v>
      </c>
      <c r="B48" s="47" t="s">
        <v>76</v>
      </c>
      <c r="C48" s="47"/>
      <c r="D48" s="47"/>
      <c r="E48" s="47"/>
      <c r="F48" s="47"/>
      <c r="G48" s="47"/>
      <c r="H48" s="26">
        <v>39932</v>
      </c>
      <c r="I48" s="26">
        <v>39932</v>
      </c>
      <c r="J48" s="8">
        <f t="shared" si="8"/>
        <v>0</v>
      </c>
    </row>
    <row r="49" spans="1:11" ht="18.95" customHeight="1" x14ac:dyDescent="0.25">
      <c r="A49" s="25" t="s">
        <v>77</v>
      </c>
      <c r="B49" s="47" t="s">
        <v>78</v>
      </c>
      <c r="C49" s="47"/>
      <c r="D49" s="47"/>
      <c r="E49" s="47"/>
      <c r="F49" s="47"/>
      <c r="G49" s="47"/>
      <c r="H49" s="27">
        <v>1562</v>
      </c>
      <c r="I49" s="27">
        <v>1562</v>
      </c>
      <c r="J49" s="8">
        <f t="shared" si="8"/>
        <v>0</v>
      </c>
    </row>
    <row r="50" spans="1:11" ht="18.95" customHeight="1" x14ac:dyDescent="0.25">
      <c r="A50" s="25" t="s">
        <v>79</v>
      </c>
      <c r="B50" s="47" t="s">
        <v>80</v>
      </c>
      <c r="C50" s="47"/>
      <c r="D50" s="47"/>
      <c r="E50" s="47"/>
      <c r="F50" s="47"/>
      <c r="G50" s="47"/>
      <c r="H50" s="27">
        <v>13</v>
      </c>
      <c r="I50" s="27">
        <v>13</v>
      </c>
      <c r="J50" s="8">
        <f t="shared" si="8"/>
        <v>0</v>
      </c>
    </row>
    <row r="51" spans="1:11" ht="18.95" customHeight="1" x14ac:dyDescent="0.25">
      <c r="A51" s="25" t="s">
        <v>81</v>
      </c>
      <c r="B51" s="47" t="s">
        <v>82</v>
      </c>
      <c r="C51" s="47"/>
      <c r="D51" s="47"/>
      <c r="E51" s="47"/>
      <c r="F51" s="47"/>
      <c r="G51" s="47"/>
      <c r="H51" s="27">
        <v>11574</v>
      </c>
      <c r="I51" s="27">
        <v>11574</v>
      </c>
      <c r="J51" s="8">
        <f t="shared" si="8"/>
        <v>0</v>
      </c>
    </row>
    <row r="52" spans="1:11" ht="18.95" customHeight="1" x14ac:dyDescent="0.25">
      <c r="A52" s="25" t="s">
        <v>83</v>
      </c>
      <c r="B52" s="47" t="s">
        <v>84</v>
      </c>
      <c r="C52" s="47"/>
      <c r="D52" s="47"/>
      <c r="E52" s="47"/>
      <c r="F52" s="47"/>
      <c r="G52" s="47"/>
      <c r="H52" s="27">
        <v>0</v>
      </c>
      <c r="I52" s="27">
        <v>0</v>
      </c>
      <c r="J52" s="8">
        <f t="shared" si="8"/>
        <v>0</v>
      </c>
    </row>
    <row r="53" spans="1:11" ht="18.95" customHeight="1" x14ac:dyDescent="0.25">
      <c r="A53" s="25" t="s">
        <v>85</v>
      </c>
      <c r="B53" s="47" t="s">
        <v>86</v>
      </c>
      <c r="C53" s="47"/>
      <c r="D53" s="47"/>
      <c r="E53" s="47"/>
      <c r="F53" s="47"/>
      <c r="G53" s="47"/>
      <c r="H53" s="27">
        <v>0</v>
      </c>
      <c r="I53" s="27">
        <v>0</v>
      </c>
      <c r="J53" s="8">
        <f t="shared" si="8"/>
        <v>0</v>
      </c>
    </row>
    <row r="54" spans="1:11" s="13" customFormat="1" ht="30" customHeight="1" x14ac:dyDescent="0.25">
      <c r="A54" s="10" t="s">
        <v>87</v>
      </c>
      <c r="B54" s="41" t="s">
        <v>88</v>
      </c>
      <c r="C54" s="41"/>
      <c r="D54" s="41"/>
      <c r="E54" s="41"/>
      <c r="F54" s="41"/>
      <c r="G54" s="41"/>
      <c r="H54" s="18">
        <f>SUM(H42+H43+H46+H48+H49+H50+H51+H47+H52+H53)</f>
        <v>167589</v>
      </c>
      <c r="I54" s="18">
        <f t="shared" ref="I54" si="10">SUM(I42+I43+I46+I48+I49+I50+I51+I47+I52+I53)</f>
        <v>167589</v>
      </c>
      <c r="J54" s="8">
        <f t="shared" si="8"/>
        <v>0</v>
      </c>
      <c r="K54" s="12"/>
    </row>
    <row r="55" spans="1:11" s="13" customFormat="1" ht="18" customHeight="1" x14ac:dyDescent="0.25">
      <c r="A55" s="10" t="s">
        <v>89</v>
      </c>
      <c r="B55" s="41" t="s">
        <v>90</v>
      </c>
      <c r="C55" s="41"/>
      <c r="D55" s="41"/>
      <c r="E55" s="41"/>
      <c r="F55" s="41"/>
      <c r="G55" s="41"/>
      <c r="H55" s="18">
        <v>0</v>
      </c>
      <c r="I55" s="18">
        <v>0</v>
      </c>
      <c r="J55" s="8">
        <f t="shared" si="8"/>
        <v>0</v>
      </c>
      <c r="K55" s="12"/>
    </row>
    <row r="56" spans="1:11" s="13" customFormat="1" ht="17.25" customHeight="1" x14ac:dyDescent="0.25">
      <c r="A56" s="60" t="s">
        <v>91</v>
      </c>
      <c r="B56" s="61"/>
      <c r="C56" s="61"/>
      <c r="D56" s="61"/>
      <c r="E56" s="61"/>
      <c r="F56" s="61"/>
      <c r="G56" s="61"/>
      <c r="H56" s="61"/>
      <c r="I56" s="61"/>
      <c r="J56" s="62"/>
      <c r="K56" s="12"/>
    </row>
    <row r="57" spans="1:11" ht="18.95" customHeight="1" x14ac:dyDescent="0.25">
      <c r="A57" s="29" t="s">
        <v>92</v>
      </c>
      <c r="B57" s="40" t="s">
        <v>93</v>
      </c>
      <c r="C57" s="40"/>
      <c r="D57" s="40"/>
      <c r="E57" s="40"/>
      <c r="F57" s="40"/>
      <c r="G57" s="40"/>
      <c r="H57" s="17">
        <v>22680</v>
      </c>
      <c r="I57" s="17">
        <f>H57+860</f>
        <v>23540</v>
      </c>
      <c r="J57" s="17">
        <f>I57-H57</f>
        <v>860</v>
      </c>
    </row>
    <row r="58" spans="1:11" ht="18.95" customHeight="1" x14ac:dyDescent="0.25">
      <c r="A58" s="6" t="s">
        <v>94</v>
      </c>
      <c r="B58" s="40" t="s">
        <v>95</v>
      </c>
      <c r="C58" s="40"/>
      <c r="D58" s="40"/>
      <c r="E58" s="40"/>
      <c r="F58" s="40"/>
      <c r="G58" s="40"/>
      <c r="H58" s="8">
        <v>0</v>
      </c>
      <c r="I58" s="8">
        <v>0</v>
      </c>
      <c r="J58" s="8">
        <f t="shared" ref="J58:J62" si="11">I58-H58</f>
        <v>0</v>
      </c>
    </row>
    <row r="59" spans="1:11" ht="18.95" customHeight="1" x14ac:dyDescent="0.25">
      <c r="A59" s="6" t="s">
        <v>96</v>
      </c>
      <c r="B59" s="40" t="s">
        <v>97</v>
      </c>
      <c r="C59" s="40"/>
      <c r="D59" s="40"/>
      <c r="E59" s="40"/>
      <c r="F59" s="40"/>
      <c r="G59" s="40"/>
      <c r="H59" s="8">
        <v>15169</v>
      </c>
      <c r="I59" s="8">
        <v>15169</v>
      </c>
      <c r="J59" s="8">
        <f t="shared" si="11"/>
        <v>0</v>
      </c>
    </row>
    <row r="60" spans="1:11" ht="18.95" customHeight="1" x14ac:dyDescent="0.25">
      <c r="A60" s="6" t="s">
        <v>98</v>
      </c>
      <c r="B60" s="40" t="s">
        <v>99</v>
      </c>
      <c r="C60" s="40"/>
      <c r="D60" s="40"/>
      <c r="E60" s="40"/>
      <c r="F60" s="40"/>
      <c r="G60" s="40"/>
      <c r="H60" s="8">
        <v>573</v>
      </c>
      <c r="I60" s="8">
        <v>573</v>
      </c>
      <c r="J60" s="8">
        <f t="shared" si="11"/>
        <v>0</v>
      </c>
    </row>
    <row r="61" spans="1:11" s="13" customFormat="1" ht="34.5" customHeight="1" x14ac:dyDescent="0.25">
      <c r="A61" s="10" t="s">
        <v>100</v>
      </c>
      <c r="B61" s="41" t="s">
        <v>101</v>
      </c>
      <c r="C61" s="41"/>
      <c r="D61" s="41"/>
      <c r="E61" s="41"/>
      <c r="F61" s="41"/>
      <c r="G61" s="41"/>
      <c r="H61" s="18">
        <f>SUM(H57:H60)</f>
        <v>38422</v>
      </c>
      <c r="I61" s="18">
        <f t="shared" ref="I61" si="12">SUM(I57:I60)</f>
        <v>39282</v>
      </c>
      <c r="J61" s="14">
        <f t="shared" si="11"/>
        <v>860</v>
      </c>
      <c r="K61" s="12"/>
    </row>
    <row r="62" spans="1:11" s="13" customFormat="1" ht="21.75" customHeight="1" x14ac:dyDescent="0.25">
      <c r="A62" s="31" t="s">
        <v>102</v>
      </c>
      <c r="B62" s="42" t="s">
        <v>103</v>
      </c>
      <c r="C62" s="42"/>
      <c r="D62" s="42"/>
      <c r="E62" s="42"/>
      <c r="F62" s="42"/>
      <c r="G62" s="42"/>
      <c r="H62" s="28">
        <f t="shared" ref="H62:I62" si="13">SUM(H21+H33+H37+H54+H61+H55)</f>
        <v>248614</v>
      </c>
      <c r="I62" s="28">
        <f t="shared" si="13"/>
        <v>249474</v>
      </c>
      <c r="J62" s="28">
        <f t="shared" si="11"/>
        <v>860</v>
      </c>
      <c r="K62" s="12"/>
    </row>
    <row r="63" spans="1:11" s="13" customFormat="1" ht="18.95" customHeight="1" x14ac:dyDescent="0.25">
      <c r="A63" s="36" t="s">
        <v>104</v>
      </c>
      <c r="B63" s="36"/>
      <c r="C63" s="36"/>
      <c r="D63" s="36"/>
      <c r="E63" s="36"/>
      <c r="F63" s="36"/>
      <c r="G63" s="36"/>
      <c r="H63" s="36"/>
      <c r="I63" s="36"/>
      <c r="J63" s="36"/>
      <c r="K63" s="12"/>
    </row>
    <row r="64" spans="1:11" s="13" customFormat="1" ht="18" customHeight="1" x14ac:dyDescent="0.25">
      <c r="A64" s="43" t="s">
        <v>105</v>
      </c>
      <c r="B64" s="43"/>
      <c r="C64" s="43"/>
      <c r="D64" s="43"/>
      <c r="E64" s="43"/>
      <c r="F64" s="43"/>
      <c r="G64" s="43"/>
      <c r="H64" s="43"/>
      <c r="I64" s="43"/>
      <c r="J64" s="43"/>
      <c r="K64" s="12"/>
    </row>
    <row r="65" spans="1:11" s="16" customFormat="1" ht="18.95" customHeight="1" x14ac:dyDescent="0.25">
      <c r="A65" s="29" t="s">
        <v>106</v>
      </c>
      <c r="B65" s="45" t="s">
        <v>107</v>
      </c>
      <c r="C65" s="45"/>
      <c r="D65" s="45"/>
      <c r="E65" s="45"/>
      <c r="F65" s="45"/>
      <c r="G65" s="45"/>
      <c r="H65" s="8">
        <v>16713</v>
      </c>
      <c r="I65" s="8">
        <v>16713</v>
      </c>
      <c r="J65" s="8">
        <f t="shared" ref="J65:J66" si="14">I65-H65</f>
        <v>0</v>
      </c>
      <c r="K65" s="15"/>
    </row>
    <row r="66" spans="1:11" s="13" customFormat="1" ht="18.95" customHeight="1" x14ac:dyDescent="0.25">
      <c r="A66" s="30" t="s">
        <v>108</v>
      </c>
      <c r="B66" s="37" t="s">
        <v>109</v>
      </c>
      <c r="C66" s="37"/>
      <c r="D66" s="37"/>
      <c r="E66" s="37"/>
      <c r="F66" s="37"/>
      <c r="G66" s="37"/>
      <c r="H66" s="18">
        <f>SUM(H65)</f>
        <v>16713</v>
      </c>
      <c r="I66" s="18">
        <f t="shared" ref="I66" si="15">SUM(I65)</f>
        <v>16713</v>
      </c>
      <c r="J66" s="14">
        <f t="shared" si="14"/>
        <v>0</v>
      </c>
      <c r="K66" s="12"/>
    </row>
    <row r="67" spans="1:11" ht="18" customHeight="1" x14ac:dyDescent="0.25">
      <c r="A67" s="44" t="s">
        <v>110</v>
      </c>
      <c r="B67" s="44"/>
      <c r="C67" s="44"/>
      <c r="D67" s="44"/>
      <c r="E67" s="44"/>
      <c r="F67" s="44"/>
      <c r="G67" s="44"/>
      <c r="H67" s="44"/>
      <c r="I67" s="44"/>
      <c r="J67" s="44"/>
    </row>
    <row r="68" spans="1:11" ht="18.95" customHeight="1" x14ac:dyDescent="0.25">
      <c r="A68" s="29" t="s">
        <v>111</v>
      </c>
      <c r="B68" s="40" t="s">
        <v>112</v>
      </c>
      <c r="C68" s="40"/>
      <c r="D68" s="40"/>
      <c r="E68" s="40"/>
      <c r="F68" s="40"/>
      <c r="G68" s="40"/>
      <c r="H68" s="17">
        <v>3900</v>
      </c>
      <c r="I68" s="17">
        <v>3900</v>
      </c>
      <c r="J68" s="8">
        <f t="shared" ref="J68:J75" si="16">I68-H68</f>
        <v>0</v>
      </c>
    </row>
    <row r="69" spans="1:11" s="16" customFormat="1" ht="18.95" customHeight="1" x14ac:dyDescent="0.25">
      <c r="A69" s="30" t="s">
        <v>113</v>
      </c>
      <c r="B69" s="37" t="s">
        <v>114</v>
      </c>
      <c r="C69" s="37"/>
      <c r="D69" s="37"/>
      <c r="E69" s="37"/>
      <c r="F69" s="37"/>
      <c r="G69" s="37"/>
      <c r="H69" s="18">
        <f>SUM(H68:H68)</f>
        <v>3900</v>
      </c>
      <c r="I69" s="18">
        <f t="shared" ref="I69" si="17">SUM(I68:I68)</f>
        <v>3900</v>
      </c>
      <c r="J69" s="14">
        <f t="shared" si="16"/>
        <v>0</v>
      </c>
      <c r="K69" s="15"/>
    </row>
    <row r="70" spans="1:11" s="16" customFormat="1" ht="18.95" customHeight="1" x14ac:dyDescent="0.25">
      <c r="A70" s="31" t="s">
        <v>115</v>
      </c>
      <c r="B70" s="39" t="s">
        <v>116</v>
      </c>
      <c r="C70" s="39"/>
      <c r="D70" s="39"/>
      <c r="E70" s="39"/>
      <c r="F70" s="39"/>
      <c r="G70" s="39"/>
      <c r="H70" s="28">
        <f>SUM(H66+H69)</f>
        <v>20613</v>
      </c>
      <c r="I70" s="28">
        <f t="shared" ref="I70" si="18">SUM(I66+I69)</f>
        <v>20613</v>
      </c>
      <c r="J70" s="28">
        <f t="shared" si="16"/>
        <v>0</v>
      </c>
      <c r="K70" s="15"/>
    </row>
    <row r="71" spans="1:11" ht="18.95" customHeight="1" x14ac:dyDescent="0.25">
      <c r="A71" s="36" t="s">
        <v>117</v>
      </c>
      <c r="B71" s="36"/>
      <c r="C71" s="36"/>
      <c r="D71" s="36"/>
      <c r="E71" s="36"/>
      <c r="F71" s="36"/>
      <c r="G71" s="36"/>
      <c r="H71" s="28">
        <f>SUM(H62+H70)</f>
        <v>269227</v>
      </c>
      <c r="I71" s="28">
        <f t="shared" ref="I71" si="19">SUM(I62+I70)</f>
        <v>270087</v>
      </c>
      <c r="J71" s="28">
        <f t="shared" si="16"/>
        <v>860</v>
      </c>
    </row>
    <row r="72" spans="1:11" s="13" customFormat="1" ht="18.95" customHeight="1" x14ac:dyDescent="0.25">
      <c r="A72" s="34" t="s">
        <v>118</v>
      </c>
      <c r="B72" s="37" t="s">
        <v>119</v>
      </c>
      <c r="C72" s="37"/>
      <c r="D72" s="37"/>
      <c r="E72" s="37"/>
      <c r="F72" s="37"/>
      <c r="G72" s="37"/>
      <c r="H72" s="35">
        <v>0</v>
      </c>
      <c r="I72" s="35">
        <v>0</v>
      </c>
      <c r="J72" s="35">
        <f t="shared" si="16"/>
        <v>0</v>
      </c>
      <c r="K72" s="12"/>
    </row>
    <row r="73" spans="1:11" s="13" customFormat="1" ht="18.95" customHeight="1" x14ac:dyDescent="0.25">
      <c r="A73" s="32" t="s">
        <v>120</v>
      </c>
      <c r="B73" s="38" t="s">
        <v>121</v>
      </c>
      <c r="C73" s="38"/>
      <c r="D73" s="38"/>
      <c r="E73" s="38"/>
      <c r="F73" s="38"/>
      <c r="G73" s="38"/>
      <c r="H73" s="33">
        <v>0</v>
      </c>
      <c r="I73" s="33">
        <v>0</v>
      </c>
      <c r="J73" s="33">
        <f t="shared" si="16"/>
        <v>0</v>
      </c>
      <c r="K73" s="12"/>
    </row>
    <row r="74" spans="1:11" s="13" customFormat="1" ht="18.95" customHeight="1" x14ac:dyDescent="0.25">
      <c r="A74" s="32" t="s">
        <v>122</v>
      </c>
      <c r="B74" s="38" t="s">
        <v>123</v>
      </c>
      <c r="C74" s="38"/>
      <c r="D74" s="38"/>
      <c r="E74" s="38"/>
      <c r="F74" s="38"/>
      <c r="G74" s="38"/>
      <c r="H74" s="33">
        <v>0</v>
      </c>
      <c r="I74" s="33">
        <v>0</v>
      </c>
      <c r="J74" s="33">
        <f t="shared" si="16"/>
        <v>0</v>
      </c>
      <c r="K74" s="12"/>
    </row>
    <row r="75" spans="1:11" ht="26.25" customHeight="1" x14ac:dyDescent="0.25">
      <c r="A75" s="36" t="s">
        <v>124</v>
      </c>
      <c r="B75" s="36"/>
      <c r="C75" s="36"/>
      <c r="D75" s="36"/>
      <c r="E75" s="36"/>
      <c r="F75" s="36"/>
      <c r="G75" s="36"/>
      <c r="H75" s="28">
        <f t="shared" ref="H75:I75" si="20">SUM(H62+H70+H72+H73+H74)</f>
        <v>269227</v>
      </c>
      <c r="I75" s="28">
        <f t="shared" si="20"/>
        <v>270087</v>
      </c>
      <c r="J75" s="28">
        <f t="shared" si="16"/>
        <v>860</v>
      </c>
    </row>
    <row r="76" spans="1:11" x14ac:dyDescent="0.25">
      <c r="H76" s="1"/>
    </row>
    <row r="77" spans="1:11" x14ac:dyDescent="0.25">
      <c r="H77" s="1"/>
    </row>
    <row r="78" spans="1:11" x14ac:dyDescent="0.25">
      <c r="H78" s="1"/>
    </row>
    <row r="79" spans="1:11" x14ac:dyDescent="0.25">
      <c r="H79" s="1"/>
    </row>
  </sheetData>
  <mergeCells count="71">
    <mergeCell ref="A5:J5"/>
    <mergeCell ref="A6:J6"/>
    <mergeCell ref="A41:J41"/>
    <mergeCell ref="A63:J63"/>
    <mergeCell ref="A40:J40"/>
    <mergeCell ref="A34:J34"/>
    <mergeCell ref="A22:J22"/>
    <mergeCell ref="A56:J56"/>
    <mergeCell ref="B32:G32"/>
    <mergeCell ref="B21:G21"/>
    <mergeCell ref="B23:G23"/>
    <mergeCell ref="B24:G24"/>
    <mergeCell ref="B25:G25"/>
    <mergeCell ref="B26:G26"/>
    <mergeCell ref="B27:G27"/>
    <mergeCell ref="B28:G28"/>
    <mergeCell ref="A4:G4"/>
    <mergeCell ref="B7:G7"/>
    <mergeCell ref="A2:J2"/>
    <mergeCell ref="B20:G20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8:G8"/>
    <mergeCell ref="B29:G29"/>
    <mergeCell ref="B30:G30"/>
    <mergeCell ref="B31:G31"/>
    <mergeCell ref="B46:G46"/>
    <mergeCell ref="B33:G33"/>
    <mergeCell ref="B35:G35"/>
    <mergeCell ref="B36:G36"/>
    <mergeCell ref="B37:G37"/>
    <mergeCell ref="B42:G42"/>
    <mergeCell ref="B43:G43"/>
    <mergeCell ref="B44:G44"/>
    <mergeCell ref="B45:G45"/>
    <mergeCell ref="B58:G58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7:G57"/>
    <mergeCell ref="B70:G70"/>
    <mergeCell ref="B59:G59"/>
    <mergeCell ref="B60:G60"/>
    <mergeCell ref="B61:G61"/>
    <mergeCell ref="B62:G62"/>
    <mergeCell ref="A64:J64"/>
    <mergeCell ref="A67:J67"/>
    <mergeCell ref="B65:G65"/>
    <mergeCell ref="B66:G66"/>
    <mergeCell ref="B68:G68"/>
    <mergeCell ref="B69:G69"/>
    <mergeCell ref="A71:G71"/>
    <mergeCell ref="B72:G72"/>
    <mergeCell ref="B73:G73"/>
    <mergeCell ref="B74:G74"/>
    <mergeCell ref="A75:G75"/>
  </mergeCells>
  <pageMargins left="0.7" right="0.7" top="0.75" bottom="0.75" header="0.3" footer="0.3"/>
  <pageSetup paperSize="9" orientation="portrait" r:id="rId1"/>
  <headerFooter>
    <oddHeader>&amp;C&amp;"Times New Roman,Normál"&amp;12 &amp;X2&amp;X1. melléklet
az 1/2014.(II.06.) önkormányzati rendelethez</oddHeader>
    <oddFooter>&amp;L&amp;"Times New Roman,Normál"&amp;X2&amp;X A 12/2014. (VII.14.) önkormányzati rendelet 2. §-ának megfelelően megállapított szöveg.
Hatályos: 2014. július 15. napjától.</oddFoot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1.Bevételek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2014-07-09T13:37:59Z</cp:lastPrinted>
  <dcterms:created xsi:type="dcterms:W3CDTF">2014-02-07T13:41:44Z</dcterms:created>
  <dcterms:modified xsi:type="dcterms:W3CDTF">2014-07-09T13:38:00Z</dcterms:modified>
</cp:coreProperties>
</file>