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86" windowWidth="12120" windowHeight="9120" activeTab="0"/>
  </bookViews>
  <sheets>
    <sheet name="Vagyon 1" sheetId="1" r:id="rId1"/>
  </sheets>
  <definedNames/>
  <calcPr fullCalcOnLoad="1"/>
</workbook>
</file>

<file path=xl/sharedStrings.xml><?xml version="1.0" encoding="utf-8"?>
<sst xmlns="http://schemas.openxmlformats.org/spreadsheetml/2006/main" count="110" uniqueCount="78">
  <si>
    <t>Összesen</t>
  </si>
  <si>
    <t>Megnevezés</t>
  </si>
  <si>
    <t>Immateriális javak összesen</t>
  </si>
  <si>
    <t xml:space="preserve"> A/ Törzsvagyon</t>
  </si>
  <si>
    <t xml:space="preserve">  - bruttó érték</t>
  </si>
  <si>
    <t xml:space="preserve">  - nettó érték</t>
  </si>
  <si>
    <t>B/ Forgalomképes vagyon</t>
  </si>
  <si>
    <t>1. Egyéb tartós részesedés</t>
  </si>
  <si>
    <t>2. Tartós hitelv. megtest.értékpapírok</t>
  </si>
  <si>
    <t>3. Tartósan adott kölcsönök</t>
  </si>
  <si>
    <t>ESZKÖZÖK ÖSSZESEN</t>
  </si>
  <si>
    <t>A/ Szellemi termékek</t>
  </si>
  <si>
    <t>Ingatlanok összesen</t>
  </si>
  <si>
    <t xml:space="preserve"> Gépek, berend. összesen</t>
  </si>
  <si>
    <t>FORRÁSOK</t>
  </si>
  <si>
    <t>FORRÁSOK ÖSSZESEN</t>
  </si>
  <si>
    <t>ESZKÖZÖK</t>
  </si>
  <si>
    <t>Ezer forintban</t>
  </si>
  <si>
    <t>Mezőtúri Közös Önkormányzati Hivatal</t>
  </si>
  <si>
    <t>Móricz Zsigmond Városi Könyvtár</t>
  </si>
  <si>
    <t>Mezőtúr Város Önkormányzata</t>
  </si>
  <si>
    <t>2014. december 31-i vagyon kimutatása</t>
  </si>
  <si>
    <t>A/I. Immateriális javak</t>
  </si>
  <si>
    <t>A/II. Tárgyi eszközök</t>
  </si>
  <si>
    <t>A/III. Befektetett pénzügyi eszközök</t>
  </si>
  <si>
    <t>A/ NEMZETI VAGYONBA TARTOZÓ BEFEKTETETT ESZKÖZÖK ÖSSZESEN</t>
  </si>
  <si>
    <t>A/IV. KoncesszIóba, vagyonkezelésbe adott eszközök</t>
  </si>
  <si>
    <t>B/ NEMZETI VAGYONBA TARTOZÓ FORGÓESZKÖZÖK</t>
  </si>
  <si>
    <t>B/I. Készletek</t>
  </si>
  <si>
    <t>B/NEMZETI VAGYONBA TARTOZÓ FORGÓESZKÖZÖK ÖSSZESEN</t>
  </si>
  <si>
    <t>C/PÉNZESZKÖZÖK</t>
  </si>
  <si>
    <t>C/I Hosszú lejáratú betétek</t>
  </si>
  <si>
    <t>C/II Pénztárak, csekkek, betétkönyvek</t>
  </si>
  <si>
    <t>C/IV Devizaszámlák</t>
  </si>
  <si>
    <t>C/V Idegen  pénzeszközök</t>
  </si>
  <si>
    <t>C/ PÉNZESZKÖZÖK ÖSSZESEN</t>
  </si>
  <si>
    <t>D/ KÖVETELÉSEK</t>
  </si>
  <si>
    <t>D/I Költségvetési évben esedékes követelések</t>
  </si>
  <si>
    <t>D/II Költségvetési évet követő követelések</t>
  </si>
  <si>
    <t>D/III Követelés jellegű sajátos elszámolások</t>
  </si>
  <si>
    <t>D/ KÖVETELÉSEK ÖSSZESEN</t>
  </si>
  <si>
    <t>E/ EGYÉB SAJÁTOS ESZKÖZOLDALI ELSZÁMOLÁSOK</t>
  </si>
  <si>
    <t>F/ AKTÍV IDŐBELI ELHATÁROLÁSOK</t>
  </si>
  <si>
    <t>G/ SAJÁT TŐKE</t>
  </si>
  <si>
    <t>G/1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</si>
  <si>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</si>
  <si>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</si>
  <si>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</si>
  <si>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</si>
  <si>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Mérlegszeinti eredmény</t>
  </si>
  <si>
    <t>G/ SAJÁT TŐKE ÖSSZESEN</t>
  </si>
  <si>
    <t>H/ KÖTELEZETTSÉGEK</t>
  </si>
  <si>
    <t>H/I Költségvetési évben esedékes kötelezettség</t>
  </si>
  <si>
    <t>H/II Költségvetési évet követően esedékes kötelezettség</t>
  </si>
  <si>
    <t>H/III Kötelezettség jellegű sajátos  elszámolások</t>
  </si>
  <si>
    <t>H/ KÖTELEZETTSÉGEK ÖSSZESEN</t>
  </si>
  <si>
    <t>I/ EGYÉB SAJÁTOS FORRÁSOLDALI ELSZÁMOLÁSOK</t>
  </si>
  <si>
    <t>J/ KINCSTÁRI SZÁMLAVEZETÉSSEL KAPCSOLATOS ELSZÁMOLÁSOK</t>
  </si>
  <si>
    <t>K/ PASSZÍV IDŐBELI ELHATÁROLÁSOK</t>
  </si>
  <si>
    <t xml:space="preserve"> · Korlátozottan forg.képes vagyoni ért.</t>
  </si>
  <si>
    <t xml:space="preserve"> · Forgalomképtelen vagyon</t>
  </si>
  <si>
    <t xml:space="preserve"> · Korlátozottan forg.képes vagyon</t>
  </si>
  <si>
    <t xml:space="preserve"> · Forgalomképtelen gépek,ber</t>
  </si>
  <si>
    <t xml:space="preserve"> · Korlátozottan forg.képes gépek,ber</t>
  </si>
  <si>
    <t xml:space="preserve"> · Forgalomképes gépek,ber</t>
  </si>
  <si>
    <t xml:space="preserve"> · Forgalomképtelen üz. átadott</t>
  </si>
  <si>
    <t xml:space="preserve"> · Korlátozottan forg.képes üz. átadott</t>
  </si>
  <si>
    <t>· Forgalomképesüz. átadott</t>
  </si>
  <si>
    <t>Mezőtúr Város Önkormányazata</t>
  </si>
  <si>
    <t>A/II. Tárgyi eszközök összesen</t>
  </si>
  <si>
    <t xml:space="preserve"> · Forg.képes szell.term.</t>
  </si>
  <si>
    <t xml:space="preserve"> · Korlátozottan forg.képes szellemi term.</t>
  </si>
  <si>
    <t xml:space="preserve"> Ingatlanok</t>
  </si>
  <si>
    <t>Gépek, berend., felszerel., jármű</t>
  </si>
  <si>
    <t>Beruházások, felújítások</t>
  </si>
  <si>
    <t>B/II. Értékpapírok</t>
  </si>
  <si>
    <t>Koncesszióba, vagyonkezelésbe adott eszközök összesen</t>
  </si>
  <si>
    <t>C/III Forintszámlák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</si>
</sst>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.[$Ft];[Red]\-#,##0.00.[$Ft]"/>
  </numFmts>
  <fonts count="45">
    <font>
      <sz val="10"/>
      <name val="Arial"/>
      <family val="0"/>
    </font>
    <font>
      <sz val="11"/>
      <name val="Arial"/>
      <family val="2"/>
    </font>
    <font>
      <b/>
      <sz val="11"/>
      <name val="Times New Roman CE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left" wrapText="1"/>
    </xf>
    <xf numFmtId="0" fontId="5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view="pageLayout" workbookViewId="0" topLeftCell="C90">
      <selection activeCell="C104" sqref="C104"/>
    </sheetView>
  </sheetViews>
  <sheetFormatPr defaultColWidth="11.421875" defaultRowHeight="12.75"/>
  <cols>
    <col min="1" max="1" width="75.00390625" style="0" customWidth="1"/>
    <col min="2" max="2" width="23.7109375" style="0" bestFit="1" customWidth="1"/>
    <col min="3" max="3" width="18.28125" style="38" bestFit="1" customWidth="1"/>
    <col min="4" max="4" width="19.421875" style="0" customWidth="1"/>
    <col min="5" max="5" width="17.8515625" style="0" customWidth="1"/>
    <col min="6" max="6" width="9.8515625" style="0" hidden="1" customWidth="1"/>
    <col min="7" max="7" width="11.421875" style="0" hidden="1" customWidth="1"/>
  </cols>
  <sheetData>
    <row r="1" spans="1:5" ht="14.25" thickBot="1">
      <c r="A1" s="44" t="s">
        <v>68</v>
      </c>
      <c r="B1" s="44"/>
      <c r="C1" s="44"/>
      <c r="D1" s="44"/>
      <c r="E1" s="44"/>
    </row>
    <row r="2" spans="1:5" ht="24.75" customHeight="1">
      <c r="A2" s="51" t="s">
        <v>21</v>
      </c>
      <c r="B2" s="52"/>
      <c r="C2" s="52"/>
      <c r="D2" s="52"/>
      <c r="E2" s="53"/>
    </row>
    <row r="3" spans="1:5" ht="19.5" customHeight="1">
      <c r="A3" s="54" t="s">
        <v>17</v>
      </c>
      <c r="B3" s="55"/>
      <c r="C3" s="55"/>
      <c r="D3" s="55"/>
      <c r="E3" s="56"/>
    </row>
    <row r="4" spans="1:7" ht="59.25" customHeight="1">
      <c r="A4" s="19" t="s">
        <v>1</v>
      </c>
      <c r="B4" s="20" t="s">
        <v>18</v>
      </c>
      <c r="C4" s="31" t="s">
        <v>19</v>
      </c>
      <c r="D4" s="20" t="s">
        <v>20</v>
      </c>
      <c r="E4" s="21" t="s">
        <v>0</v>
      </c>
      <c r="F4" s="1"/>
      <c r="G4" s="1"/>
    </row>
    <row r="5" spans="1:7" ht="18.75" customHeight="1">
      <c r="A5" s="48" t="s">
        <v>16</v>
      </c>
      <c r="B5" s="49"/>
      <c r="C5" s="49"/>
      <c r="D5" s="49"/>
      <c r="E5" s="50"/>
      <c r="F5" s="1"/>
      <c r="G5" s="1"/>
    </row>
    <row r="6" spans="1:7" s="10" customFormat="1" ht="15" customHeight="1">
      <c r="A6" s="22" t="s">
        <v>22</v>
      </c>
      <c r="B6" s="5"/>
      <c r="C6" s="33"/>
      <c r="D6" s="8"/>
      <c r="E6" s="15"/>
      <c r="F6" s="30"/>
      <c r="G6" s="30"/>
    </row>
    <row r="7" spans="1:7" ht="15" customHeight="1">
      <c r="A7" s="23" t="s">
        <v>11</v>
      </c>
      <c r="B7" s="5"/>
      <c r="C7" s="33"/>
      <c r="D7" s="5">
        <v>1543</v>
      </c>
      <c r="E7" s="15">
        <f aca="true" t="shared" si="0" ref="E7:E60">SUM(B7:D7)</f>
        <v>1543</v>
      </c>
      <c r="F7" s="1"/>
      <c r="G7" s="1"/>
    </row>
    <row r="8" spans="1:7" ht="15" customHeight="1">
      <c r="A8" s="23" t="s">
        <v>59</v>
      </c>
      <c r="B8" s="5"/>
      <c r="C8" s="33"/>
      <c r="D8" s="5">
        <v>608</v>
      </c>
      <c r="E8" s="15">
        <f t="shared" si="0"/>
        <v>608</v>
      </c>
      <c r="F8" s="1"/>
      <c r="G8" s="1"/>
    </row>
    <row r="9" spans="1:7" ht="15" customHeight="1">
      <c r="A9" s="23" t="s">
        <v>4</v>
      </c>
      <c r="B9" s="5"/>
      <c r="C9" s="33"/>
      <c r="D9" s="5">
        <v>2287</v>
      </c>
      <c r="E9" s="15">
        <f t="shared" si="0"/>
        <v>2287</v>
      </c>
      <c r="F9" s="1"/>
      <c r="G9" s="1"/>
    </row>
    <row r="10" spans="1:7" ht="15" customHeight="1">
      <c r="A10" s="23" t="s">
        <v>5</v>
      </c>
      <c r="B10" s="5"/>
      <c r="C10" s="33"/>
      <c r="D10" s="5">
        <v>608</v>
      </c>
      <c r="E10" s="15">
        <f t="shared" si="0"/>
        <v>608</v>
      </c>
      <c r="F10" s="1"/>
      <c r="G10" s="1"/>
    </row>
    <row r="11" spans="1:7" ht="15" customHeight="1">
      <c r="A11" s="23" t="s">
        <v>70</v>
      </c>
      <c r="B11" s="5"/>
      <c r="C11" s="33"/>
      <c r="D11" s="5">
        <v>1493</v>
      </c>
      <c r="E11" s="15">
        <f t="shared" si="0"/>
        <v>1493</v>
      </c>
      <c r="F11" s="1"/>
      <c r="G11" s="1"/>
    </row>
    <row r="12" spans="1:11" ht="15" customHeight="1">
      <c r="A12" s="23" t="s">
        <v>4</v>
      </c>
      <c r="B12" s="5"/>
      <c r="C12" s="33"/>
      <c r="D12" s="5">
        <v>1496</v>
      </c>
      <c r="E12" s="15">
        <f t="shared" si="0"/>
        <v>1496</v>
      </c>
      <c r="F12" s="1"/>
      <c r="G12" s="1"/>
      <c r="J12" s="9"/>
      <c r="K12" s="9"/>
    </row>
    <row r="13" spans="1:9" ht="15" customHeight="1">
      <c r="A13" s="23" t="s">
        <v>5</v>
      </c>
      <c r="B13" s="5"/>
      <c r="C13" s="33"/>
      <c r="D13" s="5">
        <v>1493</v>
      </c>
      <c r="E13" s="15">
        <f t="shared" si="0"/>
        <v>1493</v>
      </c>
      <c r="F13" s="1"/>
      <c r="G13" s="1"/>
      <c r="I13" s="9"/>
    </row>
    <row r="14" spans="1:9" ht="15" customHeight="1">
      <c r="A14" s="23" t="s">
        <v>71</v>
      </c>
      <c r="B14" s="5"/>
      <c r="C14" s="33"/>
      <c r="D14" s="5">
        <v>50</v>
      </c>
      <c r="E14" s="15">
        <f t="shared" si="0"/>
        <v>50</v>
      </c>
      <c r="F14" s="1"/>
      <c r="G14" s="1"/>
      <c r="I14" s="9"/>
    </row>
    <row r="15" spans="1:9" ht="15" customHeight="1">
      <c r="A15" s="23" t="s">
        <v>4</v>
      </c>
      <c r="B15" s="5"/>
      <c r="C15" s="33"/>
      <c r="D15" s="5">
        <v>36623</v>
      </c>
      <c r="E15" s="15">
        <f t="shared" si="0"/>
        <v>36623</v>
      </c>
      <c r="F15" s="1"/>
      <c r="G15" s="1"/>
      <c r="I15" s="9"/>
    </row>
    <row r="16" spans="1:7" ht="15" customHeight="1">
      <c r="A16" s="23" t="s">
        <v>5</v>
      </c>
      <c r="B16" s="5"/>
      <c r="C16" s="33"/>
      <c r="D16" s="5">
        <v>50</v>
      </c>
      <c r="E16" s="15">
        <f t="shared" si="0"/>
        <v>50</v>
      </c>
      <c r="F16" s="1"/>
      <c r="G16" s="1"/>
    </row>
    <row r="17" spans="1:9" ht="15" customHeight="1">
      <c r="A17" s="23" t="s">
        <v>2</v>
      </c>
      <c r="B17" s="24"/>
      <c r="C17" s="34"/>
      <c r="D17" s="8">
        <v>2151</v>
      </c>
      <c r="E17" s="15">
        <f t="shared" si="0"/>
        <v>2151</v>
      </c>
      <c r="F17" s="1"/>
      <c r="G17" s="1"/>
      <c r="I17" s="4"/>
    </row>
    <row r="18" spans="1:9" ht="15" customHeight="1">
      <c r="A18" s="23" t="s">
        <v>4</v>
      </c>
      <c r="B18" s="5">
        <f>SUM(B9,B12)</f>
        <v>0</v>
      </c>
      <c r="C18" s="33">
        <f>SUM(C9,C12)</f>
        <v>0</v>
      </c>
      <c r="D18" s="5">
        <v>40406</v>
      </c>
      <c r="E18" s="15">
        <f t="shared" si="0"/>
        <v>40406</v>
      </c>
      <c r="F18" s="1"/>
      <c r="G18" s="1"/>
      <c r="I18" s="4"/>
    </row>
    <row r="19" spans="1:7" ht="15" customHeight="1">
      <c r="A19" s="23" t="s">
        <v>5</v>
      </c>
      <c r="B19" s="5">
        <f>SUM(B13)</f>
        <v>0</v>
      </c>
      <c r="C19" s="33">
        <f>SUM(C13)</f>
        <v>0</v>
      </c>
      <c r="D19" s="5">
        <f>D10+D13+D16</f>
        <v>2151</v>
      </c>
      <c r="E19" s="15">
        <f t="shared" si="0"/>
        <v>2151</v>
      </c>
      <c r="F19" s="1"/>
      <c r="G19" s="1"/>
    </row>
    <row r="20" spans="1:7" s="10" customFormat="1" ht="15" customHeight="1">
      <c r="A20" s="22" t="s">
        <v>23</v>
      </c>
      <c r="B20" s="24"/>
      <c r="C20" s="34"/>
      <c r="D20" s="8"/>
      <c r="E20" s="15">
        <f t="shared" si="0"/>
        <v>0</v>
      </c>
      <c r="F20" s="30"/>
      <c r="G20" s="30"/>
    </row>
    <row r="21" spans="1:7" ht="15" customHeight="1">
      <c r="A21" s="23" t="s">
        <v>72</v>
      </c>
      <c r="B21" s="5"/>
      <c r="C21" s="33"/>
      <c r="D21" s="5">
        <v>8562346</v>
      </c>
      <c r="E21" s="15">
        <f t="shared" si="0"/>
        <v>8562346</v>
      </c>
      <c r="F21" s="1"/>
      <c r="G21" s="1"/>
    </row>
    <row r="22" spans="1:7" ht="15" customHeight="1">
      <c r="A22" s="23" t="s">
        <v>3</v>
      </c>
      <c r="B22" s="5"/>
      <c r="C22" s="33"/>
      <c r="D22" s="5"/>
      <c r="E22" s="15">
        <f t="shared" si="0"/>
        <v>0</v>
      </c>
      <c r="F22" s="1"/>
      <c r="G22" s="1"/>
    </row>
    <row r="23" spans="1:7" ht="15" customHeight="1">
      <c r="A23" s="23" t="s">
        <v>60</v>
      </c>
      <c r="B23" s="5"/>
      <c r="C23" s="33"/>
      <c r="D23" s="5">
        <v>3148253</v>
      </c>
      <c r="E23" s="15">
        <f t="shared" si="0"/>
        <v>3148253</v>
      </c>
      <c r="F23" s="1"/>
      <c r="G23" s="1"/>
    </row>
    <row r="24" spans="1:7" ht="15" customHeight="1">
      <c r="A24" s="23" t="s">
        <v>4</v>
      </c>
      <c r="B24" s="5"/>
      <c r="C24" s="33"/>
      <c r="D24" s="5">
        <v>3265877</v>
      </c>
      <c r="E24" s="15">
        <f t="shared" si="0"/>
        <v>3265877</v>
      </c>
      <c r="F24" s="1"/>
      <c r="G24" s="1"/>
    </row>
    <row r="25" spans="1:7" ht="15" customHeight="1">
      <c r="A25" s="23" t="s">
        <v>5</v>
      </c>
      <c r="B25" s="5"/>
      <c r="C25" s="34"/>
      <c r="D25" s="5">
        <v>3148253</v>
      </c>
      <c r="E25" s="15">
        <f t="shared" si="0"/>
        <v>3148253</v>
      </c>
      <c r="F25" s="1"/>
      <c r="G25" s="1"/>
    </row>
    <row r="26" spans="1:7" ht="15" customHeight="1">
      <c r="A26" s="23" t="s">
        <v>61</v>
      </c>
      <c r="B26" s="5"/>
      <c r="C26" s="33"/>
      <c r="D26" s="5">
        <v>2942368</v>
      </c>
      <c r="E26" s="15">
        <f t="shared" si="0"/>
        <v>2942368</v>
      </c>
      <c r="F26" s="1"/>
      <c r="G26" s="1"/>
    </row>
    <row r="27" spans="1:7" ht="15" customHeight="1">
      <c r="A27" s="23" t="s">
        <v>4</v>
      </c>
      <c r="B27" s="5"/>
      <c r="C27" s="33"/>
      <c r="D27" s="5">
        <f>3183429+986886</f>
        <v>4170315</v>
      </c>
      <c r="E27" s="15">
        <f t="shared" si="0"/>
        <v>4170315</v>
      </c>
      <c r="F27" s="1"/>
      <c r="G27" s="1"/>
    </row>
    <row r="28" spans="1:7" ht="15" customHeight="1">
      <c r="A28" s="23" t="s">
        <v>5</v>
      </c>
      <c r="B28" s="5"/>
      <c r="C28" s="33"/>
      <c r="D28" s="5">
        <v>2942368</v>
      </c>
      <c r="E28" s="15">
        <f t="shared" si="0"/>
        <v>2942368</v>
      </c>
      <c r="F28" s="1"/>
      <c r="G28" s="1"/>
    </row>
    <row r="29" spans="1:7" ht="15" customHeight="1">
      <c r="A29" s="23" t="s">
        <v>6</v>
      </c>
      <c r="B29" s="5"/>
      <c r="C29" s="33"/>
      <c r="D29" s="5">
        <v>2471725</v>
      </c>
      <c r="E29" s="15">
        <f t="shared" si="0"/>
        <v>2471725</v>
      </c>
      <c r="F29" s="1"/>
      <c r="G29" s="1"/>
    </row>
    <row r="30" spans="1:7" ht="15" customHeight="1">
      <c r="A30" s="23" t="s">
        <v>4</v>
      </c>
      <c r="B30" s="5"/>
      <c r="C30" s="33"/>
      <c r="D30" s="5">
        <v>3470767</v>
      </c>
      <c r="E30" s="15">
        <f t="shared" si="0"/>
        <v>3470767</v>
      </c>
      <c r="F30" s="1"/>
      <c r="G30" s="1"/>
    </row>
    <row r="31" spans="1:7" ht="15" customHeight="1">
      <c r="A31" s="23" t="s">
        <v>5</v>
      </c>
      <c r="B31" s="5"/>
      <c r="C31" s="33"/>
      <c r="D31" s="5">
        <v>2471725</v>
      </c>
      <c r="E31" s="15">
        <f t="shared" si="0"/>
        <v>2471725</v>
      </c>
      <c r="F31" s="1"/>
      <c r="G31" s="1"/>
    </row>
    <row r="32" spans="1:7" ht="15" customHeight="1">
      <c r="A32" s="23" t="s">
        <v>12</v>
      </c>
      <c r="B32" s="5"/>
      <c r="C32" s="33"/>
      <c r="D32" s="5">
        <v>8562346</v>
      </c>
      <c r="E32" s="15">
        <f t="shared" si="0"/>
        <v>8562346</v>
      </c>
      <c r="F32" s="1"/>
      <c r="G32" s="1"/>
    </row>
    <row r="33" spans="1:9" ht="15" customHeight="1">
      <c r="A33" s="23" t="s">
        <v>4</v>
      </c>
      <c r="B33" s="5">
        <f>SUM(B24,B27,B30)</f>
        <v>0</v>
      </c>
      <c r="C33" s="33">
        <f>SUM(C24,C27,C30)</f>
        <v>0</v>
      </c>
      <c r="D33" s="5">
        <f>D24+D27+D30</f>
        <v>10906959</v>
      </c>
      <c r="E33" s="15">
        <f t="shared" si="0"/>
        <v>10906959</v>
      </c>
      <c r="F33" s="1"/>
      <c r="G33" s="1"/>
      <c r="I33" s="4"/>
    </row>
    <row r="34" spans="1:7" ht="15" customHeight="1">
      <c r="A34" s="23" t="s">
        <v>5</v>
      </c>
      <c r="B34" s="5">
        <f>SUM(B25,B28,B31)</f>
        <v>0</v>
      </c>
      <c r="C34" s="33">
        <f>SUM(C25,C28,C31)</f>
        <v>0</v>
      </c>
      <c r="D34" s="8">
        <v>8562346</v>
      </c>
      <c r="E34" s="15">
        <f t="shared" si="0"/>
        <v>8562346</v>
      </c>
      <c r="F34" s="1"/>
      <c r="G34" s="1"/>
    </row>
    <row r="35" spans="1:7" ht="15" customHeight="1">
      <c r="A35" s="23" t="s">
        <v>73</v>
      </c>
      <c r="B35" s="5"/>
      <c r="C35" s="33"/>
      <c r="D35" s="5">
        <v>232224</v>
      </c>
      <c r="E35" s="15">
        <f t="shared" si="0"/>
        <v>232224</v>
      </c>
      <c r="F35" s="1"/>
      <c r="G35" s="1"/>
    </row>
    <row r="36" spans="1:7" ht="15" customHeight="1">
      <c r="A36" s="23" t="s">
        <v>62</v>
      </c>
      <c r="B36" s="5"/>
      <c r="C36" s="33"/>
      <c r="D36" s="5">
        <v>0</v>
      </c>
      <c r="E36" s="15">
        <f t="shared" si="0"/>
        <v>0</v>
      </c>
      <c r="F36" s="1"/>
      <c r="G36" s="1"/>
    </row>
    <row r="37" spans="1:7" ht="15" customHeight="1">
      <c r="A37" s="23" t="s">
        <v>4</v>
      </c>
      <c r="B37" s="5"/>
      <c r="C37" s="33"/>
      <c r="D37" s="5">
        <v>0</v>
      </c>
      <c r="E37" s="15">
        <f t="shared" si="0"/>
        <v>0</v>
      </c>
      <c r="F37" s="1"/>
      <c r="G37" s="1"/>
    </row>
    <row r="38" spans="1:7" ht="15" customHeight="1">
      <c r="A38" s="23" t="s">
        <v>5</v>
      </c>
      <c r="B38" s="5"/>
      <c r="C38" s="33"/>
      <c r="D38" s="5">
        <v>0</v>
      </c>
      <c r="E38" s="15">
        <f t="shared" si="0"/>
        <v>0</v>
      </c>
      <c r="F38" s="1"/>
      <c r="G38" s="1"/>
    </row>
    <row r="39" spans="1:7" ht="15" customHeight="1">
      <c r="A39" s="23" t="s">
        <v>63</v>
      </c>
      <c r="B39" s="5"/>
      <c r="C39" s="33"/>
      <c r="D39" s="5"/>
      <c r="E39" s="15"/>
      <c r="F39" s="1"/>
      <c r="G39" s="1"/>
    </row>
    <row r="40" spans="1:7" ht="15" customHeight="1">
      <c r="A40" s="23" t="s">
        <v>4</v>
      </c>
      <c r="B40" s="5"/>
      <c r="C40" s="33"/>
      <c r="D40" s="5">
        <v>387514</v>
      </c>
      <c r="E40" s="15">
        <f t="shared" si="0"/>
        <v>387514</v>
      </c>
      <c r="F40" s="1"/>
      <c r="G40" s="1"/>
    </row>
    <row r="41" spans="1:7" ht="15" customHeight="1">
      <c r="A41" s="23" t="s">
        <v>5</v>
      </c>
      <c r="B41" s="5"/>
      <c r="C41" s="33"/>
      <c r="D41" s="5">
        <v>193757</v>
      </c>
      <c r="E41" s="15">
        <f t="shared" si="0"/>
        <v>193757</v>
      </c>
      <c r="F41" s="1"/>
      <c r="G41" s="1"/>
    </row>
    <row r="42" spans="1:9" ht="15" customHeight="1">
      <c r="A42" s="23" t="s">
        <v>64</v>
      </c>
      <c r="B42" s="5"/>
      <c r="C42" s="33"/>
      <c r="D42" s="5">
        <v>38467</v>
      </c>
      <c r="E42" s="15">
        <f t="shared" si="0"/>
        <v>38467</v>
      </c>
      <c r="F42" s="1"/>
      <c r="G42" s="1"/>
      <c r="I42" s="4"/>
    </row>
    <row r="43" spans="1:7" ht="15" customHeight="1">
      <c r="A43" s="23" t="s">
        <v>4</v>
      </c>
      <c r="B43" s="5">
        <v>2602</v>
      </c>
      <c r="C43" s="33"/>
      <c r="D43" s="5">
        <f>115401+215658</f>
        <v>331059</v>
      </c>
      <c r="E43" s="15">
        <f t="shared" si="0"/>
        <v>333661</v>
      </c>
      <c r="F43" s="1"/>
      <c r="G43" s="1"/>
    </row>
    <row r="44" spans="1:7" ht="15" customHeight="1">
      <c r="A44" s="23" t="s">
        <v>5</v>
      </c>
      <c r="B44" s="5">
        <v>1238</v>
      </c>
      <c r="C44" s="33"/>
      <c r="D44" s="5">
        <v>38467</v>
      </c>
      <c r="E44" s="15">
        <f t="shared" si="0"/>
        <v>39705</v>
      </c>
      <c r="F44" s="1"/>
      <c r="G44" s="1"/>
    </row>
    <row r="45" spans="1:7" ht="15" customHeight="1">
      <c r="A45" s="23" t="s">
        <v>13</v>
      </c>
      <c r="B45" s="5"/>
      <c r="C45" s="33"/>
      <c r="D45" s="5">
        <v>232224</v>
      </c>
      <c r="E45" s="15">
        <f t="shared" si="0"/>
        <v>232224</v>
      </c>
      <c r="F45" s="1"/>
      <c r="G45" s="1"/>
    </row>
    <row r="46" spans="1:9" ht="15" customHeight="1">
      <c r="A46" s="23" t="s">
        <v>4</v>
      </c>
      <c r="B46" s="5"/>
      <c r="C46" s="33">
        <f>SUM(C37,C40,C43)</f>
        <v>0</v>
      </c>
      <c r="D46" s="5">
        <f>D40+D43</f>
        <v>718573</v>
      </c>
      <c r="E46" s="15">
        <f t="shared" si="0"/>
        <v>718573</v>
      </c>
      <c r="F46" s="1"/>
      <c r="G46" s="1"/>
      <c r="I46" s="4"/>
    </row>
    <row r="47" spans="1:7" ht="15" customHeight="1">
      <c r="A47" s="23" t="s">
        <v>5</v>
      </c>
      <c r="B47" s="5"/>
      <c r="C47" s="33">
        <f>SUM(C38,C41,C44)</f>
        <v>0</v>
      </c>
      <c r="D47" s="8">
        <v>232224</v>
      </c>
      <c r="E47" s="15">
        <f t="shared" si="0"/>
        <v>232224</v>
      </c>
      <c r="F47" s="1"/>
      <c r="G47" s="1"/>
    </row>
    <row r="48" spans="1:7" ht="15" customHeight="1">
      <c r="A48" s="23" t="s">
        <v>74</v>
      </c>
      <c r="B48" s="5"/>
      <c r="C48" s="33"/>
      <c r="D48" s="8">
        <v>959695</v>
      </c>
      <c r="E48" s="15">
        <f t="shared" si="0"/>
        <v>959695</v>
      </c>
      <c r="F48" s="1"/>
      <c r="G48" s="1"/>
    </row>
    <row r="49" spans="1:9" s="10" customFormat="1" ht="15" customHeight="1">
      <c r="A49" s="22" t="s">
        <v>69</v>
      </c>
      <c r="B49" s="5"/>
      <c r="C49" s="33"/>
      <c r="D49" s="8">
        <v>9754265</v>
      </c>
      <c r="E49" s="15">
        <f t="shared" si="0"/>
        <v>9754265</v>
      </c>
      <c r="F49" s="30"/>
      <c r="G49" s="30"/>
      <c r="I49" s="42"/>
    </row>
    <row r="50" spans="1:9" ht="15" customHeight="1">
      <c r="A50" s="23" t="s">
        <v>4</v>
      </c>
      <c r="B50" s="5">
        <v>2602</v>
      </c>
      <c r="C50" s="33"/>
      <c r="D50" s="5"/>
      <c r="E50" s="15">
        <f t="shared" si="0"/>
        <v>2602</v>
      </c>
      <c r="F50" s="1"/>
      <c r="G50" s="1"/>
      <c r="H50" s="4"/>
      <c r="I50" s="43"/>
    </row>
    <row r="51" spans="1:7" ht="15" customHeight="1">
      <c r="A51" s="23" t="s">
        <v>5</v>
      </c>
      <c r="B51" s="5">
        <v>1238</v>
      </c>
      <c r="C51" s="33"/>
      <c r="D51" s="5"/>
      <c r="E51" s="15">
        <f t="shared" si="0"/>
        <v>1238</v>
      </c>
      <c r="F51" s="1"/>
      <c r="G51" s="1"/>
    </row>
    <row r="52" spans="1:7" s="10" customFormat="1" ht="15" customHeight="1">
      <c r="A52" s="22" t="s">
        <v>24</v>
      </c>
      <c r="B52" s="5"/>
      <c r="C52" s="33">
        <f>SUM(C53:C55)</f>
        <v>0</v>
      </c>
      <c r="D52" s="8">
        <v>388144</v>
      </c>
      <c r="E52" s="15">
        <f t="shared" si="0"/>
        <v>388144</v>
      </c>
      <c r="F52" s="30"/>
      <c r="G52" s="30"/>
    </row>
    <row r="53" spans="1:7" ht="15" customHeight="1">
      <c r="A53" s="23" t="s">
        <v>7</v>
      </c>
      <c r="B53" s="5"/>
      <c r="C53" s="33"/>
      <c r="D53" s="5">
        <v>388144</v>
      </c>
      <c r="E53" s="15">
        <f t="shared" si="0"/>
        <v>388144</v>
      </c>
      <c r="F53" s="11">
        <f>F36-F52</f>
        <v>0</v>
      </c>
      <c r="G53" s="2">
        <f>G36-G52</f>
        <v>0</v>
      </c>
    </row>
    <row r="54" spans="1:7" ht="15" customHeight="1">
      <c r="A54" s="25" t="s">
        <v>8</v>
      </c>
      <c r="B54" s="5"/>
      <c r="C54" s="33"/>
      <c r="D54" s="5"/>
      <c r="E54" s="15">
        <f t="shared" si="0"/>
        <v>0</v>
      </c>
      <c r="F54" s="1"/>
      <c r="G54" s="1"/>
    </row>
    <row r="55" spans="1:5" ht="15" customHeight="1">
      <c r="A55" s="26" t="s">
        <v>9</v>
      </c>
      <c r="B55" s="5"/>
      <c r="C55" s="35"/>
      <c r="D55" s="6"/>
      <c r="E55" s="15">
        <f t="shared" si="0"/>
        <v>0</v>
      </c>
    </row>
    <row r="56" spans="1:5" s="10" customFormat="1" ht="27.75" customHeight="1">
      <c r="A56" s="13" t="s">
        <v>26</v>
      </c>
      <c r="B56" s="5"/>
      <c r="C56" s="35"/>
      <c r="D56" s="8">
        <v>352633</v>
      </c>
      <c r="E56" s="15">
        <f t="shared" si="0"/>
        <v>352633</v>
      </c>
    </row>
    <row r="57" spans="1:5" ht="15" customHeight="1">
      <c r="A57" s="23" t="s">
        <v>65</v>
      </c>
      <c r="B57" s="5"/>
      <c r="C57" s="35"/>
      <c r="D57" s="5">
        <v>0</v>
      </c>
      <c r="E57" s="15">
        <f>SUM(B57:D57)</f>
        <v>0</v>
      </c>
    </row>
    <row r="58" spans="1:5" ht="15" customHeight="1">
      <c r="A58" s="23" t="s">
        <v>4</v>
      </c>
      <c r="B58" s="5"/>
      <c r="C58" s="35"/>
      <c r="D58" s="5">
        <v>0</v>
      </c>
      <c r="E58" s="15">
        <f>SUM(B58:D58)</f>
        <v>0</v>
      </c>
    </row>
    <row r="59" spans="1:5" ht="15" customHeight="1">
      <c r="A59" s="23" t="s">
        <v>5</v>
      </c>
      <c r="B59" s="5"/>
      <c r="C59" s="35"/>
      <c r="D59" s="5">
        <v>0</v>
      </c>
      <c r="E59" s="15">
        <f>SUM(B59:D59)</f>
        <v>0</v>
      </c>
    </row>
    <row r="60" spans="1:5" ht="15" customHeight="1">
      <c r="A60" s="23" t="s">
        <v>66</v>
      </c>
      <c r="B60" s="5"/>
      <c r="C60" s="35"/>
      <c r="D60" s="5">
        <f>D56-D63</f>
        <v>139426</v>
      </c>
      <c r="E60" s="15">
        <f t="shared" si="0"/>
        <v>139426</v>
      </c>
    </row>
    <row r="61" spans="1:5" ht="15" customHeight="1">
      <c r="A61" s="23" t="s">
        <v>4</v>
      </c>
      <c r="B61" s="5"/>
      <c r="C61" s="35"/>
      <c r="D61" s="5">
        <f>226243-45885</f>
        <v>180358</v>
      </c>
      <c r="E61" s="15">
        <f aca="true" t="shared" si="1" ref="E61:E90">SUM(B61:D61)</f>
        <v>180358</v>
      </c>
    </row>
    <row r="62" spans="1:5" ht="15" customHeight="1">
      <c r="A62" s="23" t="s">
        <v>5</v>
      </c>
      <c r="B62" s="5"/>
      <c r="C62" s="35"/>
      <c r="D62" s="5">
        <v>139426</v>
      </c>
      <c r="E62" s="15">
        <f t="shared" si="1"/>
        <v>139426</v>
      </c>
    </row>
    <row r="63" spans="1:9" ht="15" customHeight="1">
      <c r="A63" s="23" t="s">
        <v>67</v>
      </c>
      <c r="B63" s="5"/>
      <c r="C63" s="35"/>
      <c r="D63" s="5">
        <v>213207</v>
      </c>
      <c r="E63" s="15">
        <f t="shared" si="1"/>
        <v>213207</v>
      </c>
      <c r="I63" s="4"/>
    </row>
    <row r="64" spans="1:5" ht="15" customHeight="1">
      <c r="A64" s="23" t="s">
        <v>4</v>
      </c>
      <c r="B64" s="5"/>
      <c r="C64" s="35"/>
      <c r="D64" s="5">
        <f>339359-45885</f>
        <v>293474</v>
      </c>
      <c r="E64" s="15">
        <f t="shared" si="1"/>
        <v>293474</v>
      </c>
    </row>
    <row r="65" spans="1:9" ht="15" customHeight="1">
      <c r="A65" s="23" t="s">
        <v>5</v>
      </c>
      <c r="B65" s="5"/>
      <c r="C65" s="35"/>
      <c r="D65" s="5">
        <v>213207</v>
      </c>
      <c r="E65" s="15">
        <f t="shared" si="1"/>
        <v>213207</v>
      </c>
      <c r="I65" s="4"/>
    </row>
    <row r="66" spans="1:5" ht="41.25" customHeight="1">
      <c r="A66" s="16" t="s">
        <v>76</v>
      </c>
      <c r="B66" s="5"/>
      <c r="C66" s="35"/>
      <c r="D66" s="5">
        <v>352633</v>
      </c>
      <c r="E66" s="15">
        <f t="shared" si="1"/>
        <v>352633</v>
      </c>
    </row>
    <row r="67" spans="1:8" ht="15" customHeight="1">
      <c r="A67" s="23" t="s">
        <v>4</v>
      </c>
      <c r="B67" s="5"/>
      <c r="C67" s="33"/>
      <c r="D67" s="33">
        <v>473832</v>
      </c>
      <c r="E67" s="15">
        <f t="shared" si="1"/>
        <v>473832</v>
      </c>
      <c r="H67" s="4"/>
    </row>
    <row r="68" spans="1:11" ht="15" customHeight="1">
      <c r="A68" s="23" t="s">
        <v>5</v>
      </c>
      <c r="B68" s="5"/>
      <c r="C68" s="33"/>
      <c r="D68" s="33">
        <v>352633</v>
      </c>
      <c r="E68" s="15">
        <f t="shared" si="1"/>
        <v>352633</v>
      </c>
      <c r="K68" s="57"/>
    </row>
    <row r="69" spans="1:11" ht="46.5" customHeight="1">
      <c r="A69" s="13" t="s">
        <v>25</v>
      </c>
      <c r="B69" s="7">
        <v>1238</v>
      </c>
      <c r="C69" s="37"/>
      <c r="D69" s="7">
        <v>10497193</v>
      </c>
      <c r="E69" s="18">
        <f t="shared" si="1"/>
        <v>10498431</v>
      </c>
      <c r="I69" s="4"/>
      <c r="J69" s="4"/>
      <c r="K69" s="57"/>
    </row>
    <row r="70" spans="1:5" ht="15">
      <c r="A70" s="28" t="s">
        <v>27</v>
      </c>
      <c r="B70" s="39"/>
      <c r="C70" s="40"/>
      <c r="D70" s="39"/>
      <c r="E70" s="15">
        <f t="shared" si="1"/>
        <v>0</v>
      </c>
    </row>
    <row r="71" spans="1:5" ht="15">
      <c r="A71" s="14" t="s">
        <v>28</v>
      </c>
      <c r="B71" s="5"/>
      <c r="C71" s="33"/>
      <c r="D71" s="5">
        <v>29536</v>
      </c>
      <c r="E71" s="15">
        <f t="shared" si="1"/>
        <v>29536</v>
      </c>
    </row>
    <row r="72" spans="1:5" ht="15">
      <c r="A72" s="14" t="s">
        <v>75</v>
      </c>
      <c r="B72" s="5"/>
      <c r="C72" s="33"/>
      <c r="D72" s="5"/>
      <c r="E72" s="15">
        <f t="shared" si="1"/>
        <v>0</v>
      </c>
    </row>
    <row r="73" spans="1:5" ht="15">
      <c r="A73" s="13" t="s">
        <v>29</v>
      </c>
      <c r="B73" s="8"/>
      <c r="C73" s="32"/>
      <c r="D73" s="8">
        <v>29536</v>
      </c>
      <c r="E73" s="18">
        <f t="shared" si="1"/>
        <v>29536</v>
      </c>
    </row>
    <row r="74" spans="1:5" ht="15">
      <c r="A74" s="13" t="s">
        <v>30</v>
      </c>
      <c r="B74" s="5"/>
      <c r="C74" s="33"/>
      <c r="D74" s="5"/>
      <c r="E74" s="15">
        <f t="shared" si="1"/>
        <v>0</v>
      </c>
    </row>
    <row r="75" spans="1:5" ht="15">
      <c r="A75" s="16" t="s">
        <v>31</v>
      </c>
      <c r="B75" s="5"/>
      <c r="C75" s="33"/>
      <c r="D75" s="5"/>
      <c r="E75" s="15">
        <f t="shared" si="1"/>
        <v>0</v>
      </c>
    </row>
    <row r="76" spans="1:5" ht="15">
      <c r="A76" s="16" t="s">
        <v>32</v>
      </c>
      <c r="B76" s="5">
        <v>151</v>
      </c>
      <c r="C76" s="33">
        <v>40</v>
      </c>
      <c r="D76" s="5">
        <v>171</v>
      </c>
      <c r="E76" s="15">
        <f t="shared" si="1"/>
        <v>362</v>
      </c>
    </row>
    <row r="77" spans="1:5" ht="15">
      <c r="A77" s="16" t="s">
        <v>77</v>
      </c>
      <c r="B77" s="5">
        <v>28</v>
      </c>
      <c r="C77" s="33"/>
      <c r="D77" s="5">
        <v>397353</v>
      </c>
      <c r="E77" s="15">
        <f t="shared" si="1"/>
        <v>397381</v>
      </c>
    </row>
    <row r="78" spans="1:5" ht="15">
      <c r="A78" s="16" t="s">
        <v>33</v>
      </c>
      <c r="B78" s="5"/>
      <c r="C78" s="33"/>
      <c r="D78" s="5">
        <v>1056</v>
      </c>
      <c r="E78" s="15">
        <f t="shared" si="1"/>
        <v>1056</v>
      </c>
    </row>
    <row r="79" spans="1:5" ht="15">
      <c r="A79" s="14" t="s">
        <v>34</v>
      </c>
      <c r="B79" s="5"/>
      <c r="C79" s="33"/>
      <c r="D79" s="5"/>
      <c r="E79" s="15">
        <f t="shared" si="1"/>
        <v>0</v>
      </c>
    </row>
    <row r="80" spans="1:5" s="10" customFormat="1" ht="15">
      <c r="A80" s="13" t="s">
        <v>35</v>
      </c>
      <c r="B80" s="8">
        <v>179</v>
      </c>
      <c r="C80" s="32">
        <v>40</v>
      </c>
      <c r="D80" s="8">
        <v>398580</v>
      </c>
      <c r="E80" s="18">
        <f t="shared" si="1"/>
        <v>398799</v>
      </c>
    </row>
    <row r="81" spans="1:5" s="10" customFormat="1" ht="15">
      <c r="A81" s="13" t="s">
        <v>36</v>
      </c>
      <c r="B81" s="5"/>
      <c r="C81" s="33"/>
      <c r="D81" s="5"/>
      <c r="E81" s="15">
        <f t="shared" si="1"/>
        <v>0</v>
      </c>
    </row>
    <row r="82" spans="1:5" ht="15">
      <c r="A82" s="16" t="s">
        <v>37</v>
      </c>
      <c r="B82" s="5">
        <v>118</v>
      </c>
      <c r="C82" s="33"/>
      <c r="D82" s="5">
        <v>68821</v>
      </c>
      <c r="E82" s="15">
        <f t="shared" si="1"/>
        <v>68939</v>
      </c>
    </row>
    <row r="83" spans="1:5" ht="15">
      <c r="A83" s="16" t="s">
        <v>38</v>
      </c>
      <c r="B83" s="5">
        <v>373</v>
      </c>
      <c r="C83" s="33"/>
      <c r="D83" s="5">
        <v>73196</v>
      </c>
      <c r="E83" s="15">
        <f t="shared" si="1"/>
        <v>73569</v>
      </c>
    </row>
    <row r="84" spans="1:5" ht="15">
      <c r="A84" s="16" t="s">
        <v>39</v>
      </c>
      <c r="B84" s="5">
        <v>94</v>
      </c>
      <c r="C84" s="33"/>
      <c r="D84" s="5">
        <v>0</v>
      </c>
      <c r="E84" s="15">
        <f t="shared" si="1"/>
        <v>94</v>
      </c>
    </row>
    <row r="85" spans="1:10" s="10" customFormat="1" ht="15">
      <c r="A85" s="13" t="s">
        <v>40</v>
      </c>
      <c r="B85" s="8">
        <v>585</v>
      </c>
      <c r="C85" s="32"/>
      <c r="D85" s="8">
        <v>142017</v>
      </c>
      <c r="E85" s="18">
        <f t="shared" si="1"/>
        <v>142602</v>
      </c>
      <c r="J85" s="42"/>
    </row>
    <row r="86" spans="1:5" s="10" customFormat="1" ht="15">
      <c r="A86" s="13" t="s">
        <v>41</v>
      </c>
      <c r="B86" s="8"/>
      <c r="C86" s="32"/>
      <c r="D86" s="8">
        <v>27923</v>
      </c>
      <c r="E86" s="18">
        <f t="shared" si="1"/>
        <v>27923</v>
      </c>
    </row>
    <row r="87" spans="1:5" s="10" customFormat="1" ht="15">
      <c r="A87" s="13" t="s">
        <v>42</v>
      </c>
      <c r="B87" s="8"/>
      <c r="C87" s="32"/>
      <c r="D87" s="8"/>
      <c r="E87" s="18">
        <f t="shared" si="1"/>
        <v>0</v>
      </c>
    </row>
    <row r="88" spans="1:5" ht="15">
      <c r="A88" s="16"/>
      <c r="B88" s="5"/>
      <c r="C88" s="33"/>
      <c r="D88" s="5"/>
      <c r="E88" s="15">
        <f t="shared" si="1"/>
        <v>0</v>
      </c>
    </row>
    <row r="89" spans="1:5" ht="15">
      <c r="A89" s="16"/>
      <c r="B89" s="5"/>
      <c r="C89" s="33"/>
      <c r="D89" s="5"/>
      <c r="E89" s="15">
        <f t="shared" si="1"/>
        <v>0</v>
      </c>
    </row>
    <row r="90" spans="1:5" ht="15">
      <c r="A90" s="13" t="s">
        <v>10</v>
      </c>
      <c r="B90" s="8">
        <v>2002</v>
      </c>
      <c r="C90" s="32">
        <v>40</v>
      </c>
      <c r="D90" s="8">
        <v>11095249</v>
      </c>
      <c r="E90" s="18">
        <f t="shared" si="1"/>
        <v>11097291</v>
      </c>
    </row>
    <row r="91" spans="1:5" ht="15">
      <c r="A91" s="45" t="s">
        <v>14</v>
      </c>
      <c r="B91" s="46"/>
      <c r="C91" s="46"/>
      <c r="D91" s="46"/>
      <c r="E91" s="47"/>
    </row>
    <row r="92" spans="1:5" ht="15">
      <c r="A92" s="17" t="s">
        <v>43</v>
      </c>
      <c r="B92" s="5"/>
      <c r="C92" s="33"/>
      <c r="D92" s="5"/>
      <c r="E92" s="15"/>
    </row>
    <row r="93" spans="1:5" ht="15">
      <c r="A93" s="14" t="s">
        <v>44</v>
      </c>
      <c r="B93" s="5">
        <v>2911</v>
      </c>
      <c r="C93" s="33">
        <v>1973</v>
      </c>
      <c r="D93" s="5">
        <v>13244090</v>
      </c>
      <c r="E93" s="15">
        <f aca="true" t="shared" si="2" ref="E93:E109">SUM(B93:D93)</f>
        <v>13248974</v>
      </c>
    </row>
    <row r="94" spans="1:5" ht="15">
      <c r="A94" s="14" t="s">
        <v>45</v>
      </c>
      <c r="B94" s="5"/>
      <c r="C94" s="33"/>
      <c r="D94" s="5">
        <v>0</v>
      </c>
      <c r="E94" s="15">
        <f t="shared" si="2"/>
        <v>0</v>
      </c>
    </row>
    <row r="95" spans="1:5" ht="15">
      <c r="A95" s="14" t="s">
        <v>46</v>
      </c>
      <c r="B95" s="5">
        <v>761</v>
      </c>
      <c r="C95" s="33">
        <v>86</v>
      </c>
      <c r="D95" s="5">
        <v>600044</v>
      </c>
      <c r="E95" s="15">
        <f t="shared" si="2"/>
        <v>600891</v>
      </c>
    </row>
    <row r="96" spans="1:5" ht="15">
      <c r="A96" s="14" t="s">
        <v>47</v>
      </c>
      <c r="B96" s="5">
        <v>233</v>
      </c>
      <c r="C96" s="33">
        <v>-1973</v>
      </c>
      <c r="D96" s="5">
        <v>-3671430</v>
      </c>
      <c r="E96" s="15">
        <f t="shared" si="2"/>
        <v>-3673170</v>
      </c>
    </row>
    <row r="97" spans="1:5" ht="15">
      <c r="A97" s="14" t="s">
        <v>48</v>
      </c>
      <c r="B97" s="5"/>
      <c r="C97" s="33"/>
      <c r="D97" s="5"/>
      <c r="E97" s="15">
        <f t="shared" si="2"/>
        <v>0</v>
      </c>
    </row>
    <row r="98" spans="1:5" ht="15">
      <c r="A98" s="14" t="s">
        <v>49</v>
      </c>
      <c r="B98" s="5">
        <v>-17798</v>
      </c>
      <c r="C98" s="33">
        <v>-1293</v>
      </c>
      <c r="D98" s="5">
        <v>473974</v>
      </c>
      <c r="E98" s="15">
        <f t="shared" si="2"/>
        <v>454883</v>
      </c>
    </row>
    <row r="99" spans="1:5" s="10" customFormat="1" ht="15">
      <c r="A99" s="13" t="s">
        <v>50</v>
      </c>
      <c r="B99" s="8">
        <v>-13893</v>
      </c>
      <c r="C99" s="32">
        <v>-1207</v>
      </c>
      <c r="D99" s="8">
        <v>10646678</v>
      </c>
      <c r="E99" s="18">
        <f>SUM(B99:D99)</f>
        <v>10631578</v>
      </c>
    </row>
    <row r="100" spans="1:5" s="10" customFormat="1" ht="15">
      <c r="A100" s="17" t="s">
        <v>51</v>
      </c>
      <c r="B100" s="5"/>
      <c r="C100" s="33"/>
      <c r="D100" s="5"/>
      <c r="E100" s="15">
        <f t="shared" si="2"/>
        <v>0</v>
      </c>
    </row>
    <row r="101" spans="1:5" ht="15">
      <c r="A101" s="14" t="s">
        <v>52</v>
      </c>
      <c r="B101" s="5"/>
      <c r="C101" s="33"/>
      <c r="D101" s="5">
        <v>969</v>
      </c>
      <c r="E101" s="15">
        <f t="shared" si="2"/>
        <v>969</v>
      </c>
    </row>
    <row r="102" spans="1:5" ht="15">
      <c r="A102" s="14" t="s">
        <v>53</v>
      </c>
      <c r="B102" s="5"/>
      <c r="C102" s="33"/>
      <c r="D102" s="5">
        <v>72240</v>
      </c>
      <c r="E102" s="15">
        <f t="shared" si="2"/>
        <v>72240</v>
      </c>
    </row>
    <row r="103" spans="1:5" ht="15">
      <c r="A103" s="14" t="s">
        <v>54</v>
      </c>
      <c r="B103" s="5">
        <v>224</v>
      </c>
      <c r="C103" s="33"/>
      <c r="D103" s="5">
        <v>2304</v>
      </c>
      <c r="E103" s="15">
        <f t="shared" si="2"/>
        <v>2528</v>
      </c>
    </row>
    <row r="104" spans="1:7" s="10" customFormat="1" ht="15">
      <c r="A104" s="17" t="s">
        <v>55</v>
      </c>
      <c r="B104" s="8">
        <v>224</v>
      </c>
      <c r="C104" s="32"/>
      <c r="D104" s="8">
        <v>75513</v>
      </c>
      <c r="E104" s="18">
        <f>SUM(B104:D104)</f>
        <v>75737</v>
      </c>
      <c r="F104" s="12">
        <f>SUM(F92,F97,F100)</f>
        <v>0</v>
      </c>
      <c r="G104" s="3">
        <f>SUM(G92,G97,G100)</f>
        <v>0</v>
      </c>
    </row>
    <row r="105" spans="1:5" s="10" customFormat="1" ht="15">
      <c r="A105" s="17" t="s">
        <v>56</v>
      </c>
      <c r="B105" s="29"/>
      <c r="C105" s="36"/>
      <c r="D105" s="29">
        <v>1548</v>
      </c>
      <c r="E105" s="18">
        <f t="shared" si="2"/>
        <v>1548</v>
      </c>
    </row>
    <row r="106" spans="1:5" s="10" customFormat="1" ht="15">
      <c r="A106" s="17" t="s">
        <v>57</v>
      </c>
      <c r="B106" s="29"/>
      <c r="C106" s="36"/>
      <c r="D106" s="29"/>
      <c r="E106" s="18">
        <f t="shared" si="2"/>
        <v>0</v>
      </c>
    </row>
    <row r="107" spans="1:9" s="10" customFormat="1" ht="15">
      <c r="A107" s="17" t="s">
        <v>58</v>
      </c>
      <c r="B107" s="8">
        <v>15671</v>
      </c>
      <c r="C107" s="32">
        <v>1247</v>
      </c>
      <c r="D107" s="8">
        <v>371510</v>
      </c>
      <c r="E107" s="18">
        <f t="shared" si="2"/>
        <v>388428</v>
      </c>
      <c r="I107" s="42"/>
    </row>
    <row r="108" spans="1:9" ht="15">
      <c r="A108" s="26"/>
      <c r="B108" s="6"/>
      <c r="C108" s="35"/>
      <c r="D108" s="6"/>
      <c r="E108" s="15"/>
      <c r="I108" s="4"/>
    </row>
    <row r="109" spans="1:9" ht="15" thickBot="1">
      <c r="A109" s="27" t="s">
        <v>15</v>
      </c>
      <c r="B109" s="8">
        <v>2002</v>
      </c>
      <c r="C109" s="41">
        <v>40</v>
      </c>
      <c r="D109" s="8">
        <v>11095249</v>
      </c>
      <c r="E109" s="18">
        <f t="shared" si="2"/>
        <v>11097291</v>
      </c>
      <c r="I109" s="4"/>
    </row>
  </sheetData>
  <sheetProtection/>
  <mergeCells count="6">
    <mergeCell ref="A1:E1"/>
    <mergeCell ref="A91:E91"/>
    <mergeCell ref="A5:E5"/>
    <mergeCell ref="A2:E2"/>
    <mergeCell ref="A3:E3"/>
    <mergeCell ref="K68:K69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8" r:id="rId1"/>
  <headerFooter alignWithMargins="0">
    <oddHeader>&amp;R&amp;"Times New Roman CE,Normál"&amp;9 20. számú melléklet a 14/2015.(V.29.)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Pabar Beatrix</dc:creator>
  <cp:keywords/>
  <dc:description/>
  <cp:lastModifiedBy>jdoczine</cp:lastModifiedBy>
  <cp:lastPrinted>2015-05-13T12:41:33Z</cp:lastPrinted>
  <dcterms:created xsi:type="dcterms:W3CDTF">2002-04-11T10:03:37Z</dcterms:created>
  <dcterms:modified xsi:type="dcterms:W3CDTF">2015-06-01T09:04:55Z</dcterms:modified>
  <cp:category/>
  <cp:version/>
  <cp:contentType/>
  <cp:contentStatus/>
</cp:coreProperties>
</file>