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405" windowHeight="10365" tabRatio="727" firstSheet="1" activeTab="1"/>
  </bookViews>
  <sheets>
    <sheet name="1-címrend" sheetId="1" state="hidden" r:id="rId1"/>
    <sheet name="1-önkormÖSSZESEN" sheetId="2" r:id="rId2"/>
    <sheet name="2-önkorm " sheetId="3" r:id="rId3"/>
    <sheet name="3-Óvoda" sheetId="4" r:id="rId4"/>
    <sheet name="4-tájék szocpol" sheetId="5" r:id="rId5"/>
  </sheets>
  <definedNames>
    <definedName name="_xlfn.IFERROR" hidden="1">#NAME?</definedName>
    <definedName name="_xlnm.Print_Titles" localSheetId="2">'2-önkorm '!$1:$5</definedName>
    <definedName name="_xlnm.Print_Area" localSheetId="1">'1-önkormÖSSZESEN'!$A$1:$F$150</definedName>
    <definedName name="_xlnm.Print_Area" localSheetId="2">'2-önkorm '!$A$1:$F$145</definedName>
  </definedNames>
  <calcPr fullCalcOnLoad="1"/>
</workbook>
</file>

<file path=xl/sharedStrings.xml><?xml version="1.0" encoding="utf-8"?>
<sst xmlns="http://schemas.openxmlformats.org/spreadsheetml/2006/main" count="728" uniqueCount="329">
  <si>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</si>
  <si>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</si>
  <si>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</si>
  <si>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</si>
  <si>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</si>
  <si>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</si>
  <si>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</si>
  <si>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</si>
  <si>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</si>
  <si>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</si>
  <si>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</si>
  <si>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</si>
  <si>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</si>
  <si>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Kiadási jogcímek</t>
  </si>
  <si>
    <t>Személyi  juttatások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</si>
  <si>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</si>
  <si>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</si>
  <si>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</si>
  <si>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</si>
  <si>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</si>
  <si>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</si>
  <si>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</si>
  <si>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</si>
  <si>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</si>
  <si>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</si>
  <si>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</si>
  <si>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</si>
  <si>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</si>
  <si>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</si>
  <si>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</si>
  <si>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</si>
  <si>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</si>
  <si>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</si>
  <si>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</si>
  <si>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</si>
  <si>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</si>
  <si>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</si>
  <si>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</si>
  <si>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</si>
  <si>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</si>
  <si>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</si>
  <si>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</si>
  <si>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</si>
  <si>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</si>
  <si>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</si>
  <si>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</si>
  <si>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</si>
  <si>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</si>
  <si>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</si>
  <si>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</si>
  <si>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</si>
  <si>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</si>
  <si>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</si>
  <si>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</si>
  <si>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</si>
  <si>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</si>
  <si>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</si>
  <si>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</si>
  <si>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</si>
  <si>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</si>
  <si>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</si>
  <si>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</si>
  <si>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</si>
  <si>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</si>
  <si>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</si>
  <si>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</si>
  <si>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</si>
  <si>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</si>
  <si>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</si>
  <si>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</si>
  <si>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</si>
  <si>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</si>
  <si>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</si>
  <si>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</si>
  <si>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</si>
  <si>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</si>
  <si>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</si>
  <si>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</si>
  <si>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</si>
  <si>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Költségvetési szerv megnevezése</t>
  </si>
  <si>
    <t>Száma</t>
  </si>
  <si>
    <t>Önkormányzat</t>
  </si>
  <si>
    <t>Beruházások</t>
  </si>
  <si>
    <t>8.3.</t>
  </si>
  <si>
    <t>Egyéb felhalmozási kiadások</t>
  </si>
  <si>
    <t>Költségvetési maradvány igénybevétele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</si>
  <si>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</si>
  <si>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</si>
  <si>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</si>
  <si>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</si>
  <si>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</si>
  <si>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</si>
  <si>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</si>
  <si>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</si>
  <si>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</si>
  <si>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</si>
  <si>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</si>
  <si>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</si>
  <si>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</si>
  <si>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</si>
  <si>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</si>
  <si>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</si>
  <si>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</si>
  <si>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</si>
  <si>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</si>
  <si>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</si>
  <si>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</si>
  <si>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</si>
  <si>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</si>
  <si>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</si>
  <si>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</si>
  <si>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</si>
  <si>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</si>
  <si>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</si>
  <si>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</si>
  <si>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</si>
  <si>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</si>
  <si>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</si>
  <si>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</si>
  <si>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</si>
  <si>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</si>
  <si>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</si>
  <si>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</si>
  <si>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</si>
  <si>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</si>
  <si>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</si>
  <si>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</si>
  <si>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</si>
  <si>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</si>
  <si>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</si>
  <si>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</si>
  <si>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</si>
  <si>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</si>
  <si>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</si>
  <si>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</si>
  <si>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</si>
  <si>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</si>
  <si>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</si>
  <si>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</si>
  <si>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</si>
  <si>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</si>
  <si>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</si>
  <si>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</si>
  <si>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</si>
  <si>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</si>
  <si>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</si>
  <si>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</si>
  <si>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</si>
  <si>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</si>
  <si>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</si>
  <si>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</si>
  <si>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</si>
  <si>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</si>
  <si>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</si>
  <si>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</si>
  <si>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</si>
  <si>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</si>
  <si>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</si>
  <si>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</si>
  <si>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</si>
  <si>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</si>
  <si>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</si>
  <si>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</si>
  <si>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</si>
  <si>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</si>
  <si>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</si>
  <si>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</si>
  <si>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</si>
  <si>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</si>
  <si>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</si>
  <si>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</si>
  <si>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</si>
  <si>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</si>
  <si>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</si>
  <si>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</si>
  <si>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</si>
  <si>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</si>
  <si>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</si>
  <si>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</si>
  <si>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</si>
  <si>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</si>
  <si>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</si>
  <si>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</si>
  <si>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</si>
  <si>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</si>
  <si>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</si>
  <si>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</si>
  <si>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</si>
  <si>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</si>
  <si>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</si>
  <si>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</si>
  <si>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</si>
  <si>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</si>
  <si>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</si>
  <si>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</si>
  <si>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</si>
  <si>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</si>
  <si>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</si>
  <si>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</si>
  <si>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</si>
  <si>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</si>
  <si>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</si>
  <si>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</si>
  <si>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</si>
  <si>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</si>
  <si>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</si>
  <si>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</si>
  <si>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</si>
  <si>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</si>
  <si>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</si>
  <si>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</si>
  <si>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</si>
  <si>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</si>
  <si>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</si>
  <si>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</si>
  <si>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</si>
  <si>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</si>
  <si>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</si>
  <si>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</si>
  <si>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</si>
  <si>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</si>
  <si>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</si>
  <si>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</si>
  <si>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</si>
  <si>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</si>
  <si>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</si>
  <si>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</si>
  <si>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</si>
  <si>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</si>
  <si>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</si>
  <si>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</si>
  <si>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</si>
  <si>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</si>
  <si>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</si>
  <si>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</si>
  <si>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</si>
  <si>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</si>
  <si>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</si>
  <si>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Működési célú átvett pénzeszközök</t>
  </si>
  <si>
    <t>Belföldi értékpapírok kiadásai (6.1. + … + 6.4.)</t>
  </si>
  <si>
    <t xml:space="preserve"> 10.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</si>
  <si>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</si>
  <si>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</si>
  <si>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</si>
  <si>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</si>
  <si>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</si>
  <si>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</si>
  <si>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</si>
  <si>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</si>
  <si>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</si>
  <si>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</si>
  <si>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</si>
  <si>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</si>
  <si>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</si>
  <si>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</si>
  <si>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</si>
  <si>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</si>
  <si>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</si>
  <si>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</si>
  <si>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</si>
  <si>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</si>
  <si>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</si>
  <si>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</si>
  <si>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</si>
  <si>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</si>
  <si>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</si>
  <si>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</si>
  <si>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</si>
  <si>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</si>
  <si>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</si>
  <si>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</si>
  <si>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Városi Óvodai Intézmény</t>
  </si>
  <si>
    <t>Jászfényszaru Város Gondozási Központja</t>
  </si>
  <si>
    <t>Petőfi Sándor Művelődési Ház és Könyvtár Jászfényszaru</t>
  </si>
  <si>
    <t>GAMESZ</t>
  </si>
  <si>
    <t>Ö s s z e s e n :</t>
  </si>
  <si>
    <t>Rendkívüli gyermekvédelmi támogatás</t>
  </si>
  <si>
    <t>Rendszeres szociális segély</t>
  </si>
  <si>
    <t>ezerFt-ban</t>
  </si>
  <si>
    <t>03</t>
  </si>
  <si>
    <t>Jászfényszaru Város Önkormányzat címrendje</t>
  </si>
  <si>
    <t>Cím</t>
  </si>
  <si>
    <t>Cím megnevezése</t>
  </si>
  <si>
    <t>Eredeti előirányzat</t>
  </si>
  <si>
    <t>Módosított előirányzat</t>
  </si>
  <si>
    <t>B E V É T E L E K</t>
  </si>
  <si>
    <t>1. sz. táblázat</t>
  </si>
  <si>
    <t>Bevételi jogcím</t>
  </si>
  <si>
    <t xml:space="preserve">   10.</t>
  </si>
  <si>
    <t>KÖLTSÉGVETÉSI ÉS FINANSZÍROZÁSI BEVÉTELEK ÖSSZESEN: (9+16)</t>
  </si>
  <si>
    <t>K I A D Á S O K</t>
  </si>
  <si>
    <t>2. sz. táblázat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</si>
  <si>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</si>
  <si>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</si>
  <si>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</si>
  <si>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</si>
  <si>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1. Melléklet </t>
  </si>
  <si>
    <t>Központi, irányítószervi támogatások folyósítása</t>
  </si>
  <si>
    <t>Család támogatások</t>
  </si>
  <si>
    <t>Betegséggel kapcsolatos (nem TB) ellátások</t>
  </si>
  <si>
    <t>Helyi megállapítású ápolási díj</t>
  </si>
  <si>
    <t>Foglalkoztatással, mnélküliséggel kapcs. ellátás</t>
  </si>
  <si>
    <t>Foglalkoztatást helyettesítő támogatás</t>
  </si>
  <si>
    <t>Lakhatással kapcsolatos ellátások</t>
  </si>
  <si>
    <t>Lakásfenntartási támogatás</t>
  </si>
  <si>
    <t>Bursa Hungarica</t>
  </si>
  <si>
    <t>Intézményi ellátottak pénzbeli juttatása</t>
  </si>
  <si>
    <t>Tündérkert Művészeti óvoda</t>
  </si>
  <si>
    <t>Pusztamonostor Községi Önkormányzat</t>
  </si>
  <si>
    <t>Irányítószervi (önk.) támogatás, intézményfinanszírozás</t>
  </si>
  <si>
    <t>Irányító szervi támogatások folyósítása</t>
  </si>
  <si>
    <t>2015. évi előirányzat</t>
  </si>
  <si>
    <t>Előirányzat 2015</t>
  </si>
  <si>
    <t>2015. évi eredeti előirányzatok</t>
  </si>
  <si>
    <t>2015. évi módosított előirányzat</t>
  </si>
  <si>
    <t>Egyén nem intézményi ellátások</t>
  </si>
  <si>
    <t>Önkormányzati segély</t>
  </si>
  <si>
    <t>Egyéb természetbeni ellátás</t>
  </si>
  <si>
    <t xml:space="preserve">   Értékesítési és forgalmi adók</t>
  </si>
  <si>
    <t xml:space="preserve">   Értékesítési és forgalmi adó</t>
  </si>
  <si>
    <t>Változás</t>
  </si>
  <si>
    <t>1. sz.  mód. előirányzat</t>
  </si>
  <si>
    <t xml:space="preserve">Szociálpolitikai feladatok 2015. évi eredeti és módosított előirányzatai </t>
  </si>
  <si>
    <t>Rendkívüli települési támogatás</t>
  </si>
  <si>
    <t>2. melléklet az .../2015. (…...) önkormányzati rendelethez</t>
  </si>
  <si>
    <t>1. melléklet az …./2015. (…….) önkormányzati rendelethez</t>
  </si>
  <si>
    <t>3. melléklet az …./2015. (……..) önkormányzati rendelethez</t>
  </si>
  <si>
    <t>4. melléklet az .../2015. (……..) önkormányzati rendelethez</t>
  </si>
  <si>
    <t>2. sz.  mód. előirányzat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</si>
</sst>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.0%"/>
    <numFmt numFmtId="173" formatCode="#,##0.00_ ;\-#,##0.00\ "/>
    <numFmt numFmtId="174" formatCode="0_ ;\-0\ 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Times New Roman"/>
      <family val="1"/>
    </font>
    <font>
      <i/>
      <sz val="10"/>
      <name val="Arial CE"/>
      <family val="0"/>
    </font>
    <font>
      <sz val="12"/>
      <name val="Arial CE"/>
      <family val="0"/>
    </font>
    <font>
      <b/>
      <i/>
      <sz val="10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0" borderId="10" xfId="64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vertical="center" wrapText="1" indent="1"/>
      <protection/>
    </xf>
    <xf numFmtId="0" fontId="12" fillId="0" borderId="12" xfId="64" applyFont="1" applyFill="1" applyBorder="1" applyAlignment="1" applyProtection="1">
      <alignment horizontal="left" vertical="center" wrapText="1" indent="1"/>
      <protection/>
    </xf>
    <xf numFmtId="0" fontId="12" fillId="0" borderId="13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0" xfId="64" applyFont="1" applyFill="1" applyBorder="1" applyAlignment="1" applyProtection="1">
      <alignment horizontal="left" vertical="center" wrapText="1" indent="1"/>
      <protection/>
    </xf>
    <xf numFmtId="0" fontId="11" fillId="0" borderId="15" xfId="64" applyFont="1" applyFill="1" applyBorder="1" applyAlignment="1" applyProtection="1">
      <alignment horizontal="left" vertical="center" wrapText="1" indent="1"/>
      <protection/>
    </xf>
    <xf numFmtId="0" fontId="11" fillId="0" borderId="15" xfId="64" applyFont="1" applyFill="1" applyBorder="1" applyAlignment="1" applyProtection="1">
      <alignment vertical="center" wrapText="1"/>
      <protection/>
    </xf>
    <xf numFmtId="0" fontId="11" fillId="0" borderId="16" xfId="64" applyFont="1" applyFill="1" applyBorder="1" applyAlignment="1" applyProtection="1">
      <alignment vertical="center" wrapText="1"/>
      <protection/>
    </xf>
    <xf numFmtId="0" fontId="11" fillId="0" borderId="17" xfId="6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1" fillId="0" borderId="15" xfId="64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vertical="center" wrapText="1" indent="6"/>
      <protection/>
    </xf>
    <xf numFmtId="0" fontId="6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5" xfId="0" applyFont="1" applyBorder="1" applyAlignment="1" applyProtection="1">
      <alignment horizontal="left" vertical="center" wrapText="1" indent="1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164" fontId="11" fillId="0" borderId="20" xfId="64" applyNumberFormat="1" applyFont="1" applyFill="1" applyBorder="1" applyAlignment="1" applyProtection="1">
      <alignment horizontal="right" vertical="center" wrapText="1" indent="1"/>
      <protection/>
    </xf>
    <xf numFmtId="164" fontId="11" fillId="0" borderId="21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0" applyNumberFormat="1" applyFont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3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64" applyFont="1" applyFill="1" applyBorder="1" applyAlignment="1" applyProtection="1">
      <alignment horizontal="center" vertical="center" wrapText="1"/>
      <protection/>
    </xf>
    <xf numFmtId="164" fontId="12" fillId="0" borderId="24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12" xfId="64" applyFont="1" applyFill="1" applyBorder="1" applyAlignment="1" applyProtection="1">
      <alignment horizontal="left" vertical="center" wrapText="1" indent="6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4" fillId="0" borderId="11" xfId="0" applyFont="1" applyBorder="1" applyAlignment="1" applyProtection="1">
      <alignment horizontal="left" wrapText="1" indent="1"/>
      <protection/>
    </xf>
    <xf numFmtId="0" fontId="14" fillId="0" borderId="14" xfId="0" applyFont="1" applyBorder="1" applyAlignment="1" applyProtection="1">
      <alignment horizontal="left" wrapText="1" indent="1"/>
      <protection/>
    </xf>
    <xf numFmtId="0" fontId="14" fillId="0" borderId="14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28" xfId="0" applyFont="1" applyBorder="1" applyAlignment="1" applyProtection="1">
      <alignment wrapText="1"/>
      <protection/>
    </xf>
    <xf numFmtId="164" fontId="13" fillId="0" borderId="21" xfId="0" applyNumberFormat="1" applyFont="1" applyBorder="1" applyAlignment="1" applyProtection="1" quotePrefix="1">
      <alignment horizontal="right" vertical="center" wrapText="1" indent="1"/>
      <protection/>
    </xf>
    <xf numFmtId="49" fontId="12" fillId="0" borderId="31" xfId="64" applyNumberFormat="1" applyFont="1" applyFill="1" applyBorder="1" applyAlignment="1" applyProtection="1">
      <alignment horizontal="center" vertical="center" wrapText="1"/>
      <protection/>
    </xf>
    <xf numFmtId="49" fontId="12" fillId="0" borderId="32" xfId="64" applyNumberFormat="1" applyFont="1" applyFill="1" applyBorder="1" applyAlignment="1" applyProtection="1">
      <alignment horizontal="center" vertical="center" wrapText="1"/>
      <protection/>
    </xf>
    <xf numFmtId="49" fontId="12" fillId="0" borderId="33" xfId="64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4" fillId="0" borderId="31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 wrapText="1"/>
      <protection/>
    </xf>
    <xf numFmtId="0" fontId="14" fillId="0" borderId="33" xfId="0" applyFont="1" applyBorder="1" applyAlignment="1" applyProtection="1">
      <alignment horizontal="center" wrapText="1"/>
      <protection/>
    </xf>
    <xf numFmtId="0" fontId="15" fillId="0" borderId="34" xfId="0" applyFont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2" fillId="0" borderId="35" xfId="64" applyNumberFormat="1" applyFont="1" applyFill="1" applyBorder="1" applyAlignment="1" applyProtection="1">
      <alignment horizontal="center" vertical="center" wrapText="1"/>
      <protection/>
    </xf>
    <xf numFmtId="49" fontId="12" fillId="0" borderId="36" xfId="64" applyNumberFormat="1" applyFont="1" applyFill="1" applyBorder="1" applyAlignment="1" applyProtection="1">
      <alignment horizontal="center" vertical="center" wrapText="1"/>
      <protection/>
    </xf>
    <xf numFmtId="49" fontId="12" fillId="0" borderId="37" xfId="64" applyNumberFormat="1" applyFont="1" applyFill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164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9" fillId="0" borderId="0" xfId="59">
      <alignment/>
      <protection/>
    </xf>
    <xf numFmtId="0" fontId="19" fillId="0" borderId="0" xfId="59" applyBorder="1">
      <alignment/>
      <protection/>
    </xf>
    <xf numFmtId="0" fontId="20" fillId="0" borderId="0" xfId="59" applyFont="1" applyBorder="1" applyAlignment="1">
      <alignment horizontal="center"/>
      <protection/>
    </xf>
    <xf numFmtId="0" fontId="19" fillId="0" borderId="0" xfId="59" applyFill="1">
      <alignment/>
      <protection/>
    </xf>
    <xf numFmtId="0" fontId="21" fillId="0" borderId="0" xfId="59" applyFont="1" applyFill="1" applyBorder="1">
      <alignment/>
      <protection/>
    </xf>
    <xf numFmtId="49" fontId="21" fillId="0" borderId="0" xfId="59" applyNumberFormat="1" applyFont="1" applyBorder="1" applyAlignment="1">
      <alignment horizontal="center"/>
      <protection/>
    </xf>
    <xf numFmtId="0" fontId="21" fillId="0" borderId="0" xfId="59" applyFont="1" applyBorder="1">
      <alignment/>
      <protection/>
    </xf>
    <xf numFmtId="49" fontId="21" fillId="0" borderId="0" xfId="59" applyNumberFormat="1" applyFont="1" applyFill="1" applyBorder="1" applyAlignment="1">
      <alignment horizontal="center"/>
      <protection/>
    </xf>
    <xf numFmtId="0" fontId="21" fillId="0" borderId="0" xfId="59" applyFont="1" applyBorder="1" applyAlignment="1">
      <alignment wrapText="1"/>
      <protection/>
    </xf>
    <xf numFmtId="0" fontId="20" fillId="0" borderId="0" xfId="59" applyFont="1" applyBorder="1" applyAlignment="1">
      <alignment/>
      <protection/>
    </xf>
    <xf numFmtId="0" fontId="24" fillId="0" borderId="0" xfId="59" applyFont="1">
      <alignment/>
      <protection/>
    </xf>
    <xf numFmtId="172" fontId="20" fillId="0" borderId="0" xfId="59" applyNumberFormat="1" applyFont="1" applyBorder="1" applyAlignment="1">
      <alignment/>
      <protection/>
    </xf>
    <xf numFmtId="0" fontId="24" fillId="0" borderId="0" xfId="59" applyFont="1">
      <alignment/>
      <protection/>
    </xf>
    <xf numFmtId="166" fontId="19" fillId="0" borderId="11" xfId="48" applyNumberFormat="1" applyFont="1" applyBorder="1" applyAlignment="1">
      <alignment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21" fillId="0" borderId="11" xfId="59" applyFont="1" applyFill="1" applyBorder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horizontal="right" vertical="center" wrapText="1" indent="1"/>
      <protection/>
    </xf>
    <xf numFmtId="0" fontId="11" fillId="0" borderId="28" xfId="64" applyFont="1" applyFill="1" applyBorder="1" applyAlignment="1" applyProtection="1">
      <alignment horizontal="left" vertical="center" wrapText="1" indent="1"/>
      <protection/>
    </xf>
    <xf numFmtId="0" fontId="12" fillId="0" borderId="27" xfId="64" applyFont="1" applyFill="1" applyBorder="1" applyAlignment="1" applyProtection="1">
      <alignment horizontal="left" vertical="center" wrapText="1" indent="1"/>
      <protection/>
    </xf>
    <xf numFmtId="0" fontId="11" fillId="0" borderId="16" xfId="64" applyFont="1" applyFill="1" applyBorder="1" applyAlignment="1" applyProtection="1">
      <alignment horizontal="left" vertical="center" wrapText="1" indent="1"/>
      <protection/>
    </xf>
    <xf numFmtId="0" fontId="21" fillId="0" borderId="11" xfId="59" applyFont="1" applyFill="1" applyBorder="1" applyAlignment="1">
      <alignment horizontal="center"/>
      <protection/>
    </xf>
    <xf numFmtId="49" fontId="21" fillId="0" borderId="11" xfId="59" applyNumberFormat="1" applyFont="1" applyBorder="1" applyAlignment="1">
      <alignment horizontal="center"/>
      <protection/>
    </xf>
    <xf numFmtId="0" fontId="21" fillId="0" borderId="11" xfId="59" applyFont="1" applyBorder="1">
      <alignment/>
      <protection/>
    </xf>
    <xf numFmtId="0" fontId="12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23" xfId="64" applyFont="1" applyFill="1" applyBorder="1" applyAlignment="1" applyProtection="1">
      <alignment horizontal="left" vertical="center" wrapText="1" indent="1"/>
      <protection/>
    </xf>
    <xf numFmtId="0" fontId="12" fillId="0" borderId="26" xfId="64" applyFont="1" applyFill="1" applyBorder="1" applyAlignment="1" applyProtection="1">
      <alignment horizontal="left" vertical="center" wrapText="1" indent="1"/>
      <protection/>
    </xf>
    <xf numFmtId="0" fontId="12" fillId="0" borderId="39" xfId="64" applyFont="1" applyFill="1" applyBorder="1" applyAlignment="1" applyProtection="1">
      <alignment horizontal="left" vertical="center" wrapText="1" indent="1"/>
      <protection/>
    </xf>
    <xf numFmtId="0" fontId="12" fillId="0" borderId="40" xfId="64" applyFont="1" applyFill="1" applyBorder="1" applyAlignment="1" applyProtection="1">
      <alignment horizontal="left" vertical="center" wrapText="1" indent="1"/>
      <protection/>
    </xf>
    <xf numFmtId="164" fontId="11" fillId="0" borderId="4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64" applyFont="1" applyFill="1" applyBorder="1" applyAlignment="1" applyProtection="1">
      <alignment horizontal="left" vertical="center" wrapText="1" indent="1"/>
      <protection/>
    </xf>
    <xf numFmtId="0" fontId="12" fillId="0" borderId="40" xfId="64" applyFont="1" applyFill="1" applyBorder="1" applyAlignment="1" applyProtection="1">
      <alignment horizontal="left" indent="6"/>
      <protection/>
    </xf>
    <xf numFmtId="0" fontId="12" fillId="0" borderId="40" xfId="64" applyFont="1" applyFill="1" applyBorder="1" applyAlignment="1" applyProtection="1">
      <alignment horizontal="left" vertical="center" wrapText="1" indent="6"/>
      <protection/>
    </xf>
    <xf numFmtId="0" fontId="12" fillId="0" borderId="43" xfId="64" applyFont="1" applyFill="1" applyBorder="1" applyAlignment="1" applyProtection="1">
      <alignment horizontal="left" vertical="center" wrapText="1" indent="6"/>
      <protection/>
    </xf>
    <xf numFmtId="0" fontId="12" fillId="0" borderId="44" xfId="64" applyFont="1" applyFill="1" applyBorder="1" applyAlignment="1" applyProtection="1">
      <alignment horizontal="left" vertical="center" wrapText="1" indent="6"/>
      <protection/>
    </xf>
    <xf numFmtId="164" fontId="12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64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9" xfId="0" applyFont="1" applyFill="1" applyBorder="1" applyAlignment="1" applyProtection="1">
      <alignment horizontal="right"/>
      <protection/>
    </xf>
    <xf numFmtId="0" fontId="2" fillId="0" borderId="0" xfId="64" applyFill="1" applyProtection="1">
      <alignment/>
      <protection/>
    </xf>
    <xf numFmtId="0" fontId="4" fillId="0" borderId="49" xfId="0" applyFont="1" applyFill="1" applyBorder="1" applyAlignment="1" applyProtection="1">
      <alignment horizontal="right" vertical="center"/>
      <protection/>
    </xf>
    <xf numFmtId="0" fontId="12" fillId="0" borderId="0" xfId="64" applyFont="1" applyFill="1" applyProtection="1">
      <alignment/>
      <protection/>
    </xf>
    <xf numFmtId="0" fontId="11" fillId="0" borderId="17" xfId="64" applyFont="1" applyFill="1" applyBorder="1" applyAlignment="1" applyProtection="1">
      <alignment horizontal="left" vertical="center" wrapText="1" indent="1"/>
      <protection/>
    </xf>
    <xf numFmtId="0" fontId="0" fillId="0" borderId="0" xfId="64" applyFont="1" applyFill="1" applyProtection="1">
      <alignment/>
      <protection/>
    </xf>
    <xf numFmtId="49" fontId="12" fillId="0" borderId="31" xfId="64" applyNumberFormat="1" applyFont="1" applyFill="1" applyBorder="1" applyAlignment="1" applyProtection="1">
      <alignment horizontal="left" vertical="center" wrapText="1" indent="1"/>
      <protection/>
    </xf>
    <xf numFmtId="49" fontId="12" fillId="0" borderId="32" xfId="64" applyNumberFormat="1" applyFont="1" applyFill="1" applyBorder="1" applyAlignment="1" applyProtection="1">
      <alignment horizontal="left" vertical="center" wrapText="1" indent="1"/>
      <protection/>
    </xf>
    <xf numFmtId="49" fontId="12" fillId="0" borderId="33" xfId="64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0" applyFont="1" applyBorder="1" applyAlignment="1" applyProtection="1">
      <alignment wrapText="1"/>
      <protection/>
    </xf>
    <xf numFmtId="0" fontId="14" fillId="0" borderId="31" xfId="0" applyFont="1" applyBorder="1" applyAlignment="1" applyProtection="1">
      <alignment wrapText="1"/>
      <protection/>
    </xf>
    <xf numFmtId="0" fontId="14" fillId="0" borderId="32" xfId="0" applyFont="1" applyBorder="1" applyAlignment="1" applyProtection="1">
      <alignment wrapText="1"/>
      <protection/>
    </xf>
    <xf numFmtId="0" fontId="14" fillId="0" borderId="33" xfId="0" applyFont="1" applyBorder="1" applyAlignment="1" applyProtection="1">
      <alignment wrapText="1"/>
      <protection/>
    </xf>
    <xf numFmtId="0" fontId="15" fillId="0" borderId="34" xfId="0" applyFont="1" applyBorder="1" applyAlignment="1" applyProtection="1">
      <alignment wrapText="1"/>
      <protection/>
    </xf>
    <xf numFmtId="0" fontId="5" fillId="0" borderId="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vertical="center" wrapText="1"/>
      <protection/>
    </xf>
    <xf numFmtId="164" fontId="5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4" applyFill="1" applyAlignment="1" applyProtection="1">
      <alignment/>
      <protection/>
    </xf>
    <xf numFmtId="0" fontId="11" fillId="0" borderId="30" xfId="64" applyFont="1" applyFill="1" applyBorder="1" applyAlignment="1" applyProtection="1">
      <alignment horizontal="left" vertical="center" wrapText="1" indent="1"/>
      <protection/>
    </xf>
    <xf numFmtId="49" fontId="12" fillId="0" borderId="35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indent="6"/>
      <protection/>
    </xf>
    <xf numFmtId="49" fontId="12" fillId="0" borderId="36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6"/>
      <protection/>
    </xf>
    <xf numFmtId="49" fontId="12" fillId="0" borderId="37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64" applyFont="1" applyFill="1" applyBorder="1" applyAlignment="1" applyProtection="1">
      <alignment horizontal="left" vertical="center" wrapText="1" indent="6"/>
      <protection/>
    </xf>
    <xf numFmtId="0" fontId="5" fillId="0" borderId="0" xfId="64" applyFont="1" applyFill="1" applyProtection="1">
      <alignment/>
      <protection/>
    </xf>
    <xf numFmtId="0" fontId="15" fillId="0" borderId="34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166" fontId="24" fillId="0" borderId="0" xfId="59" applyNumberFormat="1" applyFont="1">
      <alignment/>
      <protection/>
    </xf>
    <xf numFmtId="164" fontId="12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8" xfId="0" applyFont="1" applyBorder="1" applyAlignment="1" applyProtection="1">
      <alignment horizontal="left" vertical="center" wrapText="1" indent="1"/>
      <protection/>
    </xf>
    <xf numFmtId="49" fontId="12" fillId="0" borderId="11" xfId="64" applyNumberFormat="1" applyFont="1" applyFill="1" applyBorder="1" applyAlignment="1" applyProtection="1">
      <alignment horizontal="center" vertical="center" wrapText="1"/>
      <protection/>
    </xf>
    <xf numFmtId="164" fontId="12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64" applyFont="1" applyFill="1" applyBorder="1" applyAlignment="1" applyProtection="1">
      <alignment horizontal="center" vertical="center" wrapText="1"/>
      <protection/>
    </xf>
    <xf numFmtId="166" fontId="25" fillId="0" borderId="13" xfId="48" applyNumberFormat="1" applyFont="1" applyBorder="1" applyAlignment="1">
      <alignment/>
    </xf>
    <xf numFmtId="0" fontId="20" fillId="0" borderId="35" xfId="59" applyFont="1" applyBorder="1">
      <alignment/>
      <protection/>
    </xf>
    <xf numFmtId="0" fontId="20" fillId="0" borderId="32" xfId="59" applyFont="1" applyBorder="1">
      <alignment/>
      <protection/>
    </xf>
    <xf numFmtId="166" fontId="25" fillId="0" borderId="11" xfId="48" applyNumberFormat="1" applyFont="1" applyBorder="1" applyAlignment="1">
      <alignment/>
    </xf>
    <xf numFmtId="0" fontId="20" fillId="0" borderId="32" xfId="59" applyFont="1" applyFill="1" applyBorder="1">
      <alignment/>
      <protection/>
    </xf>
    <xf numFmtId="166" fontId="19" fillId="0" borderId="14" xfId="48" applyNumberFormat="1" applyFont="1" applyBorder="1" applyAlignment="1">
      <alignment/>
    </xf>
    <xf numFmtId="0" fontId="19" fillId="0" borderId="33" xfId="59" applyFont="1" applyFill="1" applyBorder="1">
      <alignment/>
      <protection/>
    </xf>
    <xf numFmtId="0" fontId="20" fillId="0" borderId="17" xfId="59" applyFont="1" applyFill="1" applyBorder="1" applyAlignment="1">
      <alignment horizontal="right"/>
      <protection/>
    </xf>
    <xf numFmtId="166" fontId="20" fillId="0" borderId="51" xfId="59" applyNumberFormat="1" applyFont="1" applyFill="1" applyBorder="1">
      <alignment/>
      <protection/>
    </xf>
    <xf numFmtId="0" fontId="6" fillId="0" borderId="52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6" fillId="0" borderId="53" xfId="63" applyFont="1" applyFill="1" applyBorder="1" applyAlignment="1" applyProtection="1">
      <alignment horizontal="center" vertical="center" wrapText="1"/>
      <protection/>
    </xf>
    <xf numFmtId="0" fontId="6" fillId="0" borderId="27" xfId="63" applyFont="1" applyFill="1" applyBorder="1" applyAlignment="1" applyProtection="1">
      <alignment horizontal="center" vertical="center"/>
      <protection/>
    </xf>
    <xf numFmtId="0" fontId="6" fillId="0" borderId="26" xfId="63" applyFont="1" applyFill="1" applyBorder="1" applyAlignment="1" applyProtection="1">
      <alignment horizontal="center" vertical="center" wrapText="1"/>
      <protection/>
    </xf>
    <xf numFmtId="0" fontId="6" fillId="0" borderId="27" xfId="63" applyFont="1" applyFill="1" applyBorder="1" applyAlignment="1" applyProtection="1">
      <alignment horizontal="center" vertical="center" wrapText="1"/>
      <protection/>
    </xf>
    <xf numFmtId="0" fontId="6" fillId="0" borderId="29" xfId="63" applyFont="1" applyFill="1" applyBorder="1" applyAlignment="1" applyProtection="1">
      <alignment horizontal="center" vertical="center" wrapText="1"/>
      <protection/>
    </xf>
    <xf numFmtId="0" fontId="6" fillId="0" borderId="16" xfId="63" applyFont="1" applyFill="1" applyBorder="1" applyAlignment="1" applyProtection="1">
      <alignment horizontal="center" vertical="center" wrapText="1"/>
      <protection/>
    </xf>
    <xf numFmtId="0" fontId="11" fillId="0" borderId="30" xfId="63" applyFont="1" applyFill="1" applyBorder="1" applyAlignment="1" applyProtection="1">
      <alignment horizontal="center" vertical="center" wrapText="1"/>
      <protection/>
    </xf>
    <xf numFmtId="0" fontId="11" fillId="0" borderId="16" xfId="63" applyFont="1" applyFill="1" applyBorder="1" applyAlignment="1" applyProtection="1">
      <alignment horizontal="left" vertical="center" wrapText="1" indent="1"/>
      <protection/>
    </xf>
    <xf numFmtId="49" fontId="12" fillId="0" borderId="35" xfId="63" applyNumberFormat="1" applyFont="1" applyFill="1" applyBorder="1" applyAlignment="1" applyProtection="1">
      <alignment horizontal="center" vertical="center" wrapText="1"/>
      <protection/>
    </xf>
    <xf numFmtId="49" fontId="12" fillId="0" borderId="32" xfId="63" applyNumberFormat="1" applyFont="1" applyFill="1" applyBorder="1" applyAlignment="1" applyProtection="1">
      <alignment horizontal="center" vertical="center" wrapText="1"/>
      <protection/>
    </xf>
    <xf numFmtId="49" fontId="12" fillId="0" borderId="37" xfId="63" applyNumberFormat="1" applyFont="1" applyFill="1" applyBorder="1" applyAlignment="1" applyProtection="1">
      <alignment horizontal="center" vertical="center" wrapText="1"/>
      <protection/>
    </xf>
    <xf numFmtId="0" fontId="11" fillId="0" borderId="34" xfId="63" applyFont="1" applyFill="1" applyBorder="1" applyAlignment="1" applyProtection="1">
      <alignment horizontal="center" vertical="center" wrapText="1"/>
      <protection/>
    </xf>
    <xf numFmtId="0" fontId="11" fillId="0" borderId="28" xfId="63" applyFont="1" applyFill="1" applyBorder="1" applyAlignment="1" applyProtection="1">
      <alignment horizontal="left" vertical="center" wrapText="1" indent="1"/>
      <protection/>
    </xf>
    <xf numFmtId="0" fontId="11" fillId="0" borderId="17" xfId="63" applyFont="1" applyFill="1" applyBorder="1" applyAlignment="1" applyProtection="1">
      <alignment horizontal="center" vertical="center" wrapText="1"/>
      <protection/>
    </xf>
    <xf numFmtId="0" fontId="11" fillId="0" borderId="17" xfId="63" applyFont="1" applyFill="1" applyBorder="1" applyAlignment="1" applyProtection="1">
      <alignment horizontal="center" vertical="center" wrapText="1"/>
      <protection/>
    </xf>
    <xf numFmtId="0" fontId="15" fillId="0" borderId="17" xfId="63" applyFont="1" applyFill="1" applyBorder="1" applyAlignment="1" applyProtection="1">
      <alignment horizontal="center" vertical="center" wrapText="1"/>
      <protection/>
    </xf>
    <xf numFmtId="0" fontId="17" fillId="0" borderId="51" xfId="63" applyFont="1" applyFill="1" applyBorder="1" applyAlignment="1" applyProtection="1">
      <alignment horizontal="left" wrapText="1" indent="1"/>
      <protection/>
    </xf>
    <xf numFmtId="0" fontId="12" fillId="0" borderId="0" xfId="63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left" vertical="center" wrapText="1" indent="1"/>
      <protection/>
    </xf>
    <xf numFmtId="1" fontId="11" fillId="0" borderId="0" xfId="63" applyNumberFormat="1" applyFont="1" applyFill="1" applyBorder="1" applyAlignment="1" applyProtection="1">
      <alignment horizontal="right" vertical="center" wrapText="1" indent="1"/>
      <protection/>
    </xf>
    <xf numFmtId="1" fontId="1" fillId="0" borderId="0" xfId="63" applyNumberFormat="1" applyFont="1" applyFill="1" applyAlignment="1" applyProtection="1">
      <alignment vertical="center" wrapText="1"/>
      <protection/>
    </xf>
    <xf numFmtId="0" fontId="12" fillId="0" borderId="0" xfId="63" applyFont="1" applyFill="1" applyAlignment="1" applyProtection="1">
      <alignment horizontal="left" vertical="center" wrapText="1"/>
      <protection/>
    </xf>
    <xf numFmtId="0" fontId="12" fillId="0" borderId="0" xfId="63" applyFont="1" applyFill="1" applyAlignment="1" applyProtection="1">
      <alignment vertical="center" wrapText="1"/>
      <protection/>
    </xf>
    <xf numFmtId="1" fontId="12" fillId="0" borderId="0" xfId="63" applyNumberFormat="1" applyFont="1" applyFill="1" applyAlignment="1" applyProtection="1">
      <alignment horizontal="right" vertical="center" wrapText="1" indent="1"/>
      <protection/>
    </xf>
    <xf numFmtId="0" fontId="0" fillId="0" borderId="0" xfId="63">
      <alignment/>
      <protection/>
    </xf>
    <xf numFmtId="0" fontId="11" fillId="0" borderId="30" xfId="63" applyFont="1" applyFill="1" applyBorder="1" applyAlignment="1" applyProtection="1">
      <alignment horizontal="center" vertical="center" wrapText="1"/>
      <protection/>
    </xf>
    <xf numFmtId="0" fontId="11" fillId="0" borderId="34" xfId="63" applyFont="1" applyFill="1" applyBorder="1" applyAlignment="1" applyProtection="1">
      <alignment horizontal="center" vertical="center" wrapText="1"/>
      <protection/>
    </xf>
    <xf numFmtId="0" fontId="6" fillId="0" borderId="54" xfId="63" applyFont="1" applyFill="1" applyBorder="1" applyAlignment="1" applyProtection="1">
      <alignment horizontal="left" vertical="center" wrapText="1" indent="1"/>
      <protection/>
    </xf>
    <xf numFmtId="1" fontId="0" fillId="0" borderId="0" xfId="63" applyNumberFormat="1" applyFill="1" applyAlignment="1" applyProtection="1">
      <alignment horizontal="right" vertical="center" wrapText="1" inden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" fontId="18" fillId="0" borderId="49" xfId="63" applyNumberFormat="1" applyFont="1" applyFill="1" applyBorder="1" applyAlignment="1" applyProtection="1">
      <alignment vertical="top"/>
      <protection/>
    </xf>
    <xf numFmtId="0" fontId="23" fillId="0" borderId="0" xfId="59" applyFont="1" applyBorder="1" applyAlignment="1">
      <alignment/>
      <protection/>
    </xf>
    <xf numFmtId="1" fontId="18" fillId="0" borderId="0" xfId="63" applyNumberFormat="1" applyFont="1" applyFill="1" applyBorder="1" applyAlignment="1" applyProtection="1">
      <alignment vertical="top"/>
      <protection/>
    </xf>
    <xf numFmtId="0" fontId="19" fillId="0" borderId="32" xfId="59" applyFont="1" applyBorder="1">
      <alignment/>
      <protection/>
    </xf>
    <xf numFmtId="0" fontId="19" fillId="0" borderId="32" xfId="59" applyFont="1" applyFill="1" applyBorder="1">
      <alignment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164" fontId="12" fillId="0" borderId="55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2" fontId="6" fillId="0" borderId="27" xfId="0" applyNumberFormat="1" applyFont="1" applyFill="1" applyBorder="1" applyAlignment="1" applyProtection="1">
      <alignment horizontal="center" vertical="center" wrapText="1"/>
      <protection/>
    </xf>
    <xf numFmtId="2" fontId="1" fillId="0" borderId="0" xfId="63" applyNumberFormat="1" applyFont="1" applyFill="1" applyAlignment="1" applyProtection="1">
      <alignment vertical="center" wrapText="1"/>
      <protection/>
    </xf>
    <xf numFmtId="2" fontId="0" fillId="0" borderId="0" xfId="63" applyNumberFormat="1">
      <alignment/>
      <protection/>
    </xf>
    <xf numFmtId="2" fontId="0" fillId="0" borderId="0" xfId="63" applyNumberFormat="1" applyFill="1" applyAlignment="1" applyProtection="1">
      <alignment horizontal="right" vertical="center" wrapText="1" indent="1"/>
      <protection/>
    </xf>
    <xf numFmtId="2" fontId="0" fillId="0" borderId="0" xfId="0" applyNumberFormat="1" applyAlignment="1">
      <alignment/>
    </xf>
    <xf numFmtId="3" fontId="11" fillId="0" borderId="21" xfId="63" applyNumberFormat="1" applyFont="1" applyFill="1" applyBorder="1" applyAlignment="1" applyProtection="1">
      <alignment horizontal="right" vertical="center" wrapText="1" indent="1"/>
      <protection/>
    </xf>
    <xf numFmtId="3" fontId="12" fillId="0" borderId="55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7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50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50" xfId="63" applyNumberFormat="1" applyFont="1" applyFill="1" applyBorder="1" applyAlignment="1" applyProtection="1">
      <alignment horizontal="right" vertical="center" wrapText="1" indent="1"/>
      <protection/>
    </xf>
    <xf numFmtId="3" fontId="11" fillId="0" borderId="48" xfId="63" applyNumberFormat="1" applyFont="1" applyFill="1" applyBorder="1" applyAlignment="1" applyProtection="1">
      <alignment horizontal="right" vertical="center" wrapText="1" indent="1"/>
      <protection/>
    </xf>
    <xf numFmtId="3" fontId="11" fillId="0" borderId="50" xfId="63" applyNumberFormat="1" applyFont="1" applyFill="1" applyBorder="1" applyAlignment="1" applyProtection="1">
      <alignment horizontal="right" vertical="center" wrapText="1" indent="1"/>
      <protection/>
    </xf>
    <xf numFmtId="3" fontId="11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9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5" xfId="63" applyNumberFormat="1" applyFont="1" applyFill="1" applyBorder="1" applyAlignment="1" applyProtection="1">
      <alignment horizontal="right" vertical="center" wrapText="1" indent="1"/>
      <protection/>
    </xf>
    <xf numFmtId="3" fontId="11" fillId="0" borderId="21" xfId="63" applyNumberFormat="1" applyFont="1" applyFill="1" applyBorder="1" applyAlignment="1" applyProtection="1">
      <alignment horizontal="right" vertical="center" wrapText="1" indent="1"/>
      <protection/>
    </xf>
    <xf numFmtId="3" fontId="21" fillId="0" borderId="0" xfId="59" applyNumberFormat="1" applyFont="1" applyBorder="1">
      <alignment/>
      <protection/>
    </xf>
    <xf numFmtId="3" fontId="6" fillId="0" borderId="27" xfId="0" applyNumberFormat="1" applyFont="1" applyFill="1" applyBorder="1" applyAlignment="1" applyProtection="1">
      <alignment horizontal="center" vertical="center" wrapText="1"/>
      <protection/>
    </xf>
    <xf numFmtId="3" fontId="24" fillId="0" borderId="0" xfId="59" applyNumberFormat="1" applyFont="1">
      <alignment/>
      <protection/>
    </xf>
    <xf numFmtId="3" fontId="19" fillId="0" borderId="0" xfId="59" applyNumberFormat="1">
      <alignment/>
      <protection/>
    </xf>
    <xf numFmtId="3" fontId="25" fillId="0" borderId="23" xfId="48" applyNumberFormat="1" applyFont="1" applyBorder="1" applyAlignment="1">
      <alignment/>
    </xf>
    <xf numFmtId="3" fontId="23" fillId="0" borderId="23" xfId="48" applyNumberFormat="1" applyFont="1" applyBorder="1" applyAlignment="1">
      <alignment/>
    </xf>
    <xf numFmtId="3" fontId="4" fillId="0" borderId="49" xfId="0" applyNumberFormat="1" applyFont="1" applyFill="1" applyBorder="1" applyAlignment="1" applyProtection="1">
      <alignment horizontal="right" vertical="center"/>
      <protection/>
    </xf>
    <xf numFmtId="3" fontId="11" fillId="0" borderId="21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8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0" xfId="64" applyNumberFormat="1" applyFont="1" applyFill="1" applyBorder="1" applyAlignment="1" applyProtection="1">
      <alignment horizontal="right" vertical="center" wrapText="1" indent="1"/>
      <protection/>
    </xf>
    <xf numFmtId="3" fontId="4" fillId="0" borderId="49" xfId="0" applyNumberFormat="1" applyFont="1" applyFill="1" applyBorder="1" applyAlignment="1" applyProtection="1">
      <alignment horizontal="right"/>
      <protection/>
    </xf>
    <xf numFmtId="3" fontId="12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1" xfId="0" applyNumberFormat="1" applyFont="1" applyBorder="1" applyAlignment="1" applyProtection="1">
      <alignment horizontal="right" vertical="center" wrapText="1" indent="1"/>
      <protection/>
    </xf>
    <xf numFmtId="3" fontId="2" fillId="0" borderId="0" xfId="64" applyNumberFormat="1" applyFont="1" applyFill="1" applyAlignment="1" applyProtection="1">
      <alignment horizontal="right" vertical="center" indent="1"/>
      <protection/>
    </xf>
    <xf numFmtId="3" fontId="2" fillId="0" borderId="0" xfId="64" applyNumberFormat="1" applyFill="1" applyProtection="1">
      <alignment/>
      <protection/>
    </xf>
    <xf numFmtId="3" fontId="11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7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59" applyFont="1" applyBorder="1" applyAlignment="1">
      <alignment horizontal="right"/>
      <protection/>
    </xf>
    <xf numFmtId="164" fontId="16" fillId="0" borderId="49" xfId="64" applyNumberFormat="1" applyFont="1" applyFill="1" applyBorder="1" applyAlignment="1" applyProtection="1">
      <alignment horizontal="left"/>
      <protection/>
    </xf>
    <xf numFmtId="0" fontId="6" fillId="0" borderId="30" xfId="64" applyFont="1" applyFill="1" applyBorder="1" applyAlignment="1" applyProtection="1">
      <alignment horizontal="center" vertical="center" wrapText="1"/>
      <protection/>
    </xf>
    <xf numFmtId="0" fontId="6" fillId="0" borderId="34" xfId="64" applyFont="1" applyFill="1" applyBorder="1" applyAlignment="1" applyProtection="1">
      <alignment horizontal="center" vertical="center" wrapText="1"/>
      <protection/>
    </xf>
    <xf numFmtId="0" fontId="6" fillId="0" borderId="16" xfId="64" applyFont="1" applyFill="1" applyBorder="1" applyAlignment="1" applyProtection="1">
      <alignment horizontal="center" vertical="center" wrapText="1"/>
      <protection/>
    </xf>
    <xf numFmtId="0" fontId="6" fillId="0" borderId="28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0" xfId="64" applyFont="1" applyFill="1" applyBorder="1" applyAlignment="1" applyProtection="1">
      <alignment horizontal="center" vertical="center" wrapText="1"/>
      <protection/>
    </xf>
    <xf numFmtId="0" fontId="11" fillId="0" borderId="54" xfId="64" applyFont="1" applyFill="1" applyBorder="1" applyAlignment="1" applyProtection="1">
      <alignment horizontal="center" vertical="center" wrapText="1"/>
      <protection/>
    </xf>
    <xf numFmtId="0" fontId="11" fillId="0" borderId="60" xfId="64" applyFont="1" applyFill="1" applyBorder="1" applyAlignment="1" applyProtection="1">
      <alignment horizontal="center" vertical="center" wrapText="1"/>
      <protection/>
    </xf>
    <xf numFmtId="164" fontId="16" fillId="0" borderId="49" xfId="64" applyNumberFormat="1" applyFont="1" applyFill="1" applyBorder="1" applyAlignment="1" applyProtection="1">
      <alignment horizontal="left" vertical="center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0" fontId="6" fillId="0" borderId="61" xfId="64" applyFont="1" applyFill="1" applyBorder="1" applyAlignment="1" applyProtection="1">
      <alignment horizontal="center" vertical="center" wrapText="1"/>
      <protection/>
    </xf>
    <xf numFmtId="0" fontId="6" fillId="0" borderId="62" xfId="64" applyFont="1" applyFill="1" applyBorder="1" applyAlignment="1" applyProtection="1">
      <alignment horizontal="center" vertical="center" wrapText="1"/>
      <protection/>
    </xf>
    <xf numFmtId="0" fontId="6" fillId="0" borderId="63" xfId="64" applyFont="1" applyFill="1" applyBorder="1" applyAlignment="1" applyProtection="1">
      <alignment horizontal="center" vertical="center" wrapText="1"/>
      <protection/>
    </xf>
    <xf numFmtId="0" fontId="6" fillId="0" borderId="64" xfId="64" applyFont="1" applyFill="1" applyBorder="1" applyAlignment="1" applyProtection="1">
      <alignment horizontal="center" vertical="center" wrapText="1"/>
      <protection/>
    </xf>
    <xf numFmtId="1" fontId="18" fillId="0" borderId="0" xfId="63" applyNumberFormat="1" applyFont="1" applyFill="1" applyBorder="1" applyAlignment="1" applyProtection="1">
      <alignment horizontal="right" vertical="top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 quotePrefix="1">
      <alignment horizontal="center" vertical="center"/>
      <protection/>
    </xf>
    <xf numFmtId="0" fontId="4" fillId="0" borderId="65" xfId="0" applyFont="1" applyFill="1" applyBorder="1" applyAlignment="1" applyProtection="1">
      <alignment horizontal="right"/>
      <protection/>
    </xf>
    <xf numFmtId="1" fontId="18" fillId="0" borderId="49" xfId="63" applyNumberFormat="1" applyFont="1" applyFill="1" applyBorder="1" applyAlignment="1" applyProtection="1">
      <alignment horizontal="right" vertical="top"/>
      <protection/>
    </xf>
    <xf numFmtId="49" fontId="6" fillId="0" borderId="13" xfId="63" applyNumberFormat="1" applyFont="1" applyFill="1" applyBorder="1" applyAlignment="1" applyProtection="1">
      <alignment horizontal="center" vertical="center"/>
      <protection/>
    </xf>
    <xf numFmtId="49" fontId="6" fillId="0" borderId="22" xfId="63" applyNumberFormat="1" applyFont="1" applyFill="1" applyBorder="1" applyAlignment="1" applyProtection="1">
      <alignment horizontal="center" vertical="center"/>
      <protection/>
    </xf>
    <xf numFmtId="0" fontId="4" fillId="0" borderId="51" xfId="63" applyFont="1" applyFill="1" applyBorder="1" applyAlignment="1" applyProtection="1">
      <alignment horizontal="right"/>
      <protection/>
    </xf>
    <xf numFmtId="1" fontId="6" fillId="0" borderId="54" xfId="63" applyNumberFormat="1" applyFont="1" applyFill="1" applyBorder="1" applyAlignment="1" applyProtection="1">
      <alignment horizontal="center" vertical="center" wrapText="1"/>
      <protection/>
    </xf>
    <xf numFmtId="1" fontId="6" fillId="0" borderId="51" xfId="63" applyNumberFormat="1" applyFont="1" applyFill="1" applyBorder="1" applyAlignment="1" applyProtection="1">
      <alignment horizontal="center" vertical="center" wrapText="1"/>
      <protection/>
    </xf>
    <xf numFmtId="1" fontId="6" fillId="0" borderId="50" xfId="63" applyNumberFormat="1" applyFont="1" applyFill="1" applyBorder="1" applyAlignment="1" applyProtection="1">
      <alignment horizontal="center" vertical="center" wrapText="1"/>
      <protection/>
    </xf>
    <xf numFmtId="0" fontId="6" fillId="0" borderId="29" xfId="63" applyFont="1" applyFill="1" applyBorder="1" applyAlignment="1" applyProtection="1">
      <alignment horizontal="center" vertical="center" wrapText="1"/>
      <protection/>
    </xf>
    <xf numFmtId="0" fontId="6" fillId="0" borderId="51" xfId="63" applyFont="1" applyFill="1" applyBorder="1" applyAlignment="1" applyProtection="1">
      <alignment horizontal="center" vertical="center" wrapText="1"/>
      <protection/>
    </xf>
    <xf numFmtId="0" fontId="6" fillId="0" borderId="50" xfId="63" applyFont="1" applyFill="1" applyBorder="1" applyAlignment="1" applyProtection="1">
      <alignment horizontal="center" vertical="center" wrapText="1"/>
      <protection/>
    </xf>
    <xf numFmtId="172" fontId="20" fillId="0" borderId="0" xfId="59" applyNumberFormat="1" applyFont="1" applyBorder="1" applyAlignment="1">
      <alignment horizontal="center"/>
      <protection/>
    </xf>
    <xf numFmtId="0" fontId="23" fillId="0" borderId="49" xfId="59" applyFont="1" applyBorder="1" applyAlignment="1">
      <alignment horizontal="right"/>
      <protection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" xfId="60"/>
    <cellStyle name="Normál 4" xfId="61"/>
    <cellStyle name="Normál 5" xfId="62"/>
    <cellStyle name="Normál 6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9.625" style="83" customWidth="1"/>
    <col min="2" max="2" width="75.875" style="83" customWidth="1"/>
    <col min="3" max="16384" width="9.375" style="83" customWidth="1"/>
  </cols>
  <sheetData>
    <row r="2" spans="2:3" ht="15.75">
      <c r="B2" s="264" t="s">
        <v>296</v>
      </c>
      <c r="C2" s="264"/>
    </row>
    <row r="3" spans="1:2" ht="12.75">
      <c r="A3" s="85"/>
      <c r="B3" s="85"/>
    </row>
    <row r="4" spans="1:4" ht="12.75">
      <c r="A4" s="85"/>
      <c r="B4" s="85"/>
      <c r="C4" s="92"/>
      <c r="D4" s="92"/>
    </row>
    <row r="5" spans="1:5" ht="12.75">
      <c r="A5" s="85"/>
      <c r="B5" s="92" t="s">
        <v>280</v>
      </c>
      <c r="C5" s="92"/>
      <c r="D5" s="92"/>
      <c r="E5" s="92"/>
    </row>
    <row r="6" spans="1:5" ht="12.75">
      <c r="A6" s="85"/>
      <c r="B6" s="92"/>
      <c r="C6" s="92"/>
      <c r="D6" s="92"/>
      <c r="E6" s="92"/>
    </row>
    <row r="7" spans="1:5" ht="12.75">
      <c r="A7" s="85"/>
      <c r="B7" s="92"/>
      <c r="C7" s="92"/>
      <c r="D7" s="92"/>
      <c r="E7" s="92"/>
    </row>
    <row r="8" spans="1:5" ht="12.75">
      <c r="A8" s="85"/>
      <c r="B8" s="92"/>
      <c r="C8" s="92"/>
      <c r="D8" s="92"/>
      <c r="E8" s="92"/>
    </row>
    <row r="9" spans="1:5" ht="12.75">
      <c r="A9" s="85"/>
      <c r="B9" s="92"/>
      <c r="C9" s="92"/>
      <c r="D9" s="92"/>
      <c r="E9" s="92"/>
    </row>
    <row r="10" spans="1:2" s="86" customFormat="1" ht="20.25" customHeight="1">
      <c r="A10" s="104" t="s">
        <v>281</v>
      </c>
      <c r="B10" s="104" t="s">
        <v>282</v>
      </c>
    </row>
    <row r="11" spans="1:2" s="86" customFormat="1" ht="19.5" customHeight="1">
      <c r="A11" s="104" t="s">
        <v>3</v>
      </c>
      <c r="B11" s="98" t="s">
        <v>81</v>
      </c>
    </row>
    <row r="12" spans="1:2" ht="19.5" customHeight="1">
      <c r="A12" s="105" t="s">
        <v>4</v>
      </c>
      <c r="B12" s="106" t="s">
        <v>308</v>
      </c>
    </row>
    <row r="13" spans="1:2" ht="19.5" customHeight="1">
      <c r="A13" s="105" t="s">
        <v>5</v>
      </c>
      <c r="B13" s="106" t="s">
        <v>271</v>
      </c>
    </row>
    <row r="14" spans="1:2" ht="19.5" customHeight="1">
      <c r="A14" s="105" t="s">
        <v>6</v>
      </c>
      <c r="B14" s="106" t="s">
        <v>272</v>
      </c>
    </row>
    <row r="15" spans="1:2" ht="19.5" customHeight="1">
      <c r="A15" s="105" t="s">
        <v>7</v>
      </c>
      <c r="B15" s="106" t="s">
        <v>273</v>
      </c>
    </row>
    <row r="16" spans="1:2" s="86" customFormat="1" ht="19.5" customHeight="1">
      <c r="A16" s="105" t="s">
        <v>8</v>
      </c>
      <c r="B16" s="98" t="s">
        <v>274</v>
      </c>
    </row>
    <row r="17" spans="1:2" s="86" customFormat="1" ht="19.5" customHeight="1">
      <c r="A17" s="90"/>
      <c r="B17" s="87"/>
    </row>
    <row r="18" spans="1:2" ht="33.75" customHeight="1">
      <c r="A18" s="88"/>
      <c r="B18" s="91"/>
    </row>
    <row r="19" spans="1:2" ht="19.5" customHeight="1">
      <c r="A19" s="88"/>
      <c r="B19" s="89"/>
    </row>
    <row r="20" spans="1:2" ht="15">
      <c r="A20" s="89"/>
      <c r="B20" s="89"/>
    </row>
    <row r="21" spans="1:2" ht="12.75">
      <c r="A21" s="84"/>
      <c r="B21" s="84"/>
    </row>
  </sheetData>
  <sheetProtection/>
  <mergeCells count="1">
    <mergeCell ref="B2:C2"/>
  </mergeCells>
  <printOptions/>
  <pageMargins left="1.0236220472440944" right="0.7480314960629921" top="0.984251968503937" bottom="0.984251968503937" header="0.5118110236220472" footer="0.5118110236220472"/>
  <pageSetup firstPageNumber="13" useFirstPageNumber="1"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0"/>
  <sheetViews>
    <sheetView tabSelected="1" zoomScale="120" zoomScaleNormal="120" zoomScaleSheetLayoutView="125" workbookViewId="0" topLeftCell="A1">
      <selection activeCell="J103" sqref="J103"/>
    </sheetView>
  </sheetViews>
  <sheetFormatPr defaultColWidth="9.00390625" defaultRowHeight="12.75"/>
  <cols>
    <col min="1" max="1" width="9.50390625" style="149" customWidth="1"/>
    <col min="2" max="2" width="63.875" style="149" customWidth="1"/>
    <col min="3" max="5" width="12.875" style="150" customWidth="1"/>
    <col min="6" max="6" width="12.125" style="258" customWidth="1"/>
    <col min="7" max="16384" width="9.375" style="123" customWidth="1"/>
  </cols>
  <sheetData>
    <row r="1" spans="1:6" ht="15.75" customHeight="1">
      <c r="A1" s="276" t="s">
        <v>285</v>
      </c>
      <c r="B1" s="276"/>
      <c r="C1" s="276"/>
      <c r="D1" s="276"/>
      <c r="E1" s="276"/>
      <c r="F1" s="276"/>
    </row>
    <row r="2" spans="1:7" ht="15.75" customHeight="1">
      <c r="A2" s="201"/>
      <c r="B2" s="281" t="s">
        <v>325</v>
      </c>
      <c r="C2" s="281"/>
      <c r="D2" s="281"/>
      <c r="E2" s="281"/>
      <c r="F2" s="281"/>
      <c r="G2" s="204"/>
    </row>
    <row r="3" spans="1:6" ht="15.75" customHeight="1" thickBot="1">
      <c r="A3" s="275" t="s">
        <v>286</v>
      </c>
      <c r="B3" s="275"/>
      <c r="C3" s="124"/>
      <c r="D3" s="124"/>
      <c r="E3" s="124"/>
      <c r="F3" s="244" t="s">
        <v>278</v>
      </c>
    </row>
    <row r="4" spans="1:6" ht="37.5" customHeight="1" thickBot="1">
      <c r="A4" s="277" t="s">
        <v>23</v>
      </c>
      <c r="B4" s="279" t="s">
        <v>287</v>
      </c>
      <c r="C4" s="271" t="s">
        <v>311</v>
      </c>
      <c r="D4" s="271"/>
      <c r="E4" s="271"/>
      <c r="F4" s="272"/>
    </row>
    <row r="5" spans="1:6" s="125" customFormat="1" ht="32.25" customHeight="1" thickBot="1">
      <c r="A5" s="278"/>
      <c r="B5" s="280"/>
      <c r="C5" s="81" t="s">
        <v>283</v>
      </c>
      <c r="D5" s="80" t="s">
        <v>284</v>
      </c>
      <c r="E5" s="207" t="s">
        <v>320</v>
      </c>
      <c r="F5" s="239" t="s">
        <v>328</v>
      </c>
    </row>
    <row r="6" spans="1:6" s="127" customFormat="1" ht="12" customHeight="1" thickBot="1">
      <c r="A6" s="126" t="s">
        <v>3</v>
      </c>
      <c r="B6" s="9" t="s">
        <v>86</v>
      </c>
      <c r="C6" s="32">
        <f>+C7+C8+C9+C10+C11+C12</f>
        <v>83209</v>
      </c>
      <c r="D6" s="32">
        <f>+D7+D8+D9+D10+D11+D12</f>
        <v>91814</v>
      </c>
      <c r="E6" s="32">
        <f>+E7+E8+E9+E10+E11+E12</f>
        <v>863</v>
      </c>
      <c r="F6" s="245">
        <f>+F7+F8+F9+F10+F11+F12</f>
        <v>92677</v>
      </c>
    </row>
    <row r="7" spans="1:6" s="127" customFormat="1" ht="12" customHeight="1">
      <c r="A7" s="128" t="s">
        <v>35</v>
      </c>
      <c r="B7" s="57" t="s">
        <v>87</v>
      </c>
      <c r="C7" s="35">
        <v>21489</v>
      </c>
      <c r="D7" s="246">
        <v>21489</v>
      </c>
      <c r="E7" s="35">
        <f aca="true" t="shared" si="0" ref="E7:E12">SUM(F7-D7)</f>
        <v>154</v>
      </c>
      <c r="F7" s="35">
        <v>21643</v>
      </c>
    </row>
    <row r="8" spans="1:6" s="127" customFormat="1" ht="12" customHeight="1">
      <c r="A8" s="129" t="s">
        <v>36</v>
      </c>
      <c r="B8" s="58" t="s">
        <v>88</v>
      </c>
      <c r="C8" s="35">
        <v>33259</v>
      </c>
      <c r="D8" s="247">
        <v>34445</v>
      </c>
      <c r="E8" s="35">
        <f t="shared" si="0"/>
        <v>300</v>
      </c>
      <c r="F8" s="34">
        <v>34745</v>
      </c>
    </row>
    <row r="9" spans="1:6" s="127" customFormat="1" ht="12" customHeight="1">
      <c r="A9" s="129" t="s">
        <v>37</v>
      </c>
      <c r="B9" s="58" t="s">
        <v>89</v>
      </c>
      <c r="C9" s="35">
        <v>26456</v>
      </c>
      <c r="D9" s="247">
        <v>26456</v>
      </c>
      <c r="E9" s="35">
        <f t="shared" si="0"/>
        <v>346</v>
      </c>
      <c r="F9" s="34">
        <v>26802</v>
      </c>
    </row>
    <row r="10" spans="1:6" s="127" customFormat="1" ht="12" customHeight="1">
      <c r="A10" s="129" t="s">
        <v>38</v>
      </c>
      <c r="B10" s="58" t="s">
        <v>90</v>
      </c>
      <c r="C10" s="35">
        <v>1851</v>
      </c>
      <c r="D10" s="247">
        <v>1851</v>
      </c>
      <c r="E10" s="35">
        <f t="shared" si="0"/>
        <v>0</v>
      </c>
      <c r="F10" s="34">
        <v>1851</v>
      </c>
    </row>
    <row r="11" spans="1:6" s="127" customFormat="1" ht="12" customHeight="1">
      <c r="A11" s="129" t="s">
        <v>55</v>
      </c>
      <c r="B11" s="58" t="s">
        <v>91</v>
      </c>
      <c r="C11" s="35">
        <v>154</v>
      </c>
      <c r="D11" s="247">
        <v>6171</v>
      </c>
      <c r="E11" s="35">
        <f t="shared" si="0"/>
        <v>63</v>
      </c>
      <c r="F11" s="34">
        <v>6234</v>
      </c>
    </row>
    <row r="12" spans="1:6" s="127" customFormat="1" ht="12" customHeight="1" thickBot="1">
      <c r="A12" s="130" t="s">
        <v>39</v>
      </c>
      <c r="B12" s="59" t="s">
        <v>92</v>
      </c>
      <c r="C12" s="35"/>
      <c r="D12" s="247">
        <v>1402</v>
      </c>
      <c r="E12" s="35">
        <f t="shared" si="0"/>
        <v>0</v>
      </c>
      <c r="F12" s="34">
        <v>1402</v>
      </c>
    </row>
    <row r="13" spans="1:6" s="127" customFormat="1" ht="12" customHeight="1" thickBot="1">
      <c r="A13" s="126" t="s">
        <v>4</v>
      </c>
      <c r="B13" s="28" t="s">
        <v>93</v>
      </c>
      <c r="C13" s="32">
        <f>+C14+C15+C16+C17+C18</f>
        <v>3120</v>
      </c>
      <c r="D13" s="32">
        <f>+D14+D15+D16+D17+D18</f>
        <v>15432</v>
      </c>
      <c r="E13" s="32">
        <f>+E14+E15+E16+E17+E18</f>
        <v>5045</v>
      </c>
      <c r="F13" s="260">
        <f>SUM(F14:F19)</f>
        <v>20477</v>
      </c>
    </row>
    <row r="14" spans="1:6" s="127" customFormat="1" ht="12" customHeight="1">
      <c r="A14" s="128" t="s">
        <v>41</v>
      </c>
      <c r="B14" s="57" t="s">
        <v>94</v>
      </c>
      <c r="C14" s="35"/>
      <c r="D14" s="251"/>
      <c r="E14" s="35"/>
      <c r="F14" s="35"/>
    </row>
    <row r="15" spans="1:6" s="127" customFormat="1" ht="12" customHeight="1">
      <c r="A15" s="129" t="s">
        <v>42</v>
      </c>
      <c r="B15" s="58" t="s">
        <v>95</v>
      </c>
      <c r="C15" s="35"/>
      <c r="D15" s="249"/>
      <c r="E15" s="34"/>
      <c r="F15" s="34"/>
    </row>
    <row r="16" spans="1:6" s="127" customFormat="1" ht="12" customHeight="1">
      <c r="A16" s="129" t="s">
        <v>43</v>
      </c>
      <c r="B16" s="58" t="s">
        <v>264</v>
      </c>
      <c r="C16" s="35"/>
      <c r="D16" s="249"/>
      <c r="E16" s="34"/>
      <c r="F16" s="34"/>
    </row>
    <row r="17" spans="1:6" s="127" customFormat="1" ht="12" customHeight="1">
      <c r="A17" s="129" t="s">
        <v>44</v>
      </c>
      <c r="B17" s="58" t="s">
        <v>265</v>
      </c>
      <c r="C17" s="35"/>
      <c r="D17" s="249"/>
      <c r="E17" s="34"/>
      <c r="F17" s="34"/>
    </row>
    <row r="18" spans="1:6" s="127" customFormat="1" ht="12" customHeight="1">
      <c r="A18" s="129" t="s">
        <v>45</v>
      </c>
      <c r="B18" s="58" t="s">
        <v>96</v>
      </c>
      <c r="C18" s="35">
        <v>3120</v>
      </c>
      <c r="D18" s="249">
        <v>15432</v>
      </c>
      <c r="E18" s="34">
        <v>5045</v>
      </c>
      <c r="F18" s="34">
        <v>20477</v>
      </c>
    </row>
    <row r="19" spans="1:6" s="127" customFormat="1" ht="12" customHeight="1" thickBot="1">
      <c r="A19" s="130"/>
      <c r="B19" s="30" t="s">
        <v>97</v>
      </c>
      <c r="C19" s="35"/>
      <c r="D19" s="250"/>
      <c r="E19" s="36"/>
      <c r="F19" s="36"/>
    </row>
    <row r="20" spans="1:6" s="127" customFormat="1" ht="12" customHeight="1" thickBot="1">
      <c r="A20" s="126" t="s">
        <v>5</v>
      </c>
      <c r="B20" s="9" t="s">
        <v>98</v>
      </c>
      <c r="C20" s="32">
        <f>+C21+C22+C23+C24+C25</f>
        <v>0</v>
      </c>
      <c r="D20" s="32">
        <f>+D21+D22+D23+D24+D25</f>
        <v>21569</v>
      </c>
      <c r="E20" s="32">
        <f>+E21+E22+E23+E24+E25</f>
        <v>14518</v>
      </c>
      <c r="F20" s="32">
        <f>+F21+F22+F23+F24+F25</f>
        <v>36087</v>
      </c>
    </row>
    <row r="21" spans="1:6" s="127" customFormat="1" ht="12" customHeight="1">
      <c r="A21" s="128" t="s">
        <v>24</v>
      </c>
      <c r="B21" s="57" t="s">
        <v>99</v>
      </c>
      <c r="C21" s="35"/>
      <c r="D21" s="251">
        <v>20371</v>
      </c>
      <c r="E21" s="35">
        <v>14518</v>
      </c>
      <c r="F21" s="35">
        <v>34889</v>
      </c>
    </row>
    <row r="22" spans="1:6" s="127" customFormat="1" ht="12" customHeight="1">
      <c r="A22" s="129" t="s">
        <v>25</v>
      </c>
      <c r="B22" s="58" t="s">
        <v>100</v>
      </c>
      <c r="C22" s="34"/>
      <c r="D22" s="249"/>
      <c r="E22" s="34"/>
      <c r="F22" s="34"/>
    </row>
    <row r="23" spans="1:6" s="127" customFormat="1" ht="12" customHeight="1">
      <c r="A23" s="129" t="s">
        <v>26</v>
      </c>
      <c r="B23" s="58" t="s">
        <v>266</v>
      </c>
      <c r="C23" s="34"/>
      <c r="D23" s="249"/>
      <c r="E23" s="34"/>
      <c r="F23" s="34"/>
    </row>
    <row r="24" spans="1:6" s="127" customFormat="1" ht="12" customHeight="1">
      <c r="A24" s="129" t="s">
        <v>27</v>
      </c>
      <c r="B24" s="58" t="s">
        <v>267</v>
      </c>
      <c r="C24" s="34"/>
      <c r="D24" s="249"/>
      <c r="E24" s="34"/>
      <c r="F24" s="34"/>
    </row>
    <row r="25" spans="1:6" s="127" customFormat="1" ht="12" customHeight="1">
      <c r="A25" s="129" t="s">
        <v>58</v>
      </c>
      <c r="B25" s="58" t="s">
        <v>101</v>
      </c>
      <c r="C25" s="34"/>
      <c r="D25" s="249">
        <v>1198</v>
      </c>
      <c r="E25" s="34"/>
      <c r="F25" s="34">
        <v>1198</v>
      </c>
    </row>
    <row r="26" spans="1:6" s="127" customFormat="1" ht="12" customHeight="1" thickBot="1">
      <c r="A26" s="130" t="s">
        <v>59</v>
      </c>
      <c r="B26" s="30" t="s">
        <v>102</v>
      </c>
      <c r="C26" s="36"/>
      <c r="D26" s="250"/>
      <c r="E26" s="36"/>
      <c r="F26" s="250"/>
    </row>
    <row r="27" spans="1:6" s="127" customFormat="1" ht="12" customHeight="1" thickBot="1">
      <c r="A27" s="126" t="s">
        <v>60</v>
      </c>
      <c r="B27" s="9" t="s">
        <v>103</v>
      </c>
      <c r="C27" s="38">
        <f>+C28+C31+C32+C33</f>
        <v>15500</v>
      </c>
      <c r="D27" s="38">
        <f>+D28+D31+D32+D33</f>
        <v>19603</v>
      </c>
      <c r="E27" s="38">
        <f>+E28+E31+E32+E33</f>
        <v>1780</v>
      </c>
      <c r="F27" s="38">
        <f>+F28+F31+F32+F33</f>
        <v>21383</v>
      </c>
    </row>
    <row r="28" spans="1:6" s="127" customFormat="1" ht="12" customHeight="1">
      <c r="A28" s="128" t="s">
        <v>104</v>
      </c>
      <c r="B28" s="57" t="s">
        <v>110</v>
      </c>
      <c r="C28" s="55">
        <v>12500</v>
      </c>
      <c r="D28" s="55">
        <f>SUM(D29:D30)</f>
        <v>15423</v>
      </c>
      <c r="E28" s="35">
        <f aca="true" t="shared" si="1" ref="E28:E33">SUM(F28-D28)</f>
        <v>2254</v>
      </c>
      <c r="F28" s="55">
        <f>SUM(F29:F30)</f>
        <v>17677</v>
      </c>
    </row>
    <row r="29" spans="1:6" s="127" customFormat="1" ht="12" customHeight="1">
      <c r="A29" s="129" t="s">
        <v>105</v>
      </c>
      <c r="B29" s="58" t="s">
        <v>111</v>
      </c>
      <c r="C29" s="34">
        <v>500</v>
      </c>
      <c r="D29" s="34">
        <v>607</v>
      </c>
      <c r="E29" s="35">
        <f t="shared" si="1"/>
        <v>26</v>
      </c>
      <c r="F29" s="34">
        <v>633</v>
      </c>
    </row>
    <row r="30" spans="1:6" s="127" customFormat="1" ht="12" customHeight="1">
      <c r="A30" s="129" t="s">
        <v>106</v>
      </c>
      <c r="B30" s="58" t="s">
        <v>319</v>
      </c>
      <c r="C30" s="34">
        <v>12000</v>
      </c>
      <c r="D30" s="34">
        <v>14816</v>
      </c>
      <c r="E30" s="35">
        <f t="shared" si="1"/>
        <v>2228</v>
      </c>
      <c r="F30" s="34">
        <v>17044</v>
      </c>
    </row>
    <row r="31" spans="1:6" s="127" customFormat="1" ht="12" customHeight="1">
      <c r="A31" s="129" t="s">
        <v>107</v>
      </c>
      <c r="B31" s="58" t="s">
        <v>112</v>
      </c>
      <c r="C31" s="34">
        <v>3000</v>
      </c>
      <c r="D31" s="34">
        <v>3000</v>
      </c>
      <c r="E31" s="35">
        <f t="shared" si="1"/>
        <v>-347</v>
      </c>
      <c r="F31" s="34">
        <v>2653</v>
      </c>
    </row>
    <row r="32" spans="1:6" s="127" customFormat="1" ht="12" customHeight="1">
      <c r="A32" s="129" t="s">
        <v>108</v>
      </c>
      <c r="B32" s="58" t="s">
        <v>113</v>
      </c>
      <c r="C32" s="34"/>
      <c r="D32" s="34"/>
      <c r="E32" s="35">
        <f t="shared" si="1"/>
        <v>0</v>
      </c>
      <c r="F32" s="34"/>
    </row>
    <row r="33" spans="1:6" s="127" customFormat="1" ht="12" customHeight="1" thickBot="1">
      <c r="A33" s="130" t="s">
        <v>109</v>
      </c>
      <c r="B33" s="59" t="s">
        <v>114</v>
      </c>
      <c r="C33" s="36"/>
      <c r="D33" s="36">
        <v>1180</v>
      </c>
      <c r="E33" s="35">
        <f t="shared" si="1"/>
        <v>-127</v>
      </c>
      <c r="F33" s="36">
        <v>1053</v>
      </c>
    </row>
    <row r="34" spans="1:6" s="127" customFormat="1" ht="12" customHeight="1" thickBot="1">
      <c r="A34" s="126" t="s">
        <v>7</v>
      </c>
      <c r="B34" s="9" t="s">
        <v>115</v>
      </c>
      <c r="C34" s="32">
        <f>SUM(C35:C44)</f>
        <v>17536</v>
      </c>
      <c r="D34" s="32">
        <f>SUM(D35:D44)</f>
        <v>19851</v>
      </c>
      <c r="E34" s="32">
        <f>SUM(E35:E44)</f>
        <v>2152</v>
      </c>
      <c r="F34" s="32">
        <f>SUM(F35:F44)</f>
        <v>22003</v>
      </c>
    </row>
    <row r="35" spans="1:6" s="127" customFormat="1" ht="12" customHeight="1">
      <c r="A35" s="128" t="s">
        <v>28</v>
      </c>
      <c r="B35" s="57" t="s">
        <v>118</v>
      </c>
      <c r="C35" s="35"/>
      <c r="D35" s="35"/>
      <c r="E35" s="35"/>
      <c r="F35" s="35"/>
    </row>
    <row r="36" spans="1:6" s="127" customFormat="1" ht="12" customHeight="1">
      <c r="A36" s="129" t="s">
        <v>29</v>
      </c>
      <c r="B36" s="58" t="s">
        <v>119</v>
      </c>
      <c r="C36" s="35">
        <v>2500</v>
      </c>
      <c r="D36" s="34">
        <v>3640</v>
      </c>
      <c r="E36" s="35">
        <f aca="true" t="shared" si="2" ref="E36:E44">SUM(F36-D36)</f>
        <v>289</v>
      </c>
      <c r="F36" s="34">
        <v>3929</v>
      </c>
    </row>
    <row r="37" spans="1:6" s="127" customFormat="1" ht="12" customHeight="1">
      <c r="A37" s="129" t="s">
        <v>30</v>
      </c>
      <c r="B37" s="58" t="s">
        <v>120</v>
      </c>
      <c r="C37" s="35"/>
      <c r="D37" s="34">
        <v>2277</v>
      </c>
      <c r="E37" s="35">
        <f t="shared" si="2"/>
        <v>181</v>
      </c>
      <c r="F37" s="34">
        <v>2458</v>
      </c>
    </row>
    <row r="38" spans="1:6" s="127" customFormat="1" ht="12" customHeight="1">
      <c r="A38" s="129" t="s">
        <v>62</v>
      </c>
      <c r="B38" s="58" t="s">
        <v>121</v>
      </c>
      <c r="C38" s="35">
        <v>410</v>
      </c>
      <c r="D38" s="34">
        <v>410</v>
      </c>
      <c r="E38" s="35">
        <f t="shared" si="2"/>
        <v>-159</v>
      </c>
      <c r="F38" s="34">
        <v>251</v>
      </c>
    </row>
    <row r="39" spans="1:6" s="127" customFormat="1" ht="12" customHeight="1">
      <c r="A39" s="129" t="s">
        <v>63</v>
      </c>
      <c r="B39" s="58" t="s">
        <v>122</v>
      </c>
      <c r="C39" s="35">
        <v>9570</v>
      </c>
      <c r="D39" s="34">
        <v>9570</v>
      </c>
      <c r="E39" s="35">
        <f t="shared" si="2"/>
        <v>-582</v>
      </c>
      <c r="F39" s="34">
        <v>8988</v>
      </c>
    </row>
    <row r="40" spans="1:6" s="127" customFormat="1" ht="12" customHeight="1">
      <c r="A40" s="129" t="s">
        <v>64</v>
      </c>
      <c r="B40" s="58" t="s">
        <v>123</v>
      </c>
      <c r="C40" s="35">
        <v>2590</v>
      </c>
      <c r="D40" s="34">
        <v>3130</v>
      </c>
      <c r="E40" s="35">
        <f t="shared" si="2"/>
        <v>407</v>
      </c>
      <c r="F40" s="34">
        <v>3537</v>
      </c>
    </row>
    <row r="41" spans="1:6" s="127" customFormat="1" ht="12" customHeight="1">
      <c r="A41" s="129" t="s">
        <v>65</v>
      </c>
      <c r="B41" s="58" t="s">
        <v>124</v>
      </c>
      <c r="C41" s="35"/>
      <c r="D41" s="34"/>
      <c r="E41" s="35">
        <f t="shared" si="2"/>
        <v>0</v>
      </c>
      <c r="F41" s="34"/>
    </row>
    <row r="42" spans="1:6" s="127" customFormat="1" ht="12" customHeight="1">
      <c r="A42" s="129" t="s">
        <v>66</v>
      </c>
      <c r="B42" s="58" t="s">
        <v>125</v>
      </c>
      <c r="C42" s="35"/>
      <c r="D42" s="34">
        <v>0</v>
      </c>
      <c r="E42" s="35">
        <f t="shared" si="2"/>
        <v>64</v>
      </c>
      <c r="F42" s="34">
        <v>64</v>
      </c>
    </row>
    <row r="43" spans="1:6" s="127" customFormat="1" ht="12" customHeight="1">
      <c r="A43" s="129" t="s">
        <v>116</v>
      </c>
      <c r="B43" s="58" t="s">
        <v>126</v>
      </c>
      <c r="C43" s="35"/>
      <c r="D43" s="34">
        <v>374</v>
      </c>
      <c r="E43" s="35">
        <f t="shared" si="2"/>
        <v>662</v>
      </c>
      <c r="F43" s="34">
        <v>1036</v>
      </c>
    </row>
    <row r="44" spans="1:6" s="127" customFormat="1" ht="12" customHeight="1" thickBot="1">
      <c r="A44" s="130" t="s">
        <v>117</v>
      </c>
      <c r="B44" s="30" t="s">
        <v>127</v>
      </c>
      <c r="C44" s="35">
        <v>2466</v>
      </c>
      <c r="D44" s="36">
        <v>450</v>
      </c>
      <c r="E44" s="35">
        <f t="shared" si="2"/>
        <v>1290</v>
      </c>
      <c r="F44" s="36">
        <v>1740</v>
      </c>
    </row>
    <row r="45" spans="1:6" s="127" customFormat="1" ht="12" customHeight="1" thickBot="1">
      <c r="A45" s="126" t="s">
        <v>8</v>
      </c>
      <c r="B45" s="9" t="s">
        <v>128</v>
      </c>
      <c r="C45" s="32">
        <f>SUM(C46:C50)</f>
        <v>0</v>
      </c>
      <c r="D45" s="32">
        <f>SUM(D46:D50)</f>
        <v>0</v>
      </c>
      <c r="E45" s="32">
        <f>SUM(E46:E50)</f>
        <v>0</v>
      </c>
      <c r="F45" s="248"/>
    </row>
    <row r="46" spans="1:6" s="127" customFormat="1" ht="12" customHeight="1">
      <c r="A46" s="128" t="s">
        <v>31</v>
      </c>
      <c r="B46" s="57" t="s">
        <v>132</v>
      </c>
      <c r="C46" s="77"/>
      <c r="D46" s="77"/>
      <c r="E46" s="77"/>
      <c r="F46" s="251"/>
    </row>
    <row r="47" spans="1:6" s="127" customFormat="1" ht="12" customHeight="1">
      <c r="A47" s="129" t="s">
        <v>32</v>
      </c>
      <c r="B47" s="58" t="s">
        <v>133</v>
      </c>
      <c r="C47" s="77"/>
      <c r="D47" s="37"/>
      <c r="E47" s="37"/>
      <c r="F47" s="249"/>
    </row>
    <row r="48" spans="1:6" s="127" customFormat="1" ht="12" customHeight="1">
      <c r="A48" s="129" t="s">
        <v>129</v>
      </c>
      <c r="B48" s="58" t="s">
        <v>134</v>
      </c>
      <c r="C48" s="77"/>
      <c r="D48" s="37"/>
      <c r="E48" s="37"/>
      <c r="F48" s="249"/>
    </row>
    <row r="49" spans="1:6" s="127" customFormat="1" ht="12" customHeight="1">
      <c r="A49" s="129" t="s">
        <v>130</v>
      </c>
      <c r="B49" s="58" t="s">
        <v>135</v>
      </c>
      <c r="C49" s="77"/>
      <c r="D49" s="37"/>
      <c r="E49" s="37"/>
      <c r="F49" s="249"/>
    </row>
    <row r="50" spans="1:6" s="127" customFormat="1" ht="12" customHeight="1" thickBot="1">
      <c r="A50" s="130" t="s">
        <v>131</v>
      </c>
      <c r="B50" s="59" t="s">
        <v>136</v>
      </c>
      <c r="C50" s="77"/>
      <c r="D50" s="52"/>
      <c r="E50" s="52"/>
      <c r="F50" s="250"/>
    </row>
    <row r="51" spans="1:6" s="127" customFormat="1" ht="12" customHeight="1" thickBot="1">
      <c r="A51" s="126" t="s">
        <v>67</v>
      </c>
      <c r="B51" s="9" t="s">
        <v>137</v>
      </c>
      <c r="C51" s="32">
        <f>SUM(C52:C54)</f>
        <v>0</v>
      </c>
      <c r="D51" s="32">
        <f>SUM(D52:D54)</f>
        <v>0</v>
      </c>
      <c r="E51" s="32">
        <f>SUM(E52:E54)</f>
        <v>0</v>
      </c>
      <c r="F51" s="248"/>
    </row>
    <row r="52" spans="1:6" s="127" customFormat="1" ht="12" customHeight="1">
      <c r="A52" s="128" t="s">
        <v>33</v>
      </c>
      <c r="B52" s="57" t="s">
        <v>138</v>
      </c>
      <c r="C52" s="35"/>
      <c r="D52" s="35"/>
      <c r="E52" s="35"/>
      <c r="F52" s="251"/>
    </row>
    <row r="53" spans="1:6" s="127" customFormat="1" ht="12" customHeight="1">
      <c r="A53" s="129" t="s">
        <v>34</v>
      </c>
      <c r="B53" s="58" t="s">
        <v>268</v>
      </c>
      <c r="C53" s="34"/>
      <c r="D53" s="34"/>
      <c r="E53" s="34"/>
      <c r="F53" s="249"/>
    </row>
    <row r="54" spans="1:6" s="127" customFormat="1" ht="12" customHeight="1">
      <c r="A54" s="129" t="s">
        <v>141</v>
      </c>
      <c r="B54" s="58" t="s">
        <v>139</v>
      </c>
      <c r="C54" s="34"/>
      <c r="D54" s="34"/>
      <c r="E54" s="34"/>
      <c r="F54" s="249"/>
    </row>
    <row r="55" spans="1:6" s="127" customFormat="1" ht="12" customHeight="1" thickBot="1">
      <c r="A55" s="130" t="s">
        <v>142</v>
      </c>
      <c r="B55" s="59" t="s">
        <v>140</v>
      </c>
      <c r="C55" s="36"/>
      <c r="D55" s="36"/>
      <c r="E55" s="36"/>
      <c r="F55" s="250"/>
    </row>
    <row r="56" spans="1:6" s="127" customFormat="1" ht="12" customHeight="1" thickBot="1">
      <c r="A56" s="126" t="s">
        <v>10</v>
      </c>
      <c r="B56" s="28" t="s">
        <v>143</v>
      </c>
      <c r="C56" s="32">
        <f>SUM(C57:C59)</f>
        <v>0</v>
      </c>
      <c r="D56" s="32">
        <f>SUM(D57:D59)</f>
        <v>0</v>
      </c>
      <c r="E56" s="32">
        <f>SUM(E57:E59)</f>
        <v>0</v>
      </c>
      <c r="F56" s="248"/>
    </row>
    <row r="57" spans="1:6" s="127" customFormat="1" ht="12" customHeight="1">
      <c r="A57" s="128" t="s">
        <v>68</v>
      </c>
      <c r="B57" s="57" t="s">
        <v>145</v>
      </c>
      <c r="C57" s="37"/>
      <c r="D57" s="37"/>
      <c r="E57" s="37"/>
      <c r="F57" s="251"/>
    </row>
    <row r="58" spans="1:6" s="127" customFormat="1" ht="12" customHeight="1">
      <c r="A58" s="129" t="s">
        <v>69</v>
      </c>
      <c r="B58" s="58" t="s">
        <v>269</v>
      </c>
      <c r="C58" s="37"/>
      <c r="D58" s="37"/>
      <c r="E58" s="37"/>
      <c r="F58" s="249"/>
    </row>
    <row r="59" spans="1:6" s="127" customFormat="1" ht="12" customHeight="1">
      <c r="A59" s="129" t="s">
        <v>83</v>
      </c>
      <c r="B59" s="58" t="s">
        <v>146</v>
      </c>
      <c r="C59" s="37"/>
      <c r="D59" s="37"/>
      <c r="E59" s="37"/>
      <c r="F59" s="249"/>
    </row>
    <row r="60" spans="1:6" s="127" customFormat="1" ht="12" customHeight="1" thickBot="1">
      <c r="A60" s="130" t="s">
        <v>144</v>
      </c>
      <c r="B60" s="59" t="s">
        <v>147</v>
      </c>
      <c r="C60" s="37"/>
      <c r="D60" s="37"/>
      <c r="E60" s="37"/>
      <c r="F60" s="250"/>
    </row>
    <row r="61" spans="1:6" s="127" customFormat="1" ht="12" customHeight="1" thickBot="1">
      <c r="A61" s="126" t="s">
        <v>11</v>
      </c>
      <c r="B61" s="9" t="s">
        <v>148</v>
      </c>
      <c r="C61" s="38">
        <f>+C6+C13+C20+C27+C34+C45+C51+C56</f>
        <v>119365</v>
      </c>
      <c r="D61" s="38">
        <f>+D6+D13+D20+D27+D34+D45+D51+D56</f>
        <v>168269</v>
      </c>
      <c r="E61" s="38">
        <f>+E6+E13+E20+E27+E34+E45+E51+E56</f>
        <v>24358</v>
      </c>
      <c r="F61" s="38">
        <f>+F6+F13+F20+F27+F34+F45+F51+F56</f>
        <v>192627</v>
      </c>
    </row>
    <row r="62" spans="1:6" s="127" customFormat="1" ht="12" customHeight="1" thickBot="1">
      <c r="A62" s="131" t="s">
        <v>288</v>
      </c>
      <c r="B62" s="28" t="s">
        <v>149</v>
      </c>
      <c r="C62" s="32">
        <f>SUM(C63:C65)</f>
        <v>0</v>
      </c>
      <c r="D62" s="32">
        <f>SUM(D63:D65)</f>
        <v>0</v>
      </c>
      <c r="E62" s="32">
        <f>SUM(E63:E65)</f>
        <v>0</v>
      </c>
      <c r="F62" s="248"/>
    </row>
    <row r="63" spans="1:6" s="127" customFormat="1" ht="12" customHeight="1">
      <c r="A63" s="128" t="s">
        <v>181</v>
      </c>
      <c r="B63" s="57" t="s">
        <v>150</v>
      </c>
      <c r="C63" s="37"/>
      <c r="D63" s="37"/>
      <c r="E63" s="37"/>
      <c r="F63" s="251"/>
    </row>
    <row r="64" spans="1:6" s="127" customFormat="1" ht="12" customHeight="1">
      <c r="A64" s="129" t="s">
        <v>190</v>
      </c>
      <c r="B64" s="58" t="s">
        <v>151</v>
      </c>
      <c r="C64" s="37"/>
      <c r="D64" s="37"/>
      <c r="E64" s="37"/>
      <c r="F64" s="249"/>
    </row>
    <row r="65" spans="1:6" s="127" customFormat="1" ht="12" customHeight="1" thickBot="1">
      <c r="A65" s="130" t="s">
        <v>191</v>
      </c>
      <c r="B65" s="60" t="s">
        <v>152</v>
      </c>
      <c r="C65" s="37"/>
      <c r="D65" s="37"/>
      <c r="E65" s="37"/>
      <c r="F65" s="250"/>
    </row>
    <row r="66" spans="1:6" s="127" customFormat="1" ht="12" customHeight="1" thickBot="1">
      <c r="A66" s="131" t="s">
        <v>153</v>
      </c>
      <c r="B66" s="28" t="s">
        <v>154</v>
      </c>
      <c r="C66" s="32">
        <f>SUM(C67:C70)</f>
        <v>0</v>
      </c>
      <c r="D66" s="32">
        <f>SUM(D67:D70)</f>
        <v>0</v>
      </c>
      <c r="E66" s="32">
        <f>SUM(E67:E70)</f>
        <v>0</v>
      </c>
      <c r="F66" s="248"/>
    </row>
    <row r="67" spans="1:6" s="127" customFormat="1" ht="12" customHeight="1">
      <c r="A67" s="128" t="s">
        <v>56</v>
      </c>
      <c r="B67" s="57" t="s">
        <v>155</v>
      </c>
      <c r="C67" s="37"/>
      <c r="D67" s="37"/>
      <c r="E67" s="37"/>
      <c r="F67" s="251"/>
    </row>
    <row r="68" spans="1:6" s="127" customFormat="1" ht="12" customHeight="1">
      <c r="A68" s="129" t="s">
        <v>57</v>
      </c>
      <c r="B68" s="58" t="s">
        <v>156</v>
      </c>
      <c r="C68" s="37"/>
      <c r="D68" s="37"/>
      <c r="E68" s="37"/>
      <c r="F68" s="249"/>
    </row>
    <row r="69" spans="1:6" s="127" customFormat="1" ht="12" customHeight="1">
      <c r="A69" s="129" t="s">
        <v>182</v>
      </c>
      <c r="B69" s="58" t="s">
        <v>157</v>
      </c>
      <c r="C69" s="37"/>
      <c r="D69" s="37"/>
      <c r="E69" s="37"/>
      <c r="F69" s="249"/>
    </row>
    <row r="70" spans="1:6" s="127" customFormat="1" ht="12" customHeight="1" thickBot="1">
      <c r="A70" s="130" t="s">
        <v>183</v>
      </c>
      <c r="B70" s="59" t="s">
        <v>158</v>
      </c>
      <c r="C70" s="37"/>
      <c r="D70" s="37"/>
      <c r="E70" s="37"/>
      <c r="F70" s="250"/>
    </row>
    <row r="71" spans="1:6" s="127" customFormat="1" ht="12" customHeight="1" thickBot="1">
      <c r="A71" s="131" t="s">
        <v>159</v>
      </c>
      <c r="B71" s="28" t="s">
        <v>160</v>
      </c>
      <c r="C71" s="32">
        <f>SUM(C72:C73)</f>
        <v>0</v>
      </c>
      <c r="D71" s="32">
        <f>SUM(D72:D73)</f>
        <v>36510</v>
      </c>
      <c r="E71" s="32">
        <f>SUM(E72:E73)</f>
        <v>0</v>
      </c>
      <c r="F71" s="32">
        <f>SUM(F72:F73)</f>
        <v>36510</v>
      </c>
    </row>
    <row r="72" spans="1:6" s="127" customFormat="1" ht="12" customHeight="1">
      <c r="A72" s="128" t="s">
        <v>184</v>
      </c>
      <c r="B72" s="57" t="s">
        <v>161</v>
      </c>
      <c r="C72" s="37"/>
      <c r="D72" s="37">
        <v>36510</v>
      </c>
      <c r="E72" s="37"/>
      <c r="F72" s="251">
        <v>36510</v>
      </c>
    </row>
    <row r="73" spans="1:6" s="127" customFormat="1" ht="12" customHeight="1" thickBot="1">
      <c r="A73" s="130" t="s">
        <v>185</v>
      </c>
      <c r="B73" s="59" t="s">
        <v>162</v>
      </c>
      <c r="C73" s="37"/>
      <c r="D73" s="37"/>
      <c r="E73" s="37"/>
      <c r="F73" s="250"/>
    </row>
    <row r="74" spans="1:6" s="127" customFormat="1" ht="12" customHeight="1" thickBot="1">
      <c r="A74" s="131" t="s">
        <v>163</v>
      </c>
      <c r="B74" s="28" t="s">
        <v>164</v>
      </c>
      <c r="C74" s="32">
        <f>SUM(C75:C77)</f>
        <v>0</v>
      </c>
      <c r="D74" s="32">
        <f>SUM(D75:D77)</f>
        <v>0</v>
      </c>
      <c r="E74" s="32">
        <f>SUM(E75:E77)</f>
        <v>0</v>
      </c>
      <c r="F74" s="32">
        <f>SUM(F75:F77)</f>
        <v>0</v>
      </c>
    </row>
    <row r="75" spans="1:6" s="127" customFormat="1" ht="12" customHeight="1">
      <c r="A75" s="128" t="s">
        <v>186</v>
      </c>
      <c r="B75" s="57" t="s">
        <v>165</v>
      </c>
      <c r="C75" s="37"/>
      <c r="D75" s="37"/>
      <c r="E75" s="37"/>
      <c r="F75" s="251"/>
    </row>
    <row r="76" spans="1:6" s="127" customFormat="1" ht="12" customHeight="1">
      <c r="A76" s="129" t="s">
        <v>187</v>
      </c>
      <c r="B76" s="58" t="s">
        <v>166</v>
      </c>
      <c r="C76" s="37"/>
      <c r="D76" s="37"/>
      <c r="E76" s="37"/>
      <c r="F76" s="261"/>
    </row>
    <row r="77" spans="1:6" s="127" customFormat="1" ht="12" customHeight="1" thickBot="1">
      <c r="A77" s="130" t="s">
        <v>188</v>
      </c>
      <c r="B77" s="59" t="s">
        <v>309</v>
      </c>
      <c r="C77" s="37"/>
      <c r="D77" s="37"/>
      <c r="E77" s="37"/>
      <c r="F77" s="250"/>
    </row>
    <row r="78" spans="1:6" s="127" customFormat="1" ht="12" customHeight="1" thickBot="1">
      <c r="A78" s="131" t="s">
        <v>168</v>
      </c>
      <c r="B78" s="28" t="s">
        <v>189</v>
      </c>
      <c r="C78" s="32">
        <f>SUM(C79:C82)</f>
        <v>0</v>
      </c>
      <c r="D78" s="32">
        <f>SUM(D79:D82)</f>
        <v>0</v>
      </c>
      <c r="E78" s="32">
        <f>SUM(E79:E82)</f>
        <v>0</v>
      </c>
      <c r="F78" s="248"/>
    </row>
    <row r="79" spans="1:6" s="127" customFormat="1" ht="12" customHeight="1">
      <c r="A79" s="132" t="s">
        <v>169</v>
      </c>
      <c r="B79" s="57" t="s">
        <v>170</v>
      </c>
      <c r="C79" s="37"/>
      <c r="D79" s="37"/>
      <c r="E79" s="37"/>
      <c r="F79" s="251"/>
    </row>
    <row r="80" spans="1:6" s="127" customFormat="1" ht="12" customHeight="1">
      <c r="A80" s="133" t="s">
        <v>171</v>
      </c>
      <c r="B80" s="58" t="s">
        <v>172</v>
      </c>
      <c r="C80" s="37"/>
      <c r="D80" s="37"/>
      <c r="E80" s="37"/>
      <c r="F80" s="249"/>
    </row>
    <row r="81" spans="1:6" s="127" customFormat="1" ht="12" customHeight="1">
      <c r="A81" s="133" t="s">
        <v>173</v>
      </c>
      <c r="B81" s="58" t="s">
        <v>174</v>
      </c>
      <c r="C81" s="37"/>
      <c r="D81" s="37"/>
      <c r="E81" s="37"/>
      <c r="F81" s="249"/>
    </row>
    <row r="82" spans="1:6" s="127" customFormat="1" ht="12" customHeight="1" thickBot="1">
      <c r="A82" s="134" t="s">
        <v>175</v>
      </c>
      <c r="B82" s="59" t="s">
        <v>176</v>
      </c>
      <c r="C82" s="37"/>
      <c r="D82" s="37"/>
      <c r="E82" s="37"/>
      <c r="F82" s="250"/>
    </row>
    <row r="83" spans="1:6" s="127" customFormat="1" ht="13.5" customHeight="1" thickBot="1">
      <c r="A83" s="131" t="s">
        <v>177</v>
      </c>
      <c r="B83" s="28" t="s">
        <v>178</v>
      </c>
      <c r="C83" s="78"/>
      <c r="D83" s="78"/>
      <c r="E83" s="78"/>
      <c r="F83" s="248"/>
    </row>
    <row r="84" spans="1:6" s="127" customFormat="1" ht="15.75" customHeight="1" thickBot="1">
      <c r="A84" s="131" t="s">
        <v>179</v>
      </c>
      <c r="B84" s="61" t="s">
        <v>180</v>
      </c>
      <c r="C84" s="38">
        <f>+C62+C66+C71+C74+C78+C83</f>
        <v>0</v>
      </c>
      <c r="D84" s="38">
        <f>+D62+D66+D71+D74+D78+D83</f>
        <v>36510</v>
      </c>
      <c r="E84" s="38">
        <f>+E62+E66+E71+E74+E78+E83</f>
        <v>0</v>
      </c>
      <c r="F84" s="38">
        <f>+F62+F66+F71+F74+F78+F83</f>
        <v>36510</v>
      </c>
    </row>
    <row r="85" spans="1:6" s="127" customFormat="1" ht="16.5" customHeight="1" thickBot="1">
      <c r="A85" s="135" t="s">
        <v>192</v>
      </c>
      <c r="B85" s="62" t="s">
        <v>289</v>
      </c>
      <c r="C85" s="38">
        <f>SUM(C61+C84)</f>
        <v>119365</v>
      </c>
      <c r="D85" s="38">
        <f>+D61+D84</f>
        <v>204779</v>
      </c>
      <c r="E85" s="38">
        <f>+E61+E84</f>
        <v>24358</v>
      </c>
      <c r="F85" s="38">
        <f>+F61+F84</f>
        <v>229137</v>
      </c>
    </row>
    <row r="86" spans="1:6" s="127" customFormat="1" ht="46.5" customHeight="1">
      <c r="A86" s="136"/>
      <c r="B86" s="137"/>
      <c r="C86" s="138"/>
      <c r="D86" s="138"/>
      <c r="E86" s="138"/>
      <c r="F86" s="252"/>
    </row>
    <row r="87" spans="1:6" ht="16.5" customHeight="1">
      <c r="A87" s="276" t="s">
        <v>290</v>
      </c>
      <c r="B87" s="276"/>
      <c r="C87" s="276"/>
      <c r="D87" s="276"/>
      <c r="E87" s="276"/>
      <c r="F87" s="276"/>
    </row>
    <row r="88" spans="1:6" s="139" customFormat="1" ht="16.5" customHeight="1" thickBot="1">
      <c r="A88" s="265" t="s">
        <v>291</v>
      </c>
      <c r="B88" s="265"/>
      <c r="C88" s="122"/>
      <c r="D88" s="122"/>
      <c r="E88" s="122"/>
      <c r="F88" s="253" t="s">
        <v>278</v>
      </c>
    </row>
    <row r="89" spans="1:6" ht="15" customHeight="1" thickBot="1">
      <c r="A89" s="266" t="s">
        <v>23</v>
      </c>
      <c r="B89" s="268" t="s">
        <v>13</v>
      </c>
      <c r="C89" s="270" t="s">
        <v>311</v>
      </c>
      <c r="D89" s="271"/>
      <c r="E89" s="271"/>
      <c r="F89" s="272"/>
    </row>
    <row r="90" spans="1:6" s="125" customFormat="1" ht="33.75" customHeight="1" thickBot="1">
      <c r="A90" s="267"/>
      <c r="B90" s="269"/>
      <c r="C90" s="81" t="s">
        <v>283</v>
      </c>
      <c r="D90" s="80" t="s">
        <v>284</v>
      </c>
      <c r="E90" s="207" t="s">
        <v>320</v>
      </c>
      <c r="F90" s="239" t="s">
        <v>328</v>
      </c>
    </row>
    <row r="91" spans="1:6" ht="12" customHeight="1" thickBot="1">
      <c r="A91" s="140" t="s">
        <v>3</v>
      </c>
      <c r="B91" s="11" t="s">
        <v>195</v>
      </c>
      <c r="C91" s="31">
        <f>SUM(C92:C96)</f>
        <v>116011</v>
      </c>
      <c r="D91" s="31">
        <f>SUM(D92:D96)</f>
        <v>152630</v>
      </c>
      <c r="E91" s="31">
        <f>SUM(E92:E96)</f>
        <v>5169</v>
      </c>
      <c r="F91" s="31">
        <f>SUM(F92:F96)</f>
        <v>157799</v>
      </c>
    </row>
    <row r="92" spans="1:6" ht="12" customHeight="1">
      <c r="A92" s="141" t="s">
        <v>35</v>
      </c>
      <c r="B92" s="110" t="s">
        <v>14</v>
      </c>
      <c r="C92" s="155">
        <v>51332</v>
      </c>
      <c r="D92" s="254">
        <v>68308</v>
      </c>
      <c r="E92" s="155">
        <f>SUM(F92-D92)</f>
        <v>984</v>
      </c>
      <c r="F92" s="33">
        <v>69292</v>
      </c>
    </row>
    <row r="93" spans="1:6" ht="12" customHeight="1">
      <c r="A93" s="129" t="s">
        <v>36</v>
      </c>
      <c r="B93" s="111" t="s">
        <v>70</v>
      </c>
      <c r="C93" s="154">
        <v>13152</v>
      </c>
      <c r="D93" s="247">
        <v>16078</v>
      </c>
      <c r="E93" s="154">
        <f aca="true" t="shared" si="3" ref="E93:E106">SUM(F93-D93)</f>
        <v>233</v>
      </c>
      <c r="F93" s="34">
        <v>16311</v>
      </c>
    </row>
    <row r="94" spans="1:6" ht="12" customHeight="1">
      <c r="A94" s="129" t="s">
        <v>37</v>
      </c>
      <c r="B94" s="111" t="s">
        <v>54</v>
      </c>
      <c r="C94" s="154">
        <v>37462</v>
      </c>
      <c r="D94" s="247">
        <v>37829</v>
      </c>
      <c r="E94" s="154">
        <v>5555</v>
      </c>
      <c r="F94" s="36">
        <v>43384</v>
      </c>
    </row>
    <row r="95" spans="1:6" ht="12" customHeight="1">
      <c r="A95" s="129" t="s">
        <v>38</v>
      </c>
      <c r="B95" s="113" t="s">
        <v>71</v>
      </c>
      <c r="C95" s="154">
        <v>12474</v>
      </c>
      <c r="D95" s="247">
        <v>12474</v>
      </c>
      <c r="E95" s="154">
        <f t="shared" si="3"/>
        <v>0</v>
      </c>
      <c r="F95" s="36">
        <v>12474</v>
      </c>
    </row>
    <row r="96" spans="1:6" ht="12" customHeight="1">
      <c r="A96" s="129" t="s">
        <v>46</v>
      </c>
      <c r="B96" s="8" t="s">
        <v>72</v>
      </c>
      <c r="C96" s="154">
        <v>1591</v>
      </c>
      <c r="D96" s="120">
        <v>17941</v>
      </c>
      <c r="E96" s="26">
        <f>SUM(E97:E106)</f>
        <v>-1603</v>
      </c>
      <c r="F96" s="120">
        <f>SUM(F97:F106)</f>
        <v>16338</v>
      </c>
    </row>
    <row r="97" spans="1:6" ht="12" customHeight="1">
      <c r="A97" s="129" t="s">
        <v>39</v>
      </c>
      <c r="B97" s="111" t="s">
        <v>196</v>
      </c>
      <c r="C97" s="154"/>
      <c r="D97" s="36">
        <v>11841</v>
      </c>
      <c r="E97" s="26">
        <f>SUM(F97-D97)</f>
        <v>69</v>
      </c>
      <c r="F97" s="36">
        <v>11910</v>
      </c>
    </row>
    <row r="98" spans="1:6" ht="12" customHeight="1">
      <c r="A98" s="129" t="s">
        <v>40</v>
      </c>
      <c r="B98" s="142" t="s">
        <v>197</v>
      </c>
      <c r="C98" s="154"/>
      <c r="D98" s="36">
        <v>0</v>
      </c>
      <c r="E98" s="26">
        <f>SUM(F98-D98)</f>
        <v>0</v>
      </c>
      <c r="F98" s="36">
        <v>0</v>
      </c>
    </row>
    <row r="99" spans="1:6" ht="12" customHeight="1">
      <c r="A99" s="129" t="s">
        <v>47</v>
      </c>
      <c r="B99" s="20" t="s">
        <v>198</v>
      </c>
      <c r="C99" s="154"/>
      <c r="D99" s="36">
        <v>0</v>
      </c>
      <c r="E99" s="26">
        <f>SUM(F99-D99)</f>
        <v>0</v>
      </c>
      <c r="F99" s="36">
        <v>0</v>
      </c>
    </row>
    <row r="100" spans="1:6" ht="12" customHeight="1">
      <c r="A100" s="129" t="s">
        <v>48</v>
      </c>
      <c r="B100" s="20" t="s">
        <v>199</v>
      </c>
      <c r="C100" s="154"/>
      <c r="D100" s="36"/>
      <c r="E100" s="26">
        <f>SUM(F100-D100)</f>
        <v>0</v>
      </c>
      <c r="F100" s="36"/>
    </row>
    <row r="101" spans="1:6" ht="12" customHeight="1">
      <c r="A101" s="129" t="s">
        <v>49</v>
      </c>
      <c r="B101" s="142" t="s">
        <v>200</v>
      </c>
      <c r="C101" s="154">
        <v>1091</v>
      </c>
      <c r="D101" s="36">
        <v>5600</v>
      </c>
      <c r="E101" s="26">
        <f>SUM(F101-D101)</f>
        <v>-1313</v>
      </c>
      <c r="F101" s="36">
        <v>4287</v>
      </c>
    </row>
    <row r="102" spans="1:6" ht="12" customHeight="1">
      <c r="A102" s="129" t="s">
        <v>50</v>
      </c>
      <c r="B102" s="142" t="s">
        <v>201</v>
      </c>
      <c r="C102" s="154"/>
      <c r="D102" s="36">
        <v>0</v>
      </c>
      <c r="E102" s="154">
        <f t="shared" si="3"/>
        <v>0</v>
      </c>
      <c r="F102" s="36">
        <v>0</v>
      </c>
    </row>
    <row r="103" spans="1:6" ht="12" customHeight="1">
      <c r="A103" s="129" t="s">
        <v>52</v>
      </c>
      <c r="B103" s="20" t="s">
        <v>202</v>
      </c>
      <c r="C103" s="154"/>
      <c r="D103" s="36"/>
      <c r="E103" s="154">
        <f t="shared" si="3"/>
        <v>0</v>
      </c>
      <c r="F103" s="36"/>
    </row>
    <row r="104" spans="1:6" ht="12" customHeight="1">
      <c r="A104" s="143" t="s">
        <v>73</v>
      </c>
      <c r="B104" s="144" t="s">
        <v>203</v>
      </c>
      <c r="C104" s="154"/>
      <c r="D104" s="36">
        <v>0</v>
      </c>
      <c r="E104" s="154">
        <f t="shared" si="3"/>
        <v>0</v>
      </c>
      <c r="F104" s="36">
        <v>0</v>
      </c>
    </row>
    <row r="105" spans="1:6" ht="12" customHeight="1">
      <c r="A105" s="129" t="s">
        <v>193</v>
      </c>
      <c r="B105" s="144" t="s">
        <v>204</v>
      </c>
      <c r="C105" s="154"/>
      <c r="D105" s="36">
        <v>0</v>
      </c>
      <c r="E105" s="154">
        <f t="shared" si="3"/>
        <v>0</v>
      </c>
      <c r="F105" s="36">
        <v>0</v>
      </c>
    </row>
    <row r="106" spans="1:6" ht="12" customHeight="1" thickBot="1">
      <c r="A106" s="145" t="s">
        <v>194</v>
      </c>
      <c r="B106" s="146" t="s">
        <v>205</v>
      </c>
      <c r="C106" s="156">
        <v>500</v>
      </c>
      <c r="D106" s="39">
        <v>500</v>
      </c>
      <c r="E106" s="156">
        <f t="shared" si="3"/>
        <v>-359</v>
      </c>
      <c r="F106" s="39">
        <v>141</v>
      </c>
    </row>
    <row r="107" spans="1:6" ht="12" customHeight="1" thickBot="1">
      <c r="A107" s="126" t="s">
        <v>4</v>
      </c>
      <c r="B107" s="10" t="s">
        <v>206</v>
      </c>
      <c r="C107" s="32">
        <v>3354</v>
      </c>
      <c r="D107" s="32">
        <f>+D108+D110+D112</f>
        <v>12522</v>
      </c>
      <c r="E107" s="32">
        <f>+E108+E110+E112</f>
        <v>1509</v>
      </c>
      <c r="F107" s="32">
        <f>+F108+F110+F112</f>
        <v>14031</v>
      </c>
    </row>
    <row r="108" spans="1:6" ht="12" customHeight="1">
      <c r="A108" s="128" t="s">
        <v>41</v>
      </c>
      <c r="B108" s="4" t="s">
        <v>82</v>
      </c>
      <c r="C108" s="35">
        <v>2084</v>
      </c>
      <c r="D108" s="247">
        <v>8500</v>
      </c>
      <c r="E108" s="35">
        <f>SUM(F108-D108)</f>
        <v>1509</v>
      </c>
      <c r="F108" s="35">
        <v>10009</v>
      </c>
    </row>
    <row r="109" spans="1:6" ht="12" customHeight="1">
      <c r="A109" s="128" t="s">
        <v>42</v>
      </c>
      <c r="B109" s="7" t="s">
        <v>210</v>
      </c>
      <c r="C109" s="35"/>
      <c r="D109" s="247"/>
      <c r="E109" s="35">
        <f aca="true" t="shared" si="4" ref="E109:E116">SUM(F109-D109)</f>
        <v>0</v>
      </c>
      <c r="F109" s="35"/>
    </row>
    <row r="110" spans="1:6" ht="12" customHeight="1">
      <c r="A110" s="128" t="s">
        <v>43</v>
      </c>
      <c r="B110" s="7" t="s">
        <v>74</v>
      </c>
      <c r="C110" s="34">
        <v>1270</v>
      </c>
      <c r="D110" s="247">
        <v>1270</v>
      </c>
      <c r="E110" s="35">
        <f t="shared" si="4"/>
        <v>0</v>
      </c>
      <c r="F110" s="34">
        <v>1270</v>
      </c>
    </row>
    <row r="111" spans="1:6" ht="12" customHeight="1">
      <c r="A111" s="128" t="s">
        <v>44</v>
      </c>
      <c r="B111" s="7" t="s">
        <v>211</v>
      </c>
      <c r="C111" s="26"/>
      <c r="D111" s="247"/>
      <c r="E111" s="35">
        <f t="shared" si="4"/>
        <v>0</v>
      </c>
      <c r="F111" s="26"/>
    </row>
    <row r="112" spans="1:6" ht="12" customHeight="1">
      <c r="A112" s="128" t="s">
        <v>45</v>
      </c>
      <c r="B112" s="30" t="s">
        <v>84</v>
      </c>
      <c r="C112" s="26"/>
      <c r="D112" s="247">
        <v>2752</v>
      </c>
      <c r="E112" s="35">
        <f t="shared" si="4"/>
        <v>0</v>
      </c>
      <c r="F112" s="26">
        <v>2752</v>
      </c>
    </row>
    <row r="113" spans="1:6" ht="12" customHeight="1">
      <c r="A113" s="128" t="s">
        <v>51</v>
      </c>
      <c r="B113" s="29" t="s">
        <v>270</v>
      </c>
      <c r="C113" s="26"/>
      <c r="D113" s="247"/>
      <c r="E113" s="35">
        <f t="shared" si="4"/>
        <v>0</v>
      </c>
      <c r="F113" s="26">
        <v>0</v>
      </c>
    </row>
    <row r="114" spans="1:6" ht="12" customHeight="1">
      <c r="A114" s="128" t="s">
        <v>53</v>
      </c>
      <c r="B114" s="56" t="s">
        <v>216</v>
      </c>
      <c r="C114" s="26"/>
      <c r="D114" s="26"/>
      <c r="E114" s="35">
        <f t="shared" si="4"/>
        <v>0</v>
      </c>
      <c r="F114" s="26">
        <v>0</v>
      </c>
    </row>
    <row r="115" spans="1:6" ht="22.5">
      <c r="A115" s="128" t="s">
        <v>75</v>
      </c>
      <c r="B115" s="20" t="s">
        <v>199</v>
      </c>
      <c r="C115" s="26"/>
      <c r="D115" s="26"/>
      <c r="E115" s="35">
        <f t="shared" si="4"/>
        <v>0</v>
      </c>
      <c r="F115" s="26">
        <v>0</v>
      </c>
    </row>
    <row r="116" spans="1:6" ht="12" customHeight="1">
      <c r="A116" s="128" t="s">
        <v>76</v>
      </c>
      <c r="B116" s="20" t="s">
        <v>215</v>
      </c>
      <c r="C116" s="26"/>
      <c r="D116" s="26">
        <v>2752</v>
      </c>
      <c r="E116" s="35">
        <f t="shared" si="4"/>
        <v>0</v>
      </c>
      <c r="F116" s="26">
        <v>2752</v>
      </c>
    </row>
    <row r="117" spans="1:6" ht="12" customHeight="1">
      <c r="A117" s="128" t="s">
        <v>77</v>
      </c>
      <c r="B117" s="20" t="s">
        <v>214</v>
      </c>
      <c r="C117" s="26"/>
      <c r="D117" s="26"/>
      <c r="E117" s="26"/>
      <c r="F117" s="26">
        <v>0</v>
      </c>
    </row>
    <row r="118" spans="1:6" ht="12" customHeight="1">
      <c r="A118" s="128" t="s">
        <v>207</v>
      </c>
      <c r="B118" s="20" t="s">
        <v>202</v>
      </c>
      <c r="C118" s="26"/>
      <c r="D118" s="26"/>
      <c r="E118" s="26"/>
      <c r="F118" s="26">
        <v>0</v>
      </c>
    </row>
    <row r="119" spans="1:6" ht="12" customHeight="1">
      <c r="A119" s="128" t="s">
        <v>208</v>
      </c>
      <c r="B119" s="20" t="s">
        <v>213</v>
      </c>
      <c r="C119" s="26"/>
      <c r="D119" s="247"/>
      <c r="E119" s="26"/>
      <c r="F119" s="26">
        <v>0</v>
      </c>
    </row>
    <row r="120" spans="1:6" ht="16.5" thickBot="1">
      <c r="A120" s="143" t="s">
        <v>209</v>
      </c>
      <c r="B120" s="20" t="s">
        <v>212</v>
      </c>
      <c r="C120" s="27"/>
      <c r="D120" s="247"/>
      <c r="E120" s="27"/>
      <c r="F120" s="154"/>
    </row>
    <row r="121" spans="1:6" ht="12" customHeight="1" thickBot="1">
      <c r="A121" s="126" t="s">
        <v>5</v>
      </c>
      <c r="B121" s="19" t="s">
        <v>217</v>
      </c>
      <c r="C121" s="32">
        <f>+C122+C123</f>
        <v>0</v>
      </c>
      <c r="D121" s="32">
        <f>+D122+D123</f>
        <v>37012</v>
      </c>
      <c r="E121" s="32">
        <f>+E122+E123</f>
        <v>17680</v>
      </c>
      <c r="F121" s="32">
        <f>+F122+F123</f>
        <v>54692</v>
      </c>
    </row>
    <row r="122" spans="1:6" ht="12" customHeight="1">
      <c r="A122" s="128" t="s">
        <v>24</v>
      </c>
      <c r="B122" s="5" t="s">
        <v>21</v>
      </c>
      <c r="C122" s="35"/>
      <c r="D122" s="35">
        <v>37012</v>
      </c>
      <c r="E122" s="35">
        <v>17680</v>
      </c>
      <c r="F122" s="35">
        <v>54692</v>
      </c>
    </row>
    <row r="123" spans="1:6" ht="12" customHeight="1" thickBot="1">
      <c r="A123" s="130" t="s">
        <v>25</v>
      </c>
      <c r="B123" s="7" t="s">
        <v>22</v>
      </c>
      <c r="C123" s="36"/>
      <c r="D123" s="36"/>
      <c r="E123" s="36"/>
      <c r="F123" s="255"/>
    </row>
    <row r="124" spans="1:6" ht="12" customHeight="1" thickBot="1">
      <c r="A124" s="126" t="s">
        <v>6</v>
      </c>
      <c r="B124" s="19" t="s">
        <v>218</v>
      </c>
      <c r="C124" s="32">
        <f>SUM(C91+C107+C121)</f>
        <v>119365</v>
      </c>
      <c r="D124" s="32">
        <f>+D91+D107+D121</f>
        <v>202164</v>
      </c>
      <c r="E124" s="32">
        <f>+E91+E107+E121</f>
        <v>24358</v>
      </c>
      <c r="F124" s="32">
        <f>+F91+F107+F121</f>
        <v>226522</v>
      </c>
    </row>
    <row r="125" spans="1:6" ht="12" customHeight="1" thickBot="1">
      <c r="A125" s="126" t="s">
        <v>7</v>
      </c>
      <c r="B125" s="19" t="s">
        <v>219</v>
      </c>
      <c r="C125" s="32"/>
      <c r="D125" s="32">
        <f>+D126+D127+D128</f>
        <v>0</v>
      </c>
      <c r="E125" s="32">
        <f>+E126+E127+E128</f>
        <v>0</v>
      </c>
      <c r="F125" s="245">
        <f>+F126+F127+F128</f>
        <v>0</v>
      </c>
    </row>
    <row r="126" spans="1:6" ht="12" customHeight="1">
      <c r="A126" s="128" t="s">
        <v>28</v>
      </c>
      <c r="B126" s="5" t="s">
        <v>220</v>
      </c>
      <c r="C126" s="26"/>
      <c r="D126" s="26"/>
      <c r="E126" s="26"/>
      <c r="F126" s="256"/>
    </row>
    <row r="127" spans="1:6" ht="12" customHeight="1">
      <c r="A127" s="128" t="s">
        <v>29</v>
      </c>
      <c r="B127" s="5" t="s">
        <v>221</v>
      </c>
      <c r="C127" s="26"/>
      <c r="D127" s="26"/>
      <c r="E127" s="26"/>
      <c r="F127" s="256"/>
    </row>
    <row r="128" spans="1:6" ht="12" customHeight="1" thickBot="1">
      <c r="A128" s="143" t="s">
        <v>30</v>
      </c>
      <c r="B128" s="3" t="s">
        <v>222</v>
      </c>
      <c r="C128" s="26"/>
      <c r="D128" s="26"/>
      <c r="E128" s="26"/>
      <c r="F128" s="256"/>
    </row>
    <row r="129" spans="1:6" ht="12" customHeight="1" thickBot="1">
      <c r="A129" s="126" t="s">
        <v>8</v>
      </c>
      <c r="B129" s="19" t="s">
        <v>239</v>
      </c>
      <c r="C129" s="32"/>
      <c r="D129" s="32">
        <f>+D130+D131+D132+D133</f>
        <v>0</v>
      </c>
      <c r="E129" s="32">
        <f>+E130+E131+E132+E133</f>
        <v>0</v>
      </c>
      <c r="F129" s="245">
        <f>+F130+F131+F132+F133</f>
        <v>0</v>
      </c>
    </row>
    <row r="130" spans="1:6" ht="12" customHeight="1">
      <c r="A130" s="128" t="s">
        <v>31</v>
      </c>
      <c r="B130" s="5" t="s">
        <v>223</v>
      </c>
      <c r="C130" s="26"/>
      <c r="D130" s="26"/>
      <c r="E130" s="26"/>
      <c r="F130" s="256"/>
    </row>
    <row r="131" spans="1:6" ht="12" customHeight="1">
      <c r="A131" s="128" t="s">
        <v>32</v>
      </c>
      <c r="B131" s="5" t="s">
        <v>224</v>
      </c>
      <c r="C131" s="26"/>
      <c r="D131" s="26"/>
      <c r="E131" s="26"/>
      <c r="F131" s="256"/>
    </row>
    <row r="132" spans="1:6" ht="12" customHeight="1">
      <c r="A132" s="128" t="s">
        <v>129</v>
      </c>
      <c r="B132" s="5" t="s">
        <v>225</v>
      </c>
      <c r="C132" s="26"/>
      <c r="D132" s="26"/>
      <c r="E132" s="26"/>
      <c r="F132" s="256"/>
    </row>
    <row r="133" spans="1:6" ht="12" customHeight="1" thickBot="1">
      <c r="A133" s="143" t="s">
        <v>130</v>
      </c>
      <c r="B133" s="3" t="s">
        <v>226</v>
      </c>
      <c r="C133" s="26"/>
      <c r="D133" s="26"/>
      <c r="E133" s="26"/>
      <c r="F133" s="256"/>
    </row>
    <row r="134" spans="1:6" ht="12" customHeight="1" thickBot="1">
      <c r="A134" s="126" t="s">
        <v>9</v>
      </c>
      <c r="B134" s="19" t="s">
        <v>227</v>
      </c>
      <c r="C134" s="38"/>
      <c r="D134" s="38">
        <f>+D135+D136+D137+D138</f>
        <v>2615</v>
      </c>
      <c r="E134" s="38">
        <f>+E135+E136+E137+E138</f>
        <v>0</v>
      </c>
      <c r="F134" s="38">
        <f>+F135+F136+F137+F138</f>
        <v>2615</v>
      </c>
    </row>
    <row r="135" spans="1:6" ht="12" customHeight="1">
      <c r="A135" s="128" t="s">
        <v>33</v>
      </c>
      <c r="B135" s="5" t="s">
        <v>228</v>
      </c>
      <c r="C135" s="26"/>
      <c r="D135" s="26"/>
      <c r="E135" s="26"/>
      <c r="F135" s="251"/>
    </row>
    <row r="136" spans="1:6" ht="12" customHeight="1">
      <c r="A136" s="128" t="s">
        <v>34</v>
      </c>
      <c r="B136" s="5" t="s">
        <v>237</v>
      </c>
      <c r="C136" s="26"/>
      <c r="D136" s="26">
        <v>2615</v>
      </c>
      <c r="E136" s="26"/>
      <c r="F136" s="249">
        <v>2615</v>
      </c>
    </row>
    <row r="137" spans="1:6" ht="12" customHeight="1">
      <c r="A137" s="128" t="s">
        <v>141</v>
      </c>
      <c r="B137" s="5" t="s">
        <v>229</v>
      </c>
      <c r="C137" s="26"/>
      <c r="D137" s="26"/>
      <c r="E137" s="26"/>
      <c r="F137" s="249"/>
    </row>
    <row r="138" spans="1:6" ht="12" customHeight="1" thickBot="1">
      <c r="A138" s="143" t="s">
        <v>142</v>
      </c>
      <c r="B138" s="3" t="s">
        <v>310</v>
      </c>
      <c r="C138" s="26"/>
      <c r="D138" s="26"/>
      <c r="E138" s="26"/>
      <c r="F138" s="250"/>
    </row>
    <row r="139" spans="1:6" ht="12" customHeight="1" thickBot="1">
      <c r="A139" s="126" t="s">
        <v>10</v>
      </c>
      <c r="B139" s="19" t="s">
        <v>230</v>
      </c>
      <c r="C139" s="40"/>
      <c r="D139" s="40">
        <f>+D140+D141+D142+D143</f>
        <v>0</v>
      </c>
      <c r="E139" s="40">
        <f>+E140+E141+E142+E143</f>
        <v>0</v>
      </c>
      <c r="F139" s="257"/>
    </row>
    <row r="140" spans="1:6" ht="12" customHeight="1">
      <c r="A140" s="128" t="s">
        <v>68</v>
      </c>
      <c r="B140" s="5" t="s">
        <v>231</v>
      </c>
      <c r="C140" s="26"/>
      <c r="D140" s="26"/>
      <c r="E140" s="26"/>
      <c r="F140" s="256"/>
    </row>
    <row r="141" spans="1:6" ht="12" customHeight="1">
      <c r="A141" s="128" t="s">
        <v>69</v>
      </c>
      <c r="B141" s="5" t="s">
        <v>232</v>
      </c>
      <c r="C141" s="26"/>
      <c r="D141" s="26"/>
      <c r="E141" s="26"/>
      <c r="F141" s="256"/>
    </row>
    <row r="142" spans="1:6" ht="12" customHeight="1">
      <c r="A142" s="128" t="s">
        <v>83</v>
      </c>
      <c r="B142" s="5" t="s">
        <v>233</v>
      </c>
      <c r="C142" s="26"/>
      <c r="D142" s="26"/>
      <c r="E142" s="26"/>
      <c r="F142" s="256"/>
    </row>
    <row r="143" spans="1:6" ht="12" customHeight="1" thickBot="1">
      <c r="A143" s="128" t="s">
        <v>144</v>
      </c>
      <c r="B143" s="5" t="s">
        <v>234</v>
      </c>
      <c r="C143" s="26"/>
      <c r="D143" s="26"/>
      <c r="E143" s="26"/>
      <c r="F143" s="256"/>
    </row>
    <row r="144" spans="1:9" ht="15" customHeight="1" thickBot="1">
      <c r="A144" s="126" t="s">
        <v>11</v>
      </c>
      <c r="B144" s="19" t="s">
        <v>235</v>
      </c>
      <c r="C144" s="63"/>
      <c r="D144" s="63">
        <f>+D125+D129+D134+D139</f>
        <v>2615</v>
      </c>
      <c r="E144" s="63">
        <f>+E125+E129+E134+E139</f>
        <v>0</v>
      </c>
      <c r="F144" s="63">
        <f>+F125+F129+F134+F139</f>
        <v>2615</v>
      </c>
      <c r="G144" s="147"/>
      <c r="H144" s="147"/>
      <c r="I144" s="147"/>
    </row>
    <row r="145" spans="1:6" s="127" customFormat="1" ht="12.75" customHeight="1" thickBot="1">
      <c r="A145" s="148" t="s">
        <v>12</v>
      </c>
      <c r="B145" s="45" t="s">
        <v>236</v>
      </c>
      <c r="C145" s="63">
        <f>SUM(C144+C124)</f>
        <v>119365</v>
      </c>
      <c r="D145" s="63">
        <f>+D124+D144</f>
        <v>204779</v>
      </c>
      <c r="E145" s="63">
        <f>+E124+E144</f>
        <v>24358</v>
      </c>
      <c r="F145" s="262">
        <f>+F124+F144</f>
        <v>229137</v>
      </c>
    </row>
    <row r="146" ht="7.5" customHeight="1" thickBot="1"/>
    <row r="147" spans="1:6" ht="16.5" customHeight="1" thickBot="1">
      <c r="A147" s="273" t="s">
        <v>292</v>
      </c>
      <c r="B147" s="274"/>
      <c r="C147" s="10"/>
      <c r="D147" s="123"/>
      <c r="E147" s="123"/>
      <c r="F147" s="259"/>
    </row>
    <row r="148" spans="1:6" ht="15" customHeight="1" thickBot="1">
      <c r="A148" s="275" t="s">
        <v>293</v>
      </c>
      <c r="B148" s="275"/>
      <c r="C148" s="124"/>
      <c r="D148" s="124"/>
      <c r="E148" s="124"/>
      <c r="F148" s="244" t="s">
        <v>278</v>
      </c>
    </row>
    <row r="149" spans="1:6" ht="24.75" customHeight="1" thickBot="1">
      <c r="A149" s="126">
        <v>1</v>
      </c>
      <c r="B149" s="10" t="s">
        <v>294</v>
      </c>
      <c r="C149" s="32">
        <f>+C61-C124</f>
        <v>0</v>
      </c>
      <c r="D149" s="32">
        <f>+D61-D124</f>
        <v>-33895</v>
      </c>
      <c r="E149" s="32">
        <f>+E61-E124</f>
        <v>0</v>
      </c>
      <c r="F149" s="245"/>
    </row>
    <row r="150" spans="1:6" ht="27.75" customHeight="1" thickBot="1">
      <c r="A150" s="126" t="s">
        <v>4</v>
      </c>
      <c r="B150" s="10" t="s">
        <v>295</v>
      </c>
      <c r="C150" s="32"/>
      <c r="D150" s="32">
        <v>0</v>
      </c>
      <c r="E150" s="32">
        <f>+E84-E144</f>
        <v>0</v>
      </c>
      <c r="F150" s="245">
        <f>+F84-F144</f>
        <v>33895</v>
      </c>
    </row>
  </sheetData>
  <sheetProtection/>
  <mergeCells count="13">
    <mergeCell ref="A1:F1"/>
    <mergeCell ref="A3:B3"/>
    <mergeCell ref="A4:A5"/>
    <mergeCell ref="B4:B5"/>
    <mergeCell ref="C4:F4"/>
    <mergeCell ref="A87:F87"/>
    <mergeCell ref="B2:F2"/>
    <mergeCell ref="A88:B88"/>
    <mergeCell ref="A89:A90"/>
    <mergeCell ref="B89:B90"/>
    <mergeCell ref="C89:F89"/>
    <mergeCell ref="A147:B147"/>
    <mergeCell ref="A148:B148"/>
  </mergeCells>
  <printOptions horizontalCentered="1"/>
  <pageMargins left="0.7874015748031497" right="0.7874015748031497" top="1.1811023622047245" bottom="0.2755905511811024" header="0.7874015748031497" footer="0.5905511811023623"/>
  <pageSetup fitToHeight="2" horizontalDpi="600" verticalDpi="600" orientation="portrait" paperSize="9" scale="65" r:id="rId1"/>
  <headerFooter alignWithMargins="0">
    <oddHeader xml:space="preserve">&amp;C&amp;"Times New Roman CE,Félkövér"&amp;12
Pusztamonostor Községi Önkormányzat
2015. ÉVI KÖLTSÉGVETÉSÉNEK ÖSSZEVONT MÉRLEGE&amp;10
&amp;R&amp;"Times New Roman CE,Félkövér dőlt"&amp;11 2. Melléklet </oddHeader>
  </headerFooter>
  <rowBreaks count="1" manualBreakCount="1">
    <brk id="8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48"/>
  <sheetViews>
    <sheetView zoomScaleSheetLayoutView="124" workbookViewId="0" topLeftCell="A121">
      <selection activeCell="J95" sqref="J95"/>
    </sheetView>
  </sheetViews>
  <sheetFormatPr defaultColWidth="9.00390625" defaultRowHeight="12.75"/>
  <cols>
    <col min="1" max="1" width="11.125" style="49" customWidth="1"/>
    <col min="2" max="2" width="66.125" style="50" customWidth="1"/>
    <col min="3" max="5" width="12.875" style="51" customWidth="1"/>
    <col min="6" max="6" width="11.50390625" style="2" customWidth="1"/>
    <col min="7" max="16384" width="9.375" style="2" customWidth="1"/>
  </cols>
  <sheetData>
    <row r="1" spans="1:7" s="1" customFormat="1" ht="16.5" customHeight="1" thickBot="1">
      <c r="A1" s="288" t="s">
        <v>324</v>
      </c>
      <c r="B1" s="288"/>
      <c r="C1" s="288"/>
      <c r="D1" s="288"/>
      <c r="E1" s="288"/>
      <c r="F1" s="288"/>
      <c r="G1" s="202"/>
    </row>
    <row r="2" spans="1:6" s="14" customFormat="1" ht="36" customHeight="1">
      <c r="A2" s="82" t="s">
        <v>79</v>
      </c>
      <c r="B2" s="41" t="s">
        <v>81</v>
      </c>
      <c r="C2" s="286" t="s">
        <v>15</v>
      </c>
      <c r="D2" s="286"/>
      <c r="E2" s="286"/>
      <c r="F2" s="286"/>
    </row>
    <row r="3" spans="1:6" s="14" customFormat="1" ht="29.25" customHeight="1" thickBot="1">
      <c r="A3" s="79" t="s">
        <v>78</v>
      </c>
      <c r="B3" s="42" t="s">
        <v>241</v>
      </c>
      <c r="C3" s="81" t="s">
        <v>283</v>
      </c>
      <c r="D3" s="207" t="s">
        <v>284</v>
      </c>
      <c r="E3" s="207" t="s">
        <v>320</v>
      </c>
      <c r="F3" s="80" t="s">
        <v>328</v>
      </c>
    </row>
    <row r="4" spans="1:6" s="15" customFormat="1" ht="15.75" customHeight="1" thickBot="1">
      <c r="A4" s="21"/>
      <c r="B4" s="287" t="s">
        <v>278</v>
      </c>
      <c r="C4" s="287"/>
      <c r="D4" s="287"/>
      <c r="E4" s="287"/>
      <c r="F4" s="287"/>
    </row>
    <row r="5" spans="1:6" ht="24.75" customHeight="1" thickBot="1">
      <c r="A5" s="53" t="s">
        <v>80</v>
      </c>
      <c r="B5" s="97" t="s">
        <v>16</v>
      </c>
      <c r="C5" s="284" t="s">
        <v>312</v>
      </c>
      <c r="D5" s="285"/>
      <c r="E5" s="285"/>
      <c r="F5" s="285"/>
    </row>
    <row r="6" spans="1:6" s="13" customFormat="1" ht="15.75" customHeight="1" thickBot="1">
      <c r="A6" s="282" t="s">
        <v>18</v>
      </c>
      <c r="B6" s="283"/>
      <c r="C6" s="283"/>
      <c r="D6" s="283"/>
      <c r="E6" s="283"/>
      <c r="F6" s="283"/>
    </row>
    <row r="7" spans="1:6" s="13" customFormat="1" ht="12" customHeight="1" thickBot="1">
      <c r="A7" s="12" t="s">
        <v>3</v>
      </c>
      <c r="B7" s="9" t="s">
        <v>86</v>
      </c>
      <c r="C7" s="32">
        <f>+C8+C9+C10+C11+C12+C13</f>
        <v>83209</v>
      </c>
      <c r="D7" s="32">
        <f>+D8+D9+D10+D11+D12+D13</f>
        <v>91814</v>
      </c>
      <c r="E7" s="32">
        <f>+E8+E9+E10+E11+E12+E13</f>
        <v>863</v>
      </c>
      <c r="F7" s="32">
        <f>+F8+F9+F10+F11+F12+F13</f>
        <v>92677</v>
      </c>
    </row>
    <row r="8" spans="1:6" s="16" customFormat="1" ht="12" customHeight="1">
      <c r="A8" s="64" t="s">
        <v>35</v>
      </c>
      <c r="B8" s="57" t="s">
        <v>87</v>
      </c>
      <c r="C8" s="35">
        <v>21489</v>
      </c>
      <c r="D8" s="35">
        <v>21489</v>
      </c>
      <c r="E8" s="35">
        <f>SUM(F8-D8)</f>
        <v>154</v>
      </c>
      <c r="F8" s="35">
        <v>21643</v>
      </c>
    </row>
    <row r="9" spans="1:6" s="17" customFormat="1" ht="12" customHeight="1">
      <c r="A9" s="65" t="s">
        <v>36</v>
      </c>
      <c r="B9" s="58" t="s">
        <v>88</v>
      </c>
      <c r="C9" s="34">
        <v>33259</v>
      </c>
      <c r="D9" s="34">
        <v>34445</v>
      </c>
      <c r="E9" s="35">
        <f aca="true" t="shared" si="0" ref="E9:E71">SUM(F9-D9)</f>
        <v>300</v>
      </c>
      <c r="F9" s="34">
        <v>34745</v>
      </c>
    </row>
    <row r="10" spans="1:6" s="17" customFormat="1" ht="12" customHeight="1">
      <c r="A10" s="65" t="s">
        <v>37</v>
      </c>
      <c r="B10" s="58" t="s">
        <v>89</v>
      </c>
      <c r="C10" s="34">
        <v>26456</v>
      </c>
      <c r="D10" s="34">
        <v>26456</v>
      </c>
      <c r="E10" s="35">
        <f t="shared" si="0"/>
        <v>346</v>
      </c>
      <c r="F10" s="34">
        <v>26802</v>
      </c>
    </row>
    <row r="11" spans="1:6" s="17" customFormat="1" ht="12" customHeight="1">
      <c r="A11" s="65" t="s">
        <v>38</v>
      </c>
      <c r="B11" s="58" t="s">
        <v>90</v>
      </c>
      <c r="C11" s="34">
        <v>1851</v>
      </c>
      <c r="D11" s="34">
        <v>1851</v>
      </c>
      <c r="E11" s="35">
        <f t="shared" si="0"/>
        <v>0</v>
      </c>
      <c r="F11" s="34">
        <v>1851</v>
      </c>
    </row>
    <row r="12" spans="1:6" s="17" customFormat="1" ht="12" customHeight="1">
      <c r="A12" s="65" t="s">
        <v>55</v>
      </c>
      <c r="B12" s="58" t="s">
        <v>91</v>
      </c>
      <c r="C12" s="34">
        <v>154</v>
      </c>
      <c r="D12" s="34">
        <v>6171</v>
      </c>
      <c r="E12" s="35">
        <f t="shared" si="0"/>
        <v>63</v>
      </c>
      <c r="F12" s="34">
        <v>6234</v>
      </c>
    </row>
    <row r="13" spans="1:6" s="16" customFormat="1" ht="13.5" customHeight="1" thickBot="1">
      <c r="A13" s="66" t="s">
        <v>39</v>
      </c>
      <c r="B13" s="59" t="s">
        <v>92</v>
      </c>
      <c r="C13" s="34"/>
      <c r="D13" s="34">
        <v>1402</v>
      </c>
      <c r="E13" s="35">
        <f t="shared" si="0"/>
        <v>0</v>
      </c>
      <c r="F13" s="34">
        <v>1402</v>
      </c>
    </row>
    <row r="14" spans="1:6" s="16" customFormat="1" ht="12" customHeight="1" thickBot="1">
      <c r="A14" s="12" t="s">
        <v>4</v>
      </c>
      <c r="B14" s="28" t="s">
        <v>93</v>
      </c>
      <c r="C14" s="32">
        <f>+C15+C16+C17+C18+C19</f>
        <v>3120</v>
      </c>
      <c r="D14" s="32">
        <f>+D15+D16+D17+D18+D19</f>
        <v>15432</v>
      </c>
      <c r="E14" s="32">
        <f>+E15+E16+E17+E18+E19</f>
        <v>4418</v>
      </c>
      <c r="F14" s="32">
        <f>+F15+F16+F17+F18+F19</f>
        <v>19850</v>
      </c>
    </row>
    <row r="15" spans="1:6" s="16" customFormat="1" ht="12" customHeight="1">
      <c r="A15" s="64" t="s">
        <v>41</v>
      </c>
      <c r="B15" s="57" t="s">
        <v>94</v>
      </c>
      <c r="C15" s="35"/>
      <c r="D15" s="35"/>
      <c r="E15" s="35">
        <f t="shared" si="0"/>
        <v>0</v>
      </c>
      <c r="F15" s="35"/>
    </row>
    <row r="16" spans="1:6" s="16" customFormat="1" ht="12" customHeight="1">
      <c r="A16" s="65" t="s">
        <v>42</v>
      </c>
      <c r="B16" s="58" t="s">
        <v>95</v>
      </c>
      <c r="C16" s="34"/>
      <c r="D16" s="34"/>
      <c r="E16" s="35">
        <f t="shared" si="0"/>
        <v>0</v>
      </c>
      <c r="F16" s="34"/>
    </row>
    <row r="17" spans="1:6" s="16" customFormat="1" ht="12" customHeight="1">
      <c r="A17" s="65" t="s">
        <v>43</v>
      </c>
      <c r="B17" s="58" t="s">
        <v>264</v>
      </c>
      <c r="C17" s="34"/>
      <c r="D17" s="34"/>
      <c r="E17" s="35">
        <f t="shared" si="0"/>
        <v>0</v>
      </c>
      <c r="F17" s="34"/>
    </row>
    <row r="18" spans="1:6" s="16" customFormat="1" ht="12" customHeight="1">
      <c r="A18" s="65" t="s">
        <v>44</v>
      </c>
      <c r="B18" s="58" t="s">
        <v>265</v>
      </c>
      <c r="C18" s="34"/>
      <c r="D18" s="34"/>
      <c r="E18" s="35">
        <f t="shared" si="0"/>
        <v>0</v>
      </c>
      <c r="F18" s="34"/>
    </row>
    <row r="19" spans="1:6" s="16" customFormat="1" ht="12" customHeight="1">
      <c r="A19" s="65" t="s">
        <v>45</v>
      </c>
      <c r="B19" s="58" t="s">
        <v>96</v>
      </c>
      <c r="C19" s="34">
        <v>3120</v>
      </c>
      <c r="D19" s="34">
        <v>15432</v>
      </c>
      <c r="E19" s="35">
        <f t="shared" si="0"/>
        <v>4418</v>
      </c>
      <c r="F19" s="34">
        <v>19850</v>
      </c>
    </row>
    <row r="20" spans="1:6" s="17" customFormat="1" ht="12" customHeight="1" thickBot="1">
      <c r="A20" s="66" t="s">
        <v>51</v>
      </c>
      <c r="B20" s="59" t="s">
        <v>97</v>
      </c>
      <c r="C20" s="34"/>
      <c r="D20" s="36"/>
      <c r="E20" s="35">
        <f t="shared" si="0"/>
        <v>0</v>
      </c>
      <c r="F20" s="36"/>
    </row>
    <row r="21" spans="1:6" s="17" customFormat="1" ht="12" customHeight="1" thickBot="1">
      <c r="A21" s="12" t="s">
        <v>5</v>
      </c>
      <c r="B21" s="9" t="s">
        <v>98</v>
      </c>
      <c r="C21" s="32">
        <f>SUM(C22:C26)</f>
        <v>0</v>
      </c>
      <c r="D21" s="32">
        <f>SUM(D26+D22)</f>
        <v>21569</v>
      </c>
      <c r="E21" s="32">
        <v>14518</v>
      </c>
      <c r="F21" s="32">
        <f>SUM(F22:F26)</f>
        <v>36087</v>
      </c>
    </row>
    <row r="22" spans="1:6" s="17" customFormat="1" ht="12" customHeight="1">
      <c r="A22" s="64" t="s">
        <v>24</v>
      </c>
      <c r="B22" s="57" t="s">
        <v>99</v>
      </c>
      <c r="C22" s="35"/>
      <c r="D22" s="35">
        <v>20371</v>
      </c>
      <c r="E22" s="35">
        <f t="shared" si="0"/>
        <v>14518</v>
      </c>
      <c r="F22" s="35">
        <v>34889</v>
      </c>
    </row>
    <row r="23" spans="1:6" s="16" customFormat="1" ht="12" customHeight="1">
      <c r="A23" s="65" t="s">
        <v>25</v>
      </c>
      <c r="B23" s="58" t="s">
        <v>100</v>
      </c>
      <c r="C23" s="34"/>
      <c r="D23" s="34"/>
      <c r="E23" s="35">
        <f t="shared" si="0"/>
        <v>0</v>
      </c>
      <c r="F23" s="34"/>
    </row>
    <row r="24" spans="1:6" s="17" customFormat="1" ht="12" customHeight="1">
      <c r="A24" s="65" t="s">
        <v>26</v>
      </c>
      <c r="B24" s="58" t="s">
        <v>266</v>
      </c>
      <c r="C24" s="34"/>
      <c r="D24" s="34"/>
      <c r="E24" s="35">
        <f t="shared" si="0"/>
        <v>0</v>
      </c>
      <c r="F24" s="34"/>
    </row>
    <row r="25" spans="1:6" s="17" customFormat="1" ht="12" customHeight="1">
      <c r="A25" s="65" t="s">
        <v>27</v>
      </c>
      <c r="B25" s="58" t="s">
        <v>267</v>
      </c>
      <c r="C25" s="34"/>
      <c r="D25" s="34"/>
      <c r="E25" s="35">
        <f t="shared" si="0"/>
        <v>0</v>
      </c>
      <c r="F25" s="34"/>
    </row>
    <row r="26" spans="1:6" s="17" customFormat="1" ht="12" customHeight="1">
      <c r="A26" s="65" t="s">
        <v>58</v>
      </c>
      <c r="B26" s="58" t="s">
        <v>101</v>
      </c>
      <c r="C26" s="34"/>
      <c r="D26" s="34">
        <v>1198</v>
      </c>
      <c r="E26" s="35">
        <f t="shared" si="0"/>
        <v>0</v>
      </c>
      <c r="F26" s="34">
        <v>1198</v>
      </c>
    </row>
    <row r="27" spans="1:6" s="17" customFormat="1" ht="12" customHeight="1" thickBot="1">
      <c r="A27" s="66" t="s">
        <v>59</v>
      </c>
      <c r="B27" s="59" t="s">
        <v>102</v>
      </c>
      <c r="C27" s="36"/>
      <c r="D27" s="36"/>
      <c r="E27" s="35">
        <f t="shared" si="0"/>
        <v>0</v>
      </c>
      <c r="F27" s="36"/>
    </row>
    <row r="28" spans="1:6" s="17" customFormat="1" ht="12" customHeight="1" thickBot="1">
      <c r="A28" s="12" t="s">
        <v>60</v>
      </c>
      <c r="B28" s="9" t="s">
        <v>103</v>
      </c>
      <c r="C28" s="38">
        <f>+C29+C32+C33+C34</f>
        <v>15500</v>
      </c>
      <c r="D28" s="38">
        <f>+D29+D32+D33+D34</f>
        <v>19603</v>
      </c>
      <c r="E28" s="38">
        <f>SUM(E30:E34)</f>
        <v>1780</v>
      </c>
      <c r="F28" s="32">
        <f>+F29+F32+F33+F34</f>
        <v>21383</v>
      </c>
    </row>
    <row r="29" spans="1:6" s="17" customFormat="1" ht="12" customHeight="1">
      <c r="A29" s="64" t="s">
        <v>104</v>
      </c>
      <c r="B29" s="57" t="s">
        <v>110</v>
      </c>
      <c r="C29" s="55">
        <f>SUM(C30:C31)</f>
        <v>12500</v>
      </c>
      <c r="D29" s="55">
        <v>15423</v>
      </c>
      <c r="E29" s="35">
        <f t="shared" si="0"/>
        <v>2254</v>
      </c>
      <c r="F29" s="55">
        <f>SUM(F30:F31)</f>
        <v>17677</v>
      </c>
    </row>
    <row r="30" spans="1:6" s="17" customFormat="1" ht="12" customHeight="1">
      <c r="A30" s="65" t="s">
        <v>105</v>
      </c>
      <c r="B30" s="58" t="s">
        <v>111</v>
      </c>
      <c r="C30" s="34">
        <v>500</v>
      </c>
      <c r="D30" s="34">
        <v>607</v>
      </c>
      <c r="E30" s="35">
        <f t="shared" si="0"/>
        <v>26</v>
      </c>
      <c r="F30" s="34">
        <v>633</v>
      </c>
    </row>
    <row r="31" spans="1:6" s="17" customFormat="1" ht="12" customHeight="1">
      <c r="A31" s="65" t="s">
        <v>106</v>
      </c>
      <c r="B31" s="58" t="s">
        <v>318</v>
      </c>
      <c r="C31" s="34">
        <v>12000</v>
      </c>
      <c r="D31" s="34">
        <v>14816</v>
      </c>
      <c r="E31" s="35">
        <f t="shared" si="0"/>
        <v>2228</v>
      </c>
      <c r="F31" s="34">
        <v>17044</v>
      </c>
    </row>
    <row r="32" spans="1:6" s="17" customFormat="1" ht="12" customHeight="1">
      <c r="A32" s="65" t="s">
        <v>107</v>
      </c>
      <c r="B32" s="58" t="s">
        <v>112</v>
      </c>
      <c r="C32" s="34">
        <v>3000</v>
      </c>
      <c r="D32" s="34">
        <v>3000</v>
      </c>
      <c r="E32" s="35">
        <f t="shared" si="0"/>
        <v>-347</v>
      </c>
      <c r="F32" s="34">
        <v>2653</v>
      </c>
    </row>
    <row r="33" spans="1:6" s="17" customFormat="1" ht="12" customHeight="1">
      <c r="A33" s="65" t="s">
        <v>108</v>
      </c>
      <c r="B33" s="58" t="s">
        <v>113</v>
      </c>
      <c r="C33" s="34"/>
      <c r="D33" s="34"/>
      <c r="E33" s="35">
        <f t="shared" si="0"/>
        <v>0</v>
      </c>
      <c r="F33" s="34"/>
    </row>
    <row r="34" spans="1:6" s="17" customFormat="1" ht="12" customHeight="1" thickBot="1">
      <c r="A34" s="66" t="s">
        <v>109</v>
      </c>
      <c r="B34" s="59" t="s">
        <v>114</v>
      </c>
      <c r="C34" s="36"/>
      <c r="D34" s="36">
        <v>1180</v>
      </c>
      <c r="E34" s="35">
        <f t="shared" si="0"/>
        <v>-127</v>
      </c>
      <c r="F34" s="36">
        <v>1053</v>
      </c>
    </row>
    <row r="35" spans="1:6" s="17" customFormat="1" ht="12" customHeight="1" thickBot="1">
      <c r="A35" s="12" t="s">
        <v>7</v>
      </c>
      <c r="B35" s="9" t="s">
        <v>115</v>
      </c>
      <c r="C35" s="32">
        <f>SUM(C36:C45)</f>
        <v>17536</v>
      </c>
      <c r="D35" s="32">
        <f>SUM(D36:D45)</f>
        <v>19851</v>
      </c>
      <c r="E35" s="32">
        <f>SUM(E36:E45)</f>
        <v>2152</v>
      </c>
      <c r="F35" s="32">
        <f>SUM(F36:F45)</f>
        <v>22003</v>
      </c>
    </row>
    <row r="36" spans="1:6" s="17" customFormat="1" ht="12" customHeight="1">
      <c r="A36" s="64" t="s">
        <v>28</v>
      </c>
      <c r="B36" s="57" t="s">
        <v>118</v>
      </c>
      <c r="C36" s="35"/>
      <c r="D36" s="35"/>
      <c r="E36" s="35">
        <f t="shared" si="0"/>
        <v>0</v>
      </c>
      <c r="F36" s="35"/>
    </row>
    <row r="37" spans="1:6" s="17" customFormat="1" ht="12" customHeight="1">
      <c r="A37" s="65" t="s">
        <v>29</v>
      </c>
      <c r="B37" s="58" t="s">
        <v>119</v>
      </c>
      <c r="C37" s="34">
        <v>2500</v>
      </c>
      <c r="D37" s="34">
        <v>3640</v>
      </c>
      <c r="E37" s="35">
        <f t="shared" si="0"/>
        <v>289</v>
      </c>
      <c r="F37" s="34">
        <v>3929</v>
      </c>
    </row>
    <row r="38" spans="1:6" s="17" customFormat="1" ht="12" customHeight="1">
      <c r="A38" s="65" t="s">
        <v>30</v>
      </c>
      <c r="B38" s="58" t="s">
        <v>120</v>
      </c>
      <c r="C38" s="34"/>
      <c r="D38" s="34">
        <v>2277</v>
      </c>
      <c r="E38" s="35">
        <f t="shared" si="0"/>
        <v>181</v>
      </c>
      <c r="F38" s="34">
        <v>2458</v>
      </c>
    </row>
    <row r="39" spans="1:6" s="17" customFormat="1" ht="12" customHeight="1">
      <c r="A39" s="65" t="s">
        <v>62</v>
      </c>
      <c r="B39" s="58" t="s">
        <v>121</v>
      </c>
      <c r="C39" s="34">
        <v>410</v>
      </c>
      <c r="D39" s="34">
        <v>410</v>
      </c>
      <c r="E39" s="35">
        <f t="shared" si="0"/>
        <v>-159</v>
      </c>
      <c r="F39" s="34">
        <v>251</v>
      </c>
    </row>
    <row r="40" spans="1:6" s="17" customFormat="1" ht="12" customHeight="1">
      <c r="A40" s="65" t="s">
        <v>63</v>
      </c>
      <c r="B40" s="58" t="s">
        <v>122</v>
      </c>
      <c r="C40" s="34">
        <v>9570</v>
      </c>
      <c r="D40" s="34">
        <v>9570</v>
      </c>
      <c r="E40" s="35">
        <f t="shared" si="0"/>
        <v>-582</v>
      </c>
      <c r="F40" s="34">
        <v>8988</v>
      </c>
    </row>
    <row r="41" spans="1:6" s="17" customFormat="1" ht="12" customHeight="1">
      <c r="A41" s="65" t="s">
        <v>64</v>
      </c>
      <c r="B41" s="58" t="s">
        <v>123</v>
      </c>
      <c r="C41" s="34">
        <v>2590</v>
      </c>
      <c r="D41" s="34">
        <v>3130</v>
      </c>
      <c r="E41" s="35">
        <f t="shared" si="0"/>
        <v>407</v>
      </c>
      <c r="F41" s="34">
        <v>3537</v>
      </c>
    </row>
    <row r="42" spans="1:6" s="17" customFormat="1" ht="12" customHeight="1">
      <c r="A42" s="65" t="s">
        <v>65</v>
      </c>
      <c r="B42" s="58" t="s">
        <v>124</v>
      </c>
      <c r="C42" s="34"/>
      <c r="D42" s="34"/>
      <c r="E42" s="35">
        <f t="shared" si="0"/>
        <v>0</v>
      </c>
      <c r="F42" s="34"/>
    </row>
    <row r="43" spans="1:6" s="17" customFormat="1" ht="12" customHeight="1">
      <c r="A43" s="65" t="s">
        <v>66</v>
      </c>
      <c r="B43" s="58" t="s">
        <v>125</v>
      </c>
      <c r="C43" s="34"/>
      <c r="D43" s="34"/>
      <c r="E43" s="35">
        <f t="shared" si="0"/>
        <v>64</v>
      </c>
      <c r="F43" s="34">
        <v>64</v>
      </c>
    </row>
    <row r="44" spans="1:6" s="17" customFormat="1" ht="12" customHeight="1">
      <c r="A44" s="65" t="s">
        <v>116</v>
      </c>
      <c r="B44" s="58" t="s">
        <v>126</v>
      </c>
      <c r="C44" s="37"/>
      <c r="D44" s="37">
        <v>374</v>
      </c>
      <c r="E44" s="35">
        <f t="shared" si="0"/>
        <v>662</v>
      </c>
      <c r="F44" s="34">
        <v>1036</v>
      </c>
    </row>
    <row r="45" spans="1:6" s="17" customFormat="1" ht="12" customHeight="1" thickBot="1">
      <c r="A45" s="66" t="s">
        <v>117</v>
      </c>
      <c r="B45" s="30" t="s">
        <v>127</v>
      </c>
      <c r="C45" s="52">
        <v>2466</v>
      </c>
      <c r="D45" s="52">
        <v>450</v>
      </c>
      <c r="E45" s="35">
        <f t="shared" si="0"/>
        <v>1290</v>
      </c>
      <c r="F45" s="36">
        <v>1740</v>
      </c>
    </row>
    <row r="46" spans="1:6" s="17" customFormat="1" ht="12" customHeight="1" thickBot="1">
      <c r="A46" s="12" t="s">
        <v>8</v>
      </c>
      <c r="B46" s="9" t="s">
        <v>128</v>
      </c>
      <c r="C46" s="32">
        <f>SUM(C47:C51)</f>
        <v>0</v>
      </c>
      <c r="D46" s="32"/>
      <c r="E46" s="32"/>
      <c r="F46" s="32">
        <f>SUM(F47:F51)</f>
        <v>0</v>
      </c>
    </row>
    <row r="47" spans="1:6" s="17" customFormat="1" ht="12" customHeight="1">
      <c r="A47" s="64" t="s">
        <v>31</v>
      </c>
      <c r="B47" s="57" t="s">
        <v>132</v>
      </c>
      <c r="C47" s="77"/>
      <c r="D47" s="77"/>
      <c r="E47" s="35">
        <f t="shared" si="0"/>
        <v>0</v>
      </c>
      <c r="F47" s="35"/>
    </row>
    <row r="48" spans="1:6" s="17" customFormat="1" ht="12" customHeight="1">
      <c r="A48" s="65" t="s">
        <v>32</v>
      </c>
      <c r="B48" s="58" t="s">
        <v>133</v>
      </c>
      <c r="C48" s="37"/>
      <c r="D48" s="37"/>
      <c r="E48" s="35">
        <f t="shared" si="0"/>
        <v>0</v>
      </c>
      <c r="F48" s="34"/>
    </row>
    <row r="49" spans="1:6" s="17" customFormat="1" ht="12" customHeight="1">
      <c r="A49" s="65" t="s">
        <v>129</v>
      </c>
      <c r="B49" s="58" t="s">
        <v>134</v>
      </c>
      <c r="C49" s="37"/>
      <c r="D49" s="37"/>
      <c r="E49" s="35">
        <f t="shared" si="0"/>
        <v>0</v>
      </c>
      <c r="F49" s="34"/>
    </row>
    <row r="50" spans="1:6" s="17" customFormat="1" ht="12" customHeight="1">
      <c r="A50" s="65" t="s">
        <v>130</v>
      </c>
      <c r="B50" s="58" t="s">
        <v>135</v>
      </c>
      <c r="C50" s="37"/>
      <c r="D50" s="37"/>
      <c r="E50" s="35">
        <f t="shared" si="0"/>
        <v>0</v>
      </c>
      <c r="F50" s="34"/>
    </row>
    <row r="51" spans="1:6" s="17" customFormat="1" ht="12" customHeight="1" thickBot="1">
      <c r="A51" s="66" t="s">
        <v>131</v>
      </c>
      <c r="B51" s="59" t="s">
        <v>136</v>
      </c>
      <c r="C51" s="52"/>
      <c r="D51" s="52"/>
      <c r="E51" s="35">
        <f t="shared" si="0"/>
        <v>0</v>
      </c>
      <c r="F51" s="36"/>
    </row>
    <row r="52" spans="1:6" s="17" customFormat="1" ht="12" customHeight="1" thickBot="1">
      <c r="A52" s="12" t="s">
        <v>67</v>
      </c>
      <c r="B52" s="9" t="s">
        <v>137</v>
      </c>
      <c r="C52" s="32">
        <f>SUM(C53:C55)</f>
        <v>0</v>
      </c>
      <c r="D52" s="32"/>
      <c r="E52" s="32"/>
      <c r="F52" s="32">
        <f>SUM(F53:F55)</f>
        <v>0</v>
      </c>
    </row>
    <row r="53" spans="1:6" s="17" customFormat="1" ht="12" customHeight="1">
      <c r="A53" s="64" t="s">
        <v>33</v>
      </c>
      <c r="B53" s="57" t="s">
        <v>138</v>
      </c>
      <c r="C53" s="35"/>
      <c r="D53" s="35"/>
      <c r="E53" s="35">
        <f t="shared" si="0"/>
        <v>0</v>
      </c>
      <c r="F53" s="35"/>
    </row>
    <row r="54" spans="1:6" s="17" customFormat="1" ht="12" customHeight="1">
      <c r="A54" s="65" t="s">
        <v>34</v>
      </c>
      <c r="B54" s="58" t="s">
        <v>268</v>
      </c>
      <c r="C54" s="34"/>
      <c r="D54" s="34"/>
      <c r="E54" s="35">
        <f t="shared" si="0"/>
        <v>0</v>
      </c>
      <c r="F54" s="34"/>
    </row>
    <row r="55" spans="1:6" s="17" customFormat="1" ht="12" customHeight="1">
      <c r="A55" s="65" t="s">
        <v>141</v>
      </c>
      <c r="B55" s="58" t="s">
        <v>139</v>
      </c>
      <c r="C55" s="34"/>
      <c r="D55" s="34"/>
      <c r="E55" s="35">
        <f t="shared" si="0"/>
        <v>0</v>
      </c>
      <c r="F55" s="34"/>
    </row>
    <row r="56" spans="1:6" s="17" customFormat="1" ht="12" customHeight="1" thickBot="1">
      <c r="A56" s="66" t="s">
        <v>142</v>
      </c>
      <c r="B56" s="59" t="s">
        <v>140</v>
      </c>
      <c r="C56" s="36"/>
      <c r="D56" s="36"/>
      <c r="E56" s="35">
        <f t="shared" si="0"/>
        <v>0</v>
      </c>
      <c r="F56" s="36"/>
    </row>
    <row r="57" spans="1:6" s="17" customFormat="1" ht="12" customHeight="1" thickBot="1">
      <c r="A57" s="12" t="s">
        <v>10</v>
      </c>
      <c r="B57" s="28" t="s">
        <v>143</v>
      </c>
      <c r="C57" s="32">
        <f>SUM(C58:C60)</f>
        <v>0</v>
      </c>
      <c r="D57" s="32"/>
      <c r="E57" s="32"/>
      <c r="F57" s="32">
        <f>SUM(F58:F60)</f>
        <v>0</v>
      </c>
    </row>
    <row r="58" spans="1:6" s="17" customFormat="1" ht="12" customHeight="1">
      <c r="A58" s="64" t="s">
        <v>68</v>
      </c>
      <c r="B58" s="57" t="s">
        <v>145</v>
      </c>
      <c r="C58" s="37"/>
      <c r="D58" s="37"/>
      <c r="E58" s="35">
        <f t="shared" si="0"/>
        <v>0</v>
      </c>
      <c r="F58" s="37"/>
    </row>
    <row r="59" spans="1:6" s="17" customFormat="1" ht="12" customHeight="1">
      <c r="A59" s="65" t="s">
        <v>69</v>
      </c>
      <c r="B59" s="58" t="s">
        <v>269</v>
      </c>
      <c r="C59" s="37"/>
      <c r="D59" s="37"/>
      <c r="E59" s="35">
        <f t="shared" si="0"/>
        <v>0</v>
      </c>
      <c r="F59" s="37"/>
    </row>
    <row r="60" spans="1:6" s="17" customFormat="1" ht="12" customHeight="1">
      <c r="A60" s="65" t="s">
        <v>83</v>
      </c>
      <c r="B60" s="58" t="s">
        <v>146</v>
      </c>
      <c r="C60" s="37"/>
      <c r="D60" s="37"/>
      <c r="E60" s="35">
        <f t="shared" si="0"/>
        <v>0</v>
      </c>
      <c r="F60" s="37"/>
    </row>
    <row r="61" spans="1:6" s="17" customFormat="1" ht="12" customHeight="1" thickBot="1">
      <c r="A61" s="66" t="s">
        <v>144</v>
      </c>
      <c r="B61" s="59" t="s">
        <v>147</v>
      </c>
      <c r="C61" s="37"/>
      <c r="D61" s="37"/>
      <c r="E61" s="35">
        <f t="shared" si="0"/>
        <v>0</v>
      </c>
      <c r="F61" s="37"/>
    </row>
    <row r="62" spans="1:6" s="17" customFormat="1" ht="12" customHeight="1" thickBot="1">
      <c r="A62" s="12" t="s">
        <v>11</v>
      </c>
      <c r="B62" s="9" t="s">
        <v>148</v>
      </c>
      <c r="C62" s="38">
        <f>+C7+C14+C21+C28+C35+C46+C52+C57</f>
        <v>119365</v>
      </c>
      <c r="D62" s="38">
        <f>+D7+D14+D21+D28+D35+D46+D52+D57</f>
        <v>168269</v>
      </c>
      <c r="E62" s="38">
        <f>+E7+E14+E21+E28+E35+E46+E52+E57</f>
        <v>23731</v>
      </c>
      <c r="F62" s="38">
        <f>+F7+F14+F21+F28+F35+F46+F52+F57</f>
        <v>192000</v>
      </c>
    </row>
    <row r="63" spans="1:6" s="17" customFormat="1" ht="12" customHeight="1" thickBot="1">
      <c r="A63" s="67" t="s">
        <v>240</v>
      </c>
      <c r="B63" s="28" t="s">
        <v>149</v>
      </c>
      <c r="C63" s="32">
        <f>SUM(C64:C66)</f>
        <v>0</v>
      </c>
      <c r="D63" s="32"/>
      <c r="E63" s="263">
        <f t="shared" si="0"/>
        <v>0</v>
      </c>
      <c r="F63" s="32">
        <f>SUM(F64:F66)</f>
        <v>0</v>
      </c>
    </row>
    <row r="64" spans="1:6" s="17" customFormat="1" ht="12" customHeight="1">
      <c r="A64" s="64" t="s">
        <v>181</v>
      </c>
      <c r="B64" s="57" t="s">
        <v>150</v>
      </c>
      <c r="C64" s="37"/>
      <c r="D64" s="37"/>
      <c r="E64" s="35">
        <f t="shared" si="0"/>
        <v>0</v>
      </c>
      <c r="F64" s="37"/>
    </row>
    <row r="65" spans="1:6" s="17" customFormat="1" ht="12" customHeight="1">
      <c r="A65" s="65" t="s">
        <v>190</v>
      </c>
      <c r="B65" s="58" t="s">
        <v>151</v>
      </c>
      <c r="C65" s="37"/>
      <c r="D65" s="37"/>
      <c r="E65" s="35">
        <f t="shared" si="0"/>
        <v>0</v>
      </c>
      <c r="F65" s="37"/>
    </row>
    <row r="66" spans="1:6" s="17" customFormat="1" ht="12" customHeight="1" thickBot="1">
      <c r="A66" s="66" t="s">
        <v>191</v>
      </c>
      <c r="B66" s="60" t="s">
        <v>152</v>
      </c>
      <c r="C66" s="37"/>
      <c r="D66" s="37"/>
      <c r="E66" s="35">
        <f t="shared" si="0"/>
        <v>0</v>
      </c>
      <c r="F66" s="37"/>
    </row>
    <row r="67" spans="1:6" s="17" customFormat="1" ht="12" customHeight="1" thickBot="1">
      <c r="A67" s="67" t="s">
        <v>153</v>
      </c>
      <c r="B67" s="28" t="s">
        <v>154</v>
      </c>
      <c r="C67" s="32">
        <f>SUM(C68:C71)</f>
        <v>0</v>
      </c>
      <c r="D67" s="32"/>
      <c r="E67" s="32"/>
      <c r="F67" s="32">
        <f>SUM(F68:F71)</f>
        <v>0</v>
      </c>
    </row>
    <row r="68" spans="1:6" s="17" customFormat="1" ht="12" customHeight="1">
      <c r="A68" s="64" t="s">
        <v>56</v>
      </c>
      <c r="B68" s="57" t="s">
        <v>155</v>
      </c>
      <c r="C68" s="37"/>
      <c r="D68" s="37"/>
      <c r="E68" s="35">
        <f t="shared" si="0"/>
        <v>0</v>
      </c>
      <c r="F68" s="37"/>
    </row>
    <row r="69" spans="1:6" s="17" customFormat="1" ht="12" customHeight="1">
      <c r="A69" s="65" t="s">
        <v>57</v>
      </c>
      <c r="B69" s="58" t="s">
        <v>156</v>
      </c>
      <c r="C69" s="37"/>
      <c r="D69" s="37"/>
      <c r="E69" s="35">
        <f t="shared" si="0"/>
        <v>0</v>
      </c>
      <c r="F69" s="37"/>
    </row>
    <row r="70" spans="1:6" s="17" customFormat="1" ht="12" customHeight="1">
      <c r="A70" s="65" t="s">
        <v>182</v>
      </c>
      <c r="B70" s="58" t="s">
        <v>157</v>
      </c>
      <c r="C70" s="37"/>
      <c r="D70" s="37"/>
      <c r="E70" s="35">
        <f t="shared" si="0"/>
        <v>0</v>
      </c>
      <c r="F70" s="37"/>
    </row>
    <row r="71" spans="1:6" s="17" customFormat="1" ht="12" customHeight="1" thickBot="1">
      <c r="A71" s="66" t="s">
        <v>183</v>
      </c>
      <c r="B71" s="59" t="s">
        <v>158</v>
      </c>
      <c r="C71" s="37"/>
      <c r="D71" s="37"/>
      <c r="E71" s="35">
        <f t="shared" si="0"/>
        <v>0</v>
      </c>
      <c r="F71" s="37"/>
    </row>
    <row r="72" spans="1:6" s="17" customFormat="1" ht="12" customHeight="1" thickBot="1">
      <c r="A72" s="67" t="s">
        <v>159</v>
      </c>
      <c r="B72" s="28" t="s">
        <v>160</v>
      </c>
      <c r="C72" s="32">
        <f>SUM(C73:C74)</f>
        <v>0</v>
      </c>
      <c r="D72" s="32">
        <v>36329</v>
      </c>
      <c r="E72" s="32">
        <v>0</v>
      </c>
      <c r="F72" s="32">
        <f>SUM(F73:F74)</f>
        <v>36329</v>
      </c>
    </row>
    <row r="73" spans="1:6" s="17" customFormat="1" ht="12" customHeight="1">
      <c r="A73" s="64" t="s">
        <v>184</v>
      </c>
      <c r="B73" s="57" t="s">
        <v>161</v>
      </c>
      <c r="C73" s="37"/>
      <c r="D73" s="37">
        <v>36329</v>
      </c>
      <c r="E73" s="35">
        <f aca="true" t="shared" si="1" ref="E73:E83">SUM(F73-D73)</f>
        <v>0</v>
      </c>
      <c r="F73" s="37">
        <v>36329</v>
      </c>
    </row>
    <row r="74" spans="1:6" s="17" customFormat="1" ht="12" customHeight="1">
      <c r="A74" s="158" t="s">
        <v>185</v>
      </c>
      <c r="B74" s="58" t="s">
        <v>162</v>
      </c>
      <c r="C74" s="159"/>
      <c r="D74" s="159"/>
      <c r="E74" s="35">
        <f t="shared" si="1"/>
        <v>0</v>
      </c>
      <c r="F74" s="159"/>
    </row>
    <row r="75" spans="1:6" s="16" customFormat="1" ht="12" customHeight="1" thickBot="1">
      <c r="A75" s="71" t="s">
        <v>163</v>
      </c>
      <c r="B75" s="157" t="s">
        <v>164</v>
      </c>
      <c r="C75" s="112">
        <f>SUM(C76:C78)</f>
        <v>0</v>
      </c>
      <c r="D75" s="112"/>
      <c r="E75" s="112"/>
      <c r="F75" s="112">
        <f>SUM(F76:F78)</f>
        <v>0</v>
      </c>
    </row>
    <row r="76" spans="1:6" s="17" customFormat="1" ht="12" customHeight="1">
      <c r="A76" s="64" t="s">
        <v>186</v>
      </c>
      <c r="B76" s="57" t="s">
        <v>165</v>
      </c>
      <c r="C76" s="37"/>
      <c r="D76" s="37"/>
      <c r="E76" s="35">
        <f t="shared" si="1"/>
        <v>0</v>
      </c>
      <c r="F76" s="37"/>
    </row>
    <row r="77" spans="1:6" s="17" customFormat="1" ht="12" customHeight="1">
      <c r="A77" s="65" t="s">
        <v>187</v>
      </c>
      <c r="B77" s="58" t="s">
        <v>166</v>
      </c>
      <c r="C77" s="37"/>
      <c r="D77" s="37"/>
      <c r="E77" s="35">
        <f t="shared" si="1"/>
        <v>0</v>
      </c>
      <c r="F77" s="37"/>
    </row>
    <row r="78" spans="1:6" s="17" customFormat="1" ht="12" customHeight="1" thickBot="1">
      <c r="A78" s="66" t="s">
        <v>188</v>
      </c>
      <c r="B78" s="59" t="s">
        <v>167</v>
      </c>
      <c r="C78" s="37"/>
      <c r="D78" s="37"/>
      <c r="E78" s="35">
        <f t="shared" si="1"/>
        <v>0</v>
      </c>
      <c r="F78" s="37"/>
    </row>
    <row r="79" spans="1:6" s="17" customFormat="1" ht="12" customHeight="1" thickBot="1">
      <c r="A79" s="67" t="s">
        <v>168</v>
      </c>
      <c r="B79" s="28" t="s">
        <v>189</v>
      </c>
      <c r="C79" s="32">
        <f>SUM(C80:C83)</f>
        <v>0</v>
      </c>
      <c r="D79" s="32"/>
      <c r="E79" s="32"/>
      <c r="F79" s="32">
        <f>SUM(F80:F83)</f>
        <v>0</v>
      </c>
    </row>
    <row r="80" spans="1:6" s="17" customFormat="1" ht="12" customHeight="1">
      <c r="A80" s="68" t="s">
        <v>169</v>
      </c>
      <c r="B80" s="57" t="s">
        <v>170</v>
      </c>
      <c r="C80" s="37"/>
      <c r="D80" s="37"/>
      <c r="E80" s="35">
        <f t="shared" si="1"/>
        <v>0</v>
      </c>
      <c r="F80" s="37"/>
    </row>
    <row r="81" spans="1:6" s="17" customFormat="1" ht="12" customHeight="1">
      <c r="A81" s="69" t="s">
        <v>171</v>
      </c>
      <c r="B81" s="58" t="s">
        <v>172</v>
      </c>
      <c r="C81" s="37"/>
      <c r="D81" s="37"/>
      <c r="E81" s="35">
        <f t="shared" si="1"/>
        <v>0</v>
      </c>
      <c r="F81" s="37"/>
    </row>
    <row r="82" spans="1:6" s="17" customFormat="1" ht="12" customHeight="1">
      <c r="A82" s="69" t="s">
        <v>173</v>
      </c>
      <c r="B82" s="58" t="s">
        <v>174</v>
      </c>
      <c r="C82" s="37"/>
      <c r="D82" s="37"/>
      <c r="E82" s="35">
        <f t="shared" si="1"/>
        <v>0</v>
      </c>
      <c r="F82" s="37"/>
    </row>
    <row r="83" spans="1:6" s="16" customFormat="1" ht="12" customHeight="1" thickBot="1">
      <c r="A83" s="70" t="s">
        <v>175</v>
      </c>
      <c r="B83" s="59" t="s">
        <v>176</v>
      </c>
      <c r="C83" s="37"/>
      <c r="D83" s="37"/>
      <c r="E83" s="35">
        <f t="shared" si="1"/>
        <v>0</v>
      </c>
      <c r="F83" s="37"/>
    </row>
    <row r="84" spans="1:6" s="16" customFormat="1" ht="12" customHeight="1" thickBot="1">
      <c r="A84" s="67" t="s">
        <v>177</v>
      </c>
      <c r="B84" s="28" t="s">
        <v>178</v>
      </c>
      <c r="C84" s="78"/>
      <c r="D84" s="78"/>
      <c r="E84" s="78"/>
      <c r="F84" s="78"/>
    </row>
    <row r="85" spans="1:6" s="16" customFormat="1" ht="12" customHeight="1" thickBot="1">
      <c r="A85" s="67" t="s">
        <v>179</v>
      </c>
      <c r="B85" s="61" t="s">
        <v>180</v>
      </c>
      <c r="C85" s="38">
        <f>+C63+C67+C72+C75+C79+C84</f>
        <v>0</v>
      </c>
      <c r="D85" s="38">
        <v>36329</v>
      </c>
      <c r="E85" s="38">
        <v>0</v>
      </c>
      <c r="F85" s="38">
        <f>+F63+F67+F72+F75+F79+F84</f>
        <v>36329</v>
      </c>
    </row>
    <row r="86" spans="1:6" s="16" customFormat="1" ht="12" customHeight="1" thickBot="1">
      <c r="A86" s="71" t="s">
        <v>192</v>
      </c>
      <c r="B86" s="62" t="s">
        <v>263</v>
      </c>
      <c r="C86" s="38">
        <f>+C62+C85</f>
        <v>119365</v>
      </c>
      <c r="D86" s="38">
        <f>+D62+D85</f>
        <v>204598</v>
      </c>
      <c r="E86" s="38">
        <f>+E62+E85</f>
        <v>23731</v>
      </c>
      <c r="F86" s="38">
        <f>+F62+F85</f>
        <v>228329</v>
      </c>
    </row>
    <row r="87" spans="1:6" s="17" customFormat="1" ht="15" customHeight="1">
      <c r="A87" s="22"/>
      <c r="B87" s="23"/>
      <c r="C87" s="43"/>
      <c r="D87" s="43"/>
      <c r="E87" s="43"/>
      <c r="F87" s="43"/>
    </row>
    <row r="88" spans="1:6" ht="13.5" thickBot="1">
      <c r="A88" s="72"/>
      <c r="B88" s="24"/>
      <c r="C88" s="44"/>
      <c r="D88" s="44"/>
      <c r="E88" s="44"/>
      <c r="F88" s="44"/>
    </row>
    <row r="89" spans="1:6" s="13" customFormat="1" ht="16.5" customHeight="1" thickBot="1">
      <c r="A89" s="284" t="s">
        <v>19</v>
      </c>
      <c r="B89" s="285"/>
      <c r="C89" s="285"/>
      <c r="D89" s="285"/>
      <c r="E89" s="285"/>
      <c r="F89" s="285"/>
    </row>
    <row r="90" spans="1:6" s="18" customFormat="1" ht="12" customHeight="1" thickBot="1">
      <c r="A90" s="54" t="s">
        <v>3</v>
      </c>
      <c r="B90" s="11" t="s">
        <v>195</v>
      </c>
      <c r="C90" s="31">
        <f>SUM(C91:C95)</f>
        <v>82752</v>
      </c>
      <c r="D90" s="31">
        <f>SUM(D91:D95)</f>
        <v>119004</v>
      </c>
      <c r="E90" s="31">
        <f>SUM(E91:E95)</f>
        <v>4761</v>
      </c>
      <c r="F90" s="31">
        <f>SUM(F91:F95)</f>
        <v>123765</v>
      </c>
    </row>
    <row r="91" spans="1:6" ht="12" customHeight="1">
      <c r="A91" s="73" t="s">
        <v>35</v>
      </c>
      <c r="B91" s="110" t="s">
        <v>14</v>
      </c>
      <c r="C91" s="118">
        <v>27084</v>
      </c>
      <c r="D91" s="208">
        <v>44060</v>
      </c>
      <c r="E91" s="208">
        <f>SUM(F91-D91)</f>
        <v>121</v>
      </c>
      <c r="F91" s="33">
        <v>44181</v>
      </c>
    </row>
    <row r="92" spans="1:6" ht="12" customHeight="1">
      <c r="A92" s="65" t="s">
        <v>36</v>
      </c>
      <c r="B92" s="111" t="s">
        <v>70</v>
      </c>
      <c r="C92" s="119">
        <v>6662</v>
      </c>
      <c r="D92" s="26">
        <v>9588</v>
      </c>
      <c r="E92" s="26">
        <f>SUM(F92-D92)</f>
        <v>0</v>
      </c>
      <c r="F92" s="34">
        <v>9588</v>
      </c>
    </row>
    <row r="93" spans="1:6" ht="12" customHeight="1">
      <c r="A93" s="65" t="s">
        <v>37</v>
      </c>
      <c r="B93" s="111" t="s">
        <v>54</v>
      </c>
      <c r="C93" s="120">
        <v>34941</v>
      </c>
      <c r="D93" s="27">
        <v>34941</v>
      </c>
      <c r="E93" s="26">
        <f aca="true" t="shared" si="2" ref="E93:E142">SUM(F93-D93)</f>
        <v>6243</v>
      </c>
      <c r="F93" s="36">
        <v>41184</v>
      </c>
    </row>
    <row r="94" spans="1:6" ht="12" customHeight="1">
      <c r="A94" s="65" t="s">
        <v>38</v>
      </c>
      <c r="B94" s="113" t="s">
        <v>71</v>
      </c>
      <c r="C94" s="120">
        <v>12474</v>
      </c>
      <c r="D94" s="27">
        <v>12474</v>
      </c>
      <c r="E94" s="26">
        <f t="shared" si="2"/>
        <v>0</v>
      </c>
      <c r="F94" s="36">
        <v>12474</v>
      </c>
    </row>
    <row r="95" spans="1:6" ht="12" customHeight="1">
      <c r="A95" s="65" t="s">
        <v>46</v>
      </c>
      <c r="B95" s="8" t="s">
        <v>72</v>
      </c>
      <c r="C95" s="120">
        <v>1591</v>
      </c>
      <c r="D95" s="120">
        <v>17941</v>
      </c>
      <c r="E95" s="26">
        <f>SUM(E96:E105)</f>
        <v>-1603</v>
      </c>
      <c r="F95" s="120">
        <f>SUM(F96:F105)</f>
        <v>16338</v>
      </c>
    </row>
    <row r="96" spans="1:6" ht="12" customHeight="1">
      <c r="A96" s="65" t="s">
        <v>39</v>
      </c>
      <c r="B96" s="111" t="s">
        <v>196</v>
      </c>
      <c r="C96" s="120"/>
      <c r="D96" s="27">
        <v>11841</v>
      </c>
      <c r="E96" s="26">
        <f t="shared" si="2"/>
        <v>69</v>
      </c>
      <c r="F96" s="36">
        <v>11910</v>
      </c>
    </row>
    <row r="97" spans="1:6" ht="12" customHeight="1">
      <c r="A97" s="65" t="s">
        <v>40</v>
      </c>
      <c r="B97" s="114" t="s">
        <v>197</v>
      </c>
      <c r="C97" s="120"/>
      <c r="D97" s="27"/>
      <c r="E97" s="26">
        <f t="shared" si="2"/>
        <v>0</v>
      </c>
      <c r="F97" s="36">
        <v>0</v>
      </c>
    </row>
    <row r="98" spans="1:6" ht="12" customHeight="1">
      <c r="A98" s="65" t="s">
        <v>47</v>
      </c>
      <c r="B98" s="115" t="s">
        <v>198</v>
      </c>
      <c r="C98" s="120"/>
      <c r="D98" s="27"/>
      <c r="E98" s="26">
        <f t="shared" si="2"/>
        <v>0</v>
      </c>
      <c r="F98" s="36">
        <v>0</v>
      </c>
    </row>
    <row r="99" spans="1:6" ht="12" customHeight="1">
      <c r="A99" s="65" t="s">
        <v>48</v>
      </c>
      <c r="B99" s="115" t="s">
        <v>199</v>
      </c>
      <c r="C99" s="120"/>
      <c r="D99" s="27"/>
      <c r="E99" s="26">
        <f t="shared" si="2"/>
        <v>0</v>
      </c>
      <c r="F99" s="36"/>
    </row>
    <row r="100" spans="1:6" ht="12" customHeight="1">
      <c r="A100" s="65" t="s">
        <v>49</v>
      </c>
      <c r="B100" s="114" t="s">
        <v>200</v>
      </c>
      <c r="C100" s="120">
        <v>1091</v>
      </c>
      <c r="D100" s="27">
        <v>5600</v>
      </c>
      <c r="E100" s="26">
        <f t="shared" si="2"/>
        <v>-1313</v>
      </c>
      <c r="F100" s="36">
        <v>4287</v>
      </c>
    </row>
    <row r="101" spans="1:6" ht="12" customHeight="1">
      <c r="A101" s="65" t="s">
        <v>50</v>
      </c>
      <c r="B101" s="114" t="s">
        <v>201</v>
      </c>
      <c r="C101" s="120"/>
      <c r="D101" s="27"/>
      <c r="E101" s="26">
        <f t="shared" si="2"/>
        <v>0</v>
      </c>
      <c r="F101" s="36">
        <v>0</v>
      </c>
    </row>
    <row r="102" spans="1:6" ht="12" customHeight="1">
      <c r="A102" s="65" t="s">
        <v>52</v>
      </c>
      <c r="B102" s="115" t="s">
        <v>202</v>
      </c>
      <c r="C102" s="120"/>
      <c r="D102" s="27"/>
      <c r="E102" s="26">
        <f t="shared" si="2"/>
        <v>0</v>
      </c>
      <c r="F102" s="36"/>
    </row>
    <row r="103" spans="1:6" ht="12" customHeight="1">
      <c r="A103" s="74" t="s">
        <v>73</v>
      </c>
      <c r="B103" s="116" t="s">
        <v>203</v>
      </c>
      <c r="C103" s="120"/>
      <c r="D103" s="27"/>
      <c r="E103" s="26">
        <f t="shared" si="2"/>
        <v>0</v>
      </c>
      <c r="F103" s="36">
        <v>0</v>
      </c>
    </row>
    <row r="104" spans="1:6" ht="12" customHeight="1">
      <c r="A104" s="65" t="s">
        <v>193</v>
      </c>
      <c r="B104" s="116" t="s">
        <v>204</v>
      </c>
      <c r="C104" s="120"/>
      <c r="D104" s="27"/>
      <c r="E104" s="26">
        <f t="shared" si="2"/>
        <v>0</v>
      </c>
      <c r="F104" s="36">
        <v>0</v>
      </c>
    </row>
    <row r="105" spans="1:6" ht="12" customHeight="1" thickBot="1">
      <c r="A105" s="75" t="s">
        <v>194</v>
      </c>
      <c r="B105" s="117" t="s">
        <v>205</v>
      </c>
      <c r="C105" s="121">
        <v>500</v>
      </c>
      <c r="D105" s="209">
        <v>500</v>
      </c>
      <c r="E105" s="209">
        <v>-359</v>
      </c>
      <c r="F105" s="39">
        <v>141</v>
      </c>
    </row>
    <row r="106" spans="1:6" ht="12" customHeight="1" thickBot="1">
      <c r="A106" s="12" t="s">
        <v>4</v>
      </c>
      <c r="B106" s="10" t="s">
        <v>206</v>
      </c>
      <c r="C106" s="112">
        <f>+C107+C109+C111</f>
        <v>3354</v>
      </c>
      <c r="D106" s="112">
        <f>+D107+D109+D111</f>
        <v>11522</v>
      </c>
      <c r="E106" s="112">
        <f>+E107+E109+E111</f>
        <v>1235</v>
      </c>
      <c r="F106" s="112">
        <f>+F107+F109+F111</f>
        <v>12757</v>
      </c>
    </row>
    <row r="107" spans="1:6" ht="12" customHeight="1">
      <c r="A107" s="64" t="s">
        <v>41</v>
      </c>
      <c r="B107" s="4" t="s">
        <v>82</v>
      </c>
      <c r="C107" s="35">
        <v>2084</v>
      </c>
      <c r="D107" s="35">
        <v>7500</v>
      </c>
      <c r="E107" s="26">
        <f t="shared" si="2"/>
        <v>1235</v>
      </c>
      <c r="F107" s="35">
        <v>8735</v>
      </c>
    </row>
    <row r="108" spans="1:6" ht="12" customHeight="1">
      <c r="A108" s="64" t="s">
        <v>42</v>
      </c>
      <c r="B108" s="7" t="s">
        <v>210</v>
      </c>
      <c r="C108" s="35"/>
      <c r="D108" s="35"/>
      <c r="E108" s="26">
        <f t="shared" si="2"/>
        <v>0</v>
      </c>
      <c r="F108" s="35"/>
    </row>
    <row r="109" spans="1:6" ht="12" customHeight="1">
      <c r="A109" s="64" t="s">
        <v>43</v>
      </c>
      <c r="B109" s="7" t="s">
        <v>74</v>
      </c>
      <c r="C109" s="34">
        <v>1270</v>
      </c>
      <c r="D109" s="34">
        <v>1270</v>
      </c>
      <c r="E109" s="26">
        <f t="shared" si="2"/>
        <v>0</v>
      </c>
      <c r="F109" s="34">
        <v>1270</v>
      </c>
    </row>
    <row r="110" spans="1:6" ht="12" customHeight="1">
      <c r="A110" s="64" t="s">
        <v>44</v>
      </c>
      <c r="B110" s="7" t="s">
        <v>211</v>
      </c>
      <c r="C110" s="26"/>
      <c r="D110" s="26"/>
      <c r="E110" s="26">
        <f t="shared" si="2"/>
        <v>0</v>
      </c>
      <c r="F110" s="26"/>
    </row>
    <row r="111" spans="1:6" ht="12" customHeight="1">
      <c r="A111" s="64" t="s">
        <v>45</v>
      </c>
      <c r="B111" s="30" t="s">
        <v>84</v>
      </c>
      <c r="C111" s="26"/>
      <c r="D111" s="26">
        <v>2752</v>
      </c>
      <c r="E111" s="26">
        <f t="shared" si="2"/>
        <v>0</v>
      </c>
      <c r="F111" s="26">
        <v>2752</v>
      </c>
    </row>
    <row r="112" spans="1:6" ht="12" customHeight="1">
      <c r="A112" s="64" t="s">
        <v>51</v>
      </c>
      <c r="B112" s="29" t="s">
        <v>270</v>
      </c>
      <c r="C112" s="26"/>
      <c r="D112" s="26"/>
      <c r="E112" s="26">
        <f t="shared" si="2"/>
        <v>0</v>
      </c>
      <c r="F112" s="26">
        <v>0</v>
      </c>
    </row>
    <row r="113" spans="1:6" ht="12" customHeight="1">
      <c r="A113" s="64" t="s">
        <v>53</v>
      </c>
      <c r="B113" s="56" t="s">
        <v>216</v>
      </c>
      <c r="C113" s="26"/>
      <c r="D113" s="26"/>
      <c r="E113" s="26">
        <f t="shared" si="2"/>
        <v>0</v>
      </c>
      <c r="F113" s="26">
        <v>0</v>
      </c>
    </row>
    <row r="114" spans="1:6" ht="12" customHeight="1">
      <c r="A114" s="64" t="s">
        <v>75</v>
      </c>
      <c r="B114" s="20" t="s">
        <v>199</v>
      </c>
      <c r="C114" s="26"/>
      <c r="D114" s="26"/>
      <c r="E114" s="26">
        <f t="shared" si="2"/>
        <v>0</v>
      </c>
      <c r="F114" s="26">
        <v>0</v>
      </c>
    </row>
    <row r="115" spans="1:6" ht="12" customHeight="1">
      <c r="A115" s="64" t="s">
        <v>76</v>
      </c>
      <c r="B115" s="20" t="s">
        <v>215</v>
      </c>
      <c r="C115" s="26"/>
      <c r="D115" s="26">
        <v>2752</v>
      </c>
      <c r="E115" s="26">
        <f t="shared" si="2"/>
        <v>0</v>
      </c>
      <c r="F115" s="26">
        <v>2752</v>
      </c>
    </row>
    <row r="116" spans="1:6" ht="12" customHeight="1">
      <c r="A116" s="64" t="s">
        <v>77</v>
      </c>
      <c r="B116" s="20" t="s">
        <v>214</v>
      </c>
      <c r="C116" s="26"/>
      <c r="D116" s="26"/>
      <c r="E116" s="26">
        <f t="shared" si="2"/>
        <v>0</v>
      </c>
      <c r="F116" s="26">
        <v>0</v>
      </c>
    </row>
    <row r="117" spans="1:6" ht="12" customHeight="1">
      <c r="A117" s="64" t="s">
        <v>207</v>
      </c>
      <c r="B117" s="20" t="s">
        <v>202</v>
      </c>
      <c r="C117" s="26"/>
      <c r="D117" s="26"/>
      <c r="E117" s="26">
        <f t="shared" si="2"/>
        <v>0</v>
      </c>
      <c r="F117" s="26">
        <v>0</v>
      </c>
    </row>
    <row r="118" spans="1:6" ht="12" customHeight="1">
      <c r="A118" s="64" t="s">
        <v>208</v>
      </c>
      <c r="B118" s="20" t="s">
        <v>213</v>
      </c>
      <c r="C118" s="26"/>
      <c r="D118" s="26"/>
      <c r="E118" s="26">
        <f t="shared" si="2"/>
        <v>0</v>
      </c>
      <c r="F118" s="26">
        <v>0</v>
      </c>
    </row>
    <row r="119" spans="1:6" ht="12" customHeight="1">
      <c r="A119" s="158" t="s">
        <v>209</v>
      </c>
      <c r="B119" s="20" t="s">
        <v>212</v>
      </c>
      <c r="C119" s="154"/>
      <c r="D119" s="154"/>
      <c r="E119" s="26">
        <f t="shared" si="2"/>
        <v>0</v>
      </c>
      <c r="F119" s="154"/>
    </row>
    <row r="120" spans="1:6" ht="12" customHeight="1" thickBot="1">
      <c r="A120" s="160" t="s">
        <v>5</v>
      </c>
      <c r="B120" s="101" t="s">
        <v>217</v>
      </c>
      <c r="C120" s="112">
        <f>+C121+C122</f>
        <v>0</v>
      </c>
      <c r="D120" s="112">
        <v>37012</v>
      </c>
      <c r="E120" s="112">
        <v>17680</v>
      </c>
      <c r="F120" s="112">
        <f>+F121+F122</f>
        <v>54692</v>
      </c>
    </row>
    <row r="121" spans="1:6" ht="12" customHeight="1">
      <c r="A121" s="64" t="s">
        <v>24</v>
      </c>
      <c r="B121" s="5" t="s">
        <v>21</v>
      </c>
      <c r="C121" s="35"/>
      <c r="D121" s="35">
        <v>37012</v>
      </c>
      <c r="E121" s="26">
        <v>17680</v>
      </c>
      <c r="F121" s="35">
        <v>54692</v>
      </c>
    </row>
    <row r="122" spans="1:6" ht="12" customHeight="1" thickBot="1">
      <c r="A122" s="66" t="s">
        <v>25</v>
      </c>
      <c r="B122" s="7" t="s">
        <v>22</v>
      </c>
      <c r="C122" s="36"/>
      <c r="D122" s="36"/>
      <c r="E122" s="26">
        <f t="shared" si="2"/>
        <v>0</v>
      </c>
      <c r="F122" s="36"/>
    </row>
    <row r="123" spans="1:6" ht="12" customHeight="1" thickBot="1">
      <c r="A123" s="12" t="s">
        <v>6</v>
      </c>
      <c r="B123" s="19" t="s">
        <v>218</v>
      </c>
      <c r="C123" s="32">
        <f>+C90+C106+C120</f>
        <v>86106</v>
      </c>
      <c r="D123" s="32">
        <f>+D90+D106+D120</f>
        <v>167538</v>
      </c>
      <c r="E123" s="32">
        <f>+E90+E106+E120</f>
        <v>23676</v>
      </c>
      <c r="F123" s="32">
        <f>+F90+F106+F120</f>
        <v>191214</v>
      </c>
    </row>
    <row r="124" spans="1:6" ht="12" customHeight="1" thickBot="1">
      <c r="A124" s="12" t="s">
        <v>7</v>
      </c>
      <c r="B124" s="19" t="s">
        <v>219</v>
      </c>
      <c r="C124" s="32">
        <f>+C125+C126+C127</f>
        <v>0</v>
      </c>
      <c r="D124" s="32"/>
      <c r="E124" s="32"/>
      <c r="F124" s="32">
        <f>+F125+F126+F127</f>
        <v>0</v>
      </c>
    </row>
    <row r="125" spans="1:6" s="18" customFormat="1" ht="12" customHeight="1">
      <c r="A125" s="64" t="s">
        <v>28</v>
      </c>
      <c r="B125" s="5" t="s">
        <v>220</v>
      </c>
      <c r="C125" s="26"/>
      <c r="D125" s="26"/>
      <c r="E125" s="26">
        <f t="shared" si="2"/>
        <v>0</v>
      </c>
      <c r="F125" s="26"/>
    </row>
    <row r="126" spans="1:6" ht="12" customHeight="1">
      <c r="A126" s="64" t="s">
        <v>29</v>
      </c>
      <c r="B126" s="5" t="s">
        <v>221</v>
      </c>
      <c r="C126" s="26"/>
      <c r="D126" s="26"/>
      <c r="E126" s="26">
        <f t="shared" si="2"/>
        <v>0</v>
      </c>
      <c r="F126" s="26"/>
    </row>
    <row r="127" spans="1:6" ht="12" customHeight="1" thickBot="1">
      <c r="A127" s="74" t="s">
        <v>30</v>
      </c>
      <c r="B127" s="3" t="s">
        <v>222</v>
      </c>
      <c r="C127" s="26"/>
      <c r="D127" s="26"/>
      <c r="E127" s="26">
        <f t="shared" si="2"/>
        <v>0</v>
      </c>
      <c r="F127" s="26"/>
    </row>
    <row r="128" spans="1:6" ht="12" customHeight="1" thickBot="1">
      <c r="A128" s="12" t="s">
        <v>8</v>
      </c>
      <c r="B128" s="19" t="s">
        <v>239</v>
      </c>
      <c r="C128" s="32">
        <f>+C129+C130+C131+C132</f>
        <v>0</v>
      </c>
      <c r="D128" s="32"/>
      <c r="E128" s="32"/>
      <c r="F128" s="32">
        <f>+F129+F130+F131+F132</f>
        <v>0</v>
      </c>
    </row>
    <row r="129" spans="1:6" ht="12" customHeight="1">
      <c r="A129" s="64" t="s">
        <v>31</v>
      </c>
      <c r="B129" s="5" t="s">
        <v>223</v>
      </c>
      <c r="C129" s="26"/>
      <c r="D129" s="26"/>
      <c r="E129" s="26">
        <f t="shared" si="2"/>
        <v>0</v>
      </c>
      <c r="F129" s="26"/>
    </row>
    <row r="130" spans="1:6" ht="12" customHeight="1">
      <c r="A130" s="64" t="s">
        <v>32</v>
      </c>
      <c r="B130" s="5" t="s">
        <v>224</v>
      </c>
      <c r="C130" s="26"/>
      <c r="D130" s="26"/>
      <c r="E130" s="26">
        <f t="shared" si="2"/>
        <v>0</v>
      </c>
      <c r="F130" s="26"/>
    </row>
    <row r="131" spans="1:6" ht="12" customHeight="1">
      <c r="A131" s="64" t="s">
        <v>129</v>
      </c>
      <c r="B131" s="5" t="s">
        <v>225</v>
      </c>
      <c r="C131" s="26"/>
      <c r="D131" s="26"/>
      <c r="E131" s="26">
        <f t="shared" si="2"/>
        <v>0</v>
      </c>
      <c r="F131" s="26"/>
    </row>
    <row r="132" spans="1:6" s="18" customFormat="1" ht="12" customHeight="1" thickBot="1">
      <c r="A132" s="74" t="s">
        <v>130</v>
      </c>
      <c r="B132" s="3" t="s">
        <v>226</v>
      </c>
      <c r="C132" s="26"/>
      <c r="D132" s="26"/>
      <c r="E132" s="26">
        <f t="shared" si="2"/>
        <v>0</v>
      </c>
      <c r="F132" s="26"/>
    </row>
    <row r="133" spans="1:10" ht="12" customHeight="1" thickBot="1">
      <c r="A133" s="12" t="s">
        <v>9</v>
      </c>
      <c r="B133" s="19" t="s">
        <v>227</v>
      </c>
      <c r="C133" s="38">
        <f>+C134+C135+C136+C137</f>
        <v>33259</v>
      </c>
      <c r="D133" s="38">
        <f>+D134+D135+D136+D137</f>
        <v>37060</v>
      </c>
      <c r="E133" s="38">
        <f>SUM(E136:E137)</f>
        <v>55</v>
      </c>
      <c r="F133" s="38">
        <f>+F134+F135+F136+F137</f>
        <v>37115</v>
      </c>
      <c r="J133" s="25"/>
    </row>
    <row r="134" spans="1:6" ht="12.75">
      <c r="A134" s="64" t="s">
        <v>33</v>
      </c>
      <c r="B134" s="5" t="s">
        <v>228</v>
      </c>
      <c r="C134" s="26"/>
      <c r="D134" s="26"/>
      <c r="E134" s="26">
        <f t="shared" si="2"/>
        <v>0</v>
      </c>
      <c r="F134" s="26"/>
    </row>
    <row r="135" spans="1:6" ht="12" customHeight="1">
      <c r="A135" s="64" t="s">
        <v>34</v>
      </c>
      <c r="B135" s="5" t="s">
        <v>237</v>
      </c>
      <c r="C135" s="26"/>
      <c r="D135" s="26">
        <v>2615</v>
      </c>
      <c r="E135" s="26">
        <f t="shared" si="2"/>
        <v>0</v>
      </c>
      <c r="F135" s="26">
        <v>2615</v>
      </c>
    </row>
    <row r="136" spans="1:6" s="18" customFormat="1" ht="12" customHeight="1">
      <c r="A136" s="64" t="s">
        <v>141</v>
      </c>
      <c r="B136" s="5" t="s">
        <v>229</v>
      </c>
      <c r="C136" s="26"/>
      <c r="D136" s="26"/>
      <c r="E136" s="26">
        <f t="shared" si="2"/>
        <v>0</v>
      </c>
      <c r="F136" s="26"/>
    </row>
    <row r="137" spans="1:6" s="18" customFormat="1" ht="12" customHeight="1" thickBot="1">
      <c r="A137" s="74" t="s">
        <v>142</v>
      </c>
      <c r="B137" s="3" t="s">
        <v>297</v>
      </c>
      <c r="C137" s="26">
        <v>33259</v>
      </c>
      <c r="D137" s="26">
        <v>34445</v>
      </c>
      <c r="E137" s="26">
        <f t="shared" si="2"/>
        <v>55</v>
      </c>
      <c r="F137" s="26">
        <v>34500</v>
      </c>
    </row>
    <row r="138" spans="1:6" s="18" customFormat="1" ht="12" customHeight="1" thickBot="1">
      <c r="A138" s="12" t="s">
        <v>10</v>
      </c>
      <c r="B138" s="19" t="s">
        <v>230</v>
      </c>
      <c r="C138" s="40">
        <f>+C139+C140+C141+C142</f>
        <v>0</v>
      </c>
      <c r="D138" s="40"/>
      <c r="E138" s="40"/>
      <c r="F138" s="40">
        <f>+F139+F140+F141+F142</f>
        <v>0</v>
      </c>
    </row>
    <row r="139" spans="1:6" s="18" customFormat="1" ht="12" customHeight="1">
      <c r="A139" s="64" t="s">
        <v>68</v>
      </c>
      <c r="B139" s="5" t="s">
        <v>231</v>
      </c>
      <c r="C139" s="26"/>
      <c r="D139" s="26"/>
      <c r="E139" s="26">
        <f t="shared" si="2"/>
        <v>0</v>
      </c>
      <c r="F139" s="26"/>
    </row>
    <row r="140" spans="1:6" s="18" customFormat="1" ht="12" customHeight="1">
      <c r="A140" s="64" t="s">
        <v>69</v>
      </c>
      <c r="B140" s="5" t="s">
        <v>232</v>
      </c>
      <c r="C140" s="26"/>
      <c r="D140" s="26"/>
      <c r="E140" s="26">
        <f t="shared" si="2"/>
        <v>0</v>
      </c>
      <c r="F140" s="26"/>
    </row>
    <row r="141" spans="1:6" s="18" customFormat="1" ht="12" customHeight="1">
      <c r="A141" s="64" t="s">
        <v>83</v>
      </c>
      <c r="B141" s="5" t="s">
        <v>233</v>
      </c>
      <c r="C141" s="26"/>
      <c r="D141" s="26"/>
      <c r="E141" s="26">
        <f t="shared" si="2"/>
        <v>0</v>
      </c>
      <c r="F141" s="26"/>
    </row>
    <row r="142" spans="1:6" ht="12.75" customHeight="1" thickBot="1">
      <c r="A142" s="64" t="s">
        <v>144</v>
      </c>
      <c r="B142" s="5" t="s">
        <v>234</v>
      </c>
      <c r="C142" s="26"/>
      <c r="D142" s="26"/>
      <c r="E142" s="26">
        <f t="shared" si="2"/>
        <v>0</v>
      </c>
      <c r="F142" s="26"/>
    </row>
    <row r="143" spans="1:6" ht="12" customHeight="1" thickBot="1">
      <c r="A143" s="12" t="s">
        <v>11</v>
      </c>
      <c r="B143" s="19" t="s">
        <v>235</v>
      </c>
      <c r="C143" s="63">
        <f>+C124+C128+C133+C138</f>
        <v>33259</v>
      </c>
      <c r="D143" s="63">
        <f>+D124+D128+D133+D138</f>
        <v>37060</v>
      </c>
      <c r="E143" s="63">
        <v>55</v>
      </c>
      <c r="F143" s="63">
        <f>+F124+F128+F133+F138</f>
        <v>37115</v>
      </c>
    </row>
    <row r="144" spans="1:6" ht="15" customHeight="1" thickBot="1">
      <c r="A144" s="76" t="s">
        <v>12</v>
      </c>
      <c r="B144" s="45" t="s">
        <v>236</v>
      </c>
      <c r="C144" s="63">
        <f>+C123+C143</f>
        <v>119365</v>
      </c>
      <c r="D144" s="63">
        <f>+D123+D143</f>
        <v>204598</v>
      </c>
      <c r="E144" s="63">
        <f>+E123+E143</f>
        <v>23731</v>
      </c>
      <c r="F144" s="63">
        <f>+F123+F143</f>
        <v>228329</v>
      </c>
    </row>
    <row r="145" spans="1:6" ht="12.75">
      <c r="A145" s="46"/>
      <c r="B145" s="47"/>
      <c r="C145" s="48"/>
      <c r="D145" s="48"/>
      <c r="E145" s="48"/>
      <c r="F145" s="48"/>
    </row>
    <row r="148" spans="2:5" ht="12.75">
      <c r="B148" s="99"/>
      <c r="C148" s="100"/>
      <c r="D148" s="100"/>
      <c r="E148" s="100"/>
    </row>
  </sheetData>
  <sheetProtection formatCells="0"/>
  <mergeCells count="6">
    <mergeCell ref="A6:F6"/>
    <mergeCell ref="A89:F89"/>
    <mergeCell ref="C2:F2"/>
    <mergeCell ref="B4:F4"/>
    <mergeCell ref="C5:F5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55"/>
  <sheetViews>
    <sheetView zoomScaleSheetLayoutView="100" zoomScalePageLayoutView="0" workbookViewId="0" topLeftCell="A19">
      <selection activeCell="N49" sqref="N49"/>
    </sheetView>
  </sheetViews>
  <sheetFormatPr defaultColWidth="9.00390625" defaultRowHeight="12.75"/>
  <cols>
    <col min="1" max="1" width="16.50390625" style="0" customWidth="1"/>
    <col min="2" max="2" width="49.875" style="0" customWidth="1"/>
    <col min="3" max="3" width="11.625" style="0" customWidth="1"/>
    <col min="4" max="4" width="11.875" style="0" customWidth="1"/>
    <col min="5" max="5" width="9.875" style="0" bestFit="1" customWidth="1"/>
    <col min="6" max="6" width="13.00390625" style="214" customWidth="1"/>
  </cols>
  <sheetData>
    <row r="1" spans="1:6" ht="13.5" thickBot="1">
      <c r="A1" s="288" t="s">
        <v>326</v>
      </c>
      <c r="B1" s="288"/>
      <c r="C1" s="288"/>
      <c r="D1" s="288"/>
      <c r="E1" s="288"/>
      <c r="F1" s="288"/>
    </row>
    <row r="2" spans="1:6" ht="36">
      <c r="A2" s="170" t="s">
        <v>79</v>
      </c>
      <c r="B2" s="171" t="s">
        <v>307</v>
      </c>
      <c r="C2" s="289" t="s">
        <v>279</v>
      </c>
      <c r="D2" s="289"/>
      <c r="E2" s="289"/>
      <c r="F2" s="290"/>
    </row>
    <row r="3" spans="1:6" ht="24.75" thickBot="1">
      <c r="A3" s="172" t="s">
        <v>78</v>
      </c>
      <c r="B3" s="173" t="s">
        <v>241</v>
      </c>
      <c r="C3" s="174" t="s">
        <v>283</v>
      </c>
      <c r="D3" s="175" t="s">
        <v>284</v>
      </c>
      <c r="E3" s="175" t="s">
        <v>320</v>
      </c>
      <c r="F3" s="210" t="s">
        <v>328</v>
      </c>
    </row>
    <row r="4" spans="1:6" ht="14.25" thickBot="1">
      <c r="A4" s="291" t="s">
        <v>278</v>
      </c>
      <c r="B4" s="291"/>
      <c r="C4" s="291"/>
      <c r="D4" s="291"/>
      <c r="E4" s="291"/>
      <c r="F4" s="291"/>
    </row>
    <row r="5" spans="1:6" ht="24.75" thickBot="1">
      <c r="A5" s="176" t="s">
        <v>80</v>
      </c>
      <c r="B5" s="177" t="s">
        <v>16</v>
      </c>
      <c r="C5" s="292" t="s">
        <v>17</v>
      </c>
      <c r="D5" s="293"/>
      <c r="E5" s="293"/>
      <c r="F5" s="294"/>
    </row>
    <row r="6" spans="1:6" ht="13.5" thickBot="1">
      <c r="A6" s="295" t="s">
        <v>18</v>
      </c>
      <c r="B6" s="296"/>
      <c r="C6" s="296"/>
      <c r="D6" s="296"/>
      <c r="E6" s="296"/>
      <c r="F6" s="297"/>
    </row>
    <row r="7" spans="1:6" ht="13.5" thickBot="1">
      <c r="A7" s="178" t="s">
        <v>3</v>
      </c>
      <c r="B7" s="179" t="s">
        <v>242</v>
      </c>
      <c r="C7" s="215">
        <f>SUM(C8:C17)</f>
        <v>0</v>
      </c>
      <c r="D7" s="215">
        <f>SUM(D8:D17)</f>
        <v>0</v>
      </c>
      <c r="E7" s="215">
        <f>SUM(E8:E17)</f>
        <v>0</v>
      </c>
      <c r="F7" s="215">
        <f>SUM(F8:F17)</f>
        <v>0</v>
      </c>
    </row>
    <row r="8" spans="1:6" ht="12.75">
      <c r="A8" s="180" t="s">
        <v>35</v>
      </c>
      <c r="B8" s="107" t="s">
        <v>118</v>
      </c>
      <c r="C8" s="216">
        <v>0</v>
      </c>
      <c r="D8" s="216">
        <v>0</v>
      </c>
      <c r="E8" s="217"/>
      <c r="F8" s="217">
        <v>0</v>
      </c>
    </row>
    <row r="9" spans="1:6" ht="12.75">
      <c r="A9" s="181" t="s">
        <v>36</v>
      </c>
      <c r="B9" s="108" t="s">
        <v>119</v>
      </c>
      <c r="C9" s="218">
        <v>0</v>
      </c>
      <c r="D9" s="218">
        <v>0</v>
      </c>
      <c r="E9" s="219"/>
      <c r="F9" s="219">
        <v>0</v>
      </c>
    </row>
    <row r="10" spans="1:6" ht="12.75">
      <c r="A10" s="181" t="s">
        <v>37</v>
      </c>
      <c r="B10" s="108" t="s">
        <v>120</v>
      </c>
      <c r="C10" s="218">
        <v>0</v>
      </c>
      <c r="D10" s="218">
        <v>0</v>
      </c>
      <c r="E10" s="219"/>
      <c r="F10" s="219">
        <v>0</v>
      </c>
    </row>
    <row r="11" spans="1:6" ht="12.75">
      <c r="A11" s="181" t="s">
        <v>38</v>
      </c>
      <c r="B11" s="108" t="s">
        <v>121</v>
      </c>
      <c r="C11" s="218">
        <v>0</v>
      </c>
      <c r="D11" s="218">
        <v>0</v>
      </c>
      <c r="E11" s="219"/>
      <c r="F11" s="219">
        <v>0</v>
      </c>
    </row>
    <row r="12" spans="1:6" ht="12.75">
      <c r="A12" s="181" t="s">
        <v>55</v>
      </c>
      <c r="B12" s="108" t="s">
        <v>122</v>
      </c>
      <c r="C12" s="218">
        <v>0</v>
      </c>
      <c r="D12" s="218">
        <v>0</v>
      </c>
      <c r="E12" s="219"/>
      <c r="F12" s="219">
        <v>0</v>
      </c>
    </row>
    <row r="13" spans="1:6" ht="12.75">
      <c r="A13" s="181" t="s">
        <v>39</v>
      </c>
      <c r="B13" s="108" t="s">
        <v>243</v>
      </c>
      <c r="C13" s="218">
        <v>0</v>
      </c>
      <c r="D13" s="218">
        <v>0</v>
      </c>
      <c r="E13" s="219"/>
      <c r="F13" s="219">
        <v>0</v>
      </c>
    </row>
    <row r="14" spans="1:6" ht="12.75">
      <c r="A14" s="181" t="s">
        <v>40</v>
      </c>
      <c r="B14" s="108" t="s">
        <v>244</v>
      </c>
      <c r="C14" s="218">
        <v>0</v>
      </c>
      <c r="D14" s="218">
        <v>0</v>
      </c>
      <c r="E14" s="219"/>
      <c r="F14" s="219">
        <v>0</v>
      </c>
    </row>
    <row r="15" spans="1:6" ht="12.75">
      <c r="A15" s="181" t="s">
        <v>47</v>
      </c>
      <c r="B15" s="108" t="s">
        <v>125</v>
      </c>
      <c r="C15" s="220">
        <v>0</v>
      </c>
      <c r="D15" s="220">
        <v>0</v>
      </c>
      <c r="E15" s="221"/>
      <c r="F15" s="221">
        <v>0</v>
      </c>
    </row>
    <row r="16" spans="1:6" ht="12.75">
      <c r="A16" s="181" t="s">
        <v>48</v>
      </c>
      <c r="B16" s="108" t="s">
        <v>126</v>
      </c>
      <c r="C16" s="218">
        <v>0</v>
      </c>
      <c r="D16" s="218">
        <v>0</v>
      </c>
      <c r="E16" s="219"/>
      <c r="F16" s="219">
        <v>0</v>
      </c>
    </row>
    <row r="17" spans="1:6" ht="13.5" thickBot="1">
      <c r="A17" s="182" t="s">
        <v>49</v>
      </c>
      <c r="B17" s="109" t="s">
        <v>127</v>
      </c>
      <c r="C17" s="222">
        <v>0</v>
      </c>
      <c r="D17" s="222">
        <v>0</v>
      </c>
      <c r="E17" s="223"/>
      <c r="F17" s="223">
        <v>0</v>
      </c>
    </row>
    <row r="18" spans="1:6" ht="21.75" thickBot="1">
      <c r="A18" s="183" t="s">
        <v>4</v>
      </c>
      <c r="B18" s="184" t="s">
        <v>245</v>
      </c>
      <c r="C18" s="215">
        <f>SUM(C19:C22)</f>
        <v>0</v>
      </c>
      <c r="D18" s="215">
        <f>SUM(D19:D22)</f>
        <v>0</v>
      </c>
      <c r="E18" s="215">
        <f>SUM(E19:E22)</f>
        <v>627</v>
      </c>
      <c r="F18" s="215">
        <f>SUM(F19:F22)</f>
        <v>627</v>
      </c>
    </row>
    <row r="19" spans="1:6" ht="12.75">
      <c r="A19" s="180" t="s">
        <v>41</v>
      </c>
      <c r="B19" s="107" t="s">
        <v>94</v>
      </c>
      <c r="C19" s="219">
        <v>0</v>
      </c>
      <c r="D19" s="219">
        <v>0</v>
      </c>
      <c r="E19" s="219"/>
      <c r="F19" s="219">
        <v>0</v>
      </c>
    </row>
    <row r="20" spans="1:6" ht="22.5">
      <c r="A20" s="181" t="s">
        <v>42</v>
      </c>
      <c r="B20" s="108" t="s">
        <v>246</v>
      </c>
      <c r="C20" s="219">
        <v>0</v>
      </c>
      <c r="D20" s="219">
        <v>0</v>
      </c>
      <c r="E20" s="219"/>
      <c r="F20" s="219">
        <v>0</v>
      </c>
    </row>
    <row r="21" spans="1:6" ht="22.5">
      <c r="A21" s="181" t="s">
        <v>43</v>
      </c>
      <c r="B21" s="108" t="s">
        <v>247</v>
      </c>
      <c r="C21" s="219"/>
      <c r="D21" s="219">
        <v>0</v>
      </c>
      <c r="E21" s="219">
        <v>627</v>
      </c>
      <c r="F21" s="219">
        <v>627</v>
      </c>
    </row>
    <row r="22" spans="1:6" ht="13.5" thickBot="1">
      <c r="A22" s="181" t="s">
        <v>44</v>
      </c>
      <c r="B22" s="108" t="s">
        <v>0</v>
      </c>
      <c r="C22" s="219">
        <v>0</v>
      </c>
      <c r="D22" s="219">
        <v>0</v>
      </c>
      <c r="E22" s="219"/>
      <c r="F22" s="219">
        <v>0</v>
      </c>
    </row>
    <row r="23" spans="1:6" ht="13.5" thickBot="1">
      <c r="A23" s="185" t="s">
        <v>5</v>
      </c>
      <c r="B23" s="19" t="s">
        <v>61</v>
      </c>
      <c r="C23" s="224">
        <v>0</v>
      </c>
      <c r="D23" s="224">
        <v>0</v>
      </c>
      <c r="E23" s="224"/>
      <c r="F23" s="224"/>
    </row>
    <row r="24" spans="1:6" ht="21.75" thickBot="1">
      <c r="A24" s="185" t="s">
        <v>6</v>
      </c>
      <c r="B24" s="19" t="s">
        <v>248</v>
      </c>
      <c r="C24" s="215">
        <f>SUM(C25:C27)</f>
        <v>0</v>
      </c>
      <c r="D24" s="215">
        <f>SUM(D25:D27)</f>
        <v>0</v>
      </c>
      <c r="E24" s="215">
        <f>SUM(E25:E27)</f>
        <v>0</v>
      </c>
      <c r="F24" s="215">
        <f>SUM(F25:F27)</f>
        <v>0</v>
      </c>
    </row>
    <row r="25" spans="1:6" ht="22.5">
      <c r="A25" s="180" t="s">
        <v>104</v>
      </c>
      <c r="B25" s="107" t="s">
        <v>246</v>
      </c>
      <c r="C25" s="225">
        <v>0</v>
      </c>
      <c r="D25" s="225">
        <v>0</v>
      </c>
      <c r="E25" s="225"/>
      <c r="F25" s="225">
        <v>0</v>
      </c>
    </row>
    <row r="26" spans="1:6" ht="22.5">
      <c r="A26" s="181" t="s">
        <v>107</v>
      </c>
      <c r="B26" s="108" t="s">
        <v>249</v>
      </c>
      <c r="C26" s="226">
        <v>0</v>
      </c>
      <c r="D26" s="226">
        <v>0</v>
      </c>
      <c r="E26" s="226"/>
      <c r="F26" s="226">
        <v>0</v>
      </c>
    </row>
    <row r="27" spans="1:6" ht="13.5" thickBot="1">
      <c r="A27" s="181" t="s">
        <v>108</v>
      </c>
      <c r="B27" s="108" t="s">
        <v>250</v>
      </c>
      <c r="C27" s="227">
        <v>0</v>
      </c>
      <c r="D27" s="227">
        <v>0</v>
      </c>
      <c r="E27" s="227"/>
      <c r="F27" s="227">
        <v>0</v>
      </c>
    </row>
    <row r="28" spans="1:6" ht="13.5" thickBot="1">
      <c r="A28" s="185" t="s">
        <v>7</v>
      </c>
      <c r="B28" s="19" t="s">
        <v>251</v>
      </c>
      <c r="C28" s="215">
        <f>SUM(C29:C31)</f>
        <v>0</v>
      </c>
      <c r="D28" s="215">
        <f>SUM(D29:D31)</f>
        <v>0</v>
      </c>
      <c r="E28" s="215">
        <f>SUM(E29:E31)</f>
        <v>0</v>
      </c>
      <c r="F28" s="215">
        <f>SUM(F29:F31)</f>
        <v>0</v>
      </c>
    </row>
    <row r="29" spans="1:6" ht="12.75">
      <c r="A29" s="180" t="s">
        <v>28</v>
      </c>
      <c r="B29" s="107" t="s">
        <v>132</v>
      </c>
      <c r="C29" s="225">
        <v>0</v>
      </c>
      <c r="D29" s="225">
        <v>0</v>
      </c>
      <c r="E29" s="225"/>
      <c r="F29" s="225">
        <v>0</v>
      </c>
    </row>
    <row r="30" spans="1:6" ht="12.75">
      <c r="A30" s="181" t="s">
        <v>29</v>
      </c>
      <c r="B30" s="108" t="s">
        <v>133</v>
      </c>
      <c r="C30" s="226">
        <v>0</v>
      </c>
      <c r="D30" s="226">
        <v>0</v>
      </c>
      <c r="E30" s="226"/>
      <c r="F30" s="226">
        <v>0</v>
      </c>
    </row>
    <row r="31" spans="1:6" ht="13.5" thickBot="1">
      <c r="A31" s="181" t="s">
        <v>30</v>
      </c>
      <c r="B31" s="108" t="s">
        <v>134</v>
      </c>
      <c r="C31" s="227">
        <v>0</v>
      </c>
      <c r="D31" s="227">
        <v>0</v>
      </c>
      <c r="E31" s="227"/>
      <c r="F31" s="227">
        <v>0</v>
      </c>
    </row>
    <row r="32" spans="1:6" ht="13.5" thickBot="1">
      <c r="A32" s="185" t="s">
        <v>8</v>
      </c>
      <c r="B32" s="19" t="s">
        <v>238</v>
      </c>
      <c r="C32" s="224">
        <v>0</v>
      </c>
      <c r="D32" s="224">
        <v>0</v>
      </c>
      <c r="E32" s="224"/>
      <c r="F32" s="224">
        <v>0</v>
      </c>
    </row>
    <row r="33" spans="1:6" ht="13.5" thickBot="1">
      <c r="A33" s="185" t="s">
        <v>9</v>
      </c>
      <c r="B33" s="19" t="s">
        <v>252</v>
      </c>
      <c r="C33" s="228">
        <v>0</v>
      </c>
      <c r="D33" s="228">
        <v>0</v>
      </c>
      <c r="E33" s="228"/>
      <c r="F33" s="228">
        <v>0</v>
      </c>
    </row>
    <row r="34" spans="1:6" ht="15" customHeight="1" thickBot="1">
      <c r="A34" s="186" t="s">
        <v>10</v>
      </c>
      <c r="B34" s="19" t="s">
        <v>253</v>
      </c>
      <c r="C34" s="229">
        <f>C7+C18+C23+C24+C28+C32+C33</f>
        <v>0</v>
      </c>
      <c r="D34" s="229">
        <f>D7+D18+D23+D24+D28+D32+D33</f>
        <v>0</v>
      </c>
      <c r="E34" s="229">
        <f>E7+E18+E23+E24+E28+E32+E33</f>
        <v>627</v>
      </c>
      <c r="F34" s="229">
        <f>F7+F18+F23+F24+F28+F32+F33</f>
        <v>627</v>
      </c>
    </row>
    <row r="35" spans="1:6" ht="13.5" thickBot="1">
      <c r="A35" s="187" t="s">
        <v>11</v>
      </c>
      <c r="B35" s="19" t="s">
        <v>254</v>
      </c>
      <c r="C35" s="229">
        <f>SUM(C36:C38)</f>
        <v>33259</v>
      </c>
      <c r="D35" s="229">
        <f>SUM(D36:D38)</f>
        <v>34626</v>
      </c>
      <c r="E35" s="229">
        <f>SUM(E36:E38)</f>
        <v>55</v>
      </c>
      <c r="F35" s="229">
        <f>SUM(F36:F38)</f>
        <v>34681</v>
      </c>
    </row>
    <row r="36" spans="1:6" ht="12.75">
      <c r="A36" s="180" t="s">
        <v>255</v>
      </c>
      <c r="B36" s="107" t="s">
        <v>85</v>
      </c>
      <c r="C36" s="225">
        <v>0</v>
      </c>
      <c r="D36" s="225">
        <v>181</v>
      </c>
      <c r="E36" s="225">
        <v>0</v>
      </c>
      <c r="F36" s="225">
        <v>181</v>
      </c>
    </row>
    <row r="37" spans="1:6" ht="12.75">
      <c r="A37" s="181" t="s">
        <v>256</v>
      </c>
      <c r="B37" s="108" t="s">
        <v>1</v>
      </c>
      <c r="C37" s="226">
        <v>0</v>
      </c>
      <c r="D37" s="226">
        <v>0</v>
      </c>
      <c r="E37" s="226">
        <v>0</v>
      </c>
      <c r="F37" s="226"/>
    </row>
    <row r="38" spans="1:6" ht="23.25" thickBot="1">
      <c r="A38" s="181" t="s">
        <v>257</v>
      </c>
      <c r="B38" s="108" t="s">
        <v>258</v>
      </c>
      <c r="C38" s="227">
        <v>33259</v>
      </c>
      <c r="D38" s="227">
        <v>34445</v>
      </c>
      <c r="E38" s="227">
        <v>55</v>
      </c>
      <c r="F38" s="230">
        <v>34500</v>
      </c>
    </row>
    <row r="39" spans="1:6" ht="13.5" thickBot="1">
      <c r="A39" s="187" t="s">
        <v>12</v>
      </c>
      <c r="B39" s="188" t="s">
        <v>259</v>
      </c>
      <c r="C39" s="231">
        <f>C34+C35</f>
        <v>33259</v>
      </c>
      <c r="D39" s="231">
        <f>D34+D35</f>
        <v>34626</v>
      </c>
      <c r="E39" s="231">
        <f>E34+E35</f>
        <v>682</v>
      </c>
      <c r="F39" s="231">
        <f>F34+F35</f>
        <v>35308</v>
      </c>
    </row>
    <row r="40" spans="1:6" ht="15">
      <c r="A40" s="189"/>
      <c r="B40" s="190"/>
      <c r="C40" s="191"/>
      <c r="D40" s="192"/>
      <c r="E40" s="192"/>
      <c r="F40" s="211"/>
    </row>
    <row r="41" spans="1:6" ht="13.5" thickBot="1">
      <c r="A41" s="193"/>
      <c r="B41" s="194"/>
      <c r="C41" s="195"/>
      <c r="D41" s="196"/>
      <c r="E41" s="196"/>
      <c r="F41" s="212"/>
    </row>
    <row r="42" spans="1:6" ht="13.5" thickBot="1">
      <c r="A42" s="295" t="s">
        <v>19</v>
      </c>
      <c r="B42" s="296"/>
      <c r="C42" s="296"/>
      <c r="D42" s="296"/>
      <c r="E42" s="296"/>
      <c r="F42" s="297"/>
    </row>
    <row r="43" spans="1:6" ht="13.5" thickBot="1">
      <c r="A43" s="197" t="s">
        <v>3</v>
      </c>
      <c r="B43" s="103" t="s">
        <v>260</v>
      </c>
      <c r="C43" s="215">
        <f>SUM(C44:C48)</f>
        <v>33259</v>
      </c>
      <c r="D43" s="215">
        <f>SUM(D44:D48)</f>
        <v>33626</v>
      </c>
      <c r="E43" s="215">
        <f>SUM(E44:E48)</f>
        <v>408</v>
      </c>
      <c r="F43" s="232">
        <f>SUM(F44:F46)</f>
        <v>34034</v>
      </c>
    </row>
    <row r="44" spans="1:6" ht="12.75">
      <c r="A44" s="180" t="s">
        <v>35</v>
      </c>
      <c r="B44" s="6" t="s">
        <v>14</v>
      </c>
      <c r="C44" s="233">
        <v>24248</v>
      </c>
      <c r="D44" s="233">
        <v>24248</v>
      </c>
      <c r="E44" s="225">
        <v>863</v>
      </c>
      <c r="F44" s="219">
        <v>25111</v>
      </c>
    </row>
    <row r="45" spans="1:6" ht="22.5">
      <c r="A45" s="181" t="s">
        <v>36</v>
      </c>
      <c r="B45" s="4" t="s">
        <v>70</v>
      </c>
      <c r="C45" s="234">
        <v>6490</v>
      </c>
      <c r="D45" s="234">
        <v>6490</v>
      </c>
      <c r="E45" s="225">
        <v>233</v>
      </c>
      <c r="F45" s="219">
        <v>6723</v>
      </c>
    </row>
    <row r="46" spans="1:6" ht="12.75">
      <c r="A46" s="181" t="s">
        <v>37</v>
      </c>
      <c r="B46" s="4" t="s">
        <v>54</v>
      </c>
      <c r="C46" s="234">
        <v>2521</v>
      </c>
      <c r="D46" s="234">
        <v>2888</v>
      </c>
      <c r="E46" s="225">
        <v>-688</v>
      </c>
      <c r="F46" s="219">
        <v>2200</v>
      </c>
    </row>
    <row r="47" spans="1:6" ht="12.75">
      <c r="A47" s="181" t="s">
        <v>38</v>
      </c>
      <c r="B47" s="4" t="s">
        <v>71</v>
      </c>
      <c r="C47" s="234"/>
      <c r="D47" s="234"/>
      <c r="E47" s="235"/>
      <c r="F47" s="235"/>
    </row>
    <row r="48" spans="1:6" ht="13.5" thickBot="1">
      <c r="A48" s="182" t="s">
        <v>55</v>
      </c>
      <c r="B48" s="102" t="s">
        <v>72</v>
      </c>
      <c r="C48" s="234"/>
      <c r="D48" s="234"/>
      <c r="E48" s="235"/>
      <c r="F48" s="235"/>
    </row>
    <row r="49" spans="1:6" ht="13.5" thickBot="1">
      <c r="A49" s="198" t="s">
        <v>4</v>
      </c>
      <c r="B49" s="101" t="s">
        <v>261</v>
      </c>
      <c r="C49" s="215">
        <f>SUM(C50:C53)</f>
        <v>0</v>
      </c>
      <c r="D49" s="215">
        <f>SUM(D50:D53)</f>
        <v>1000</v>
      </c>
      <c r="E49" s="215">
        <f>SUM(E50:E53)</f>
        <v>274</v>
      </c>
      <c r="F49" s="215">
        <f>SUM(F50:F53)</f>
        <v>1274</v>
      </c>
    </row>
    <row r="50" spans="1:6" ht="12.75">
      <c r="A50" s="180" t="s">
        <v>41</v>
      </c>
      <c r="B50" s="6" t="s">
        <v>82</v>
      </c>
      <c r="C50" s="225"/>
      <c r="D50" s="225">
        <v>1000</v>
      </c>
      <c r="E50" s="225">
        <v>274</v>
      </c>
      <c r="F50" s="236">
        <v>1274</v>
      </c>
    </row>
    <row r="51" spans="1:6" ht="12.75">
      <c r="A51" s="181" t="s">
        <v>42</v>
      </c>
      <c r="B51" s="4" t="s">
        <v>74</v>
      </c>
      <c r="C51" s="235"/>
      <c r="D51" s="235"/>
      <c r="E51" s="235"/>
      <c r="F51" s="225"/>
    </row>
    <row r="52" spans="1:6" ht="12.75">
      <c r="A52" s="181" t="s">
        <v>43</v>
      </c>
      <c r="B52" s="4" t="s">
        <v>20</v>
      </c>
      <c r="C52" s="235"/>
      <c r="D52" s="235"/>
      <c r="E52" s="235"/>
      <c r="F52" s="235"/>
    </row>
    <row r="53" spans="1:6" ht="23.25" thickBot="1">
      <c r="A53" s="181" t="s">
        <v>44</v>
      </c>
      <c r="B53" s="4" t="s">
        <v>2</v>
      </c>
      <c r="C53" s="235"/>
      <c r="D53" s="235"/>
      <c r="E53" s="235"/>
      <c r="F53" s="235"/>
    </row>
    <row r="54" spans="1:6" ht="13.5" thickBot="1">
      <c r="A54" s="185" t="s">
        <v>5</v>
      </c>
      <c r="B54" s="199" t="s">
        <v>262</v>
      </c>
      <c r="C54" s="237">
        <f>C43+C49</f>
        <v>33259</v>
      </c>
      <c r="D54" s="237">
        <f>D43+D49</f>
        <v>34626</v>
      </c>
      <c r="E54" s="237">
        <f>E43+E49</f>
        <v>682</v>
      </c>
      <c r="F54" s="237">
        <f>SUM(F43+F49)</f>
        <v>35308</v>
      </c>
    </row>
    <row r="55" spans="1:6" ht="12.75">
      <c r="A55" s="196"/>
      <c r="B55" s="196"/>
      <c r="C55" s="200"/>
      <c r="D55" s="200"/>
      <c r="E55" s="200"/>
      <c r="F55" s="213"/>
    </row>
  </sheetData>
  <sheetProtection selectLockedCells="1" selectUnlockedCells="1"/>
  <mergeCells count="6">
    <mergeCell ref="A1:F1"/>
    <mergeCell ref="C2:F2"/>
    <mergeCell ref="A4:F4"/>
    <mergeCell ref="C5:F5"/>
    <mergeCell ref="A6:F6"/>
    <mergeCell ref="A42:F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68"/>
  <sheetViews>
    <sheetView zoomScalePageLayoutView="0" workbookViewId="0" topLeftCell="A10">
      <selection activeCell="D20" sqref="D20"/>
    </sheetView>
  </sheetViews>
  <sheetFormatPr defaultColWidth="9.00390625" defaultRowHeight="12.75"/>
  <cols>
    <col min="1" max="1" width="52.875" style="83" bestFit="1" customWidth="1"/>
    <col min="2" max="2" width="12.50390625" style="83" customWidth="1"/>
    <col min="3" max="3" width="12.625" style="83" customWidth="1"/>
    <col min="4" max="4" width="12.00390625" style="83" customWidth="1"/>
    <col min="5" max="5" width="11.375" style="241" customWidth="1"/>
    <col min="6" max="7" width="9.375" style="83" customWidth="1"/>
    <col min="8" max="8" width="14.00390625" style="83" customWidth="1"/>
    <col min="9" max="16384" width="9.375" style="83" customWidth="1"/>
  </cols>
  <sheetData>
    <row r="1" spans="1:6" ht="12.75">
      <c r="A1" s="281" t="s">
        <v>327</v>
      </c>
      <c r="B1" s="281"/>
      <c r="C1" s="281"/>
      <c r="D1" s="281"/>
      <c r="E1" s="281"/>
      <c r="F1" s="204"/>
    </row>
    <row r="3" spans="1:7" ht="12.75">
      <c r="A3" s="298" t="s">
        <v>322</v>
      </c>
      <c r="B3" s="298"/>
      <c r="C3" s="298"/>
      <c r="D3" s="298"/>
      <c r="E3" s="298"/>
      <c r="F3" s="94"/>
      <c r="G3" s="94"/>
    </row>
    <row r="4" spans="1:5" ht="15">
      <c r="A4" s="89"/>
      <c r="B4" s="89"/>
      <c r="C4" s="89"/>
      <c r="D4" s="89"/>
      <c r="E4" s="238"/>
    </row>
    <row r="5" spans="1:6" ht="15.75" customHeight="1" thickBot="1">
      <c r="A5" s="299" t="s">
        <v>278</v>
      </c>
      <c r="B5" s="299"/>
      <c r="C5" s="299"/>
      <c r="D5" s="299"/>
      <c r="E5" s="299"/>
      <c r="F5" s="203"/>
    </row>
    <row r="6" spans="1:5" ht="73.5" customHeight="1" thickBot="1">
      <c r="A6" s="151" t="s">
        <v>13</v>
      </c>
      <c r="B6" s="152" t="s">
        <v>313</v>
      </c>
      <c r="C6" s="152" t="s">
        <v>314</v>
      </c>
      <c r="D6" s="152" t="s">
        <v>320</v>
      </c>
      <c r="E6" s="239" t="s">
        <v>321</v>
      </c>
    </row>
    <row r="7" spans="1:5" ht="19.5" customHeight="1">
      <c r="A7" s="162" t="s">
        <v>298</v>
      </c>
      <c r="B7" s="161">
        <v>0</v>
      </c>
      <c r="C7" s="161">
        <v>423</v>
      </c>
      <c r="D7" s="161">
        <v>406</v>
      </c>
      <c r="E7" s="242">
        <v>829</v>
      </c>
    </row>
    <row r="8" spans="1:5" ht="19.5" customHeight="1">
      <c r="A8" s="205" t="s">
        <v>276</v>
      </c>
      <c r="B8" s="96">
        <v>0</v>
      </c>
      <c r="C8" s="96">
        <v>423</v>
      </c>
      <c r="D8" s="96">
        <v>406</v>
      </c>
      <c r="E8" s="243">
        <v>829</v>
      </c>
    </row>
    <row r="9" spans="1:5" ht="19.5" customHeight="1">
      <c r="A9" s="163" t="s">
        <v>299</v>
      </c>
      <c r="B9" s="164">
        <v>991</v>
      </c>
      <c r="C9" s="164">
        <v>991</v>
      </c>
      <c r="D9" s="164">
        <v>-70</v>
      </c>
      <c r="E9" s="242">
        <v>921</v>
      </c>
    </row>
    <row r="10" spans="1:5" ht="19.5" customHeight="1">
      <c r="A10" s="205" t="s">
        <v>300</v>
      </c>
      <c r="B10" s="96">
        <v>991</v>
      </c>
      <c r="C10" s="96">
        <v>991</v>
      </c>
      <c r="D10" s="96">
        <v>-70</v>
      </c>
      <c r="E10" s="243">
        <v>921</v>
      </c>
    </row>
    <row r="11" spans="1:5" ht="19.5" customHeight="1">
      <c r="A11" s="163" t="s">
        <v>301</v>
      </c>
      <c r="B11" s="164">
        <v>1750</v>
      </c>
      <c r="C11" s="164">
        <v>1751</v>
      </c>
      <c r="D11" s="164">
        <v>0</v>
      </c>
      <c r="E11" s="242">
        <v>1751</v>
      </c>
    </row>
    <row r="12" spans="1:5" ht="19.5" customHeight="1">
      <c r="A12" s="205" t="s">
        <v>302</v>
      </c>
      <c r="B12" s="96">
        <v>1750</v>
      </c>
      <c r="C12" s="96">
        <v>1751</v>
      </c>
      <c r="D12" s="96">
        <v>0</v>
      </c>
      <c r="E12" s="243">
        <v>1751</v>
      </c>
    </row>
    <row r="13" spans="1:5" ht="19.5" customHeight="1">
      <c r="A13" s="165" t="s">
        <v>303</v>
      </c>
      <c r="B13" s="164">
        <v>1710</v>
      </c>
      <c r="C13" s="164">
        <v>2000</v>
      </c>
      <c r="D13" s="164">
        <v>120</v>
      </c>
      <c r="E13" s="242">
        <v>2120</v>
      </c>
    </row>
    <row r="14" spans="1:5" ht="19.5" customHeight="1">
      <c r="A14" s="206" t="s">
        <v>304</v>
      </c>
      <c r="B14" s="96">
        <v>1710</v>
      </c>
      <c r="C14" s="96">
        <v>2000</v>
      </c>
      <c r="D14" s="96">
        <v>120</v>
      </c>
      <c r="E14" s="243">
        <v>2120</v>
      </c>
    </row>
    <row r="15" spans="1:5" ht="19.5" customHeight="1">
      <c r="A15" s="165" t="s">
        <v>306</v>
      </c>
      <c r="B15" s="164">
        <v>0</v>
      </c>
      <c r="C15" s="164">
        <v>100</v>
      </c>
      <c r="D15" s="164"/>
      <c r="E15" s="242">
        <v>100</v>
      </c>
    </row>
    <row r="16" spans="1:5" ht="19.5" customHeight="1">
      <c r="A16" s="206" t="s">
        <v>305</v>
      </c>
      <c r="B16" s="96">
        <v>0</v>
      </c>
      <c r="C16" s="96">
        <v>100</v>
      </c>
      <c r="D16" s="96"/>
      <c r="E16" s="243">
        <v>100</v>
      </c>
    </row>
    <row r="17" spans="1:5" s="84" customFormat="1" ht="19.5" customHeight="1">
      <c r="A17" s="165" t="s">
        <v>315</v>
      </c>
      <c r="B17" s="164">
        <v>8023</v>
      </c>
      <c r="C17" s="164">
        <v>7209</v>
      </c>
      <c r="D17" s="164">
        <f>SUM(D18:D23)</f>
        <v>-456</v>
      </c>
      <c r="E17" s="242">
        <f>SUM(E18:E21)</f>
        <v>6753</v>
      </c>
    </row>
    <row r="18" spans="1:5" s="84" customFormat="1" ht="19.5" customHeight="1">
      <c r="A18" s="167" t="s">
        <v>277</v>
      </c>
      <c r="B18" s="166"/>
      <c r="C18" s="166">
        <v>344</v>
      </c>
      <c r="D18" s="166"/>
      <c r="E18" s="243">
        <v>344</v>
      </c>
    </row>
    <row r="19" spans="1:5" s="84" customFormat="1" ht="19.5" customHeight="1">
      <c r="A19" s="167" t="s">
        <v>316</v>
      </c>
      <c r="B19" s="166"/>
      <c r="C19" s="166">
        <v>566</v>
      </c>
      <c r="D19" s="166">
        <v>340</v>
      </c>
      <c r="E19" s="243">
        <v>906</v>
      </c>
    </row>
    <row r="20" spans="1:5" s="84" customFormat="1" ht="19.5" customHeight="1">
      <c r="A20" s="167" t="s">
        <v>317</v>
      </c>
      <c r="B20" s="166"/>
      <c r="C20" s="166">
        <v>35</v>
      </c>
      <c r="D20" s="166">
        <v>2</v>
      </c>
      <c r="E20" s="243">
        <v>37</v>
      </c>
    </row>
    <row r="21" spans="1:5" s="84" customFormat="1" ht="19.5" customHeight="1">
      <c r="A21" s="167" t="s">
        <v>323</v>
      </c>
      <c r="B21" s="166">
        <v>8023</v>
      </c>
      <c r="C21" s="166">
        <v>6264</v>
      </c>
      <c r="D21" s="166">
        <v>-798</v>
      </c>
      <c r="E21" s="243">
        <v>5466</v>
      </c>
    </row>
    <row r="22" spans="1:5" s="84" customFormat="1" ht="19.5" customHeight="1">
      <c r="A22" s="167"/>
      <c r="B22" s="166"/>
      <c r="C22" s="166"/>
      <c r="D22" s="166"/>
      <c r="E22" s="243"/>
    </row>
    <row r="23" spans="1:5" s="84" customFormat="1" ht="19.5" customHeight="1" thickBot="1">
      <c r="A23" s="167"/>
      <c r="B23" s="166"/>
      <c r="C23" s="166"/>
      <c r="D23" s="166"/>
      <c r="E23" s="243"/>
    </row>
    <row r="24" spans="1:5" ht="22.5" customHeight="1" thickBot="1">
      <c r="A24" s="168" t="s">
        <v>275</v>
      </c>
      <c r="B24" s="169">
        <f>SUM(B7+B9+B11+B13+B15+B17)</f>
        <v>12474</v>
      </c>
      <c r="C24" s="169">
        <f>SUM(C7+C9+C11+C13+C15+C17)</f>
        <v>12474</v>
      </c>
      <c r="D24" s="169">
        <f>SUM(D7+D9+D11+D13+D15+D17)</f>
        <v>0</v>
      </c>
      <c r="E24" s="169">
        <f>SUM(E7+E9+E11+E13+E15+E17)</f>
        <v>12474</v>
      </c>
    </row>
    <row r="25" spans="1:5" ht="15">
      <c r="A25" s="95"/>
      <c r="B25" s="93"/>
      <c r="C25" s="153"/>
      <c r="D25" s="93"/>
      <c r="E25" s="240"/>
    </row>
    <row r="26" spans="1:5" ht="15">
      <c r="A26" s="93"/>
      <c r="B26" s="93"/>
      <c r="C26" s="93"/>
      <c r="D26" s="93"/>
      <c r="E26" s="240"/>
    </row>
    <row r="27" spans="1:5" ht="15">
      <c r="A27" s="93"/>
      <c r="B27" s="93"/>
      <c r="C27" s="93"/>
      <c r="D27" s="93"/>
      <c r="E27" s="240"/>
    </row>
    <row r="28" spans="1:5" ht="15">
      <c r="A28" s="93"/>
      <c r="B28" s="93"/>
      <c r="C28" s="93"/>
      <c r="D28" s="93"/>
      <c r="E28" s="240"/>
    </row>
    <row r="29" spans="1:5" ht="15">
      <c r="A29" s="93"/>
      <c r="B29" s="93"/>
      <c r="C29" s="93"/>
      <c r="D29" s="93"/>
      <c r="E29" s="240"/>
    </row>
    <row r="30" spans="1:5" ht="15">
      <c r="A30" s="93"/>
      <c r="B30" s="93"/>
      <c r="C30" s="93"/>
      <c r="D30" s="93"/>
      <c r="E30" s="240"/>
    </row>
    <row r="31" spans="1:5" ht="15">
      <c r="A31" s="93"/>
      <c r="B31" s="93"/>
      <c r="C31" s="93"/>
      <c r="D31" s="93"/>
      <c r="E31" s="240"/>
    </row>
    <row r="32" spans="1:5" ht="15">
      <c r="A32" s="93"/>
      <c r="B32" s="93"/>
      <c r="C32" s="93"/>
      <c r="D32" s="93"/>
      <c r="E32" s="240"/>
    </row>
    <row r="33" spans="1:5" ht="15">
      <c r="A33" s="93"/>
      <c r="B33" s="93"/>
      <c r="C33" s="93"/>
      <c r="D33" s="93"/>
      <c r="E33" s="240"/>
    </row>
    <row r="34" spans="1:5" ht="15">
      <c r="A34" s="93"/>
      <c r="B34" s="93"/>
      <c r="C34" s="93"/>
      <c r="D34" s="93"/>
      <c r="E34" s="240"/>
    </row>
    <row r="35" spans="1:5" ht="15">
      <c r="A35" s="93"/>
      <c r="B35" s="93"/>
      <c r="C35" s="93"/>
      <c r="D35" s="93"/>
      <c r="E35" s="240"/>
    </row>
    <row r="36" spans="1:5" ht="15">
      <c r="A36" s="93"/>
      <c r="B36" s="93"/>
      <c r="C36" s="93"/>
      <c r="D36" s="93"/>
      <c r="E36" s="240"/>
    </row>
    <row r="37" spans="1:5" ht="15">
      <c r="A37" s="93"/>
      <c r="B37" s="93"/>
      <c r="C37" s="93"/>
      <c r="D37" s="93"/>
      <c r="E37" s="240"/>
    </row>
    <row r="38" spans="1:5" ht="15">
      <c r="A38" s="93"/>
      <c r="B38" s="93"/>
      <c r="C38" s="93"/>
      <c r="D38" s="93"/>
      <c r="E38" s="240"/>
    </row>
    <row r="39" spans="1:5" ht="15">
      <c r="A39" s="93"/>
      <c r="B39" s="93"/>
      <c r="C39" s="93"/>
      <c r="D39" s="93"/>
      <c r="E39" s="240"/>
    </row>
    <row r="40" spans="1:5" ht="15">
      <c r="A40" s="93"/>
      <c r="B40" s="93"/>
      <c r="C40" s="93"/>
      <c r="D40" s="93"/>
      <c r="E40" s="240"/>
    </row>
    <row r="41" spans="1:5" ht="15">
      <c r="A41" s="93"/>
      <c r="B41" s="93"/>
      <c r="C41" s="93"/>
      <c r="D41" s="93"/>
      <c r="E41" s="240"/>
    </row>
    <row r="42" spans="1:5" ht="15">
      <c r="A42" s="93"/>
      <c r="B42" s="93"/>
      <c r="C42" s="93"/>
      <c r="D42" s="93"/>
      <c r="E42" s="240"/>
    </row>
    <row r="43" spans="1:5" ht="15">
      <c r="A43" s="93"/>
      <c r="B43" s="93"/>
      <c r="C43" s="93"/>
      <c r="D43" s="93"/>
      <c r="E43" s="240"/>
    </row>
    <row r="44" spans="1:5" ht="15">
      <c r="A44" s="93"/>
      <c r="B44" s="93"/>
      <c r="C44" s="93"/>
      <c r="D44" s="93"/>
      <c r="E44" s="240"/>
    </row>
    <row r="45" spans="1:5" ht="15">
      <c r="A45" s="93"/>
      <c r="B45" s="93"/>
      <c r="C45" s="93"/>
      <c r="D45" s="93"/>
      <c r="E45" s="240"/>
    </row>
    <row r="46" spans="1:5" ht="15">
      <c r="A46" s="93"/>
      <c r="B46" s="93"/>
      <c r="C46" s="93"/>
      <c r="D46" s="93"/>
      <c r="E46" s="240"/>
    </row>
    <row r="47" spans="1:5" ht="15">
      <c r="A47" s="93"/>
      <c r="B47" s="93"/>
      <c r="C47" s="93"/>
      <c r="D47" s="93"/>
      <c r="E47" s="240"/>
    </row>
    <row r="48" spans="1:5" ht="15">
      <c r="A48" s="93"/>
      <c r="B48" s="93"/>
      <c r="C48" s="93"/>
      <c r="D48" s="93"/>
      <c r="E48" s="240"/>
    </row>
    <row r="49" spans="1:5" ht="15">
      <c r="A49" s="93"/>
      <c r="B49" s="93"/>
      <c r="C49" s="93"/>
      <c r="D49" s="93"/>
      <c r="E49" s="240"/>
    </row>
    <row r="50" spans="1:5" ht="15">
      <c r="A50" s="93"/>
      <c r="B50" s="93"/>
      <c r="C50" s="93"/>
      <c r="D50" s="93"/>
      <c r="E50" s="240"/>
    </row>
    <row r="51" spans="1:5" ht="15">
      <c r="A51" s="93"/>
      <c r="B51" s="93"/>
      <c r="C51" s="93"/>
      <c r="D51" s="93"/>
      <c r="E51" s="240"/>
    </row>
    <row r="52" spans="1:5" ht="15">
      <c r="A52" s="93"/>
      <c r="B52" s="93"/>
      <c r="C52" s="93"/>
      <c r="D52" s="93"/>
      <c r="E52" s="240"/>
    </row>
    <row r="53" spans="1:5" ht="15">
      <c r="A53" s="93"/>
      <c r="B53" s="93"/>
      <c r="C53" s="93"/>
      <c r="D53" s="93"/>
      <c r="E53" s="240"/>
    </row>
    <row r="54" spans="1:5" ht="15">
      <c r="A54" s="93"/>
      <c r="B54" s="93"/>
      <c r="C54" s="93"/>
      <c r="D54" s="93"/>
      <c r="E54" s="240"/>
    </row>
    <row r="55" spans="1:5" ht="15">
      <c r="A55" s="93"/>
      <c r="B55" s="93"/>
      <c r="C55" s="93"/>
      <c r="D55" s="93"/>
      <c r="E55" s="240"/>
    </row>
    <row r="56" spans="1:5" ht="15">
      <c r="A56" s="93"/>
      <c r="B56" s="93"/>
      <c r="C56" s="93"/>
      <c r="D56" s="93"/>
      <c r="E56" s="240"/>
    </row>
    <row r="57" spans="1:5" ht="15">
      <c r="A57" s="93"/>
      <c r="B57" s="93"/>
      <c r="C57" s="93"/>
      <c r="D57" s="93"/>
      <c r="E57" s="240"/>
    </row>
    <row r="58" spans="1:5" ht="15">
      <c r="A58" s="93"/>
      <c r="B58" s="93"/>
      <c r="C58" s="93"/>
      <c r="D58" s="93"/>
      <c r="E58" s="240"/>
    </row>
    <row r="59" spans="1:5" ht="15">
      <c r="A59" s="93"/>
      <c r="B59" s="93"/>
      <c r="C59" s="93"/>
      <c r="D59" s="93"/>
      <c r="E59" s="240"/>
    </row>
    <row r="60" spans="1:5" ht="15">
      <c r="A60" s="93"/>
      <c r="B60" s="93"/>
      <c r="C60" s="93"/>
      <c r="D60" s="93"/>
      <c r="E60" s="240"/>
    </row>
    <row r="61" spans="1:5" ht="15">
      <c r="A61" s="93"/>
      <c r="B61" s="93"/>
      <c r="C61" s="93"/>
      <c r="D61" s="93"/>
      <c r="E61" s="240"/>
    </row>
    <row r="62" spans="1:5" ht="15">
      <c r="A62" s="93"/>
      <c r="B62" s="93"/>
      <c r="C62" s="93"/>
      <c r="D62" s="93"/>
      <c r="E62" s="240"/>
    </row>
    <row r="63" spans="1:5" ht="15">
      <c r="A63" s="93"/>
      <c r="B63" s="93"/>
      <c r="C63" s="93"/>
      <c r="D63" s="93"/>
      <c r="E63" s="240"/>
    </row>
    <row r="64" spans="1:5" ht="15">
      <c r="A64" s="93"/>
      <c r="B64" s="93"/>
      <c r="C64" s="93"/>
      <c r="D64" s="93"/>
      <c r="E64" s="240"/>
    </row>
    <row r="65" spans="1:5" ht="15">
      <c r="A65" s="93"/>
      <c r="B65" s="93"/>
      <c r="C65" s="93"/>
      <c r="D65" s="93"/>
      <c r="E65" s="240"/>
    </row>
    <row r="66" spans="1:5" ht="15">
      <c r="A66" s="93"/>
      <c r="B66" s="93"/>
      <c r="C66" s="93"/>
      <c r="D66" s="93"/>
      <c r="E66" s="240"/>
    </row>
    <row r="67" spans="1:5" ht="15">
      <c r="A67" s="93"/>
      <c r="B67" s="93"/>
      <c r="C67" s="93"/>
      <c r="D67" s="93"/>
      <c r="E67" s="240"/>
    </row>
    <row r="68" spans="1:5" ht="15">
      <c r="A68" s="93"/>
      <c r="B68" s="93"/>
      <c r="C68" s="93"/>
      <c r="D68" s="93"/>
      <c r="E68" s="240"/>
    </row>
  </sheetData>
  <sheetProtection/>
  <mergeCells count="3">
    <mergeCell ref="A3:E3"/>
    <mergeCell ref="A5:E5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firstPageNumber="34" useFirstPageNumber="1" horizontalDpi="600" verticalDpi="600" orientation="portrait" paperSize="9" scale="90" r:id="rId1"/>
  <headerFooter alignWithMargins="0">
    <oddHeader>&amp;R&amp;"Times New Roman CE,Dőlt"12.Melléklet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2016-02-25T14:05:18Z</cp:lastPrinted>
  <dcterms:created xsi:type="dcterms:W3CDTF">1999-10-30T10:30:45Z</dcterms:created>
  <dcterms:modified xsi:type="dcterms:W3CDTF">2017-04-20T07:57:39Z</dcterms:modified>
  <cp:category/>
  <cp:version/>
  <cp:contentType/>
  <cp:contentStatus/>
</cp:coreProperties>
</file>