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firstSheet="1" activeTab="9"/>
  </bookViews>
  <sheets>
    <sheet name="ÖSSZEFÜGGÉSEK" sheetId="1" r:id="rId1"/>
    <sheet name="1.sz.mell." sheetId="2" r:id="rId2"/>
    <sheet name="2.sz.mell  " sheetId="3" r:id="rId3"/>
    <sheet name="3.sz.mell  " sheetId="4" r:id="rId4"/>
    <sheet name="ELLENŐRZÉS-1.sz.2.a.sz.2.b.sz." sheetId="5" r:id="rId5"/>
    <sheet name="4.sz.mell." sheetId="6" r:id="rId6"/>
    <sheet name="5. sz. mell" sheetId="7" r:id="rId7"/>
    <sheet name="5.1. sz. mell " sheetId="8" r:id="rId8"/>
    <sheet name="5.2. sz. mell  " sheetId="9" r:id="rId9"/>
    <sheet name="6. sz. mell önk" sheetId="10" r:id="rId10"/>
    <sheet name="9.3.2. sz. mell önk" sheetId="11" r:id="rId11"/>
    <sheet name="9.3.3. sz. mell ovi" sheetId="12" r:id="rId12"/>
    <sheet name="10.sz.mell" sheetId="13" r:id="rId13"/>
    <sheet name="4.sz tájékoztató t." sheetId="14" r:id="rId14"/>
    <sheet name="Munka1" sheetId="15" r:id="rId15"/>
  </sheets>
  <externalReferences>
    <externalReference r:id="rId18"/>
  </externalReferences>
  <definedNames>
    <definedName name="_xlfn_IFERROR">NA()</definedName>
    <definedName name="_xlnm.Print_Titles" localSheetId="6">'5. sz. mell'!$1:$6</definedName>
    <definedName name="_xlnm.Print_Titles" localSheetId="7">'5.1. sz. mell '!$1:$6</definedName>
    <definedName name="_xlnm.Print_Titles" localSheetId="8">'5.2. sz. mell  '!$1:$6</definedName>
    <definedName name="_xlnm.Print_Titles" localSheetId="9">'6. sz. mell önk'!$1:$6</definedName>
    <definedName name="_xlnm.Print_Titles" localSheetId="10">'9.3.2. sz. mell önk'!$1:$6</definedName>
    <definedName name="_xlnm.Print_Titles" localSheetId="11">'9.3.3. sz. mell ovi'!$1:$6</definedName>
    <definedName name="_xlnm.Print_Area" localSheetId="1">'1.sz.mell.'!$A$1:$C$149</definedName>
  </definedNames>
  <calcPr fullCalcOnLoad="1"/>
</workbook>
</file>

<file path=xl/sharedStrings.xml><?xml version="1.0" encoding="utf-8"?>
<sst xmlns="http://schemas.openxmlformats.org/spreadsheetml/2006/main" count="1728" uniqueCount="454">
  <si>
    <t>Költségvetési rendelet űrlapjainak összefüggései:</t>
  </si>
  <si>
    <t>2015. évi előirányzat BEVÉTELEK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</si>
  <si>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</si>
  <si>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</si>
  <si>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</si>
  <si>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</si>
  <si>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</si>
  <si>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</si>
  <si>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>2015. évi előirányzat KIADÁSOK</t>
  </si>
  <si>
    <t>1. sz. melléklet Kiadások táblázat 3. oszlop 4 sora =</t>
  </si>
  <si>
    <t xml:space="preserve">2.1. számú melléklet 5. oszlop 13. sor + 2.2. számú melléklet 5. oszlop 12. sor </t>
  </si>
  <si>
    <t>1. sz. melléklet Kiadások táblázat 3. oszlop 9 sora =</t>
  </si>
  <si>
    <t xml:space="preserve">2.1. számú melléklet 5. oszlop 22. sor + 2.2. számú melléklet 5. oszlop 25. sor </t>
  </si>
  <si>
    <t>1. sz. melléklet Kiadások táblázat 3. oszlop 10 sora =</t>
  </si>
  <si>
    <t xml:space="preserve">2.1. számú melléklet 5. oszlop 23. sor + 2.2. számú melléklet 5. oszlop 26. sor </t>
  </si>
  <si>
    <t>B E V É T E L E K</t>
  </si>
  <si>
    <t>Ezer forintban</t>
  </si>
  <si>
    <t>Sor-
szám</t>
  </si>
  <si>
    <t>Bevételi jogcím</t>
  </si>
  <si>
    <t>2015.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</si>
  <si>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</si>
  <si>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</si>
  <si>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</si>
  <si>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</si>
  <si>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</si>
  <si>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</si>
  <si>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</si>
  <si>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</si>
  <si>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</si>
  <si>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</si>
  <si>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</si>
  <si>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</si>
  <si>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</si>
  <si>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</si>
  <si>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</si>
  <si>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</si>
  <si>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</si>
  <si>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</si>
  <si>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</si>
  <si>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</si>
  <si>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</si>
  <si>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</si>
  <si>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</si>
  <si>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</si>
  <si>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</si>
  <si>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</si>
  <si>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</si>
  <si>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</si>
  <si>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</si>
  <si>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</si>
  <si>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</si>
  <si>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</si>
  <si>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</si>
  <si>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</si>
  <si>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</si>
  <si>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</si>
  <si>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</si>
  <si>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</si>
  <si>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</si>
  <si>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</si>
  <si>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</si>
  <si>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</si>
  <si>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</si>
  <si>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</si>
  <si>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</si>
  <si>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</si>
  <si>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</si>
  <si>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</si>
  <si>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</si>
  <si>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</si>
  <si>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</si>
  <si>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</si>
  <si>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</si>
  <si>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</si>
  <si>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</si>
  <si>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</si>
  <si>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</si>
  <si>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</si>
  <si>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</si>
  <si>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</si>
  <si>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</si>
  <si>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</si>
  <si>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</si>
  <si>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</si>
  <si>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</si>
  <si>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</si>
  <si>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</si>
  <si>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</si>
  <si>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</si>
  <si>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</si>
  <si>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</si>
  <si>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</si>
  <si>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</si>
  <si>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</si>
  <si>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</si>
  <si>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</si>
  <si>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</si>
  <si>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</si>
  <si>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</si>
  <si>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</si>
  <si>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</si>
  <si>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</si>
  <si>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</si>
  <si>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</si>
  <si>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</si>
  <si>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</si>
  <si>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</si>
  <si>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</si>
  <si>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</si>
  <si>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</si>
  <si>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</si>
  <si>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</si>
  <si>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</si>
  <si>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</si>
  <si>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</si>
  <si>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</si>
  <si>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</si>
  <si>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</si>
  <si>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</si>
  <si>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</si>
  <si>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</si>
  <si>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</si>
  <si>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</si>
  <si>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</si>
  <si>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</si>
  <si>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</si>
  <si>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</si>
  <si>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</si>
  <si>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</si>
  <si>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</si>
  <si>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</si>
  <si>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</si>
  <si>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</si>
  <si>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</si>
  <si>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</si>
  <si>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</si>
  <si>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</si>
  <si>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</si>
  <si>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</si>
  <si>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</si>
  <si>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</si>
  <si>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</si>
  <si>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</si>
  <si>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</si>
  <si>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</si>
  <si>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</si>
  <si>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</si>
  <si>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</si>
  <si>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</si>
  <si>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</si>
  <si>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</si>
  <si>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</si>
  <si>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</si>
  <si>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</si>
  <si>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</si>
  <si>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</si>
  <si>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</si>
  <si>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</si>
  <si>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</si>
  <si>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</si>
  <si>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</si>
  <si>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</si>
  <si>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</si>
  <si>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</si>
  <si>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</si>
  <si>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</si>
  <si>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</si>
  <si>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</si>
  <si>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</si>
  <si>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</si>
  <si>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</si>
  <si>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</si>
  <si>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</si>
  <si>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</si>
  <si>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</si>
  <si>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</si>
  <si>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</si>
  <si>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</si>
  <si>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</si>
  <si>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</si>
  <si>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</si>
  <si>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</si>
  <si>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</si>
  <si>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t>2014. évi előirányzat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</si>
  <si>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</si>
  <si>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</si>
  <si>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</si>
  <si>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</si>
  <si>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</si>
  <si>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</si>
  <si>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</si>
  <si>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</si>
  <si>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</si>
  <si>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</si>
  <si>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</si>
  <si>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</si>
  <si>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</si>
  <si>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</si>
  <si>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</si>
  <si>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</si>
  <si>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</si>
  <si>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</si>
  <si>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</si>
  <si>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</si>
  <si>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</si>
  <si>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</si>
  <si>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</si>
  <si>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</si>
  <si>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</si>
  <si>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</si>
  <si>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</si>
  <si>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</si>
  <si>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</si>
  <si>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</si>
  <si>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</si>
  <si>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</si>
  <si>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</si>
  <si>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</si>
  <si>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</si>
  <si>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</si>
  <si>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</si>
  <si>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</si>
  <si>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</si>
  <si>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</si>
  <si>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</si>
  <si>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</si>
  <si>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</si>
  <si>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</si>
  <si>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</si>
  <si>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</si>
  <si>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</si>
  <si>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</si>
  <si>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</si>
  <si>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</si>
  <si>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</si>
  <si>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</si>
  <si>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</si>
  <si>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</si>
  <si>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</si>
  <si>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</si>
  <si>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</si>
  <si>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</si>
  <si>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</si>
  <si>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</si>
  <si>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</si>
  <si>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</si>
  <si>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</si>
  <si>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</si>
  <si>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</si>
  <si>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</si>
  <si>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</si>
  <si>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</si>
  <si>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</si>
  <si>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</si>
  <si>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</si>
  <si>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</si>
  <si>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</si>
  <si>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</si>
  <si>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</si>
  <si>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</si>
  <si>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</si>
  <si>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</si>
  <si>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</si>
  <si>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</si>
  <si>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</si>
  <si>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</si>
  <si>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</si>
  <si>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</si>
  <si>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</si>
  <si>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</si>
  <si>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</si>
  <si>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</si>
  <si>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</si>
  <si>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</si>
  <si>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</si>
  <si>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</si>
  <si>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</si>
  <si>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</si>
  <si>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</si>
  <si>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</si>
  <si>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</si>
  <si>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</si>
  <si>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</si>
  <si>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</si>
  <si>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</si>
  <si>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</si>
  <si>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</si>
  <si>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</si>
  <si>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</si>
  <si>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</si>
  <si>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</si>
  <si>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</si>
  <si>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</si>
  <si>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</si>
  <si>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</si>
  <si>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</si>
  <si>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</si>
  <si>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</si>
  <si>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</si>
  <si>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</si>
  <si>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</si>
  <si>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</si>
  <si>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</si>
  <si>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</si>
  <si>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</si>
  <si>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</si>
  <si>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</si>
  <si>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</si>
  <si>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</si>
  <si>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</si>
  <si>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</si>
  <si>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</si>
  <si>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</si>
  <si>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</si>
  <si>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</si>
  <si>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</si>
  <si>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</si>
  <si>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</si>
  <si>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</si>
  <si>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</si>
  <si>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</si>
  <si>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</si>
  <si>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</si>
  <si>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</si>
  <si>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</si>
  <si>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</si>
  <si>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</si>
  <si>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</si>
  <si>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</si>
  <si>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</si>
  <si>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</si>
  <si>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</si>
  <si>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</si>
  <si>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</si>
  <si>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</si>
  <si>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</si>
  <si>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</si>
  <si>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</si>
  <si>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</si>
  <si>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</si>
  <si>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</si>
  <si>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</si>
  <si>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</si>
  <si>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</si>
  <si>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</si>
  <si>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</si>
  <si>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</si>
  <si>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</si>
  <si>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ELTÉRÉS</t>
  </si>
  <si>
    <t>Szabadhídvég Önkormányzat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</si>
  <si>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</si>
  <si>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</si>
  <si>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</si>
  <si>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</si>
  <si>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</si>
  <si>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</si>
  <si>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</si>
  <si>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</si>
  <si>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</si>
  <si>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</si>
  <si>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</si>
  <si>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</si>
  <si>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</si>
  <si>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</si>
  <si>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</si>
  <si>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</si>
  <si>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</si>
  <si>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</si>
  <si>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</si>
  <si>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Éves engedélyezett létszám előirányzat (fő)</t>
  </si>
  <si>
    <t>Közfoglalkoztatottak létszáma (fő)</t>
  </si>
  <si>
    <t>Kötelező feladatok bevételei, kiadása</t>
  </si>
  <si>
    <t>Önként vállalt feladatok bevételei, kiadása</t>
  </si>
  <si>
    <t>Költségvetési szerv megnevezése</t>
  </si>
  <si>
    <t>Kötelező feladatok bevételei, kiadásai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</si>
  <si>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</si>
  <si>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</si>
  <si>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</si>
  <si>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</si>
  <si>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</si>
  <si>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</si>
  <si>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</si>
  <si>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</si>
  <si>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</si>
  <si>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</si>
  <si>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</si>
  <si>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</si>
  <si>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</si>
  <si>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</si>
  <si>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</si>
  <si>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</si>
  <si>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</si>
  <si>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</si>
  <si>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</si>
  <si>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</si>
  <si>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</si>
  <si>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</si>
  <si>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</si>
  <si>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</si>
  <si>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</si>
  <si>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9.3.2. melléklet a …..../2015. (…….) önkormányzati rendelethez</t>
  </si>
  <si>
    <t>Önként vállalt feladatok bevételei, kiadásai</t>
  </si>
  <si>
    <t>9.3.3. melléklet a2/2015. (II.27.) önkormányzati rendelethez</t>
  </si>
  <si>
    <t>Szabadhídvégi Napsugár Óvoda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</si>
  <si>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</si>
  <si>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</si>
  <si>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</si>
  <si>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</si>
  <si>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</si>
  <si>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</si>
  <si>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</si>
  <si>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</si>
  <si>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</si>
  <si>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</si>
  <si>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</si>
  <si>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</si>
  <si>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</si>
  <si>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</si>
  <si>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</si>
  <si>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</si>
  <si>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</si>
  <si>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</si>
  <si>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</si>
  <si>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</si>
  <si>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Előirányzat-felhasználási terv
2015.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</si>
  <si>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</si>
  <si>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</si>
  <si>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</si>
  <si>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</si>
  <si>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</si>
  <si>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</si>
  <si>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</si>
  <si>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</si>
  <si>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</si>
  <si>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</si>
  <si>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</si>
  <si>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</si>
  <si>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</si>
  <si>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</si>
  <si>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</si>
  <si>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</si>
  <si>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</si>
  <si>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</si>
  <si>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</si>
  <si>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</si>
  <si>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</si>
  <si>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2015. évi módosított előirányzat</t>
  </si>
  <si>
    <t xml:space="preserve">2. melléklet a 14/2015. (IX.21.) önkormányzati rendelethez     </t>
  </si>
  <si>
    <t xml:space="preserve">3. melléklet a 14/2015. (IX.21.) önkormányzati rendelethez     </t>
  </si>
  <si>
    <t>5. melléklet a 14/2015. (IX.21.) önkormányzati rendelethez</t>
  </si>
  <si>
    <t>Módosított előirányzat</t>
  </si>
  <si>
    <t>5.1.melléklet a 14/2015. (IX.21.) önkormányzati rendelethez</t>
  </si>
  <si>
    <t>5.2. melléklet a 14/2015. (IX.21.) önkormányzati rendelethez</t>
  </si>
  <si>
    <t>6. melléklet a 14/2015. (IX.21.)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</si>
</sst>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30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19" applyFont="1" applyFill="1" applyProtection="1">
      <alignment/>
      <protection/>
    </xf>
    <xf numFmtId="0" fontId="4" fillId="0" borderId="0" xfId="19" applyFont="1" applyFill="1" applyAlignment="1" applyProtection="1">
      <alignment horizontal="right" vertical="center" indent="1"/>
      <protection/>
    </xf>
    <xf numFmtId="0" fontId="4" fillId="0" borderId="0" xfId="19" applyFill="1" applyProtection="1">
      <alignment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11" fillId="0" borderId="2" xfId="19" applyFont="1" applyFill="1" applyBorder="1" applyAlignment="1" applyProtection="1">
      <alignment horizontal="center" vertical="center" wrapText="1"/>
      <protection/>
    </xf>
    <xf numFmtId="0" fontId="11" fillId="0" borderId="3" xfId="19" applyFont="1" applyFill="1" applyBorder="1" applyAlignment="1" applyProtection="1">
      <alignment horizontal="center" vertical="center" wrapText="1"/>
      <protection/>
    </xf>
    <xf numFmtId="0" fontId="11" fillId="0" borderId="4" xfId="19" applyFont="1" applyFill="1" applyBorder="1" applyAlignment="1" applyProtection="1">
      <alignment horizontal="center" vertical="center" wrapText="1"/>
      <protection/>
    </xf>
    <xf numFmtId="0" fontId="12" fillId="0" borderId="5" xfId="19" applyFont="1" applyFill="1" applyBorder="1" applyAlignment="1" applyProtection="1">
      <alignment horizontal="center" vertical="center" wrapText="1"/>
      <protection/>
    </xf>
    <xf numFmtId="0" fontId="12" fillId="0" borderId="6" xfId="19" applyFont="1" applyFill="1" applyBorder="1" applyAlignment="1" applyProtection="1">
      <alignment horizontal="center" vertical="center" wrapText="1"/>
      <protection/>
    </xf>
    <xf numFmtId="0" fontId="12" fillId="0" borderId="7" xfId="19" applyFont="1" applyFill="1" applyBorder="1" applyAlignment="1" applyProtection="1">
      <alignment horizontal="center" vertical="center" wrapText="1"/>
      <protection/>
    </xf>
    <xf numFmtId="0" fontId="13" fillId="0" borderId="0" xfId="19" applyFont="1" applyFill="1" applyProtection="1">
      <alignment/>
      <protection/>
    </xf>
    <xf numFmtId="0" fontId="12" fillId="0" borderId="2" xfId="19" applyFont="1" applyFill="1" applyBorder="1" applyAlignment="1" applyProtection="1">
      <alignment horizontal="left" vertical="center" wrapText="1" indent="1"/>
      <protection/>
    </xf>
    <xf numFmtId="0" fontId="12" fillId="0" borderId="3" xfId="19" applyFont="1" applyFill="1" applyBorder="1" applyAlignment="1" applyProtection="1">
      <alignment horizontal="left" vertical="center" wrapText="1" indent="1"/>
      <protection/>
    </xf>
    <xf numFmtId="164" fontId="12" fillId="0" borderId="4" xfId="1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9" applyFont="1" applyFill="1" applyProtection="1">
      <alignment/>
      <protection/>
    </xf>
    <xf numFmtId="49" fontId="13" fillId="0" borderId="8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9" xfId="0" applyFont="1" applyBorder="1" applyAlignment="1" applyProtection="1">
      <alignment horizontal="left" wrapText="1" indent="1"/>
      <protection/>
    </xf>
    <xf numFmtId="164" fontId="13" fillId="0" borderId="10" xfId="19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164" fontId="13" fillId="0" borderId="13" xfId="19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4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Border="1" applyAlignment="1" applyProtection="1">
      <alignment horizontal="left" wrapText="1" indent="1"/>
      <protection/>
    </xf>
    <xf numFmtId="0" fontId="15" fillId="0" borderId="3" xfId="0" applyFont="1" applyBorder="1" applyAlignment="1" applyProtection="1">
      <alignment horizontal="left" vertical="center" wrapText="1" indent="1"/>
      <protection/>
    </xf>
    <xf numFmtId="164" fontId="13" fillId="0" borderId="16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9" applyNumberFormat="1" applyFont="1" applyFill="1" applyBorder="1" applyAlignment="1" applyProtection="1">
      <alignment horizontal="right" vertical="center" wrapText="1" indent="1"/>
      <protection/>
    </xf>
    <xf numFmtId="0" fontId="15" fillId="0" borderId="2" xfId="0" applyFont="1" applyBorder="1" applyAlignment="1" applyProtection="1">
      <alignment wrapText="1"/>
      <protection/>
    </xf>
    <xf numFmtId="0" fontId="14" fillId="0" borderId="15" xfId="0" applyFont="1" applyBorder="1" applyAlignment="1" applyProtection="1">
      <alignment wrapText="1"/>
      <protection/>
    </xf>
    <xf numFmtId="0" fontId="14" fillId="0" borderId="8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164" fontId="12" fillId="0" borderId="4" xfId="1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wrapText="1"/>
      <protection/>
    </xf>
    <xf numFmtId="0" fontId="6" fillId="0" borderId="0" xfId="19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Border="1" applyAlignment="1" applyProtection="1">
      <alignment vertical="center" wrapText="1"/>
      <protection/>
    </xf>
    <xf numFmtId="164" fontId="6" fillId="0" borderId="0" xfId="19" applyNumberFormat="1" applyFont="1" applyFill="1" applyBorder="1" applyAlignment="1" applyProtection="1">
      <alignment horizontal="right" vertical="center" wrapText="1" indent="1"/>
      <protection/>
    </xf>
    <xf numFmtId="0" fontId="10" fillId="0" borderId="1" xfId="0" applyFont="1" applyFill="1" applyBorder="1" applyAlignment="1" applyProtection="1">
      <alignment horizontal="right"/>
      <protection/>
    </xf>
    <xf numFmtId="0" fontId="4" fillId="0" borderId="0" xfId="19" applyFill="1" applyAlignment="1" applyProtection="1">
      <alignment/>
      <protection/>
    </xf>
    <xf numFmtId="0" fontId="12" fillId="0" borderId="2" xfId="19" applyFont="1" applyFill="1" applyBorder="1" applyAlignment="1" applyProtection="1">
      <alignment horizontal="center" vertical="center" wrapText="1"/>
      <protection/>
    </xf>
    <xf numFmtId="0" fontId="12" fillId="0" borderId="3" xfId="19" applyFont="1" applyFill="1" applyBorder="1" applyAlignment="1" applyProtection="1">
      <alignment horizontal="center" vertical="center" wrapText="1"/>
      <protection/>
    </xf>
    <xf numFmtId="0" fontId="12" fillId="0" borderId="4" xfId="19" applyFont="1" applyFill="1" applyBorder="1" applyAlignment="1" applyProtection="1">
      <alignment horizontal="center" vertical="center" wrapText="1"/>
      <protection/>
    </xf>
    <xf numFmtId="0" fontId="12" fillId="0" borderId="5" xfId="19" applyFont="1" applyFill="1" applyBorder="1" applyAlignment="1" applyProtection="1">
      <alignment horizontal="left" vertical="center" wrapText="1" indent="1"/>
      <protection/>
    </xf>
    <xf numFmtId="0" fontId="12" fillId="0" borderId="6" xfId="19" applyFont="1" applyFill="1" applyBorder="1" applyAlignment="1" applyProtection="1">
      <alignment vertical="center" wrapText="1"/>
      <protection/>
    </xf>
    <xf numFmtId="164" fontId="12" fillId="0" borderId="7" xfId="19" applyNumberFormat="1" applyFont="1" applyFill="1" applyBorder="1" applyAlignment="1" applyProtection="1">
      <alignment horizontal="right" vertical="center" wrapText="1" indent="1"/>
      <protection/>
    </xf>
    <xf numFmtId="49" fontId="13" fillId="0" borderId="19" xfId="19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19" applyFont="1" applyFill="1" applyBorder="1" applyAlignment="1" applyProtection="1">
      <alignment horizontal="left" vertical="center" wrapText="1" indent="1"/>
      <protection/>
    </xf>
    <xf numFmtId="164" fontId="13" fillId="0" borderId="21" xfId="1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19" applyFont="1" applyFill="1" applyBorder="1" applyAlignment="1" applyProtection="1">
      <alignment horizontal="left" vertical="center" wrapText="1" indent="1"/>
      <protection/>
    </xf>
    <xf numFmtId="0" fontId="13" fillId="0" borderId="22" xfId="19" applyFont="1" applyFill="1" applyBorder="1" applyAlignment="1" applyProtection="1">
      <alignment horizontal="left" vertical="center" wrapText="1" indent="1"/>
      <protection/>
    </xf>
    <xf numFmtId="0" fontId="13" fillId="0" borderId="0" xfId="19" applyFont="1" applyFill="1" applyBorder="1" applyAlignment="1" applyProtection="1">
      <alignment horizontal="left" vertical="center" wrapText="1" indent="1"/>
      <protection/>
    </xf>
    <xf numFmtId="0" fontId="13" fillId="0" borderId="12" xfId="19" applyFont="1" applyFill="1" applyBorder="1" applyAlignment="1" applyProtection="1">
      <alignment horizontal="left" indent="6"/>
      <protection/>
    </xf>
    <xf numFmtId="0" fontId="13" fillId="0" borderId="12" xfId="19" applyFont="1" applyFill="1" applyBorder="1" applyAlignment="1" applyProtection="1">
      <alignment horizontal="left" vertical="center" wrapText="1" indent="6"/>
      <protection/>
    </xf>
    <xf numFmtId="49" fontId="13" fillId="0" borderId="23" xfId="19" applyNumberFormat="1" applyFont="1" applyFill="1" applyBorder="1" applyAlignment="1" applyProtection="1">
      <alignment horizontal="left" vertical="center" wrapText="1" indent="1"/>
      <protection/>
    </xf>
    <xf numFmtId="0" fontId="13" fillId="0" borderId="15" xfId="19" applyFont="1" applyFill="1" applyBorder="1" applyAlignment="1" applyProtection="1">
      <alignment horizontal="left" vertical="center" wrapText="1" indent="6"/>
      <protection/>
    </xf>
    <xf numFmtId="49" fontId="13" fillId="0" borderId="24" xfId="19" applyNumberFormat="1" applyFont="1" applyFill="1" applyBorder="1" applyAlignment="1" applyProtection="1">
      <alignment horizontal="left" vertical="center" wrapText="1" indent="1"/>
      <protection/>
    </xf>
    <xf numFmtId="0" fontId="13" fillId="0" borderId="25" xfId="19" applyFont="1" applyFill="1" applyBorder="1" applyAlignment="1" applyProtection="1">
      <alignment horizontal="left" vertical="center" wrapText="1" indent="6"/>
      <protection/>
    </xf>
    <xf numFmtId="164" fontId="13" fillId="0" borderId="26" xfId="1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9" applyFont="1" applyFill="1" applyBorder="1" applyAlignment="1" applyProtection="1">
      <alignment vertical="center" wrapText="1"/>
      <protection/>
    </xf>
    <xf numFmtId="0" fontId="13" fillId="0" borderId="15" xfId="19" applyFont="1" applyFill="1" applyBorder="1" applyAlignment="1" applyProtection="1">
      <alignment horizontal="left" vertical="center" wrapText="1" indent="1"/>
      <protection/>
    </xf>
    <xf numFmtId="164" fontId="13" fillId="0" borderId="27" xfId="1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0" applyFont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3" fillId="0" borderId="9" xfId="19" applyFont="1" applyFill="1" applyBorder="1" applyAlignment="1" applyProtection="1">
      <alignment horizontal="left" vertical="center" wrapText="1" indent="6"/>
      <protection/>
    </xf>
    <xf numFmtId="164" fontId="13" fillId="0" borderId="28" xfId="1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9" xfId="19" applyFont="1" applyFill="1" applyBorder="1" applyAlignment="1" applyProtection="1">
      <alignment horizontal="left" vertical="center" wrapText="1" indent="1"/>
      <protection/>
    </xf>
    <xf numFmtId="0" fontId="13" fillId="0" borderId="29" xfId="19" applyFont="1" applyFill="1" applyBorder="1" applyAlignment="1" applyProtection="1">
      <alignment horizontal="left" vertical="center" wrapText="1" indent="1"/>
      <protection/>
    </xf>
    <xf numFmtId="164" fontId="15" fillId="0" borderId="4" xfId="0" applyNumberFormat="1" applyFont="1" applyBorder="1" applyAlignment="1" applyProtection="1">
      <alignment horizontal="right" vertical="center" wrapText="1" indent="1"/>
      <protection/>
    </xf>
    <xf numFmtId="164" fontId="16" fillId="0" borderId="4" xfId="0" applyNumberFormat="1" applyFont="1" applyBorder="1" applyAlignment="1" applyProtection="1">
      <alignment horizontal="right" vertical="center" wrapText="1" indent="1"/>
      <protection/>
    </xf>
    <xf numFmtId="0" fontId="17" fillId="0" borderId="0" xfId="19" applyFont="1" applyFill="1" applyProtection="1">
      <alignment/>
      <protection/>
    </xf>
    <xf numFmtId="0" fontId="6" fillId="0" borderId="0" xfId="19" applyFont="1" applyFill="1" applyProtection="1">
      <alignment/>
      <protection/>
    </xf>
    <xf numFmtId="0" fontId="15" fillId="0" borderId="17" xfId="0" applyFont="1" applyBorder="1" applyAlignment="1" applyProtection="1">
      <alignment horizontal="left" vertical="center" wrapText="1" indent="1"/>
      <protection/>
    </xf>
    <xf numFmtId="0" fontId="16" fillId="0" borderId="18" xfId="0" applyFont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164" fontId="11" fillId="0" borderId="3" xfId="0" applyNumberFormat="1" applyFont="1" applyFill="1" applyBorder="1" applyAlignment="1" applyProtection="1">
      <alignment horizontal="center" vertical="center" wrapText="1"/>
      <protection/>
    </xf>
    <xf numFmtId="164" fontId="11" fillId="0" borderId="4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12" fillId="0" borderId="3" xfId="0" applyNumberFormat="1" applyFont="1" applyFill="1" applyBorder="1" applyAlignment="1" applyProtection="1">
      <alignment horizontal="center" vertical="center" wrapText="1"/>
      <protection/>
    </xf>
    <xf numFmtId="164" fontId="12" fillId="0" borderId="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23" fillId="0" borderId="0" xfId="19" applyFont="1" applyFill="1">
      <alignment/>
      <protection/>
    </xf>
    <xf numFmtId="164" fontId="24" fillId="0" borderId="0" xfId="19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2" fillId="0" borderId="19" xfId="19" applyFont="1" applyFill="1" applyBorder="1" applyAlignment="1" applyProtection="1">
      <alignment horizontal="center" vertical="center" wrapText="1"/>
      <protection/>
    </xf>
    <xf numFmtId="0" fontId="12" fillId="0" borderId="20" xfId="19" applyFont="1" applyFill="1" applyBorder="1" applyAlignment="1" applyProtection="1">
      <alignment horizontal="center" vertical="center" wrapText="1"/>
      <protection/>
    </xf>
    <xf numFmtId="0" fontId="12" fillId="0" borderId="21" xfId="19" applyFont="1" applyFill="1" applyBorder="1" applyAlignment="1" applyProtection="1">
      <alignment horizontal="center" vertical="center" wrapText="1"/>
      <protection/>
    </xf>
    <xf numFmtId="0" fontId="13" fillId="0" borderId="2" xfId="19" applyFont="1" applyFill="1" applyBorder="1" applyAlignment="1" applyProtection="1">
      <alignment horizontal="center" vertical="center"/>
      <protection/>
    </xf>
    <xf numFmtId="0" fontId="13" fillId="0" borderId="3" xfId="19" applyFont="1" applyFill="1" applyBorder="1" applyAlignment="1" applyProtection="1">
      <alignment horizontal="center" vertical="center"/>
      <protection/>
    </xf>
    <xf numFmtId="0" fontId="13" fillId="0" borderId="4" xfId="19" applyFont="1" applyFill="1" applyBorder="1" applyAlignment="1" applyProtection="1">
      <alignment horizontal="center" vertical="center"/>
      <protection/>
    </xf>
    <xf numFmtId="0" fontId="13" fillId="0" borderId="19" xfId="19" applyFont="1" applyFill="1" applyBorder="1" applyAlignment="1" applyProtection="1">
      <alignment horizontal="center" vertical="center"/>
      <protection/>
    </xf>
    <xf numFmtId="0" fontId="13" fillId="0" borderId="9" xfId="19" applyFont="1" applyFill="1" applyBorder="1" applyProtection="1">
      <alignment/>
      <protection/>
    </xf>
    <xf numFmtId="166" fontId="13" fillId="0" borderId="39" xfId="15" applyNumberFormat="1" applyFont="1" applyFill="1" applyBorder="1" applyAlignment="1" applyProtection="1">
      <alignment/>
      <protection locked="0"/>
    </xf>
    <xf numFmtId="0" fontId="13" fillId="0" borderId="11" xfId="19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>
      <alignment horizontal="justify" wrapText="1"/>
    </xf>
    <xf numFmtId="166" fontId="13" fillId="0" borderId="27" xfId="15" applyNumberFormat="1" applyFont="1" applyFill="1" applyBorder="1" applyAlignment="1" applyProtection="1">
      <alignment/>
      <protection locked="0"/>
    </xf>
    <xf numFmtId="0" fontId="26" fillId="0" borderId="12" xfId="0" applyFont="1" applyBorder="1" applyAlignment="1">
      <alignment wrapText="1"/>
    </xf>
    <xf numFmtId="0" fontId="13" fillId="0" borderId="14" xfId="19" applyFont="1" applyFill="1" applyBorder="1" applyAlignment="1" applyProtection="1">
      <alignment horizontal="center" vertical="center"/>
      <protection/>
    </xf>
    <xf numFmtId="166" fontId="13" fillId="0" borderId="28" xfId="15" applyNumberFormat="1" applyFont="1" applyFill="1" applyBorder="1" applyAlignment="1" applyProtection="1">
      <alignment/>
      <protection locked="0"/>
    </xf>
    <xf numFmtId="0" fontId="26" fillId="0" borderId="25" xfId="0" applyFont="1" applyBorder="1" applyAlignment="1">
      <alignment wrapText="1"/>
    </xf>
    <xf numFmtId="166" fontId="12" fillId="0" borderId="4" xfId="15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11" fillId="0" borderId="41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right" vertical="center" wrapText="1" inden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8" xfId="19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49" fontId="13" fillId="0" borderId="11" xfId="19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14" xfId="19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center" wrapText="1"/>
      <protection/>
    </xf>
    <xf numFmtId="0" fontId="14" fillId="0" borderId="8" xfId="0" applyFont="1" applyBorder="1" applyAlignment="1" applyProtection="1">
      <alignment horizontal="center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19" xfId="19" applyNumberFormat="1" applyFont="1" applyFill="1" applyBorder="1" applyAlignment="1" applyProtection="1">
      <alignment horizontal="center" vertical="center" wrapText="1"/>
      <protection/>
    </xf>
    <xf numFmtId="49" fontId="13" fillId="0" borderId="23" xfId="19" applyNumberFormat="1" applyFont="1" applyFill="1" applyBorder="1" applyAlignment="1" applyProtection="1">
      <alignment horizontal="center" vertical="center" wrapText="1"/>
      <protection/>
    </xf>
    <xf numFmtId="49" fontId="13" fillId="0" borderId="24" xfId="19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>
      <alignment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left" vertical="center"/>
      <protection/>
    </xf>
    <xf numFmtId="0" fontId="19" fillId="0" borderId="46" xfId="0" applyFont="1" applyFill="1" applyBorder="1" applyAlignment="1" applyProtection="1">
      <alignment vertical="center" wrapText="1"/>
      <protection/>
    </xf>
    <xf numFmtId="3" fontId="19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2" borderId="13" xfId="19" applyNumberFormat="1" applyFont="1" applyFill="1" applyBorder="1" applyAlignment="1" applyProtection="1">
      <alignment horizontal="right" vertical="center" wrapText="1" indent="1"/>
      <protection/>
    </xf>
    <xf numFmtId="164" fontId="13" fillId="2" borderId="16" xfId="1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49" fontId="11" fillId="0" borderId="47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19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" xfId="0" applyFont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/>
    </xf>
    <xf numFmtId="0" fontId="2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vertical="center" wrapText="1"/>
      <protection/>
    </xf>
    <xf numFmtId="164" fontId="13" fillId="0" borderId="9" xfId="0" applyNumberFormat="1" applyFont="1" applyFill="1" applyBorder="1" applyAlignment="1" applyProtection="1">
      <alignment vertical="center"/>
      <protection locked="0"/>
    </xf>
    <xf numFmtId="164" fontId="12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164" fontId="12" fillId="0" borderId="16" xfId="0" applyNumberFormat="1" applyFont="1" applyFill="1" applyBorder="1" applyAlignment="1" applyProtection="1">
      <alignment vertical="center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164" fontId="12" fillId="0" borderId="3" xfId="0" applyNumberFormat="1" applyFont="1" applyFill="1" applyBorder="1" applyAlignment="1" applyProtection="1">
      <alignment vertical="center"/>
      <protection/>
    </xf>
    <xf numFmtId="164" fontId="12" fillId="0" borderId="4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48" xfId="0" applyFill="1" applyBorder="1" applyAlignment="1" applyProtection="1">
      <alignment/>
      <protection/>
    </xf>
    <xf numFmtId="0" fontId="10" fillId="0" borderId="48" xfId="0" applyFont="1" applyFill="1" applyBorder="1" applyAlignment="1" applyProtection="1">
      <alignment horizontal="center"/>
      <protection/>
    </xf>
    <xf numFmtId="0" fontId="4" fillId="0" borderId="0" xfId="20" applyFill="1" applyProtection="1">
      <alignment/>
      <protection/>
    </xf>
    <xf numFmtId="0" fontId="4" fillId="0" borderId="0" xfId="20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5" xfId="20" applyFont="1" applyFill="1" applyBorder="1" applyAlignment="1" applyProtection="1">
      <alignment horizontal="center" vertical="center" wrapText="1"/>
      <protection/>
    </xf>
    <xf numFmtId="0" fontId="11" fillId="0" borderId="6" xfId="20" applyFont="1" applyFill="1" applyBorder="1" applyAlignment="1" applyProtection="1">
      <alignment horizontal="center" vertical="center"/>
      <protection/>
    </xf>
    <xf numFmtId="0" fontId="11" fillId="0" borderId="7" xfId="20" applyFont="1" applyFill="1" applyBorder="1" applyAlignment="1" applyProtection="1">
      <alignment horizontal="center" vertical="center"/>
      <protection/>
    </xf>
    <xf numFmtId="0" fontId="13" fillId="0" borderId="2" xfId="20" applyFont="1" applyFill="1" applyBorder="1" applyAlignment="1" applyProtection="1">
      <alignment horizontal="left" vertical="center" indent="1"/>
      <protection/>
    </xf>
    <xf numFmtId="0" fontId="4" fillId="0" borderId="0" xfId="20" applyFill="1" applyAlignment="1" applyProtection="1">
      <alignment vertical="center"/>
      <protection/>
    </xf>
    <xf numFmtId="0" fontId="13" fillId="0" borderId="23" xfId="20" applyFont="1" applyFill="1" applyBorder="1" applyAlignment="1" applyProtection="1">
      <alignment horizontal="left" vertical="center" indent="1"/>
      <protection/>
    </xf>
    <xf numFmtId="0" fontId="13" fillId="0" borderId="29" xfId="20" applyFont="1" applyFill="1" applyBorder="1" applyAlignment="1" applyProtection="1">
      <alignment horizontal="left" vertical="center" wrapText="1" indent="1"/>
      <protection/>
    </xf>
    <xf numFmtId="164" fontId="13" fillId="0" borderId="29" xfId="20" applyNumberFormat="1" applyFont="1" applyFill="1" applyBorder="1" applyAlignment="1" applyProtection="1">
      <alignment vertical="center"/>
      <protection locked="0"/>
    </xf>
    <xf numFmtId="164" fontId="13" fillId="0" borderId="36" xfId="20" applyNumberFormat="1" applyFont="1" applyFill="1" applyBorder="1" applyAlignment="1" applyProtection="1">
      <alignment vertical="center"/>
      <protection/>
    </xf>
    <xf numFmtId="0" fontId="13" fillId="0" borderId="11" xfId="20" applyFont="1" applyFill="1" applyBorder="1" applyAlignment="1" applyProtection="1">
      <alignment horizontal="left" vertical="center" indent="1"/>
      <protection/>
    </xf>
    <xf numFmtId="0" fontId="13" fillId="0" borderId="12" xfId="20" applyFont="1" applyFill="1" applyBorder="1" applyAlignment="1" applyProtection="1">
      <alignment horizontal="left" vertical="center" wrapText="1" indent="1"/>
      <protection/>
    </xf>
    <xf numFmtId="164" fontId="13" fillId="0" borderId="12" xfId="20" applyNumberFormat="1" applyFont="1" applyFill="1" applyBorder="1" applyAlignment="1" applyProtection="1">
      <alignment vertical="center"/>
      <protection locked="0"/>
    </xf>
    <xf numFmtId="164" fontId="13" fillId="0" borderId="13" xfId="20" applyNumberFormat="1" applyFont="1" applyFill="1" applyBorder="1" applyAlignment="1" applyProtection="1">
      <alignment vertical="center"/>
      <protection/>
    </xf>
    <xf numFmtId="0" fontId="4" fillId="0" borderId="0" xfId="20" applyFill="1" applyAlignment="1" applyProtection="1">
      <alignment vertical="center"/>
      <protection locked="0"/>
    </xf>
    <xf numFmtId="0" fontId="13" fillId="0" borderId="9" xfId="20" applyFont="1" applyFill="1" applyBorder="1" applyAlignment="1" applyProtection="1">
      <alignment horizontal="left" vertical="center" wrapText="1" indent="1"/>
      <protection/>
    </xf>
    <xf numFmtId="164" fontId="13" fillId="0" borderId="9" xfId="20" applyNumberFormat="1" applyFont="1" applyFill="1" applyBorder="1" applyAlignment="1" applyProtection="1">
      <alignment vertical="center"/>
      <protection locked="0"/>
    </xf>
    <xf numFmtId="164" fontId="13" fillId="0" borderId="10" xfId="20" applyNumberFormat="1" applyFont="1" applyFill="1" applyBorder="1" applyAlignment="1" applyProtection="1">
      <alignment vertical="center"/>
      <protection/>
    </xf>
    <xf numFmtId="0" fontId="13" fillId="0" borderId="12" xfId="20" applyFont="1" applyFill="1" applyBorder="1" applyAlignment="1" applyProtection="1">
      <alignment horizontal="left" vertical="center" indent="1"/>
      <protection/>
    </xf>
    <xf numFmtId="0" fontId="11" fillId="0" borderId="3" xfId="20" applyFont="1" applyFill="1" applyBorder="1" applyAlignment="1" applyProtection="1">
      <alignment horizontal="left" vertical="center" indent="1"/>
      <protection/>
    </xf>
    <xf numFmtId="164" fontId="12" fillId="0" borderId="3" xfId="20" applyNumberFormat="1" applyFont="1" applyFill="1" applyBorder="1" applyAlignment="1" applyProtection="1">
      <alignment vertical="center"/>
      <protection/>
    </xf>
    <xf numFmtId="164" fontId="12" fillId="0" borderId="4" xfId="20" applyNumberFormat="1" applyFont="1" applyFill="1" applyBorder="1" applyAlignment="1" applyProtection="1">
      <alignment vertical="center"/>
      <protection/>
    </xf>
    <xf numFmtId="0" fontId="13" fillId="0" borderId="8" xfId="20" applyFont="1" applyFill="1" applyBorder="1" applyAlignment="1" applyProtection="1">
      <alignment horizontal="left" vertical="center" indent="1"/>
      <protection/>
    </xf>
    <xf numFmtId="0" fontId="13" fillId="0" borderId="9" xfId="20" applyFont="1" applyFill="1" applyBorder="1" applyAlignment="1" applyProtection="1">
      <alignment horizontal="left" vertical="center" indent="1"/>
      <protection/>
    </xf>
    <xf numFmtId="0" fontId="12" fillId="0" borderId="2" xfId="20" applyFont="1" applyFill="1" applyBorder="1" applyAlignment="1" applyProtection="1">
      <alignment horizontal="left" vertical="center" indent="1"/>
      <protection/>
    </xf>
    <xf numFmtId="0" fontId="11" fillId="0" borderId="3" xfId="20" applyFont="1" applyFill="1" applyBorder="1" applyAlignment="1" applyProtection="1">
      <alignment horizontal="left" indent="1"/>
      <protection/>
    </xf>
    <xf numFmtId="164" fontId="12" fillId="0" borderId="3" xfId="20" applyNumberFormat="1" applyFont="1" applyFill="1" applyBorder="1" applyProtection="1">
      <alignment/>
      <protection/>
    </xf>
    <xf numFmtId="164" fontId="12" fillId="0" borderId="4" xfId="20" applyNumberFormat="1" applyFont="1" applyFill="1" applyBorder="1" applyProtection="1">
      <alignment/>
      <protection/>
    </xf>
    <xf numFmtId="164" fontId="6" fillId="0" borderId="0" xfId="19" applyNumberFormat="1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19" applyNumberFormat="1" applyFont="1" applyFill="1" applyBorder="1" applyAlignment="1" applyProtection="1">
      <alignment horizontal="center" vertical="center" wrapText="1"/>
      <protection/>
    </xf>
    <xf numFmtId="0" fontId="13" fillId="0" borderId="49" xfId="19" applyFont="1" applyFill="1" applyBorder="1" applyAlignment="1">
      <alignment horizontal="justify" vertical="center" wrapText="1"/>
      <protection/>
    </xf>
    <xf numFmtId="0" fontId="6" fillId="0" borderId="0" xfId="19" applyFont="1" applyFill="1" applyBorder="1" applyAlignment="1" applyProtection="1">
      <alignment horizontal="center"/>
      <protection/>
    </xf>
    <xf numFmtId="164" fontId="9" fillId="0" borderId="1" xfId="19" applyNumberFormat="1" applyFont="1" applyFill="1" applyBorder="1" applyAlignment="1" applyProtection="1">
      <alignment horizontal="left" vertical="center"/>
      <protection/>
    </xf>
    <xf numFmtId="164" fontId="6" fillId="0" borderId="0" xfId="19" applyNumberFormat="1" applyFont="1" applyFill="1" applyBorder="1" applyAlignment="1" applyProtection="1">
      <alignment horizontal="center" vertical="center"/>
      <protection/>
    </xf>
    <xf numFmtId="164" fontId="9" fillId="0" borderId="1" xfId="19" applyNumberFormat="1" applyFont="1" applyFill="1" applyBorder="1" applyAlignment="1" applyProtection="1">
      <alignment horizontal="left"/>
      <protection/>
    </xf>
    <xf numFmtId="164" fontId="21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1" fillId="0" borderId="30" xfId="0" applyNumberFormat="1" applyFont="1" applyFill="1" applyBorder="1" applyAlignment="1" applyProtection="1">
      <alignment horizontal="center" vertical="center" wrapText="1"/>
      <protection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19" applyNumberFormat="1" applyFont="1" applyFill="1" applyBorder="1" applyAlignment="1" applyProtection="1">
      <alignment horizontal="center" vertical="center" wrapText="1"/>
      <protection/>
    </xf>
    <xf numFmtId="0" fontId="11" fillId="0" borderId="2" xfId="19" applyFont="1" applyFill="1" applyBorder="1" applyAlignment="1" applyProtection="1">
      <alignment horizontal="left"/>
      <protection/>
    </xf>
    <xf numFmtId="0" fontId="13" fillId="0" borderId="49" xfId="19" applyFont="1" applyFill="1" applyBorder="1" applyAlignment="1">
      <alignment horizontal="justify" vertical="center" wrapText="1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20" applyFont="1" applyFill="1" applyBorder="1" applyAlignment="1" applyProtection="1">
      <alignment horizontal="center" wrapText="1"/>
      <protection/>
    </xf>
    <xf numFmtId="0" fontId="9" fillId="0" borderId="4" xfId="20" applyFont="1" applyFill="1" applyBorder="1" applyAlignment="1" applyProtection="1">
      <alignment horizontal="left" vertical="center" inden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Hiperhivatkozás" xfId="17"/>
    <cellStyle name="Már látott hiperhivatkozás" xfId="18"/>
    <cellStyle name="Normál_KVRENMUNKA" xfId="19"/>
    <cellStyle name="Normál_SEGEDLETEK" xfId="20"/>
    <cellStyle name="Currency" xfId="21"/>
    <cellStyle name="Currency [0]" xfId="22"/>
    <cellStyle name="Percent" xfId="23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ett\Desktop\Jegyz&#337;%20anyagai\&#214;nkorm&#225;nyzat\Kt.%20rendeletek\2015\14_2015%20K&#246;lts&#233;gvet&#233;si%20R%20m&#243;d\mell&#233;kletek%20m&#243;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sz.mell  "/>
      <sheetName val="3. sz.mell  "/>
      <sheetName val="ELLENŐRZÉS-1.sz.2.a.sz.2.b.sz."/>
      <sheetName val="4.sz.mell."/>
      <sheetName val="5. sz. mell"/>
      <sheetName val="5.1. sz. mell "/>
      <sheetName val="5.2. sz. mell  "/>
      <sheetName val="6. sz. mell ovi"/>
      <sheetName val="Munka1"/>
    </sheetNames>
    <sheetDataSet>
      <sheetData sheetId="1">
        <row r="60">
          <cell r="C60">
            <v>94471</v>
          </cell>
        </row>
        <row r="83">
          <cell r="C83">
            <v>7400</v>
          </cell>
        </row>
        <row r="84">
          <cell r="C84">
            <v>101871</v>
          </cell>
        </row>
        <row r="123">
          <cell r="C123">
            <v>94471</v>
          </cell>
        </row>
        <row r="143">
          <cell r="C143">
            <v>7400</v>
          </cell>
        </row>
        <row r="144">
          <cell r="C144">
            <v>101871</v>
          </cell>
        </row>
      </sheetData>
      <sheetData sheetId="2">
        <row r="18">
          <cell r="C18">
            <v>94471</v>
          </cell>
          <cell r="F18">
            <v>94471</v>
          </cell>
        </row>
        <row r="27">
          <cell r="C27">
            <v>7400</v>
          </cell>
          <cell r="F27">
            <v>7400</v>
          </cell>
        </row>
        <row r="28">
          <cell r="C28">
            <v>101871</v>
          </cell>
          <cell r="F28">
            <v>101871</v>
          </cell>
        </row>
      </sheetData>
      <sheetData sheetId="3">
        <row r="17">
          <cell r="C17">
            <v>0</v>
          </cell>
          <cell r="F17">
            <v>0</v>
          </cell>
        </row>
        <row r="30">
          <cell r="C30">
            <v>0</v>
          </cell>
          <cell r="F30">
            <v>0</v>
          </cell>
        </row>
        <row r="31">
          <cell r="C31">
            <v>0</v>
          </cell>
          <cell r="F31">
            <v>0</v>
          </cell>
        </row>
      </sheetData>
      <sheetData sheetId="7">
        <row r="9">
          <cell r="C9">
            <v>12650</v>
          </cell>
          <cell r="D9">
            <v>12650</v>
          </cell>
        </row>
        <row r="10">
          <cell r="C10">
            <v>21008</v>
          </cell>
          <cell r="D10">
            <v>21008</v>
          </cell>
        </row>
        <row r="11">
          <cell r="C11">
            <v>6465</v>
          </cell>
          <cell r="D11">
            <v>9284</v>
          </cell>
        </row>
        <row r="12">
          <cell r="D12">
            <v>1200</v>
          </cell>
        </row>
        <row r="14">
          <cell r="C14">
            <v>4257</v>
          </cell>
          <cell r="D14">
            <v>238</v>
          </cell>
        </row>
        <row r="30">
          <cell r="C30">
            <v>8700</v>
          </cell>
          <cell r="D30">
            <v>8700</v>
          </cell>
        </row>
        <row r="31">
          <cell r="C31">
            <v>8700</v>
          </cell>
          <cell r="D31">
            <v>8700</v>
          </cell>
        </row>
        <row r="33">
          <cell r="C33">
            <v>1100</v>
          </cell>
          <cell r="D33">
            <v>1100</v>
          </cell>
        </row>
        <row r="35">
          <cell r="C35">
            <v>200</v>
          </cell>
          <cell r="D35">
            <v>200</v>
          </cell>
        </row>
        <row r="37">
          <cell r="D37">
            <v>7500</v>
          </cell>
        </row>
        <row r="38">
          <cell r="C38">
            <v>1566</v>
          </cell>
          <cell r="D38">
            <v>1566</v>
          </cell>
        </row>
        <row r="40">
          <cell r="D40">
            <v>1566</v>
          </cell>
        </row>
        <row r="41">
          <cell r="C41">
            <v>4500</v>
          </cell>
          <cell r="D41">
            <v>5243</v>
          </cell>
        </row>
        <row r="42">
          <cell r="D42">
            <v>2257</v>
          </cell>
        </row>
        <row r="46">
          <cell r="C46">
            <v>2959</v>
          </cell>
        </row>
        <row r="50">
          <cell r="D50">
            <v>200</v>
          </cell>
        </row>
        <row r="56">
          <cell r="D56">
            <v>4069</v>
          </cell>
        </row>
        <row r="66">
          <cell r="C66">
            <v>7400</v>
          </cell>
          <cell r="D66">
            <v>7400</v>
          </cell>
        </row>
        <row r="92">
          <cell r="C92">
            <v>28178</v>
          </cell>
          <cell r="D92">
            <v>28618</v>
          </cell>
        </row>
        <row r="93">
          <cell r="C93">
            <v>7377</v>
          </cell>
          <cell r="D93">
            <v>7252</v>
          </cell>
        </row>
        <row r="94">
          <cell r="C94">
            <v>16710</v>
          </cell>
          <cell r="D94">
            <v>30289</v>
          </cell>
        </row>
        <row r="95">
          <cell r="C95">
            <v>6465</v>
          </cell>
          <cell r="D95">
            <v>6475</v>
          </cell>
        </row>
        <row r="96">
          <cell r="C96">
            <v>4675</v>
          </cell>
          <cell r="D96">
            <v>4775</v>
          </cell>
        </row>
        <row r="106">
          <cell r="C106">
            <v>4675</v>
          </cell>
          <cell r="D106">
            <v>4775</v>
          </cell>
        </row>
        <row r="108">
          <cell r="D108">
            <v>244</v>
          </cell>
        </row>
        <row r="127">
          <cell r="C127">
            <v>7400</v>
          </cell>
          <cell r="D127">
            <v>5823</v>
          </cell>
        </row>
        <row r="136">
          <cell r="D136">
            <v>872</v>
          </cell>
        </row>
      </sheetData>
      <sheetData sheetId="8">
        <row r="19">
          <cell r="C19">
            <v>31066</v>
          </cell>
          <cell r="D19">
            <v>193428</v>
          </cell>
        </row>
        <row r="30">
          <cell r="C30">
            <v>0</v>
          </cell>
        </row>
        <row r="92">
          <cell r="C92">
            <v>27371</v>
          </cell>
          <cell r="D92">
            <v>119277</v>
          </cell>
        </row>
        <row r="93">
          <cell r="C93">
            <v>3695</v>
          </cell>
          <cell r="D93">
            <v>16102</v>
          </cell>
        </row>
        <row r="94">
          <cell r="D94">
            <v>33693</v>
          </cell>
        </row>
        <row r="108">
          <cell r="D108">
            <v>24189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workbookViewId="0" topLeftCell="A1">
      <selection activeCell="A23" sqref="A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">
        <v>8</v>
      </c>
      <c r="B12" s="3"/>
    </row>
    <row r="13" spans="1:2" ht="12.75">
      <c r="A13" s="1"/>
      <c r="B13" s="1"/>
    </row>
    <row r="14" spans="1:2" ht="12.75">
      <c r="A14" s="1" t="s">
        <v>9</v>
      </c>
      <c r="B14" s="1" t="s">
        <v>10</v>
      </c>
    </row>
    <row r="15" spans="1:2" ht="12.75">
      <c r="A15" s="1" t="s">
        <v>11</v>
      </c>
      <c r="B15" s="1" t="s">
        <v>12</v>
      </c>
    </row>
    <row r="16" spans="1:2" ht="12.75">
      <c r="A16" s="1" t="s">
        <v>13</v>
      </c>
      <c r="B16" s="1" t="s">
        <v>14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58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0.875" style="209" bestFit="1" customWidth="1"/>
    <col min="2" max="2" width="79.125" style="210" customWidth="1"/>
    <col min="3" max="3" width="36.625" style="210" customWidth="1"/>
    <col min="4" max="4" width="16.625" style="210" bestFit="1" customWidth="1"/>
    <col min="5" max="16384" width="9.375" style="210" customWidth="1"/>
  </cols>
  <sheetData>
    <row r="1" spans="1:4" s="212" customFormat="1" ht="21" customHeight="1" thickBot="1">
      <c r="A1" s="157"/>
      <c r="B1" s="158"/>
      <c r="C1" s="211" t="s">
        <v>453</v>
      </c>
      <c r="D1" s="211"/>
    </row>
    <row r="2" spans="1:4" s="214" customFormat="1" ht="34.5" customHeight="1">
      <c r="A2" s="161" t="s">
        <v>373</v>
      </c>
      <c r="B2" s="322" t="s">
        <v>403</v>
      </c>
      <c r="C2" s="322"/>
      <c r="D2" s="322"/>
    </row>
    <row r="3" spans="1:4" s="214" customFormat="1" ht="24.75" thickBot="1">
      <c r="A3" s="215" t="s">
        <v>362</v>
      </c>
      <c r="B3" s="323" t="s">
        <v>374</v>
      </c>
      <c r="C3" s="323"/>
      <c r="D3" s="323"/>
    </row>
    <row r="4" spans="1:4" s="217" customFormat="1" ht="15.75" customHeight="1" thickBot="1">
      <c r="A4" s="166"/>
      <c r="B4" s="166"/>
      <c r="C4"/>
      <c r="D4" s="167" t="s">
        <v>350</v>
      </c>
    </row>
    <row r="5" spans="1:4" ht="48.75" thickBot="1">
      <c r="A5" s="169" t="s">
        <v>364</v>
      </c>
      <c r="B5" s="170" t="s">
        <v>365</v>
      </c>
      <c r="C5" s="218" t="s">
        <v>366</v>
      </c>
      <c r="D5" s="218" t="s">
        <v>450</v>
      </c>
    </row>
    <row r="6" spans="1:4" s="219" customFormat="1" ht="12.75" customHeight="1" thickBot="1">
      <c r="A6" s="172">
        <v>1</v>
      </c>
      <c r="B6" s="173">
        <v>2</v>
      </c>
      <c r="C6" s="174">
        <v>3</v>
      </c>
      <c r="D6" s="174">
        <v>4</v>
      </c>
    </row>
    <row r="7" spans="1:4" s="219" customFormat="1" ht="15.75" customHeight="1" thickBot="1">
      <c r="A7" s="176"/>
      <c r="B7" s="177" t="s">
        <v>263</v>
      </c>
      <c r="C7" s="220"/>
      <c r="D7" s="220"/>
    </row>
    <row r="8" spans="1:4" s="222" customFormat="1" ht="12" customHeight="1" thickBot="1">
      <c r="A8" s="172" t="s">
        <v>20</v>
      </c>
      <c r="B8" s="221" t="s">
        <v>375</v>
      </c>
      <c r="C8" s="109">
        <f>SUM(C9:C18)</f>
        <v>4500</v>
      </c>
      <c r="D8" s="109">
        <f>SUM(D9:D18)</f>
        <v>4500</v>
      </c>
    </row>
    <row r="9" spans="1:4" s="222" customFormat="1" ht="12" customHeight="1">
      <c r="A9" s="223" t="s">
        <v>22</v>
      </c>
      <c r="B9" s="52" t="s">
        <v>79</v>
      </c>
      <c r="C9" s="224"/>
      <c r="D9" s="224"/>
    </row>
    <row r="10" spans="1:4" s="222" customFormat="1" ht="12" customHeight="1">
      <c r="A10" s="225" t="s">
        <v>24</v>
      </c>
      <c r="B10" s="54" t="s">
        <v>81</v>
      </c>
      <c r="C10" s="98"/>
      <c r="D10" s="98"/>
    </row>
    <row r="11" spans="1:4" s="222" customFormat="1" ht="12" customHeight="1">
      <c r="A11" s="225" t="s">
        <v>26</v>
      </c>
      <c r="B11" s="54" t="s">
        <v>83</v>
      </c>
      <c r="C11" s="98"/>
      <c r="D11" s="98"/>
    </row>
    <row r="12" spans="1:4" s="222" customFormat="1" ht="12" customHeight="1">
      <c r="A12" s="225" t="s">
        <v>28</v>
      </c>
      <c r="B12" s="54" t="s">
        <v>85</v>
      </c>
      <c r="C12" s="98"/>
      <c r="D12" s="98"/>
    </row>
    <row r="13" spans="1:4" s="222" customFormat="1" ht="12" customHeight="1">
      <c r="A13" s="225" t="s">
        <v>30</v>
      </c>
      <c r="B13" s="54" t="s">
        <v>87</v>
      </c>
      <c r="C13" s="98">
        <v>4500</v>
      </c>
      <c r="D13" s="98">
        <v>4500</v>
      </c>
    </row>
    <row r="14" spans="1:4" s="222" customFormat="1" ht="12" customHeight="1">
      <c r="A14" s="225" t="s">
        <v>32</v>
      </c>
      <c r="B14" s="54" t="s">
        <v>376</v>
      </c>
      <c r="C14" s="98"/>
      <c r="D14" s="98"/>
    </row>
    <row r="15" spans="1:4" s="222" customFormat="1" ht="12" customHeight="1">
      <c r="A15" s="225" t="s">
        <v>192</v>
      </c>
      <c r="B15" s="72" t="s">
        <v>377</v>
      </c>
      <c r="C15" s="98"/>
      <c r="D15" s="98"/>
    </row>
    <row r="16" spans="1:4" s="222" customFormat="1" ht="12" customHeight="1">
      <c r="A16" s="225" t="s">
        <v>194</v>
      </c>
      <c r="B16" s="54" t="s">
        <v>93</v>
      </c>
      <c r="C16" s="113"/>
      <c r="D16" s="113"/>
    </row>
    <row r="17" spans="1:4" s="226" customFormat="1" ht="12" customHeight="1">
      <c r="A17" s="225" t="s">
        <v>196</v>
      </c>
      <c r="B17" s="54" t="s">
        <v>95</v>
      </c>
      <c r="C17" s="98"/>
      <c r="D17" s="98"/>
    </row>
    <row r="18" spans="1:4" s="226" customFormat="1" ht="12" customHeight="1" thickBot="1">
      <c r="A18" s="225" t="s">
        <v>198</v>
      </c>
      <c r="B18" s="72" t="s">
        <v>97</v>
      </c>
      <c r="C18" s="105"/>
      <c r="D18" s="105"/>
    </row>
    <row r="19" spans="1:4" s="222" customFormat="1" ht="12" customHeight="1" thickBot="1">
      <c r="A19" s="172" t="s">
        <v>34</v>
      </c>
      <c r="B19" s="221" t="s">
        <v>378</v>
      </c>
      <c r="C19" s="109">
        <f>SUM(C20:C22)</f>
        <v>0</v>
      </c>
      <c r="D19" s="109"/>
    </row>
    <row r="20" spans="1:4" s="226" customFormat="1" ht="12" customHeight="1">
      <c r="A20" s="225" t="s">
        <v>36</v>
      </c>
      <c r="B20" s="71" t="s">
        <v>37</v>
      </c>
      <c r="C20" s="98"/>
      <c r="D20" s="98"/>
    </row>
    <row r="21" spans="1:4" s="226" customFormat="1" ht="12" customHeight="1">
      <c r="A21" s="225" t="s">
        <v>38</v>
      </c>
      <c r="B21" s="54" t="s">
        <v>379</v>
      </c>
      <c r="C21" s="98"/>
      <c r="D21" s="98"/>
    </row>
    <row r="22" spans="1:4" s="226" customFormat="1" ht="12" customHeight="1">
      <c r="A22" s="225" t="s">
        <v>40</v>
      </c>
      <c r="B22" s="54" t="s">
        <v>380</v>
      </c>
      <c r="C22" s="98"/>
      <c r="D22" s="98"/>
    </row>
    <row r="23" spans="1:4" s="226" customFormat="1" ht="12" customHeight="1" thickBot="1">
      <c r="A23" s="225" t="s">
        <v>42</v>
      </c>
      <c r="B23" s="54" t="s">
        <v>381</v>
      </c>
      <c r="C23" s="98"/>
      <c r="D23" s="98"/>
    </row>
    <row r="24" spans="1:4" s="226" customFormat="1" ht="12" customHeight="1" thickBot="1">
      <c r="A24" s="172" t="s">
        <v>48</v>
      </c>
      <c r="B24" s="17" t="s">
        <v>271</v>
      </c>
      <c r="C24" s="227"/>
      <c r="D24" s="227"/>
    </row>
    <row r="25" spans="1:4" s="226" customFormat="1" ht="12" customHeight="1" thickBot="1">
      <c r="A25" s="172" t="s">
        <v>232</v>
      </c>
      <c r="B25" s="17" t="s">
        <v>382</v>
      </c>
      <c r="C25" s="109">
        <f>+C26+C27</f>
        <v>0</v>
      </c>
      <c r="D25" s="109"/>
    </row>
    <row r="26" spans="1:4" s="226" customFormat="1" ht="12" customHeight="1">
      <c r="A26" s="228" t="s">
        <v>64</v>
      </c>
      <c r="B26" s="71" t="s">
        <v>379</v>
      </c>
      <c r="C26" s="94"/>
      <c r="D26" s="94"/>
    </row>
    <row r="27" spans="1:4" s="226" customFormat="1" ht="12" customHeight="1">
      <c r="A27" s="228" t="s">
        <v>70</v>
      </c>
      <c r="B27" s="54" t="s">
        <v>383</v>
      </c>
      <c r="C27" s="113"/>
      <c r="D27" s="113"/>
    </row>
    <row r="28" spans="1:4" s="226" customFormat="1" ht="12" customHeight="1" thickBot="1">
      <c r="A28" s="225" t="s">
        <v>72</v>
      </c>
      <c r="B28" s="229" t="s">
        <v>384</v>
      </c>
      <c r="C28" s="230"/>
      <c r="D28" s="230"/>
    </row>
    <row r="29" spans="1:4" s="226" customFormat="1" ht="12" customHeight="1" thickBot="1">
      <c r="A29" s="172" t="s">
        <v>76</v>
      </c>
      <c r="B29" s="17" t="s">
        <v>385</v>
      </c>
      <c r="C29" s="109">
        <f>+C30+C31+C32</f>
        <v>0</v>
      </c>
      <c r="D29" s="109"/>
    </row>
    <row r="30" spans="1:4" s="226" customFormat="1" ht="12" customHeight="1">
      <c r="A30" s="228" t="s">
        <v>78</v>
      </c>
      <c r="B30" s="71" t="s">
        <v>101</v>
      </c>
      <c r="C30" s="94"/>
      <c r="D30" s="94"/>
    </row>
    <row r="31" spans="1:4" s="226" customFormat="1" ht="12" customHeight="1">
      <c r="A31" s="228" t="s">
        <v>80</v>
      </c>
      <c r="B31" s="54" t="s">
        <v>103</v>
      </c>
      <c r="C31" s="113"/>
      <c r="D31" s="113"/>
    </row>
    <row r="32" spans="1:4" s="226" customFormat="1" ht="12" customHeight="1" thickBot="1">
      <c r="A32" s="225" t="s">
        <v>82</v>
      </c>
      <c r="B32" s="229" t="s">
        <v>105</v>
      </c>
      <c r="C32" s="230"/>
      <c r="D32" s="230"/>
    </row>
    <row r="33" spans="1:4" s="222" customFormat="1" ht="12" customHeight="1" thickBot="1">
      <c r="A33" s="172" t="s">
        <v>98</v>
      </c>
      <c r="B33" s="17" t="s">
        <v>272</v>
      </c>
      <c r="C33" s="227"/>
      <c r="D33" s="227"/>
    </row>
    <row r="34" spans="1:4" s="222" customFormat="1" ht="12" customHeight="1" thickBot="1">
      <c r="A34" s="172" t="s">
        <v>243</v>
      </c>
      <c r="B34" s="17" t="s">
        <v>386</v>
      </c>
      <c r="C34" s="231"/>
      <c r="D34" s="231"/>
    </row>
    <row r="35" spans="1:4" s="222" customFormat="1" ht="12" customHeight="1" thickBot="1">
      <c r="A35" s="172" t="s">
        <v>120</v>
      </c>
      <c r="B35" s="17" t="s">
        <v>387</v>
      </c>
      <c r="C35" s="197">
        <f>+C8+C19+C24+C25+C29+C33+C34</f>
        <v>4500</v>
      </c>
      <c r="D35" s="197">
        <f>+D8+D19+D24+D25+D29+D33+D34</f>
        <v>4500</v>
      </c>
    </row>
    <row r="36" spans="1:4" s="222" customFormat="1" ht="12" customHeight="1" thickBot="1">
      <c r="A36" s="232" t="s">
        <v>130</v>
      </c>
      <c r="B36" s="17" t="s">
        <v>388</v>
      </c>
      <c r="C36" s="197">
        <f>+C37+C38+C39</f>
        <v>25443</v>
      </c>
      <c r="D36" s="197">
        <f>+D37+D38+D39</f>
        <v>25443</v>
      </c>
    </row>
    <row r="37" spans="1:4" s="222" customFormat="1" ht="12" customHeight="1">
      <c r="A37" s="228" t="s">
        <v>389</v>
      </c>
      <c r="B37" s="71" t="s">
        <v>327</v>
      </c>
      <c r="C37" s="94"/>
      <c r="D37" s="94"/>
    </row>
    <row r="38" spans="1:4" s="222" customFormat="1" ht="12" customHeight="1">
      <c r="A38" s="228" t="s">
        <v>390</v>
      </c>
      <c r="B38" s="54" t="s">
        <v>391</v>
      </c>
      <c r="C38" s="113"/>
      <c r="D38" s="113"/>
    </row>
    <row r="39" spans="1:4" s="226" customFormat="1" ht="12" customHeight="1" thickBot="1">
      <c r="A39" s="225" t="s">
        <v>392</v>
      </c>
      <c r="B39" s="229" t="s">
        <v>393</v>
      </c>
      <c r="C39" s="230">
        <v>25443</v>
      </c>
      <c r="D39" s="230">
        <v>25443</v>
      </c>
    </row>
    <row r="40" spans="1:4" s="226" customFormat="1" ht="15" customHeight="1" thickBot="1">
      <c r="A40" s="232" t="s">
        <v>255</v>
      </c>
      <c r="B40" s="233" t="s">
        <v>394</v>
      </c>
      <c r="C40" s="197">
        <f>+C35+C36</f>
        <v>29943</v>
      </c>
      <c r="D40" s="197">
        <f>+D35+D36</f>
        <v>29943</v>
      </c>
    </row>
    <row r="41" spans="1:4" s="226" customFormat="1" ht="15" customHeight="1">
      <c r="A41" s="189"/>
      <c r="B41" s="190"/>
      <c r="C41" s="191"/>
      <c r="D41" s="191"/>
    </row>
    <row r="42" spans="1:4" ht="13.5" thickBot="1">
      <c r="A42" s="234"/>
      <c r="B42" s="193"/>
      <c r="C42" s="194"/>
      <c r="D42" s="194"/>
    </row>
    <row r="43" spans="1:4" s="219" customFormat="1" ht="16.5" customHeight="1" thickBot="1">
      <c r="A43" s="195"/>
      <c r="B43" s="196" t="s">
        <v>264</v>
      </c>
      <c r="C43" s="197"/>
      <c r="D43" s="197"/>
    </row>
    <row r="44" spans="1:4" s="235" customFormat="1" ht="12" customHeight="1" thickBot="1">
      <c r="A44" s="172" t="s">
        <v>20</v>
      </c>
      <c r="B44" s="17" t="s">
        <v>395</v>
      </c>
      <c r="C44" s="109">
        <f>SUM(C45:C49)</f>
        <v>29943</v>
      </c>
      <c r="D44" s="109">
        <f>SUM(D45:D49)</f>
        <v>29866</v>
      </c>
    </row>
    <row r="45" spans="1:4" ht="12" customHeight="1">
      <c r="A45" s="225" t="s">
        <v>22</v>
      </c>
      <c r="B45" s="71" t="s">
        <v>185</v>
      </c>
      <c r="C45" s="94">
        <v>18937</v>
      </c>
      <c r="D45" s="94">
        <v>18377</v>
      </c>
    </row>
    <row r="46" spans="1:4" ht="12" customHeight="1">
      <c r="A46" s="225" t="s">
        <v>24</v>
      </c>
      <c r="B46" s="54" t="s">
        <v>186</v>
      </c>
      <c r="C46" s="98">
        <v>5174</v>
      </c>
      <c r="D46" s="98">
        <v>5049</v>
      </c>
    </row>
    <row r="47" spans="1:4" ht="12" customHeight="1">
      <c r="A47" s="225" t="s">
        <v>26</v>
      </c>
      <c r="B47" s="54" t="s">
        <v>187</v>
      </c>
      <c r="C47" s="98">
        <v>5832</v>
      </c>
      <c r="D47" s="98">
        <v>6440</v>
      </c>
    </row>
    <row r="48" spans="1:4" ht="12" customHeight="1">
      <c r="A48" s="225" t="s">
        <v>28</v>
      </c>
      <c r="B48" s="54" t="s">
        <v>188</v>
      </c>
      <c r="C48" s="98"/>
      <c r="D48" s="98"/>
    </row>
    <row r="49" spans="1:4" ht="12" customHeight="1" thickBot="1">
      <c r="A49" s="225" t="s">
        <v>30</v>
      </c>
      <c r="B49" s="54" t="s">
        <v>190</v>
      </c>
      <c r="C49" s="98"/>
      <c r="D49" s="98"/>
    </row>
    <row r="50" spans="1:4" ht="12" customHeight="1" thickBot="1">
      <c r="A50" s="172" t="s">
        <v>34</v>
      </c>
      <c r="B50" s="17" t="s">
        <v>396</v>
      </c>
      <c r="C50" s="109">
        <f>SUM(C51:C53)</f>
        <v>0</v>
      </c>
      <c r="D50" s="109">
        <f>SUM(D51:D53)</f>
        <v>77</v>
      </c>
    </row>
    <row r="51" spans="1:4" s="235" customFormat="1" ht="12" customHeight="1">
      <c r="A51" s="225" t="s">
        <v>36</v>
      </c>
      <c r="B51" s="71" t="s">
        <v>211</v>
      </c>
      <c r="C51" s="94"/>
      <c r="D51" s="94">
        <v>77</v>
      </c>
    </row>
    <row r="52" spans="1:4" ht="12" customHeight="1">
      <c r="A52" s="225" t="s">
        <v>38</v>
      </c>
      <c r="B52" s="54" t="s">
        <v>213</v>
      </c>
      <c r="C52" s="98"/>
      <c r="D52" s="98"/>
    </row>
    <row r="53" spans="1:4" ht="12" customHeight="1">
      <c r="A53" s="225" t="s">
        <v>40</v>
      </c>
      <c r="B53" s="54" t="s">
        <v>397</v>
      </c>
      <c r="C53" s="98"/>
      <c r="D53" s="98"/>
    </row>
    <row r="54" spans="1:4" ht="12" customHeight="1" thickBot="1">
      <c r="A54" s="225" t="s">
        <v>42</v>
      </c>
      <c r="B54" s="54" t="s">
        <v>398</v>
      </c>
      <c r="C54" s="98"/>
      <c r="D54" s="98"/>
    </row>
    <row r="55" spans="1:4" ht="15" customHeight="1" thickBot="1">
      <c r="A55" s="172" t="s">
        <v>48</v>
      </c>
      <c r="B55" s="236" t="s">
        <v>399</v>
      </c>
      <c r="C55" s="109">
        <f>+C44+C50</f>
        <v>29943</v>
      </c>
      <c r="D55" s="109">
        <f>+D44+D50</f>
        <v>29943</v>
      </c>
    </row>
    <row r="56" spans="3:4" ht="13.5" thickBot="1">
      <c r="C56" s="237"/>
      <c r="D56" s="237"/>
    </row>
    <row r="57" spans="1:4" ht="15" customHeight="1" thickBot="1">
      <c r="A57" s="204" t="s">
        <v>369</v>
      </c>
      <c r="B57" s="205"/>
      <c r="C57" s="206">
        <v>8</v>
      </c>
      <c r="D57" s="206">
        <v>8</v>
      </c>
    </row>
    <row r="58" spans="1:4" ht="14.25" customHeight="1" thickBot="1">
      <c r="A58" s="204" t="s">
        <v>370</v>
      </c>
      <c r="B58" s="205"/>
      <c r="C58" s="206"/>
      <c r="D58" s="206"/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workbookViewId="0" topLeftCell="A1">
      <selection activeCell="C58" sqref="C58"/>
    </sheetView>
  </sheetViews>
  <sheetFormatPr defaultColWidth="9.00390625" defaultRowHeight="12.75"/>
  <cols>
    <col min="1" max="1" width="13.875" style="209" customWidth="1"/>
    <col min="2" max="2" width="79.125" style="210" customWidth="1"/>
    <col min="3" max="3" width="25.00390625" style="210" customWidth="1"/>
    <col min="4" max="16384" width="9.375" style="210" customWidth="1"/>
  </cols>
  <sheetData>
    <row r="1" spans="1:3" s="212" customFormat="1" ht="21" customHeight="1">
      <c r="A1" s="157"/>
      <c r="B1" s="158"/>
      <c r="C1" s="211" t="s">
        <v>400</v>
      </c>
    </row>
    <row r="2" spans="1:3" s="214" customFormat="1" ht="35.25" customHeight="1">
      <c r="A2" s="161" t="s">
        <v>373</v>
      </c>
      <c r="B2" s="162" t="s">
        <v>361</v>
      </c>
      <c r="C2" s="213"/>
    </row>
    <row r="3" spans="1:3" s="214" customFormat="1" ht="24">
      <c r="A3" s="215" t="s">
        <v>362</v>
      </c>
      <c r="B3" s="165" t="s">
        <v>401</v>
      </c>
      <c r="C3" s="216"/>
    </row>
    <row r="4" spans="1:3" s="217" customFormat="1" ht="15.75" customHeight="1">
      <c r="A4" s="166"/>
      <c r="B4" s="166"/>
      <c r="C4" s="167" t="s">
        <v>350</v>
      </c>
    </row>
    <row r="5" spans="1:3" ht="12.75">
      <c r="A5" s="169" t="s">
        <v>364</v>
      </c>
      <c r="B5" s="170" t="s">
        <v>365</v>
      </c>
      <c r="C5" s="218" t="s">
        <v>366</v>
      </c>
    </row>
    <row r="6" spans="1:3" s="219" customFormat="1" ht="12.75" customHeight="1">
      <c r="A6" s="172">
        <v>1</v>
      </c>
      <c r="B6" s="173">
        <v>2</v>
      </c>
      <c r="C6" s="174">
        <v>3</v>
      </c>
    </row>
    <row r="7" spans="1:3" s="219" customFormat="1" ht="15.75" customHeight="1">
      <c r="A7" s="176"/>
      <c r="B7" s="177" t="s">
        <v>263</v>
      </c>
      <c r="C7" s="220"/>
    </row>
    <row r="8" spans="1:3" s="222" customFormat="1" ht="12" customHeight="1">
      <c r="A8" s="172" t="s">
        <v>20</v>
      </c>
      <c r="B8" s="221" t="s">
        <v>375</v>
      </c>
      <c r="C8" s="109">
        <f>SUM(C9:C18)</f>
        <v>0</v>
      </c>
    </row>
    <row r="9" spans="1:3" s="222" customFormat="1" ht="12" customHeight="1">
      <c r="A9" s="223" t="s">
        <v>22</v>
      </c>
      <c r="B9" s="52" t="s">
        <v>79</v>
      </c>
      <c r="C9" s="224"/>
    </row>
    <row r="10" spans="1:3" s="222" customFormat="1" ht="12" customHeight="1">
      <c r="A10" s="225" t="s">
        <v>24</v>
      </c>
      <c r="B10" s="54" t="s">
        <v>81</v>
      </c>
      <c r="C10" s="98"/>
    </row>
    <row r="11" spans="1:3" s="222" customFormat="1" ht="12" customHeight="1">
      <c r="A11" s="225" t="s">
        <v>26</v>
      </c>
      <c r="B11" s="54" t="s">
        <v>83</v>
      </c>
      <c r="C11" s="98"/>
    </row>
    <row r="12" spans="1:3" s="222" customFormat="1" ht="12" customHeight="1">
      <c r="A12" s="225" t="s">
        <v>28</v>
      </c>
      <c r="B12" s="54" t="s">
        <v>85</v>
      </c>
      <c r="C12" s="98"/>
    </row>
    <row r="13" spans="1:3" s="222" customFormat="1" ht="12" customHeight="1">
      <c r="A13" s="225" t="s">
        <v>30</v>
      </c>
      <c r="B13" s="54" t="s">
        <v>87</v>
      </c>
      <c r="C13" s="98"/>
    </row>
    <row r="14" spans="1:3" s="222" customFormat="1" ht="12" customHeight="1">
      <c r="A14" s="225" t="s">
        <v>32</v>
      </c>
      <c r="B14" s="54" t="s">
        <v>376</v>
      </c>
      <c r="C14" s="98"/>
    </row>
    <row r="15" spans="1:3" s="222" customFormat="1" ht="12" customHeight="1">
      <c r="A15" s="225" t="s">
        <v>192</v>
      </c>
      <c r="B15" s="72" t="s">
        <v>377</v>
      </c>
      <c r="C15" s="98"/>
    </row>
    <row r="16" spans="1:3" s="222" customFormat="1" ht="12" customHeight="1">
      <c r="A16" s="225" t="s">
        <v>194</v>
      </c>
      <c r="B16" s="54" t="s">
        <v>93</v>
      </c>
      <c r="C16" s="113"/>
    </row>
    <row r="17" spans="1:3" s="226" customFormat="1" ht="12" customHeight="1">
      <c r="A17" s="225" t="s">
        <v>196</v>
      </c>
      <c r="B17" s="54" t="s">
        <v>95</v>
      </c>
      <c r="C17" s="98"/>
    </row>
    <row r="18" spans="1:3" s="226" customFormat="1" ht="12" customHeight="1">
      <c r="A18" s="225" t="s">
        <v>198</v>
      </c>
      <c r="B18" s="72" t="s">
        <v>97</v>
      </c>
      <c r="C18" s="105"/>
    </row>
    <row r="19" spans="1:3" s="222" customFormat="1" ht="12" customHeight="1">
      <c r="A19" s="172" t="s">
        <v>34</v>
      </c>
      <c r="B19" s="221" t="s">
        <v>378</v>
      </c>
      <c r="C19" s="109">
        <v>31066</v>
      </c>
    </row>
    <row r="20" spans="1:3" s="226" customFormat="1" ht="12" customHeight="1">
      <c r="A20" s="225" t="s">
        <v>36</v>
      </c>
      <c r="B20" s="71" t="s">
        <v>37</v>
      </c>
      <c r="C20" s="98"/>
    </row>
    <row r="21" spans="1:3" s="226" customFormat="1" ht="12" customHeight="1">
      <c r="A21" s="225" t="s">
        <v>38</v>
      </c>
      <c r="B21" s="54" t="s">
        <v>379</v>
      </c>
      <c r="C21" s="98"/>
    </row>
    <row r="22" spans="1:3" s="226" customFormat="1" ht="12" customHeight="1">
      <c r="A22" s="225" t="s">
        <v>40</v>
      </c>
      <c r="B22" s="54" t="s">
        <v>380</v>
      </c>
      <c r="C22" s="98">
        <v>31066</v>
      </c>
    </row>
    <row r="23" spans="1:3" s="226" customFormat="1" ht="12" customHeight="1">
      <c r="A23" s="225" t="s">
        <v>42</v>
      </c>
      <c r="B23" s="54" t="s">
        <v>381</v>
      </c>
      <c r="C23" s="98"/>
    </row>
    <row r="24" spans="1:3" s="226" customFormat="1" ht="12" customHeight="1">
      <c r="A24" s="172" t="s">
        <v>48</v>
      </c>
      <c r="B24" s="17" t="s">
        <v>271</v>
      </c>
      <c r="C24" s="227"/>
    </row>
    <row r="25" spans="1:3" s="226" customFormat="1" ht="12" customHeight="1">
      <c r="A25" s="172" t="s">
        <v>232</v>
      </c>
      <c r="B25" s="17" t="s">
        <v>382</v>
      </c>
      <c r="C25" s="109">
        <f>+C26+C27</f>
        <v>0</v>
      </c>
    </row>
    <row r="26" spans="1:3" s="226" customFormat="1" ht="12" customHeight="1">
      <c r="A26" s="228" t="s">
        <v>64</v>
      </c>
      <c r="B26" s="71" t="s">
        <v>379</v>
      </c>
      <c r="C26" s="94"/>
    </row>
    <row r="27" spans="1:3" s="226" customFormat="1" ht="12" customHeight="1">
      <c r="A27" s="228" t="s">
        <v>70</v>
      </c>
      <c r="B27" s="54" t="s">
        <v>383</v>
      </c>
      <c r="C27" s="113"/>
    </row>
    <row r="28" spans="1:3" s="226" customFormat="1" ht="12" customHeight="1">
      <c r="A28" s="225" t="s">
        <v>72</v>
      </c>
      <c r="B28" s="229" t="s">
        <v>384</v>
      </c>
      <c r="C28" s="230"/>
    </row>
    <row r="29" spans="1:3" s="226" customFormat="1" ht="12" customHeight="1">
      <c r="A29" s="172" t="s">
        <v>76</v>
      </c>
      <c r="B29" s="17" t="s">
        <v>385</v>
      </c>
      <c r="C29" s="109">
        <f>+C30+C31+C32</f>
        <v>0</v>
      </c>
    </row>
    <row r="30" spans="1:3" s="226" customFormat="1" ht="12" customHeight="1">
      <c r="A30" s="228" t="s">
        <v>78</v>
      </c>
      <c r="B30" s="71" t="s">
        <v>101</v>
      </c>
      <c r="C30" s="94"/>
    </row>
    <row r="31" spans="1:3" s="226" customFormat="1" ht="12" customHeight="1">
      <c r="A31" s="228" t="s">
        <v>80</v>
      </c>
      <c r="B31" s="54" t="s">
        <v>103</v>
      </c>
      <c r="C31" s="113"/>
    </row>
    <row r="32" spans="1:3" s="226" customFormat="1" ht="12" customHeight="1">
      <c r="A32" s="225" t="s">
        <v>82</v>
      </c>
      <c r="B32" s="229" t="s">
        <v>105</v>
      </c>
      <c r="C32" s="230"/>
    </row>
    <row r="33" spans="1:3" s="222" customFormat="1" ht="12" customHeight="1">
      <c r="A33" s="172" t="s">
        <v>98</v>
      </c>
      <c r="B33" s="17" t="s">
        <v>272</v>
      </c>
      <c r="C33" s="227"/>
    </row>
    <row r="34" spans="1:3" s="222" customFormat="1" ht="12" customHeight="1">
      <c r="A34" s="172" t="s">
        <v>243</v>
      </c>
      <c r="B34" s="17" t="s">
        <v>386</v>
      </c>
      <c r="C34" s="231"/>
    </row>
    <row r="35" spans="1:3" s="222" customFormat="1" ht="12" customHeight="1">
      <c r="A35" s="172" t="s">
        <v>120</v>
      </c>
      <c r="B35" s="17" t="s">
        <v>387</v>
      </c>
      <c r="C35" s="197">
        <f>+C8+C19+C24+C25+C29+C33+C34</f>
        <v>31066</v>
      </c>
    </row>
    <row r="36" spans="1:3" s="222" customFormat="1" ht="12" customHeight="1">
      <c r="A36" s="232" t="s">
        <v>130</v>
      </c>
      <c r="B36" s="17" t="s">
        <v>388</v>
      </c>
      <c r="C36" s="197">
        <f>+C37+C38+C39</f>
        <v>0</v>
      </c>
    </row>
    <row r="37" spans="1:3" s="222" customFormat="1" ht="12" customHeight="1">
      <c r="A37" s="228" t="s">
        <v>389</v>
      </c>
      <c r="B37" s="71" t="s">
        <v>327</v>
      </c>
      <c r="C37" s="94"/>
    </row>
    <row r="38" spans="1:3" s="222" customFormat="1" ht="12" customHeight="1">
      <c r="A38" s="228" t="s">
        <v>390</v>
      </c>
      <c r="B38" s="54" t="s">
        <v>391</v>
      </c>
      <c r="C38" s="113"/>
    </row>
    <row r="39" spans="1:3" s="226" customFormat="1" ht="12" customHeight="1">
      <c r="A39" s="225" t="s">
        <v>392</v>
      </c>
      <c r="B39" s="229" t="s">
        <v>393</v>
      </c>
      <c r="C39" s="230"/>
    </row>
    <row r="40" spans="1:3" s="226" customFormat="1" ht="15" customHeight="1">
      <c r="A40" s="232" t="s">
        <v>255</v>
      </c>
      <c r="B40" s="233" t="s">
        <v>394</v>
      </c>
      <c r="C40" s="197">
        <f>+C35+C36</f>
        <v>31066</v>
      </c>
    </row>
    <row r="41" spans="1:3" s="226" customFormat="1" ht="15" customHeight="1">
      <c r="A41" s="189"/>
      <c r="B41" s="190"/>
      <c r="C41" s="191"/>
    </row>
    <row r="42" spans="1:3" ht="12.75">
      <c r="A42" s="234"/>
      <c r="B42" s="193"/>
      <c r="C42" s="194"/>
    </row>
    <row r="43" spans="1:3" s="219" customFormat="1" ht="16.5" customHeight="1">
      <c r="A43" s="195"/>
      <c r="B43" s="196" t="s">
        <v>264</v>
      </c>
      <c r="C43" s="197"/>
    </row>
    <row r="44" spans="1:3" s="235" customFormat="1" ht="12" customHeight="1">
      <c r="A44" s="172" t="s">
        <v>20</v>
      </c>
      <c r="B44" s="17" t="s">
        <v>395</v>
      </c>
      <c r="C44" s="109">
        <f>SUM(C45:C49)</f>
        <v>31066</v>
      </c>
    </row>
    <row r="45" spans="1:3" ht="12" customHeight="1">
      <c r="A45" s="225" t="s">
        <v>22</v>
      </c>
      <c r="B45" s="71" t="s">
        <v>185</v>
      </c>
      <c r="C45" s="94">
        <v>27371</v>
      </c>
    </row>
    <row r="46" spans="1:3" ht="12" customHeight="1">
      <c r="A46" s="225" t="s">
        <v>24</v>
      </c>
      <c r="B46" s="54" t="s">
        <v>186</v>
      </c>
      <c r="C46" s="98">
        <v>3695</v>
      </c>
    </row>
    <row r="47" spans="1:3" ht="12" customHeight="1">
      <c r="A47" s="225" t="s">
        <v>26</v>
      </c>
      <c r="B47" s="54" t="s">
        <v>187</v>
      </c>
      <c r="C47" s="98"/>
    </row>
    <row r="48" spans="1:3" ht="12" customHeight="1">
      <c r="A48" s="225" t="s">
        <v>28</v>
      </c>
      <c r="B48" s="54" t="s">
        <v>188</v>
      </c>
      <c r="C48" s="98"/>
    </row>
    <row r="49" spans="1:3" ht="12" customHeight="1">
      <c r="A49" s="225" t="s">
        <v>30</v>
      </c>
      <c r="B49" s="54" t="s">
        <v>190</v>
      </c>
      <c r="C49" s="98"/>
    </row>
    <row r="50" spans="1:3" ht="12" customHeight="1">
      <c r="A50" s="172" t="s">
        <v>34</v>
      </c>
      <c r="B50" s="17" t="s">
        <v>396</v>
      </c>
      <c r="C50" s="109">
        <f>SUM(C51:C53)</f>
        <v>0</v>
      </c>
    </row>
    <row r="51" spans="1:3" s="235" customFormat="1" ht="12" customHeight="1">
      <c r="A51" s="225" t="s">
        <v>36</v>
      </c>
      <c r="B51" s="71" t="s">
        <v>211</v>
      </c>
      <c r="C51" s="94"/>
    </row>
    <row r="52" spans="1:3" ht="12" customHeight="1">
      <c r="A52" s="225" t="s">
        <v>38</v>
      </c>
      <c r="B52" s="54" t="s">
        <v>213</v>
      </c>
      <c r="C52" s="98"/>
    </row>
    <row r="53" spans="1:3" ht="12" customHeight="1">
      <c r="A53" s="225" t="s">
        <v>40</v>
      </c>
      <c r="B53" s="54" t="s">
        <v>397</v>
      </c>
      <c r="C53" s="98"/>
    </row>
    <row r="54" spans="1:3" ht="12" customHeight="1">
      <c r="A54" s="225" t="s">
        <v>42</v>
      </c>
      <c r="B54" s="54" t="s">
        <v>398</v>
      </c>
      <c r="C54" s="98"/>
    </row>
    <row r="55" spans="1:3" ht="15" customHeight="1">
      <c r="A55" s="172" t="s">
        <v>48</v>
      </c>
      <c r="B55" s="236" t="s">
        <v>399</v>
      </c>
      <c r="C55" s="109">
        <f>+C44+C50</f>
        <v>31066</v>
      </c>
    </row>
    <row r="56" ht="12.75">
      <c r="C56" s="237"/>
    </row>
    <row r="57" spans="1:3" ht="15" customHeight="1">
      <c r="A57" s="204" t="s">
        <v>369</v>
      </c>
      <c r="B57" s="205"/>
      <c r="C57" s="206"/>
    </row>
    <row r="58" spans="1:3" ht="14.25" customHeight="1">
      <c r="A58" s="204" t="s">
        <v>370</v>
      </c>
      <c r="B58" s="205"/>
      <c r="C58" s="206">
        <v>116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09" customWidth="1"/>
    <col min="2" max="2" width="79.125" style="210" customWidth="1"/>
    <col min="3" max="3" width="25.00390625" style="210" customWidth="1"/>
    <col min="4" max="16384" width="9.375" style="210" customWidth="1"/>
  </cols>
  <sheetData>
    <row r="1" spans="1:3" s="212" customFormat="1" ht="21" customHeight="1">
      <c r="A1" s="157"/>
      <c r="B1" s="158"/>
      <c r="C1" s="211" t="s">
        <v>402</v>
      </c>
    </row>
    <row r="2" spans="1:3" s="214" customFormat="1" ht="39" customHeight="1">
      <c r="A2" s="161" t="s">
        <v>373</v>
      </c>
      <c r="B2" s="162" t="s">
        <v>403</v>
      </c>
      <c r="C2" s="213"/>
    </row>
    <row r="3" spans="1:3" s="214" customFormat="1" ht="24">
      <c r="A3" s="215" t="s">
        <v>362</v>
      </c>
      <c r="B3" s="165" t="s">
        <v>374</v>
      </c>
      <c r="C3" s="216"/>
    </row>
    <row r="4" spans="1:3" s="217" customFormat="1" ht="15.75" customHeight="1">
      <c r="A4" s="166"/>
      <c r="B4" s="166"/>
      <c r="C4" s="167" t="s">
        <v>350</v>
      </c>
    </row>
    <row r="5" spans="1:3" ht="12.75">
      <c r="A5" s="169" t="s">
        <v>364</v>
      </c>
      <c r="B5" s="170" t="s">
        <v>365</v>
      </c>
      <c r="C5" s="218" t="s">
        <v>366</v>
      </c>
    </row>
    <row r="6" spans="1:3" s="219" customFormat="1" ht="12.75" customHeight="1">
      <c r="A6" s="172">
        <v>1</v>
      </c>
      <c r="B6" s="173">
        <v>2</v>
      </c>
      <c r="C6" s="174">
        <v>3</v>
      </c>
    </row>
    <row r="7" spans="1:3" s="219" customFormat="1" ht="15.75" customHeight="1">
      <c r="A7" s="176"/>
      <c r="B7" s="177" t="s">
        <v>263</v>
      </c>
      <c r="C7" s="220"/>
    </row>
    <row r="8" spans="1:3" s="222" customFormat="1" ht="12" customHeight="1">
      <c r="A8" s="172" t="s">
        <v>20</v>
      </c>
      <c r="B8" s="221" t="s">
        <v>375</v>
      </c>
      <c r="C8" s="109">
        <f>SUM(C9:C18)</f>
        <v>4500</v>
      </c>
    </row>
    <row r="9" spans="1:3" s="222" customFormat="1" ht="12" customHeight="1">
      <c r="A9" s="223" t="s">
        <v>22</v>
      </c>
      <c r="B9" s="52" t="s">
        <v>79</v>
      </c>
      <c r="C9" s="224"/>
    </row>
    <row r="10" spans="1:3" s="222" customFormat="1" ht="12" customHeight="1">
      <c r="A10" s="225" t="s">
        <v>24</v>
      </c>
      <c r="B10" s="54" t="s">
        <v>81</v>
      </c>
      <c r="C10" s="98"/>
    </row>
    <row r="11" spans="1:3" s="222" customFormat="1" ht="12" customHeight="1">
      <c r="A11" s="225" t="s">
        <v>26</v>
      </c>
      <c r="B11" s="54" t="s">
        <v>83</v>
      </c>
      <c r="C11" s="98"/>
    </row>
    <row r="12" spans="1:3" s="222" customFormat="1" ht="12" customHeight="1">
      <c r="A12" s="225" t="s">
        <v>28</v>
      </c>
      <c r="B12" s="54" t="s">
        <v>85</v>
      </c>
      <c r="C12" s="98"/>
    </row>
    <row r="13" spans="1:3" s="222" customFormat="1" ht="12" customHeight="1">
      <c r="A13" s="225" t="s">
        <v>30</v>
      </c>
      <c r="B13" s="54" t="s">
        <v>87</v>
      </c>
      <c r="C13" s="98">
        <v>4500</v>
      </c>
    </row>
    <row r="14" spans="1:3" s="222" customFormat="1" ht="12" customHeight="1">
      <c r="A14" s="225" t="s">
        <v>32</v>
      </c>
      <c r="B14" s="54" t="s">
        <v>376</v>
      </c>
      <c r="C14" s="98"/>
    </row>
    <row r="15" spans="1:3" s="222" customFormat="1" ht="12" customHeight="1">
      <c r="A15" s="225" t="s">
        <v>192</v>
      </c>
      <c r="B15" s="72" t="s">
        <v>377</v>
      </c>
      <c r="C15" s="98"/>
    </row>
    <row r="16" spans="1:3" s="222" customFormat="1" ht="12" customHeight="1">
      <c r="A16" s="225" t="s">
        <v>194</v>
      </c>
      <c r="B16" s="54" t="s">
        <v>93</v>
      </c>
      <c r="C16" s="113"/>
    </row>
    <row r="17" spans="1:3" s="226" customFormat="1" ht="12" customHeight="1">
      <c r="A17" s="225" t="s">
        <v>196</v>
      </c>
      <c r="B17" s="54" t="s">
        <v>95</v>
      </c>
      <c r="C17" s="98"/>
    </row>
    <row r="18" spans="1:3" s="226" customFormat="1" ht="12" customHeight="1">
      <c r="A18" s="225" t="s">
        <v>198</v>
      </c>
      <c r="B18" s="72" t="s">
        <v>97</v>
      </c>
      <c r="C18" s="105"/>
    </row>
    <row r="19" spans="1:3" s="222" customFormat="1" ht="12" customHeight="1">
      <c r="A19" s="172" t="s">
        <v>34</v>
      </c>
      <c r="B19" s="221" t="s">
        <v>378</v>
      </c>
      <c r="C19" s="109">
        <f>SUM(C20:C22)</f>
        <v>0</v>
      </c>
    </row>
    <row r="20" spans="1:3" s="226" customFormat="1" ht="12" customHeight="1">
      <c r="A20" s="225" t="s">
        <v>36</v>
      </c>
      <c r="B20" s="71" t="s">
        <v>37</v>
      </c>
      <c r="C20" s="98"/>
    </row>
    <row r="21" spans="1:3" s="226" customFormat="1" ht="12" customHeight="1">
      <c r="A21" s="225" t="s">
        <v>38</v>
      </c>
      <c r="B21" s="54" t="s">
        <v>379</v>
      </c>
      <c r="C21" s="98"/>
    </row>
    <row r="22" spans="1:3" s="226" customFormat="1" ht="12" customHeight="1">
      <c r="A22" s="225" t="s">
        <v>40</v>
      </c>
      <c r="B22" s="54" t="s">
        <v>380</v>
      </c>
      <c r="C22" s="98"/>
    </row>
    <row r="23" spans="1:3" s="226" customFormat="1" ht="12" customHeight="1">
      <c r="A23" s="225" t="s">
        <v>42</v>
      </c>
      <c r="B23" s="54" t="s">
        <v>381</v>
      </c>
      <c r="C23" s="98"/>
    </row>
    <row r="24" spans="1:3" s="226" customFormat="1" ht="12" customHeight="1">
      <c r="A24" s="172" t="s">
        <v>48</v>
      </c>
      <c r="B24" s="17" t="s">
        <v>271</v>
      </c>
      <c r="C24" s="227"/>
    </row>
    <row r="25" spans="1:3" s="226" customFormat="1" ht="12" customHeight="1">
      <c r="A25" s="172" t="s">
        <v>232</v>
      </c>
      <c r="B25" s="17" t="s">
        <v>382</v>
      </c>
      <c r="C25" s="109">
        <f>+C26+C27</f>
        <v>0</v>
      </c>
    </row>
    <row r="26" spans="1:3" s="226" customFormat="1" ht="12" customHeight="1">
      <c r="A26" s="228" t="s">
        <v>64</v>
      </c>
      <c r="B26" s="71" t="s">
        <v>379</v>
      </c>
      <c r="C26" s="94"/>
    </row>
    <row r="27" spans="1:3" s="226" customFormat="1" ht="12" customHeight="1">
      <c r="A27" s="228" t="s">
        <v>70</v>
      </c>
      <c r="B27" s="54" t="s">
        <v>383</v>
      </c>
      <c r="C27" s="113"/>
    </row>
    <row r="28" spans="1:3" s="226" customFormat="1" ht="12" customHeight="1">
      <c r="A28" s="225" t="s">
        <v>72</v>
      </c>
      <c r="B28" s="229" t="s">
        <v>384</v>
      </c>
      <c r="C28" s="230"/>
    </row>
    <row r="29" spans="1:3" s="226" customFormat="1" ht="12" customHeight="1">
      <c r="A29" s="172" t="s">
        <v>76</v>
      </c>
      <c r="B29" s="17" t="s">
        <v>385</v>
      </c>
      <c r="C29" s="109">
        <f>+C30+C31+C32</f>
        <v>0</v>
      </c>
    </row>
    <row r="30" spans="1:3" s="226" customFormat="1" ht="12" customHeight="1">
      <c r="A30" s="228" t="s">
        <v>78</v>
      </c>
      <c r="B30" s="71" t="s">
        <v>101</v>
      </c>
      <c r="C30" s="94"/>
    </row>
    <row r="31" spans="1:3" s="226" customFormat="1" ht="12" customHeight="1">
      <c r="A31" s="228" t="s">
        <v>80</v>
      </c>
      <c r="B31" s="54" t="s">
        <v>103</v>
      </c>
      <c r="C31" s="113"/>
    </row>
    <row r="32" spans="1:3" s="226" customFormat="1" ht="12" customHeight="1">
      <c r="A32" s="225" t="s">
        <v>82</v>
      </c>
      <c r="B32" s="229" t="s">
        <v>105</v>
      </c>
      <c r="C32" s="230"/>
    </row>
    <row r="33" spans="1:3" s="222" customFormat="1" ht="12" customHeight="1">
      <c r="A33" s="172" t="s">
        <v>98</v>
      </c>
      <c r="B33" s="17" t="s">
        <v>272</v>
      </c>
      <c r="C33" s="227"/>
    </row>
    <row r="34" spans="1:3" s="222" customFormat="1" ht="12" customHeight="1">
      <c r="A34" s="172" t="s">
        <v>243</v>
      </c>
      <c r="B34" s="17" t="s">
        <v>386</v>
      </c>
      <c r="C34" s="231"/>
    </row>
    <row r="35" spans="1:3" s="222" customFormat="1" ht="12" customHeight="1">
      <c r="A35" s="172" t="s">
        <v>120</v>
      </c>
      <c r="B35" s="17" t="s">
        <v>387</v>
      </c>
      <c r="C35" s="197">
        <f>+C8+C19+C24+C25+C29+C33+C34</f>
        <v>4500</v>
      </c>
    </row>
    <row r="36" spans="1:3" s="222" customFormat="1" ht="12" customHeight="1">
      <c r="A36" s="232" t="s">
        <v>130</v>
      </c>
      <c r="B36" s="17" t="s">
        <v>388</v>
      </c>
      <c r="C36" s="197">
        <f>+C37+C38+C39</f>
        <v>25443</v>
      </c>
    </row>
    <row r="37" spans="1:3" s="222" customFormat="1" ht="12" customHeight="1">
      <c r="A37" s="228" t="s">
        <v>389</v>
      </c>
      <c r="B37" s="71" t="s">
        <v>327</v>
      </c>
      <c r="C37" s="94"/>
    </row>
    <row r="38" spans="1:3" s="222" customFormat="1" ht="12" customHeight="1">
      <c r="A38" s="228" t="s">
        <v>390</v>
      </c>
      <c r="B38" s="54" t="s">
        <v>391</v>
      </c>
      <c r="C38" s="113"/>
    </row>
    <row r="39" spans="1:3" s="226" customFormat="1" ht="12" customHeight="1">
      <c r="A39" s="225" t="s">
        <v>392</v>
      </c>
      <c r="B39" s="229" t="s">
        <v>393</v>
      </c>
      <c r="C39" s="230">
        <v>25443</v>
      </c>
    </row>
    <row r="40" spans="1:3" s="226" customFormat="1" ht="15" customHeight="1">
      <c r="A40" s="232" t="s">
        <v>255</v>
      </c>
      <c r="B40" s="233" t="s">
        <v>394</v>
      </c>
      <c r="C40" s="197">
        <f>+C35+C36</f>
        <v>29943</v>
      </c>
    </row>
    <row r="41" spans="1:3" s="226" customFormat="1" ht="15" customHeight="1">
      <c r="A41" s="189"/>
      <c r="B41" s="190"/>
      <c r="C41" s="191"/>
    </row>
    <row r="42" spans="1:3" ht="12.75">
      <c r="A42" s="234"/>
      <c r="B42" s="193"/>
      <c r="C42" s="194"/>
    </row>
    <row r="43" spans="1:3" s="219" customFormat="1" ht="16.5" customHeight="1">
      <c r="A43" s="195"/>
      <c r="B43" s="196" t="s">
        <v>264</v>
      </c>
      <c r="C43" s="197"/>
    </row>
    <row r="44" spans="1:3" s="235" customFormat="1" ht="12" customHeight="1">
      <c r="A44" s="172" t="s">
        <v>20</v>
      </c>
      <c r="B44" s="17" t="s">
        <v>395</v>
      </c>
      <c r="C44" s="109">
        <f>SUM(C45:C49)</f>
        <v>29943</v>
      </c>
    </row>
    <row r="45" spans="1:3" ht="12" customHeight="1">
      <c r="A45" s="225" t="s">
        <v>22</v>
      </c>
      <c r="B45" s="71" t="s">
        <v>185</v>
      </c>
      <c r="C45" s="94">
        <v>18937</v>
      </c>
    </row>
    <row r="46" spans="1:3" ht="12" customHeight="1">
      <c r="A46" s="225" t="s">
        <v>24</v>
      </c>
      <c r="B46" s="54" t="s">
        <v>186</v>
      </c>
      <c r="C46" s="98">
        <v>5174</v>
      </c>
    </row>
    <row r="47" spans="1:3" ht="12" customHeight="1">
      <c r="A47" s="225" t="s">
        <v>26</v>
      </c>
      <c r="B47" s="54" t="s">
        <v>187</v>
      </c>
      <c r="C47" s="98">
        <v>5832</v>
      </c>
    </row>
    <row r="48" spans="1:3" ht="12" customHeight="1">
      <c r="A48" s="225" t="s">
        <v>28</v>
      </c>
      <c r="B48" s="54" t="s">
        <v>188</v>
      </c>
      <c r="C48" s="98"/>
    </row>
    <row r="49" spans="1:3" ht="12" customHeight="1">
      <c r="A49" s="225" t="s">
        <v>30</v>
      </c>
      <c r="B49" s="54" t="s">
        <v>190</v>
      </c>
      <c r="C49" s="98"/>
    </row>
    <row r="50" spans="1:3" ht="12" customHeight="1">
      <c r="A50" s="172" t="s">
        <v>34</v>
      </c>
      <c r="B50" s="17" t="s">
        <v>396</v>
      </c>
      <c r="C50" s="109">
        <f>SUM(C51:C53)</f>
        <v>0</v>
      </c>
    </row>
    <row r="51" spans="1:3" s="235" customFormat="1" ht="12" customHeight="1">
      <c r="A51" s="225" t="s">
        <v>36</v>
      </c>
      <c r="B51" s="71" t="s">
        <v>211</v>
      </c>
      <c r="C51" s="94"/>
    </row>
    <row r="52" spans="1:3" ht="12" customHeight="1">
      <c r="A52" s="225" t="s">
        <v>38</v>
      </c>
      <c r="B52" s="54" t="s">
        <v>213</v>
      </c>
      <c r="C52" s="98"/>
    </row>
    <row r="53" spans="1:3" ht="12" customHeight="1">
      <c r="A53" s="225" t="s">
        <v>40</v>
      </c>
      <c r="B53" s="54" t="s">
        <v>397</v>
      </c>
      <c r="C53" s="98"/>
    </row>
    <row r="54" spans="1:3" ht="12" customHeight="1">
      <c r="A54" s="225" t="s">
        <v>42</v>
      </c>
      <c r="B54" s="54" t="s">
        <v>398</v>
      </c>
      <c r="C54" s="98"/>
    </row>
    <row r="55" spans="1:3" ht="15" customHeight="1">
      <c r="A55" s="172" t="s">
        <v>48</v>
      </c>
      <c r="B55" s="236" t="s">
        <v>399</v>
      </c>
      <c r="C55" s="109">
        <f>+C44+C50</f>
        <v>29943</v>
      </c>
    </row>
    <row r="56" ht="12.75">
      <c r="C56" s="237"/>
    </row>
    <row r="57" spans="1:3" ht="15" customHeight="1">
      <c r="A57" s="204" t="s">
        <v>369</v>
      </c>
      <c r="B57" s="205"/>
      <c r="C57" s="206">
        <v>8</v>
      </c>
    </row>
    <row r="58" spans="1:3" ht="14.25" customHeight="1">
      <c r="A58" s="204" t="s">
        <v>370</v>
      </c>
      <c r="B58" s="205"/>
      <c r="C58" s="206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workbookViewId="0" topLeftCell="A1">
      <selection activeCell="P10" sqref="P10"/>
    </sheetView>
  </sheetViews>
  <sheetFormatPr defaultColWidth="9.00390625" defaultRowHeight="12.75"/>
  <cols>
    <col min="1" max="1" width="5.50390625" style="238" customWidth="1"/>
    <col min="2" max="2" width="33.125" style="238" customWidth="1"/>
    <col min="3" max="3" width="12.375" style="238" customWidth="1"/>
    <col min="4" max="4" width="11.50390625" style="238" customWidth="1"/>
    <col min="5" max="5" width="11.375" style="238" customWidth="1"/>
    <col min="6" max="6" width="11.00390625" style="238" customWidth="1"/>
    <col min="7" max="7" width="14.375" style="238" customWidth="1"/>
    <col min="8" max="16384" width="9.375" style="238" customWidth="1"/>
  </cols>
  <sheetData>
    <row r="1" spans="1:7" ht="43.5" customHeight="1">
      <c r="A1" s="318" t="s">
        <v>404</v>
      </c>
      <c r="B1" s="318"/>
      <c r="C1" s="318"/>
      <c r="D1" s="318"/>
      <c r="E1" s="318"/>
      <c r="F1" s="318"/>
      <c r="G1" s="318"/>
    </row>
    <row r="3" spans="1:7" s="241" customFormat="1" ht="27" customHeight="1">
      <c r="A3" s="239" t="s">
        <v>405</v>
      </c>
      <c r="B3" s="240"/>
      <c r="C3" s="319" t="s">
        <v>406</v>
      </c>
      <c r="D3" s="319"/>
      <c r="E3" s="319"/>
      <c r="F3" s="319"/>
      <c r="G3" s="319"/>
    </row>
    <row r="4" spans="1:7" s="241" customFormat="1" ht="15.75">
      <c r="A4" s="240"/>
      <c r="B4" s="240"/>
      <c r="C4" s="240"/>
      <c r="D4" s="240"/>
      <c r="E4" s="240"/>
      <c r="F4" s="240"/>
      <c r="G4" s="240"/>
    </row>
    <row r="5" spans="1:7" s="241" customFormat="1" ht="24.75" customHeight="1">
      <c r="A5" s="239" t="s">
        <v>407</v>
      </c>
      <c r="B5" s="240"/>
      <c r="C5" s="319" t="s">
        <v>406</v>
      </c>
      <c r="D5" s="319"/>
      <c r="E5" s="319"/>
      <c r="F5" s="319"/>
      <c r="G5" s="240"/>
    </row>
    <row r="6" spans="1:7" s="243" customFormat="1" ht="12.75">
      <c r="A6" s="242"/>
      <c r="B6" s="242"/>
      <c r="C6" s="242"/>
      <c r="D6" s="242"/>
      <c r="E6" s="242"/>
      <c r="F6" s="242"/>
      <c r="G6" s="242"/>
    </row>
    <row r="7" spans="1:7" s="247" customFormat="1" ht="15" customHeight="1">
      <c r="A7" s="244" t="s">
        <v>408</v>
      </c>
      <c r="B7" s="245"/>
      <c r="C7" s="245"/>
      <c r="D7" s="246"/>
      <c r="E7" s="246"/>
      <c r="F7" s="246"/>
      <c r="G7" s="246"/>
    </row>
    <row r="8" spans="1:7" s="247" customFormat="1" ht="15" customHeight="1">
      <c r="A8" s="244" t="s">
        <v>409</v>
      </c>
      <c r="B8" s="246"/>
      <c r="C8" s="246"/>
      <c r="D8" s="246"/>
      <c r="E8" s="246"/>
      <c r="F8" s="246"/>
      <c r="G8" s="246"/>
    </row>
    <row r="9" spans="1:7" s="251" customFormat="1" ht="42" customHeight="1">
      <c r="A9" s="248" t="s">
        <v>351</v>
      </c>
      <c r="B9" s="249" t="s">
        <v>410</v>
      </c>
      <c r="C9" s="249" t="s">
        <v>411</v>
      </c>
      <c r="D9" s="249" t="s">
        <v>412</v>
      </c>
      <c r="E9" s="249" t="s">
        <v>413</v>
      </c>
      <c r="F9" s="249" t="s">
        <v>414</v>
      </c>
      <c r="G9" s="250" t="s">
        <v>415</v>
      </c>
    </row>
    <row r="10" spans="1:7" ht="24" customHeight="1">
      <c r="A10" s="252" t="s">
        <v>20</v>
      </c>
      <c r="B10" s="253" t="s">
        <v>416</v>
      </c>
      <c r="C10" s="254"/>
      <c r="D10" s="254"/>
      <c r="E10" s="254"/>
      <c r="F10" s="254"/>
      <c r="G10" s="255">
        <f aca="true" t="shared" si="0" ref="G10:G16">SUM(C10:F10)</f>
        <v>0</v>
      </c>
    </row>
    <row r="11" spans="1:7" ht="24" customHeight="1">
      <c r="A11" s="256" t="s">
        <v>34</v>
      </c>
      <c r="B11" s="257" t="s">
        <v>417</v>
      </c>
      <c r="C11" s="258"/>
      <c r="D11" s="258"/>
      <c r="E11" s="258"/>
      <c r="F11" s="258"/>
      <c r="G11" s="259">
        <f t="shared" si="0"/>
        <v>0</v>
      </c>
    </row>
    <row r="12" spans="1:7" ht="24" customHeight="1">
      <c r="A12" s="256" t="s">
        <v>48</v>
      </c>
      <c r="B12" s="257" t="s">
        <v>418</v>
      </c>
      <c r="C12" s="258"/>
      <c r="D12" s="258"/>
      <c r="E12" s="258"/>
      <c r="F12" s="258"/>
      <c r="G12" s="259">
        <f t="shared" si="0"/>
        <v>0</v>
      </c>
    </row>
    <row r="13" spans="1:7" ht="24" customHeight="1">
      <c r="A13" s="256" t="s">
        <v>232</v>
      </c>
      <c r="B13" s="257" t="s">
        <v>419</v>
      </c>
      <c r="C13" s="258"/>
      <c r="D13" s="258"/>
      <c r="E13" s="258"/>
      <c r="F13" s="258"/>
      <c r="G13" s="259">
        <f t="shared" si="0"/>
        <v>0</v>
      </c>
    </row>
    <row r="14" spans="1:7" ht="24" customHeight="1">
      <c r="A14" s="256" t="s">
        <v>76</v>
      </c>
      <c r="B14" s="257" t="s">
        <v>420</v>
      </c>
      <c r="C14" s="258"/>
      <c r="D14" s="258"/>
      <c r="E14" s="258"/>
      <c r="F14" s="258"/>
      <c r="G14" s="259">
        <f t="shared" si="0"/>
        <v>0</v>
      </c>
    </row>
    <row r="15" spans="1:7" ht="24" customHeight="1">
      <c r="A15" s="260" t="s">
        <v>98</v>
      </c>
      <c r="B15" s="261" t="s">
        <v>421</v>
      </c>
      <c r="C15" s="262"/>
      <c r="D15" s="262"/>
      <c r="E15" s="262"/>
      <c r="F15" s="262"/>
      <c r="G15" s="263">
        <f t="shared" si="0"/>
        <v>0</v>
      </c>
    </row>
    <row r="16" spans="1:7" s="268" customFormat="1" ht="24" customHeight="1">
      <c r="A16" s="264" t="s">
        <v>243</v>
      </c>
      <c r="B16" s="265" t="s">
        <v>415</v>
      </c>
      <c r="C16" s="266">
        <f>SUM(C10:C15)</f>
        <v>0</v>
      </c>
      <c r="D16" s="266">
        <f>SUM(D10:D15)</f>
        <v>0</v>
      </c>
      <c r="E16" s="266">
        <f>SUM(E10:E15)</f>
        <v>0</v>
      </c>
      <c r="F16" s="266">
        <f>SUM(F10:F15)</f>
        <v>0</v>
      </c>
      <c r="G16" s="267">
        <f t="shared" si="0"/>
        <v>0</v>
      </c>
    </row>
    <row r="17" spans="1:7" s="243" customFormat="1" ht="12.75">
      <c r="A17" s="242"/>
      <c r="B17" s="242"/>
      <c r="C17" s="242"/>
      <c r="D17" s="242"/>
      <c r="E17" s="242"/>
      <c r="F17" s="242"/>
      <c r="G17" s="242"/>
    </row>
    <row r="18" spans="1:7" s="243" customFormat="1" ht="12.75">
      <c r="A18" s="242"/>
      <c r="B18" s="242"/>
      <c r="C18" s="242"/>
      <c r="D18" s="242"/>
      <c r="E18" s="242"/>
      <c r="F18" s="242"/>
      <c r="G18" s="242"/>
    </row>
    <row r="19" spans="1:7" s="243" customFormat="1" ht="12.75">
      <c r="A19" s="242"/>
      <c r="B19" s="242"/>
      <c r="C19" s="242"/>
      <c r="D19" s="242"/>
      <c r="E19" s="242"/>
      <c r="F19" s="242"/>
      <c r="G19" s="242"/>
    </row>
    <row r="20" spans="1:7" s="243" customFormat="1" ht="15.75">
      <c r="A20" s="241" t="s">
        <v>422</v>
      </c>
      <c r="B20" s="242"/>
      <c r="C20" s="242"/>
      <c r="D20" s="242"/>
      <c r="E20" s="242"/>
      <c r="F20" s="242"/>
      <c r="G20" s="242"/>
    </row>
    <row r="21" spans="1:7" s="243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243"/>
      <c r="D23" s="243"/>
      <c r="E23" s="243"/>
      <c r="F23" s="243"/>
      <c r="G23" s="242"/>
    </row>
    <row r="24" spans="1:7" ht="13.5">
      <c r="A24" s="242"/>
      <c r="B24" s="242"/>
      <c r="C24" s="269"/>
      <c r="D24" s="270" t="s">
        <v>423</v>
      </c>
      <c r="E24" s="270"/>
      <c r="F24" s="269"/>
      <c r="G24" s="242"/>
    </row>
  </sheetData>
  <sheetProtection selectLockedCells="1" selectUnlockedCells="1"/>
  <mergeCells count="3">
    <mergeCell ref="A1:G1"/>
    <mergeCell ref="C3:G3"/>
    <mergeCell ref="C5:F5"/>
  </mergeCells>
  <printOptions horizontalCentered="1"/>
  <pageMargins left="0.7875" right="0.7875" top="1.148611111111111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10. melléklet a ...../2015. (.......)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O26"/>
  <sheetViews>
    <sheetView workbookViewId="0" topLeftCell="A1">
      <selection activeCell="N25" sqref="N25"/>
    </sheetView>
  </sheetViews>
  <sheetFormatPr defaultColWidth="9.00390625" defaultRowHeight="12.75"/>
  <cols>
    <col min="1" max="1" width="4.875" style="271" customWidth="1"/>
    <col min="2" max="2" width="31.125" style="272" customWidth="1"/>
    <col min="3" max="4" width="9.00390625" style="272" customWidth="1"/>
    <col min="5" max="5" width="9.50390625" style="272" customWidth="1"/>
    <col min="6" max="6" width="8.875" style="272" customWidth="1"/>
    <col min="7" max="7" width="8.625" style="272" customWidth="1"/>
    <col min="8" max="8" width="8.875" style="272" customWidth="1"/>
    <col min="9" max="9" width="8.125" style="272" customWidth="1"/>
    <col min="10" max="14" width="9.50390625" style="272" customWidth="1"/>
    <col min="15" max="15" width="12.625" style="271" customWidth="1"/>
    <col min="16" max="16384" width="9.375" style="272" customWidth="1"/>
  </cols>
  <sheetData>
    <row r="1" spans="1:15" ht="31.5" customHeight="1">
      <c r="A1" s="320" t="s">
        <v>424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ht="15.75">
      <c r="O2" s="273" t="s">
        <v>350</v>
      </c>
    </row>
    <row r="3" spans="1:15" s="271" customFormat="1" ht="25.5" customHeight="1">
      <c r="A3" s="274" t="s">
        <v>351</v>
      </c>
      <c r="B3" s="275" t="s">
        <v>265</v>
      </c>
      <c r="C3" s="275" t="s">
        <v>425</v>
      </c>
      <c r="D3" s="275" t="s">
        <v>426</v>
      </c>
      <c r="E3" s="275" t="s">
        <v>427</v>
      </c>
      <c r="F3" s="275" t="s">
        <v>428</v>
      </c>
      <c r="G3" s="275" t="s">
        <v>429</v>
      </c>
      <c r="H3" s="275" t="s">
        <v>430</v>
      </c>
      <c r="I3" s="275" t="s">
        <v>431</v>
      </c>
      <c r="J3" s="275" t="s">
        <v>432</v>
      </c>
      <c r="K3" s="275" t="s">
        <v>433</v>
      </c>
      <c r="L3" s="275" t="s">
        <v>434</v>
      </c>
      <c r="M3" s="275" t="s">
        <v>435</v>
      </c>
      <c r="N3" s="275" t="s">
        <v>436</v>
      </c>
      <c r="O3" s="276" t="s">
        <v>415</v>
      </c>
    </row>
    <row r="4" spans="1:15" s="278" customFormat="1" ht="15" customHeight="1">
      <c r="A4" s="277" t="s">
        <v>20</v>
      </c>
      <c r="B4" s="321" t="s">
        <v>263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1:15" s="278" customFormat="1" ht="22.5">
      <c r="A5" s="279" t="s">
        <v>34</v>
      </c>
      <c r="B5" s="280" t="s">
        <v>266</v>
      </c>
      <c r="C5" s="281">
        <v>3698</v>
      </c>
      <c r="D5" s="281">
        <v>3698</v>
      </c>
      <c r="E5" s="281">
        <v>3698</v>
      </c>
      <c r="F5" s="281">
        <v>3698</v>
      </c>
      <c r="G5" s="281">
        <v>3698</v>
      </c>
      <c r="H5" s="281">
        <v>3698</v>
      </c>
      <c r="I5" s="281">
        <v>3698</v>
      </c>
      <c r="J5" s="281">
        <v>3698</v>
      </c>
      <c r="K5" s="281">
        <v>3699</v>
      </c>
      <c r="L5" s="281">
        <v>3699</v>
      </c>
      <c r="M5" s="281">
        <v>3699</v>
      </c>
      <c r="N5" s="281">
        <v>3699</v>
      </c>
      <c r="O5" s="282">
        <f aca="true" t="shared" si="0" ref="O5:O14">SUM(C5:N5)</f>
        <v>44380</v>
      </c>
    </row>
    <row r="6" spans="1:15" s="287" customFormat="1" ht="22.5">
      <c r="A6" s="283" t="s">
        <v>48</v>
      </c>
      <c r="B6" s="284" t="s">
        <v>437</v>
      </c>
      <c r="C6" s="285">
        <v>10355</v>
      </c>
      <c r="D6" s="285">
        <v>10355</v>
      </c>
      <c r="E6" s="285">
        <v>10356</v>
      </c>
      <c r="F6" s="285"/>
      <c r="G6" s="285"/>
      <c r="H6" s="285"/>
      <c r="I6" s="285"/>
      <c r="J6" s="285"/>
      <c r="K6" s="285"/>
      <c r="L6" s="285"/>
      <c r="M6" s="285"/>
      <c r="N6" s="285"/>
      <c r="O6" s="286">
        <f t="shared" si="0"/>
        <v>31066</v>
      </c>
    </row>
    <row r="7" spans="1:15" s="287" customFormat="1" ht="22.5">
      <c r="A7" s="283" t="s">
        <v>232</v>
      </c>
      <c r="B7" s="288" t="s">
        <v>438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90">
        <f t="shared" si="0"/>
        <v>0</v>
      </c>
    </row>
    <row r="8" spans="1:15" s="287" customFormat="1" ht="13.5" customHeight="1">
      <c r="A8" s="283" t="s">
        <v>76</v>
      </c>
      <c r="B8" s="291" t="s">
        <v>271</v>
      </c>
      <c r="C8" s="285">
        <v>833</v>
      </c>
      <c r="D8" s="285">
        <v>833</v>
      </c>
      <c r="E8" s="285">
        <v>833</v>
      </c>
      <c r="F8" s="285">
        <v>833</v>
      </c>
      <c r="G8" s="285">
        <v>833</v>
      </c>
      <c r="H8" s="285">
        <v>833</v>
      </c>
      <c r="I8" s="285">
        <v>833</v>
      </c>
      <c r="J8" s="285">
        <v>833</v>
      </c>
      <c r="K8" s="285">
        <v>834</v>
      </c>
      <c r="L8" s="285">
        <v>834</v>
      </c>
      <c r="M8" s="285">
        <v>834</v>
      </c>
      <c r="N8" s="285">
        <v>834</v>
      </c>
      <c r="O8" s="286">
        <f t="shared" si="0"/>
        <v>10000</v>
      </c>
    </row>
    <row r="9" spans="1:15" s="287" customFormat="1" ht="13.5" customHeight="1">
      <c r="A9" s="283" t="s">
        <v>98</v>
      </c>
      <c r="B9" s="291" t="s">
        <v>439</v>
      </c>
      <c r="C9" s="285">
        <v>752</v>
      </c>
      <c r="D9" s="285">
        <v>752</v>
      </c>
      <c r="E9" s="285">
        <v>752</v>
      </c>
      <c r="F9" s="285">
        <v>752</v>
      </c>
      <c r="G9" s="285">
        <v>752</v>
      </c>
      <c r="H9" s="285">
        <v>752</v>
      </c>
      <c r="I9" s="285">
        <v>752</v>
      </c>
      <c r="J9" s="285">
        <v>752</v>
      </c>
      <c r="K9" s="285">
        <v>752</v>
      </c>
      <c r="L9" s="285">
        <v>752</v>
      </c>
      <c r="M9" s="285">
        <v>752</v>
      </c>
      <c r="N9" s="285">
        <v>753</v>
      </c>
      <c r="O9" s="286">
        <f t="shared" si="0"/>
        <v>9025</v>
      </c>
    </row>
    <row r="10" spans="1:15" s="287" customFormat="1" ht="13.5" customHeight="1">
      <c r="A10" s="283" t="s">
        <v>243</v>
      </c>
      <c r="B10" s="291" t="s">
        <v>319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6">
        <f t="shared" si="0"/>
        <v>0</v>
      </c>
    </row>
    <row r="11" spans="1:15" s="287" customFormat="1" ht="13.5" customHeight="1">
      <c r="A11" s="283" t="s">
        <v>120</v>
      </c>
      <c r="B11" s="291" t="s">
        <v>272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6">
        <f t="shared" si="0"/>
        <v>0</v>
      </c>
    </row>
    <row r="12" spans="1:15" s="287" customFormat="1" ht="22.5">
      <c r="A12" s="283" t="s">
        <v>130</v>
      </c>
      <c r="B12" s="284" t="s">
        <v>386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6">
        <f t="shared" si="0"/>
        <v>0</v>
      </c>
    </row>
    <row r="13" spans="1:15" s="287" customFormat="1" ht="13.5" customHeight="1">
      <c r="A13" s="283" t="s">
        <v>255</v>
      </c>
      <c r="B13" s="291" t="s">
        <v>440</v>
      </c>
      <c r="C13" s="285">
        <v>7400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6">
        <f t="shared" si="0"/>
        <v>7400</v>
      </c>
    </row>
    <row r="14" spans="1:15" s="278" customFormat="1" ht="15.75" customHeight="1">
      <c r="A14" s="277" t="s">
        <v>275</v>
      </c>
      <c r="B14" s="292" t="s">
        <v>441</v>
      </c>
      <c r="C14" s="293">
        <f aca="true" t="shared" si="1" ref="C14:N14">SUM(C5:C13)</f>
        <v>23038</v>
      </c>
      <c r="D14" s="293">
        <f t="shared" si="1"/>
        <v>15638</v>
      </c>
      <c r="E14" s="293">
        <f t="shared" si="1"/>
        <v>15639</v>
      </c>
      <c r="F14" s="293">
        <f t="shared" si="1"/>
        <v>5283</v>
      </c>
      <c r="G14" s="293">
        <f t="shared" si="1"/>
        <v>5283</v>
      </c>
      <c r="H14" s="293">
        <f t="shared" si="1"/>
        <v>5283</v>
      </c>
      <c r="I14" s="293">
        <f t="shared" si="1"/>
        <v>5283</v>
      </c>
      <c r="J14" s="293">
        <f t="shared" si="1"/>
        <v>5283</v>
      </c>
      <c r="K14" s="293">
        <f t="shared" si="1"/>
        <v>5285</v>
      </c>
      <c r="L14" s="293">
        <f t="shared" si="1"/>
        <v>5285</v>
      </c>
      <c r="M14" s="293">
        <f t="shared" si="1"/>
        <v>5285</v>
      </c>
      <c r="N14" s="293">
        <f t="shared" si="1"/>
        <v>5286</v>
      </c>
      <c r="O14" s="294">
        <f t="shared" si="0"/>
        <v>101871</v>
      </c>
    </row>
    <row r="15" spans="1:15" s="278" customFormat="1" ht="15" customHeight="1">
      <c r="A15" s="277" t="s">
        <v>276</v>
      </c>
      <c r="B15" s="321" t="s">
        <v>264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</row>
    <row r="16" spans="1:15" s="287" customFormat="1" ht="13.5" customHeight="1">
      <c r="A16" s="295" t="s">
        <v>277</v>
      </c>
      <c r="B16" s="296" t="s">
        <v>267</v>
      </c>
      <c r="C16" s="289">
        <v>11471</v>
      </c>
      <c r="D16" s="289">
        <v>11471</v>
      </c>
      <c r="E16" s="289">
        <v>11471</v>
      </c>
      <c r="F16" s="289">
        <v>2348</v>
      </c>
      <c r="G16" s="289">
        <v>2348</v>
      </c>
      <c r="H16" s="289">
        <v>2348</v>
      </c>
      <c r="I16" s="289">
        <v>2348</v>
      </c>
      <c r="J16" s="289">
        <v>2348</v>
      </c>
      <c r="K16" s="289">
        <v>2348</v>
      </c>
      <c r="L16" s="289">
        <v>2348</v>
      </c>
      <c r="M16" s="289">
        <v>2348</v>
      </c>
      <c r="N16" s="289">
        <v>2348</v>
      </c>
      <c r="O16" s="290">
        <f aca="true" t="shared" si="2" ref="O16:O25">SUM(C16:N16)</f>
        <v>55545</v>
      </c>
    </row>
    <row r="17" spans="1:15" s="287" customFormat="1" ht="27" customHeight="1">
      <c r="A17" s="283" t="s">
        <v>280</v>
      </c>
      <c r="B17" s="284" t="s">
        <v>186</v>
      </c>
      <c r="C17" s="285">
        <v>1847</v>
      </c>
      <c r="D17" s="285">
        <v>1847</v>
      </c>
      <c r="E17" s="285">
        <v>1848</v>
      </c>
      <c r="F17" s="285">
        <v>615</v>
      </c>
      <c r="G17" s="285">
        <v>615</v>
      </c>
      <c r="H17" s="285">
        <v>614</v>
      </c>
      <c r="I17" s="285">
        <v>613</v>
      </c>
      <c r="J17" s="285">
        <v>613</v>
      </c>
      <c r="K17" s="285">
        <v>615</v>
      </c>
      <c r="L17" s="285">
        <v>616</v>
      </c>
      <c r="M17" s="285">
        <v>616</v>
      </c>
      <c r="N17" s="285">
        <v>617</v>
      </c>
      <c r="O17" s="286">
        <f t="shared" si="2"/>
        <v>11076</v>
      </c>
    </row>
    <row r="18" spans="1:15" s="287" customFormat="1" ht="13.5" customHeight="1">
      <c r="A18" s="283" t="s">
        <v>283</v>
      </c>
      <c r="B18" s="291" t="s">
        <v>187</v>
      </c>
      <c r="C18" s="285">
        <v>1392</v>
      </c>
      <c r="D18" s="285">
        <v>1392</v>
      </c>
      <c r="E18" s="285">
        <v>1392</v>
      </c>
      <c r="F18" s="285">
        <v>1392</v>
      </c>
      <c r="G18" s="285">
        <v>1392</v>
      </c>
      <c r="H18" s="285">
        <v>1392</v>
      </c>
      <c r="I18" s="285">
        <v>1393</v>
      </c>
      <c r="J18" s="285">
        <v>1393</v>
      </c>
      <c r="K18" s="285">
        <v>1393</v>
      </c>
      <c r="L18" s="285">
        <v>1393</v>
      </c>
      <c r="M18" s="285">
        <v>1393</v>
      </c>
      <c r="N18" s="285">
        <v>1393</v>
      </c>
      <c r="O18" s="286">
        <f t="shared" si="2"/>
        <v>16710</v>
      </c>
    </row>
    <row r="19" spans="1:15" s="287" customFormat="1" ht="13.5" customHeight="1">
      <c r="A19" s="283" t="s">
        <v>286</v>
      </c>
      <c r="B19" s="291" t="s">
        <v>188</v>
      </c>
      <c r="C19" s="285">
        <v>539</v>
      </c>
      <c r="D19" s="285">
        <v>539</v>
      </c>
      <c r="E19" s="285">
        <v>539</v>
      </c>
      <c r="F19" s="285">
        <v>539</v>
      </c>
      <c r="G19" s="285">
        <v>539</v>
      </c>
      <c r="H19" s="285">
        <v>539</v>
      </c>
      <c r="I19" s="285">
        <v>539</v>
      </c>
      <c r="J19" s="285">
        <v>539</v>
      </c>
      <c r="K19" s="285">
        <v>539</v>
      </c>
      <c r="L19" s="285">
        <v>538</v>
      </c>
      <c r="M19" s="285">
        <v>538</v>
      </c>
      <c r="N19" s="285">
        <v>538</v>
      </c>
      <c r="O19" s="286">
        <f t="shared" si="2"/>
        <v>6465</v>
      </c>
    </row>
    <row r="20" spans="1:15" s="287" customFormat="1" ht="13.5" customHeight="1">
      <c r="A20" s="283" t="s">
        <v>289</v>
      </c>
      <c r="B20" s="291" t="s">
        <v>442</v>
      </c>
      <c r="C20" s="285">
        <v>389</v>
      </c>
      <c r="D20" s="285">
        <v>389</v>
      </c>
      <c r="E20" s="285">
        <v>389</v>
      </c>
      <c r="F20" s="285">
        <v>389</v>
      </c>
      <c r="G20" s="285">
        <v>389</v>
      </c>
      <c r="H20" s="285">
        <v>390</v>
      </c>
      <c r="I20" s="285">
        <v>390</v>
      </c>
      <c r="J20" s="285">
        <v>390</v>
      </c>
      <c r="K20" s="285">
        <v>390</v>
      </c>
      <c r="L20" s="285">
        <v>390</v>
      </c>
      <c r="M20" s="285">
        <v>390</v>
      </c>
      <c r="N20" s="285">
        <v>390</v>
      </c>
      <c r="O20" s="286">
        <f t="shared" si="2"/>
        <v>4675</v>
      </c>
    </row>
    <row r="21" spans="1:15" s="287" customFormat="1" ht="13.5" customHeight="1">
      <c r="A21" s="283" t="s">
        <v>292</v>
      </c>
      <c r="B21" s="291" t="s">
        <v>211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>
        <f t="shared" si="2"/>
        <v>0</v>
      </c>
    </row>
    <row r="22" spans="1:15" s="287" customFormat="1" ht="15.75">
      <c r="A22" s="283" t="s">
        <v>295</v>
      </c>
      <c r="B22" s="284" t="s">
        <v>213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6">
        <f t="shared" si="2"/>
        <v>0</v>
      </c>
    </row>
    <row r="23" spans="1:15" s="287" customFormat="1" ht="13.5" customHeight="1">
      <c r="A23" s="283" t="s">
        <v>298</v>
      </c>
      <c r="B23" s="291" t="s">
        <v>215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6">
        <f t="shared" si="2"/>
        <v>0</v>
      </c>
    </row>
    <row r="24" spans="1:15" s="287" customFormat="1" ht="13.5" customHeight="1">
      <c r="A24" s="283" t="s">
        <v>301</v>
      </c>
      <c r="B24" s="291" t="s">
        <v>443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>
        <v>7400</v>
      </c>
      <c r="O24" s="286">
        <f t="shared" si="2"/>
        <v>7400</v>
      </c>
    </row>
    <row r="25" spans="1:15" s="278" customFormat="1" ht="15.75" customHeight="1">
      <c r="A25" s="297" t="s">
        <v>303</v>
      </c>
      <c r="B25" s="292" t="s">
        <v>444</v>
      </c>
      <c r="C25" s="293">
        <f aca="true" t="shared" si="3" ref="C25:N25">SUM(C16:C24)</f>
        <v>15638</v>
      </c>
      <c r="D25" s="293">
        <f t="shared" si="3"/>
        <v>15638</v>
      </c>
      <c r="E25" s="293">
        <f t="shared" si="3"/>
        <v>15639</v>
      </c>
      <c r="F25" s="293">
        <f t="shared" si="3"/>
        <v>5283</v>
      </c>
      <c r="G25" s="293">
        <f t="shared" si="3"/>
        <v>5283</v>
      </c>
      <c r="H25" s="293">
        <f t="shared" si="3"/>
        <v>5283</v>
      </c>
      <c r="I25" s="293">
        <f t="shared" si="3"/>
        <v>5283</v>
      </c>
      <c r="J25" s="293">
        <f t="shared" si="3"/>
        <v>5283</v>
      </c>
      <c r="K25" s="293">
        <f t="shared" si="3"/>
        <v>5285</v>
      </c>
      <c r="L25" s="293">
        <f t="shared" si="3"/>
        <v>5285</v>
      </c>
      <c r="M25" s="293">
        <f t="shared" si="3"/>
        <v>5285</v>
      </c>
      <c r="N25" s="293">
        <f t="shared" si="3"/>
        <v>12686</v>
      </c>
      <c r="O25" s="294">
        <f t="shared" si="2"/>
        <v>101871</v>
      </c>
    </row>
    <row r="26" spans="1:15" ht="15.75">
      <c r="A26" s="297" t="s">
        <v>306</v>
      </c>
      <c r="B26" s="298" t="s">
        <v>445</v>
      </c>
      <c r="C26" s="299">
        <f aca="true" t="shared" si="4" ref="C26:O26">C14-C25</f>
        <v>7400</v>
      </c>
      <c r="D26" s="299">
        <f t="shared" si="4"/>
        <v>0</v>
      </c>
      <c r="E26" s="299">
        <f t="shared" si="4"/>
        <v>0</v>
      </c>
      <c r="F26" s="299">
        <f t="shared" si="4"/>
        <v>0</v>
      </c>
      <c r="G26" s="299">
        <f t="shared" si="4"/>
        <v>0</v>
      </c>
      <c r="H26" s="299">
        <f t="shared" si="4"/>
        <v>0</v>
      </c>
      <c r="I26" s="299">
        <f t="shared" si="4"/>
        <v>0</v>
      </c>
      <c r="J26" s="299">
        <f t="shared" si="4"/>
        <v>0</v>
      </c>
      <c r="K26" s="299">
        <f t="shared" si="4"/>
        <v>0</v>
      </c>
      <c r="L26" s="299">
        <f t="shared" si="4"/>
        <v>0</v>
      </c>
      <c r="M26" s="299">
        <f t="shared" si="4"/>
        <v>0</v>
      </c>
      <c r="N26" s="299">
        <f t="shared" si="4"/>
        <v>-7400</v>
      </c>
      <c r="O26" s="300">
        <f t="shared" si="4"/>
        <v>0</v>
      </c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5" right="0.7875" top="1.0701388888888888" bottom="0.9840277777777777" header="0.7875" footer="0.5118055555555555"/>
  <pageSetup horizontalDpi="300" verticalDpi="300" orientation="landscape" paperSize="9" scale="90"/>
  <headerFooter alignWithMargins="0">
    <oddHeader>&amp;R&amp;"Times New Roman CE,Félkövér dőlt"&amp;11 4. számú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149"/>
  <sheetViews>
    <sheetView zoomScaleSheetLayoutView="100" workbookViewId="0" topLeftCell="A1">
      <selection activeCell="L97" sqref="L97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15.50390625" style="7" bestFit="1" customWidth="1"/>
    <col min="5" max="16384" width="9.375" style="7" customWidth="1"/>
  </cols>
  <sheetData>
    <row r="1" spans="1:4" ht="15.75" customHeight="1">
      <c r="A1" s="308" t="s">
        <v>15</v>
      </c>
      <c r="B1" s="308"/>
      <c r="C1" s="308"/>
      <c r="D1" s="301"/>
    </row>
    <row r="2" spans="1:4" ht="15.75" customHeight="1" thickBot="1">
      <c r="A2" s="307"/>
      <c r="B2" s="307"/>
      <c r="C2"/>
      <c r="D2" s="8" t="s">
        <v>16</v>
      </c>
    </row>
    <row r="3" spans="1:4" ht="60.75" thickBot="1">
      <c r="A3" s="9" t="s">
        <v>17</v>
      </c>
      <c r="B3" s="10" t="s">
        <v>18</v>
      </c>
      <c r="C3" s="11" t="s">
        <v>19</v>
      </c>
      <c r="D3" s="11" t="s">
        <v>446</v>
      </c>
    </row>
    <row r="4" spans="1:4" s="15" customFormat="1" ht="12" customHeight="1" thickBot="1">
      <c r="A4" s="12">
        <v>1</v>
      </c>
      <c r="B4" s="13">
        <v>2</v>
      </c>
      <c r="C4" s="14">
        <v>3</v>
      </c>
      <c r="D4" s="14">
        <v>4</v>
      </c>
    </row>
    <row r="5" spans="1:4" s="19" customFormat="1" ht="12" customHeight="1" thickBot="1">
      <c r="A5" s="16" t="s">
        <v>20</v>
      </c>
      <c r="B5" s="17" t="s">
        <v>21</v>
      </c>
      <c r="C5" s="18">
        <f>+C6+C7+C8+C9+C10+C11</f>
        <v>44380</v>
      </c>
      <c r="D5" s="18">
        <f>+D6+D7+D8+D9+D10+D11</f>
        <v>44380</v>
      </c>
    </row>
    <row r="6" spans="1:4" s="19" customFormat="1" ht="12" customHeight="1">
      <c r="A6" s="20" t="s">
        <v>22</v>
      </c>
      <c r="B6" s="21" t="s">
        <v>23</v>
      </c>
      <c r="C6" s="22">
        <v>12650</v>
      </c>
      <c r="D6" s="22">
        <v>12650</v>
      </c>
    </row>
    <row r="7" spans="1:4" s="19" customFormat="1" ht="12" customHeight="1">
      <c r="A7" s="23" t="s">
        <v>24</v>
      </c>
      <c r="B7" s="24" t="s">
        <v>25</v>
      </c>
      <c r="C7" s="25">
        <v>21008</v>
      </c>
      <c r="D7" s="25">
        <v>21008</v>
      </c>
    </row>
    <row r="8" spans="1:4" s="19" customFormat="1" ht="12" customHeight="1">
      <c r="A8" s="23" t="s">
        <v>26</v>
      </c>
      <c r="B8" s="24" t="s">
        <v>27</v>
      </c>
      <c r="C8" s="25">
        <v>6465</v>
      </c>
      <c r="D8" s="25">
        <v>9284</v>
      </c>
    </row>
    <row r="9" spans="1:4" s="19" customFormat="1" ht="12" customHeight="1">
      <c r="A9" s="23" t="s">
        <v>28</v>
      </c>
      <c r="B9" s="24" t="s">
        <v>29</v>
      </c>
      <c r="C9" s="25"/>
      <c r="D9" s="25">
        <v>1200</v>
      </c>
    </row>
    <row r="10" spans="1:4" s="19" customFormat="1" ht="12" customHeight="1">
      <c r="A10" s="23" t="s">
        <v>30</v>
      </c>
      <c r="B10" s="24" t="s">
        <v>31</v>
      </c>
      <c r="C10" s="25"/>
      <c r="D10" s="25"/>
    </row>
    <row r="11" spans="1:4" s="19" customFormat="1" ht="12" customHeight="1" thickBot="1">
      <c r="A11" s="26" t="s">
        <v>32</v>
      </c>
      <c r="B11" s="27" t="s">
        <v>33</v>
      </c>
      <c r="C11" s="25">
        <v>4257</v>
      </c>
      <c r="D11" s="25">
        <v>238</v>
      </c>
    </row>
    <row r="12" spans="1:4" s="19" customFormat="1" ht="12" customHeight="1" thickBot="1">
      <c r="A12" s="16" t="s">
        <v>34</v>
      </c>
      <c r="B12" s="28" t="s">
        <v>35</v>
      </c>
      <c r="C12" s="18">
        <f>+C13+C14+C15+C16+C17</f>
        <v>31066</v>
      </c>
      <c r="D12" s="18">
        <f>+D13+D14+D15+D16+D17</f>
        <v>193428</v>
      </c>
    </row>
    <row r="13" spans="1:4" s="19" customFormat="1" ht="12" customHeight="1">
      <c r="A13" s="20" t="s">
        <v>36</v>
      </c>
      <c r="B13" s="21" t="s">
        <v>37</v>
      </c>
      <c r="C13" s="22"/>
      <c r="D13" s="22"/>
    </row>
    <row r="14" spans="1:4" s="19" customFormat="1" ht="12" customHeight="1">
      <c r="A14" s="23" t="s">
        <v>38</v>
      </c>
      <c r="B14" s="24" t="s">
        <v>39</v>
      </c>
      <c r="C14" s="25"/>
      <c r="D14" s="25"/>
    </row>
    <row r="15" spans="1:4" s="19" customFormat="1" ht="12" customHeight="1">
      <c r="A15" s="23" t="s">
        <v>40</v>
      </c>
      <c r="B15" s="24" t="s">
        <v>41</v>
      </c>
      <c r="C15" s="25"/>
      <c r="D15" s="25"/>
    </row>
    <row r="16" spans="1:4" s="19" customFormat="1" ht="12" customHeight="1">
      <c r="A16" s="23" t="s">
        <v>42</v>
      </c>
      <c r="B16" s="24" t="s">
        <v>43</v>
      </c>
      <c r="C16" s="25"/>
      <c r="D16" s="25"/>
    </row>
    <row r="17" spans="1:4" s="19" customFormat="1" ht="12" customHeight="1">
      <c r="A17" s="23" t="s">
        <v>44</v>
      </c>
      <c r="B17" s="24" t="s">
        <v>45</v>
      </c>
      <c r="C17" s="25">
        <v>31066</v>
      </c>
      <c r="D17" s="25">
        <v>193428</v>
      </c>
    </row>
    <row r="18" spans="1:4" s="19" customFormat="1" ht="12" customHeight="1" thickBot="1">
      <c r="A18" s="26" t="s">
        <v>46</v>
      </c>
      <c r="B18" s="27" t="s">
        <v>47</v>
      </c>
      <c r="C18" s="29"/>
      <c r="D18" s="29"/>
    </row>
    <row r="19" spans="1:4" s="19" customFormat="1" ht="12" customHeight="1" thickBot="1">
      <c r="A19" s="16" t="s">
        <v>48</v>
      </c>
      <c r="B19" s="17" t="s">
        <v>49</v>
      </c>
      <c r="C19" s="18">
        <f>+C20+C21+C22+C23+C24</f>
        <v>0</v>
      </c>
      <c r="D19" s="18"/>
    </row>
    <row r="20" spans="1:4" s="19" customFormat="1" ht="12" customHeight="1">
      <c r="A20" s="20" t="s">
        <v>50</v>
      </c>
      <c r="B20" s="21" t="s">
        <v>51</v>
      </c>
      <c r="C20" s="22"/>
      <c r="D20" s="22"/>
    </row>
    <row r="21" spans="1:4" s="19" customFormat="1" ht="12" customHeight="1">
      <c r="A21" s="23" t="s">
        <v>52</v>
      </c>
      <c r="B21" s="24" t="s">
        <v>53</v>
      </c>
      <c r="C21" s="25"/>
      <c r="D21" s="25"/>
    </row>
    <row r="22" spans="1:4" s="19" customFormat="1" ht="12" customHeight="1">
      <c r="A22" s="23" t="s">
        <v>54</v>
      </c>
      <c r="B22" s="24" t="s">
        <v>55</v>
      </c>
      <c r="C22" s="25"/>
      <c r="D22" s="25"/>
    </row>
    <row r="23" spans="1:4" s="19" customFormat="1" ht="12" customHeight="1">
      <c r="A23" s="23" t="s">
        <v>56</v>
      </c>
      <c r="B23" s="24" t="s">
        <v>57</v>
      </c>
      <c r="C23" s="25"/>
      <c r="D23" s="25"/>
    </row>
    <row r="24" spans="1:4" s="19" customFormat="1" ht="12" customHeight="1">
      <c r="A24" s="23" t="s">
        <v>58</v>
      </c>
      <c r="B24" s="24" t="s">
        <v>59</v>
      </c>
      <c r="C24" s="25"/>
      <c r="D24" s="25"/>
    </row>
    <row r="25" spans="1:4" s="19" customFormat="1" ht="12" customHeight="1" thickBot="1">
      <c r="A25" s="26" t="s">
        <v>60</v>
      </c>
      <c r="B25" s="27" t="s">
        <v>61</v>
      </c>
      <c r="C25" s="29"/>
      <c r="D25" s="29"/>
    </row>
    <row r="26" spans="1:4" s="19" customFormat="1" ht="12" customHeight="1" thickBot="1">
      <c r="A26" s="16" t="s">
        <v>62</v>
      </c>
      <c r="B26" s="17" t="s">
        <v>63</v>
      </c>
      <c r="C26" s="18">
        <f>+C27+C30+C31+C32</f>
        <v>10000</v>
      </c>
      <c r="D26" s="18">
        <f>+D27+D30+D31+D32</f>
        <v>10000</v>
      </c>
    </row>
    <row r="27" spans="1:4" s="19" customFormat="1" ht="12" customHeight="1">
      <c r="A27" s="20" t="s">
        <v>64</v>
      </c>
      <c r="B27" s="21" t="s">
        <v>65</v>
      </c>
      <c r="C27" s="30">
        <v>8700</v>
      </c>
      <c r="D27" s="30">
        <v>8700</v>
      </c>
    </row>
    <row r="28" spans="1:4" s="19" customFormat="1" ht="12" customHeight="1">
      <c r="A28" s="23" t="s">
        <v>66</v>
      </c>
      <c r="B28" s="24" t="s">
        <v>67</v>
      </c>
      <c r="C28" s="25">
        <v>8700</v>
      </c>
      <c r="D28" s="25">
        <v>8700</v>
      </c>
    </row>
    <row r="29" spans="1:4" s="19" customFormat="1" ht="12" customHeight="1">
      <c r="A29" s="23" t="s">
        <v>68</v>
      </c>
      <c r="B29" s="24" t="s">
        <v>69</v>
      </c>
      <c r="C29" s="25"/>
      <c r="D29" s="25"/>
    </row>
    <row r="30" spans="1:4" s="19" customFormat="1" ht="12" customHeight="1">
      <c r="A30" s="23" t="s">
        <v>70</v>
      </c>
      <c r="B30" s="24" t="s">
        <v>71</v>
      </c>
      <c r="C30" s="25">
        <v>1100</v>
      </c>
      <c r="D30" s="25">
        <v>1100</v>
      </c>
    </row>
    <row r="31" spans="1:4" s="19" customFormat="1" ht="12" customHeight="1">
      <c r="A31" s="23" t="s">
        <v>72</v>
      </c>
      <c r="B31" s="24" t="s">
        <v>73</v>
      </c>
      <c r="C31" s="25"/>
      <c r="D31" s="25"/>
    </row>
    <row r="32" spans="1:4" s="19" customFormat="1" ht="12" customHeight="1" thickBot="1">
      <c r="A32" s="26" t="s">
        <v>74</v>
      </c>
      <c r="B32" s="27" t="s">
        <v>75</v>
      </c>
      <c r="C32" s="29">
        <v>200</v>
      </c>
      <c r="D32" s="29">
        <v>200</v>
      </c>
    </row>
    <row r="33" spans="1:4" s="19" customFormat="1" ht="12" customHeight="1" thickBot="1">
      <c r="A33" s="16" t="s">
        <v>76</v>
      </c>
      <c r="B33" s="17" t="s">
        <v>77</v>
      </c>
      <c r="C33" s="18">
        <f>SUM(C34:C43)</f>
        <v>9025</v>
      </c>
      <c r="D33" s="18">
        <f>SUM(D34:D43)</f>
        <v>18132</v>
      </c>
    </row>
    <row r="34" spans="1:4" s="19" customFormat="1" ht="12" customHeight="1">
      <c r="A34" s="20" t="s">
        <v>78</v>
      </c>
      <c r="B34" s="21" t="s">
        <v>79</v>
      </c>
      <c r="C34" s="22"/>
      <c r="D34" s="22">
        <v>7500</v>
      </c>
    </row>
    <row r="35" spans="1:4" s="19" customFormat="1" ht="12" customHeight="1">
      <c r="A35" s="23" t="s">
        <v>80</v>
      </c>
      <c r="B35" s="24" t="s">
        <v>81</v>
      </c>
      <c r="C35" s="25">
        <v>1566</v>
      </c>
      <c r="D35" s="25">
        <v>1566</v>
      </c>
    </row>
    <row r="36" spans="1:4" s="19" customFormat="1" ht="12" customHeight="1">
      <c r="A36" s="23" t="s">
        <v>82</v>
      </c>
      <c r="B36" s="24" t="s">
        <v>83</v>
      </c>
      <c r="C36" s="25"/>
      <c r="D36" s="25"/>
    </row>
    <row r="37" spans="1:4" s="19" customFormat="1" ht="12" customHeight="1">
      <c r="A37" s="23" t="s">
        <v>84</v>
      </c>
      <c r="B37" s="24" t="s">
        <v>85</v>
      </c>
      <c r="C37" s="25"/>
      <c r="D37" s="25">
        <v>1566</v>
      </c>
    </row>
    <row r="38" spans="1:4" s="19" customFormat="1" ht="12" customHeight="1">
      <c r="A38" s="23" t="s">
        <v>86</v>
      </c>
      <c r="B38" s="24" t="s">
        <v>87</v>
      </c>
      <c r="C38" s="25">
        <v>4500</v>
      </c>
      <c r="D38" s="25">
        <v>5243</v>
      </c>
    </row>
    <row r="39" spans="1:4" s="19" customFormat="1" ht="12" customHeight="1">
      <c r="A39" s="23" t="s">
        <v>88</v>
      </c>
      <c r="B39" s="24" t="s">
        <v>89</v>
      </c>
      <c r="C39" s="25"/>
      <c r="D39" s="25">
        <v>2257</v>
      </c>
    </row>
    <row r="40" spans="1:4" s="19" customFormat="1" ht="12" customHeight="1">
      <c r="A40" s="23" t="s">
        <v>90</v>
      </c>
      <c r="B40" s="24" t="s">
        <v>91</v>
      </c>
      <c r="C40" s="25"/>
      <c r="D40" s="25"/>
    </row>
    <row r="41" spans="1:4" s="19" customFormat="1" ht="12" customHeight="1">
      <c r="A41" s="23" t="s">
        <v>92</v>
      </c>
      <c r="B41" s="24" t="s">
        <v>93</v>
      </c>
      <c r="C41" s="25"/>
      <c r="D41" s="25"/>
    </row>
    <row r="42" spans="1:4" s="19" customFormat="1" ht="12" customHeight="1">
      <c r="A42" s="23" t="s">
        <v>94</v>
      </c>
      <c r="B42" s="24" t="s">
        <v>95</v>
      </c>
      <c r="C42" s="25"/>
      <c r="D42" s="25"/>
    </row>
    <row r="43" spans="1:4" s="19" customFormat="1" ht="12" customHeight="1" thickBot="1">
      <c r="A43" s="26" t="s">
        <v>96</v>
      </c>
      <c r="B43" s="27" t="s">
        <v>97</v>
      </c>
      <c r="C43" s="29">
        <v>2959</v>
      </c>
      <c r="D43" s="29"/>
    </row>
    <row r="44" spans="1:4" s="19" customFormat="1" ht="12" customHeight="1" thickBot="1">
      <c r="A44" s="16" t="s">
        <v>98</v>
      </c>
      <c r="B44" s="17" t="s">
        <v>99</v>
      </c>
      <c r="C44" s="18">
        <f>SUM(C45:C49)</f>
        <v>0</v>
      </c>
      <c r="D44" s="18">
        <f>SUM(D45:D49)</f>
        <v>200</v>
      </c>
    </row>
    <row r="45" spans="1:4" s="19" customFormat="1" ht="12" customHeight="1">
      <c r="A45" s="20" t="s">
        <v>100</v>
      </c>
      <c r="B45" s="21" t="s">
        <v>101</v>
      </c>
      <c r="C45" s="22"/>
      <c r="D45" s="22"/>
    </row>
    <row r="46" spans="1:4" s="19" customFormat="1" ht="12" customHeight="1">
      <c r="A46" s="23" t="s">
        <v>102</v>
      </c>
      <c r="B46" s="24" t="s">
        <v>103</v>
      </c>
      <c r="C46" s="25"/>
      <c r="D46" s="25"/>
    </row>
    <row r="47" spans="1:4" s="19" customFormat="1" ht="12" customHeight="1">
      <c r="A47" s="23" t="s">
        <v>104</v>
      </c>
      <c r="B47" s="24" t="s">
        <v>105</v>
      </c>
      <c r="C47" s="25"/>
      <c r="D47" s="25">
        <v>200</v>
      </c>
    </row>
    <row r="48" spans="1:4" s="19" customFormat="1" ht="12" customHeight="1">
      <c r="A48" s="23" t="s">
        <v>106</v>
      </c>
      <c r="B48" s="24" t="s">
        <v>107</v>
      </c>
      <c r="C48" s="25"/>
      <c r="D48" s="25"/>
    </row>
    <row r="49" spans="1:4" s="19" customFormat="1" ht="12" customHeight="1" thickBot="1">
      <c r="A49" s="26" t="s">
        <v>108</v>
      </c>
      <c r="B49" s="27" t="s">
        <v>109</v>
      </c>
      <c r="C49" s="29"/>
      <c r="D49" s="29"/>
    </row>
    <row r="50" spans="1:4" s="19" customFormat="1" ht="12" customHeight="1" thickBot="1">
      <c r="A50" s="16" t="s">
        <v>110</v>
      </c>
      <c r="B50" s="17" t="s">
        <v>111</v>
      </c>
      <c r="C50" s="18">
        <f>SUM(C51:C53)</f>
        <v>0</v>
      </c>
      <c r="D50" s="18">
        <f>SUM(D51:D53)</f>
        <v>4069</v>
      </c>
    </row>
    <row r="51" spans="1:4" s="19" customFormat="1" ht="12" customHeight="1">
      <c r="A51" s="20" t="s">
        <v>112</v>
      </c>
      <c r="B51" s="21" t="s">
        <v>113</v>
      </c>
      <c r="C51" s="22"/>
      <c r="D51" s="22"/>
    </row>
    <row r="52" spans="1:4" s="19" customFormat="1" ht="12" customHeight="1">
      <c r="A52" s="23" t="s">
        <v>114</v>
      </c>
      <c r="B52" s="24" t="s">
        <v>115</v>
      </c>
      <c r="C52" s="25"/>
      <c r="D52" s="25"/>
    </row>
    <row r="53" spans="1:4" s="19" customFormat="1" ht="12" customHeight="1">
      <c r="A53" s="23" t="s">
        <v>116</v>
      </c>
      <c r="B53" s="24" t="s">
        <v>117</v>
      </c>
      <c r="C53" s="25"/>
      <c r="D53" s="25">
        <v>4069</v>
      </c>
    </row>
    <row r="54" spans="1:4" s="19" customFormat="1" ht="12" customHeight="1" thickBot="1">
      <c r="A54" s="26" t="s">
        <v>118</v>
      </c>
      <c r="B54" s="27" t="s">
        <v>119</v>
      </c>
      <c r="C54" s="29"/>
      <c r="D54" s="29"/>
    </row>
    <row r="55" spans="1:4" s="19" customFormat="1" ht="12" customHeight="1" thickBot="1">
      <c r="A55" s="16" t="s">
        <v>120</v>
      </c>
      <c r="B55" s="28" t="s">
        <v>121</v>
      </c>
      <c r="C55" s="18">
        <f>SUM(C56:C58)</f>
        <v>0</v>
      </c>
      <c r="D55" s="18"/>
    </row>
    <row r="56" spans="1:4" s="19" customFormat="1" ht="12" customHeight="1">
      <c r="A56" s="20" t="s">
        <v>122</v>
      </c>
      <c r="B56" s="21" t="s">
        <v>123</v>
      </c>
      <c r="C56" s="25"/>
      <c r="D56" s="25"/>
    </row>
    <row r="57" spans="1:4" s="19" customFormat="1" ht="12" customHeight="1">
      <c r="A57" s="23" t="s">
        <v>124</v>
      </c>
      <c r="B57" s="24" t="s">
        <v>125</v>
      </c>
      <c r="C57" s="25"/>
      <c r="D57" s="25"/>
    </row>
    <row r="58" spans="1:4" s="19" customFormat="1" ht="12" customHeight="1">
      <c r="A58" s="23" t="s">
        <v>126</v>
      </c>
      <c r="B58" s="24" t="s">
        <v>127</v>
      </c>
      <c r="C58" s="25"/>
      <c r="D58" s="25"/>
    </row>
    <row r="59" spans="1:4" s="19" customFormat="1" ht="12" customHeight="1" thickBot="1">
      <c r="A59" s="26" t="s">
        <v>128</v>
      </c>
      <c r="B59" s="27" t="s">
        <v>129</v>
      </c>
      <c r="C59" s="25"/>
      <c r="D59" s="25"/>
    </row>
    <row r="60" spans="1:4" s="19" customFormat="1" ht="12" customHeight="1" thickBot="1">
      <c r="A60" s="16" t="s">
        <v>130</v>
      </c>
      <c r="B60" s="17" t="s">
        <v>131</v>
      </c>
      <c r="C60" s="18">
        <f>+C5+C12+C19+C26+C33+C44+C50+C55</f>
        <v>94471</v>
      </c>
      <c r="D60" s="18">
        <f>+D5+D12+D19+D26+D33+D44+D50+D55</f>
        <v>270209</v>
      </c>
    </row>
    <row r="61" spans="1:4" s="19" customFormat="1" ht="12" customHeight="1" thickBot="1">
      <c r="A61" s="31" t="s">
        <v>132</v>
      </c>
      <c r="B61" s="28" t="s">
        <v>133</v>
      </c>
      <c r="C61" s="18">
        <f>SUM(C62:C64)</f>
        <v>7400</v>
      </c>
      <c r="D61" s="18">
        <f>SUM(D62:D64)</f>
        <v>7400</v>
      </c>
    </row>
    <row r="62" spans="1:4" s="19" customFormat="1" ht="12" customHeight="1">
      <c r="A62" s="20" t="s">
        <v>134</v>
      </c>
      <c r="B62" s="21" t="s">
        <v>135</v>
      </c>
      <c r="C62" s="25"/>
      <c r="D62" s="25"/>
    </row>
    <row r="63" spans="1:4" s="19" customFormat="1" ht="12" customHeight="1">
      <c r="A63" s="23" t="s">
        <v>136</v>
      </c>
      <c r="B63" s="24" t="s">
        <v>137</v>
      </c>
      <c r="C63" s="25">
        <v>7400</v>
      </c>
      <c r="D63" s="25">
        <v>7400</v>
      </c>
    </row>
    <row r="64" spans="1:4" s="19" customFormat="1" ht="12" customHeight="1" thickBot="1">
      <c r="A64" s="26" t="s">
        <v>138</v>
      </c>
      <c r="B64" s="32" t="s">
        <v>139</v>
      </c>
      <c r="C64" s="25"/>
      <c r="D64" s="25"/>
    </row>
    <row r="65" spans="1:4" s="19" customFormat="1" ht="12" customHeight="1" thickBot="1">
      <c r="A65" s="31" t="s">
        <v>140</v>
      </c>
      <c r="B65" s="28" t="s">
        <v>141</v>
      </c>
      <c r="C65" s="18">
        <f>SUM(C66:C69)</f>
        <v>0</v>
      </c>
      <c r="D65" s="18"/>
    </row>
    <row r="66" spans="1:4" s="19" customFormat="1" ht="12" customHeight="1">
      <c r="A66" s="20" t="s">
        <v>142</v>
      </c>
      <c r="B66" s="21" t="s">
        <v>143</v>
      </c>
      <c r="C66" s="25"/>
      <c r="D66" s="25"/>
    </row>
    <row r="67" spans="1:4" s="19" customFormat="1" ht="12" customHeight="1">
      <c r="A67" s="23" t="s">
        <v>144</v>
      </c>
      <c r="B67" s="24" t="s">
        <v>145</v>
      </c>
      <c r="C67" s="25"/>
      <c r="D67" s="25"/>
    </row>
    <row r="68" spans="1:4" s="19" customFormat="1" ht="12" customHeight="1">
      <c r="A68" s="23" t="s">
        <v>146</v>
      </c>
      <c r="B68" s="24" t="s">
        <v>147</v>
      </c>
      <c r="C68" s="25"/>
      <c r="D68" s="25"/>
    </row>
    <row r="69" spans="1:4" s="19" customFormat="1" ht="12" customHeight="1" thickBot="1">
      <c r="A69" s="26" t="s">
        <v>148</v>
      </c>
      <c r="B69" s="27" t="s">
        <v>149</v>
      </c>
      <c r="C69" s="25"/>
      <c r="D69" s="25"/>
    </row>
    <row r="70" spans="1:4" s="19" customFormat="1" ht="12" customHeight="1" thickBot="1">
      <c r="A70" s="31" t="s">
        <v>150</v>
      </c>
      <c r="B70" s="28" t="s">
        <v>151</v>
      </c>
      <c r="C70" s="18">
        <f>SUM(C71:C72)</f>
        <v>0</v>
      </c>
      <c r="D70" s="18"/>
    </row>
    <row r="71" spans="1:4" s="19" customFormat="1" ht="12" customHeight="1">
      <c r="A71" s="20" t="s">
        <v>152</v>
      </c>
      <c r="B71" s="21" t="s">
        <v>153</v>
      </c>
      <c r="C71" s="25"/>
      <c r="D71" s="25"/>
    </row>
    <row r="72" spans="1:4" s="19" customFormat="1" ht="12" customHeight="1" thickBot="1">
      <c r="A72" s="26" t="s">
        <v>154</v>
      </c>
      <c r="B72" s="27" t="s">
        <v>155</v>
      </c>
      <c r="C72" s="25"/>
      <c r="D72" s="25"/>
    </row>
    <row r="73" spans="1:4" s="19" customFormat="1" ht="12" customHeight="1" thickBot="1">
      <c r="A73" s="31" t="s">
        <v>156</v>
      </c>
      <c r="B73" s="28" t="s">
        <v>157</v>
      </c>
      <c r="C73" s="18">
        <f>SUM(C74:C76)</f>
        <v>0</v>
      </c>
      <c r="D73" s="18">
        <f>SUM(D74:D76)</f>
        <v>0</v>
      </c>
    </row>
    <row r="74" spans="1:4" s="19" customFormat="1" ht="12" customHeight="1">
      <c r="A74" s="20" t="s">
        <v>158</v>
      </c>
      <c r="B74" s="21" t="s">
        <v>159</v>
      </c>
      <c r="C74" s="25"/>
      <c r="D74" s="25"/>
    </row>
    <row r="75" spans="1:4" s="19" customFormat="1" ht="12" customHeight="1">
      <c r="A75" s="23" t="s">
        <v>160</v>
      </c>
      <c r="B75" s="24" t="s">
        <v>161</v>
      </c>
      <c r="C75" s="25"/>
      <c r="D75" s="25"/>
    </row>
    <row r="76" spans="1:4" s="19" customFormat="1" ht="12" customHeight="1" thickBot="1">
      <c r="A76" s="26" t="s">
        <v>162</v>
      </c>
      <c r="B76" s="27" t="s">
        <v>163</v>
      </c>
      <c r="C76" s="25"/>
      <c r="D76" s="25"/>
    </row>
    <row r="77" spans="1:4" s="19" customFormat="1" ht="12" customHeight="1" thickBot="1">
      <c r="A77" s="31" t="s">
        <v>164</v>
      </c>
      <c r="B77" s="28" t="s">
        <v>165</v>
      </c>
      <c r="C77" s="18">
        <f>SUM(C78:C81)</f>
        <v>0</v>
      </c>
      <c r="D77" s="18"/>
    </row>
    <row r="78" spans="1:4" s="19" customFormat="1" ht="12" customHeight="1">
      <c r="A78" s="33" t="s">
        <v>166</v>
      </c>
      <c r="B78" s="21" t="s">
        <v>167</v>
      </c>
      <c r="C78" s="25"/>
      <c r="D78" s="25"/>
    </row>
    <row r="79" spans="1:4" s="19" customFormat="1" ht="12" customHeight="1">
      <c r="A79" s="34" t="s">
        <v>168</v>
      </c>
      <c r="B79" s="24" t="s">
        <v>169</v>
      </c>
      <c r="C79" s="25"/>
      <c r="D79" s="25"/>
    </row>
    <row r="80" spans="1:4" s="19" customFormat="1" ht="12" customHeight="1">
      <c r="A80" s="34" t="s">
        <v>170</v>
      </c>
      <c r="B80" s="24" t="s">
        <v>171</v>
      </c>
      <c r="C80" s="25"/>
      <c r="D80" s="25"/>
    </row>
    <row r="81" spans="1:4" s="19" customFormat="1" ht="12" customHeight="1" thickBot="1">
      <c r="A81" s="35" t="s">
        <v>172</v>
      </c>
      <c r="B81" s="27" t="s">
        <v>173</v>
      </c>
      <c r="C81" s="25"/>
      <c r="D81" s="25"/>
    </row>
    <row r="82" spans="1:4" s="19" customFormat="1" ht="13.5" customHeight="1" thickBot="1">
      <c r="A82" s="31" t="s">
        <v>174</v>
      </c>
      <c r="B82" s="28" t="s">
        <v>175</v>
      </c>
      <c r="C82" s="36"/>
      <c r="D82" s="36"/>
    </row>
    <row r="83" spans="1:4" s="19" customFormat="1" ht="15.75" customHeight="1" thickBot="1">
      <c r="A83" s="31" t="s">
        <v>176</v>
      </c>
      <c r="B83" s="37" t="s">
        <v>177</v>
      </c>
      <c r="C83" s="18">
        <f>+C61+C65+C70+C73+C77+C82</f>
        <v>7400</v>
      </c>
      <c r="D83" s="18">
        <f>+D61+D65+D70+D73+D77+D82</f>
        <v>7400</v>
      </c>
    </row>
    <row r="84" spans="1:4" s="19" customFormat="1" ht="16.5" customHeight="1" thickBot="1">
      <c r="A84" s="38" t="s">
        <v>178</v>
      </c>
      <c r="B84" s="39" t="s">
        <v>179</v>
      </c>
      <c r="C84" s="18">
        <f>+C60+C83</f>
        <v>101871</v>
      </c>
      <c r="D84" s="18">
        <f>+D60+D83</f>
        <v>277609</v>
      </c>
    </row>
    <row r="85" spans="1:4" s="19" customFormat="1" ht="83.25" customHeight="1">
      <c r="A85" s="40"/>
      <c r="B85" s="41"/>
      <c r="C85" s="42"/>
      <c r="D85" s="42"/>
    </row>
    <row r="86" spans="1:4" ht="16.5" customHeight="1">
      <c r="A86" s="308" t="s">
        <v>180</v>
      </c>
      <c r="B86" s="308"/>
      <c r="C86" s="308"/>
      <c r="D86" s="301"/>
    </row>
    <row r="87" spans="1:4" s="44" customFormat="1" ht="16.5" customHeight="1" thickBot="1">
      <c r="A87" s="309" t="s">
        <v>181</v>
      </c>
      <c r="B87" s="309"/>
      <c r="C87" s="43" t="s">
        <v>16</v>
      </c>
      <c r="D87" s="43"/>
    </row>
    <row r="88" spans="1:4" ht="37.5" customHeight="1" thickBot="1">
      <c r="A88" s="9" t="s">
        <v>17</v>
      </c>
      <c r="B88" s="10" t="s">
        <v>182</v>
      </c>
      <c r="C88" s="11" t="s">
        <v>183</v>
      </c>
      <c r="D88" s="11"/>
    </row>
    <row r="89" spans="1:4" s="15" customFormat="1" ht="12" customHeight="1" thickBot="1">
      <c r="A89" s="45">
        <v>1</v>
      </c>
      <c r="B89" s="46">
        <v>2</v>
      </c>
      <c r="C89" s="47">
        <v>3</v>
      </c>
      <c r="D89" s="47"/>
    </row>
    <row r="90" spans="1:4" ht="12" customHeight="1" thickBot="1">
      <c r="A90" s="48" t="s">
        <v>20</v>
      </c>
      <c r="B90" s="49" t="s">
        <v>184</v>
      </c>
      <c r="C90" s="50">
        <f>SUM(C91:C95)</f>
        <v>94471</v>
      </c>
      <c r="D90" s="50">
        <f>SUM(D91:D95)</f>
        <v>246481</v>
      </c>
    </row>
    <row r="91" spans="1:10" ht="12" customHeight="1">
      <c r="A91" s="51" t="s">
        <v>22</v>
      </c>
      <c r="B91" s="52" t="s">
        <v>185</v>
      </c>
      <c r="C91" s="53">
        <f>SUM(E91:K91)</f>
        <v>55549</v>
      </c>
      <c r="D91" s="53">
        <v>147895</v>
      </c>
      <c r="E91" s="19">
        <v>1665</v>
      </c>
      <c r="F91" s="19">
        <v>85</v>
      </c>
      <c r="G91" s="19">
        <v>7491</v>
      </c>
      <c r="H91" s="19">
        <v>15721</v>
      </c>
      <c r="I91" s="19">
        <v>3216</v>
      </c>
      <c r="J91" s="7">
        <v>27371</v>
      </c>
    </row>
    <row r="92" spans="1:10" ht="12" customHeight="1">
      <c r="A92" s="23" t="s">
        <v>24</v>
      </c>
      <c r="B92" s="54" t="s">
        <v>186</v>
      </c>
      <c r="C92" s="25">
        <f>SUM(E92:K92)</f>
        <v>11072</v>
      </c>
      <c r="D92" s="25">
        <v>23354</v>
      </c>
      <c r="E92" s="19">
        <v>455</v>
      </c>
      <c r="F92" s="19">
        <v>23</v>
      </c>
      <c r="G92" s="19">
        <v>1725</v>
      </c>
      <c r="H92" s="19">
        <v>4281</v>
      </c>
      <c r="I92" s="19">
        <v>893</v>
      </c>
      <c r="J92" s="7">
        <v>3695</v>
      </c>
    </row>
    <row r="93" spans="1:13" ht="12" customHeight="1">
      <c r="A93" s="23" t="s">
        <v>26</v>
      </c>
      <c r="B93" s="54" t="s">
        <v>187</v>
      </c>
      <c r="C93" s="29">
        <f>SUM(E93:M93)</f>
        <v>16710</v>
      </c>
      <c r="D93" s="29">
        <v>63982</v>
      </c>
      <c r="E93" s="19">
        <v>2179</v>
      </c>
      <c r="F93" s="19">
        <v>431</v>
      </c>
      <c r="G93" s="19">
        <v>1171</v>
      </c>
      <c r="H93" s="19">
        <v>1102</v>
      </c>
      <c r="I93" s="19">
        <v>2976</v>
      </c>
      <c r="J93" s="7">
        <v>5570</v>
      </c>
      <c r="K93" s="7">
        <v>1006</v>
      </c>
      <c r="L93" s="7">
        <v>4826</v>
      </c>
      <c r="M93" s="7">
        <v>-2551</v>
      </c>
    </row>
    <row r="94" spans="1:4" ht="12" customHeight="1">
      <c r="A94" s="23" t="s">
        <v>28</v>
      </c>
      <c r="B94" s="55" t="s">
        <v>188</v>
      </c>
      <c r="C94" s="29">
        <v>6465</v>
      </c>
      <c r="D94" s="29">
        <v>6475</v>
      </c>
    </row>
    <row r="95" spans="1:4" ht="12" customHeight="1">
      <c r="A95" s="23" t="s">
        <v>189</v>
      </c>
      <c r="B95" s="56" t="s">
        <v>190</v>
      </c>
      <c r="C95" s="29">
        <v>4675</v>
      </c>
      <c r="D95" s="29">
        <v>4775</v>
      </c>
    </row>
    <row r="96" spans="1:4" ht="12" customHeight="1">
      <c r="A96" s="23" t="s">
        <v>32</v>
      </c>
      <c r="B96" s="54" t="s">
        <v>191</v>
      </c>
      <c r="C96" s="29"/>
      <c r="D96" s="29"/>
    </row>
    <row r="97" spans="1:4" ht="12" customHeight="1">
      <c r="A97" s="23" t="s">
        <v>192</v>
      </c>
      <c r="B97" s="57" t="s">
        <v>193</v>
      </c>
      <c r="C97" s="29"/>
      <c r="D97" s="29"/>
    </row>
    <row r="98" spans="1:4" ht="12" customHeight="1">
      <c r="A98" s="23" t="s">
        <v>194</v>
      </c>
      <c r="B98" s="58" t="s">
        <v>195</v>
      </c>
      <c r="C98" s="29"/>
      <c r="D98" s="29"/>
    </row>
    <row r="99" spans="1:4" ht="12" customHeight="1">
      <c r="A99" s="23" t="s">
        <v>196</v>
      </c>
      <c r="B99" s="58" t="s">
        <v>197</v>
      </c>
      <c r="C99" s="29"/>
      <c r="D99" s="29"/>
    </row>
    <row r="100" spans="1:4" ht="12" customHeight="1">
      <c r="A100" s="23" t="s">
        <v>198</v>
      </c>
      <c r="B100" s="57" t="s">
        <v>199</v>
      </c>
      <c r="C100" s="29"/>
      <c r="D100" s="29"/>
    </row>
    <row r="101" spans="1:4" ht="12" customHeight="1">
      <c r="A101" s="23" t="s">
        <v>200</v>
      </c>
      <c r="B101" s="57" t="s">
        <v>201</v>
      </c>
      <c r="C101" s="29"/>
      <c r="D101" s="29"/>
    </row>
    <row r="102" spans="1:4" ht="12" customHeight="1">
      <c r="A102" s="23" t="s">
        <v>202</v>
      </c>
      <c r="B102" s="58" t="s">
        <v>203</v>
      </c>
      <c r="C102" s="29"/>
      <c r="D102" s="29"/>
    </row>
    <row r="103" spans="1:4" ht="12" customHeight="1">
      <c r="A103" s="59" t="s">
        <v>204</v>
      </c>
      <c r="B103" s="60" t="s">
        <v>205</v>
      </c>
      <c r="C103" s="29"/>
      <c r="D103" s="29"/>
    </row>
    <row r="104" spans="1:4" ht="12" customHeight="1">
      <c r="A104" s="23" t="s">
        <v>206</v>
      </c>
      <c r="B104" s="60" t="s">
        <v>207</v>
      </c>
      <c r="C104" s="29"/>
      <c r="D104" s="29"/>
    </row>
    <row r="105" spans="1:4" ht="12" customHeight="1" thickBot="1">
      <c r="A105" s="61" t="s">
        <v>208</v>
      </c>
      <c r="B105" s="62" t="s">
        <v>209</v>
      </c>
      <c r="C105" s="63">
        <v>4675</v>
      </c>
      <c r="D105" s="63">
        <v>4775</v>
      </c>
    </row>
    <row r="106" spans="1:4" ht="12" customHeight="1" thickBot="1">
      <c r="A106" s="16" t="s">
        <v>34</v>
      </c>
      <c r="B106" s="64" t="s">
        <v>210</v>
      </c>
      <c r="C106" s="18">
        <f>+C107+C109+C111</f>
        <v>0</v>
      </c>
      <c r="D106" s="18">
        <f>+D107+D109+D111</f>
        <v>24600</v>
      </c>
    </row>
    <row r="107" spans="1:4" ht="12" customHeight="1">
      <c r="A107" s="20" t="s">
        <v>36</v>
      </c>
      <c r="B107" s="54" t="s">
        <v>211</v>
      </c>
      <c r="C107" s="22"/>
      <c r="D107" s="22">
        <v>24600</v>
      </c>
    </row>
    <row r="108" spans="1:4" ht="12" customHeight="1">
      <c r="A108" s="20" t="s">
        <v>38</v>
      </c>
      <c r="B108" s="65" t="s">
        <v>212</v>
      </c>
      <c r="C108" s="22"/>
      <c r="D108" s="22"/>
    </row>
    <row r="109" spans="1:4" ht="12" customHeight="1">
      <c r="A109" s="20" t="s">
        <v>40</v>
      </c>
      <c r="B109" s="65" t="s">
        <v>213</v>
      </c>
      <c r="C109" s="25"/>
      <c r="D109" s="25"/>
    </row>
    <row r="110" spans="1:4" ht="12" customHeight="1">
      <c r="A110" s="20" t="s">
        <v>42</v>
      </c>
      <c r="B110" s="65" t="s">
        <v>214</v>
      </c>
      <c r="C110" s="66"/>
      <c r="D110" s="66"/>
    </row>
    <row r="111" spans="1:4" ht="12" customHeight="1">
      <c r="A111" s="20" t="s">
        <v>44</v>
      </c>
      <c r="B111" s="67" t="s">
        <v>215</v>
      </c>
      <c r="C111" s="66"/>
      <c r="D111" s="66"/>
    </row>
    <row r="112" spans="1:4" ht="12" customHeight="1">
      <c r="A112" s="20" t="s">
        <v>46</v>
      </c>
      <c r="B112" s="68" t="s">
        <v>216</v>
      </c>
      <c r="C112" s="66"/>
      <c r="D112" s="66"/>
    </row>
    <row r="113" spans="1:4" ht="12" customHeight="1">
      <c r="A113" s="20" t="s">
        <v>217</v>
      </c>
      <c r="B113" s="69" t="s">
        <v>218</v>
      </c>
      <c r="C113" s="66"/>
      <c r="D113" s="66"/>
    </row>
    <row r="114" spans="1:4" ht="15.75">
      <c r="A114" s="20" t="s">
        <v>219</v>
      </c>
      <c r="B114" s="58" t="s">
        <v>197</v>
      </c>
      <c r="C114" s="66"/>
      <c r="D114" s="66"/>
    </row>
    <row r="115" spans="1:4" ht="12" customHeight="1">
      <c r="A115" s="20" t="s">
        <v>220</v>
      </c>
      <c r="B115" s="58" t="s">
        <v>221</v>
      </c>
      <c r="C115" s="66"/>
      <c r="D115" s="66"/>
    </row>
    <row r="116" spans="1:4" ht="12" customHeight="1">
      <c r="A116" s="20" t="s">
        <v>222</v>
      </c>
      <c r="B116" s="58" t="s">
        <v>223</v>
      </c>
      <c r="C116" s="66"/>
      <c r="D116" s="66"/>
    </row>
    <row r="117" spans="1:4" ht="12" customHeight="1">
      <c r="A117" s="20" t="s">
        <v>224</v>
      </c>
      <c r="B117" s="58" t="s">
        <v>203</v>
      </c>
      <c r="C117" s="66"/>
      <c r="D117" s="66"/>
    </row>
    <row r="118" spans="1:4" ht="12" customHeight="1">
      <c r="A118" s="20" t="s">
        <v>225</v>
      </c>
      <c r="B118" s="58" t="s">
        <v>226</v>
      </c>
      <c r="C118" s="66"/>
      <c r="D118" s="66"/>
    </row>
    <row r="119" spans="1:4" ht="16.5" thickBot="1">
      <c r="A119" s="59" t="s">
        <v>227</v>
      </c>
      <c r="B119" s="58" t="s">
        <v>228</v>
      </c>
      <c r="C119" s="70"/>
      <c r="D119" s="70"/>
    </row>
    <row r="120" spans="1:4" ht="12" customHeight="1" thickBot="1">
      <c r="A120" s="16" t="s">
        <v>48</v>
      </c>
      <c r="B120" s="17" t="s">
        <v>229</v>
      </c>
      <c r="C120" s="18">
        <f>+C121+C122</f>
        <v>0</v>
      </c>
      <c r="D120" s="18"/>
    </row>
    <row r="121" spans="1:4" ht="12" customHeight="1">
      <c r="A121" s="20" t="s">
        <v>50</v>
      </c>
      <c r="B121" s="71" t="s">
        <v>230</v>
      </c>
      <c r="C121" s="22"/>
      <c r="D121" s="22"/>
    </row>
    <row r="122" spans="1:4" ht="12" customHeight="1" thickBot="1">
      <c r="A122" s="26" t="s">
        <v>52</v>
      </c>
      <c r="B122" s="65" t="s">
        <v>231</v>
      </c>
      <c r="C122" s="29"/>
      <c r="D122" s="29"/>
    </row>
    <row r="123" spans="1:4" ht="12" customHeight="1" thickBot="1">
      <c r="A123" s="16" t="s">
        <v>232</v>
      </c>
      <c r="B123" s="17" t="s">
        <v>233</v>
      </c>
      <c r="C123" s="18">
        <f>+C90+C106+C120</f>
        <v>94471</v>
      </c>
      <c r="D123" s="18">
        <f>+D90+D106+D120</f>
        <v>271081</v>
      </c>
    </row>
    <row r="124" spans="1:4" ht="12" customHeight="1" thickBot="1">
      <c r="A124" s="16" t="s">
        <v>76</v>
      </c>
      <c r="B124" s="17" t="s">
        <v>234</v>
      </c>
      <c r="C124" s="18">
        <f>+C125+C126+C127</f>
        <v>7400</v>
      </c>
      <c r="D124" s="18">
        <f>+D125+D126+D127</f>
        <v>5823</v>
      </c>
    </row>
    <row r="125" spans="1:4" ht="12" customHeight="1">
      <c r="A125" s="20" t="s">
        <v>78</v>
      </c>
      <c r="B125" s="71" t="s">
        <v>235</v>
      </c>
      <c r="C125" s="66"/>
      <c r="D125" s="66"/>
    </row>
    <row r="126" spans="1:4" ht="12" customHeight="1">
      <c r="A126" s="20" t="s">
        <v>80</v>
      </c>
      <c r="B126" s="71" t="s">
        <v>236</v>
      </c>
      <c r="C126" s="66">
        <v>7400</v>
      </c>
      <c r="D126" s="66">
        <v>5823</v>
      </c>
    </row>
    <row r="127" spans="1:4" ht="12" customHeight="1" thickBot="1">
      <c r="A127" s="59" t="s">
        <v>82</v>
      </c>
      <c r="B127" s="72" t="s">
        <v>237</v>
      </c>
      <c r="C127" s="66"/>
      <c r="D127" s="66"/>
    </row>
    <row r="128" spans="1:4" ht="12" customHeight="1" thickBot="1">
      <c r="A128" s="16" t="s">
        <v>98</v>
      </c>
      <c r="B128" s="17" t="s">
        <v>238</v>
      </c>
      <c r="C128" s="18">
        <f>+C129+C130+C131+C132</f>
        <v>0</v>
      </c>
      <c r="D128" s="18"/>
    </row>
    <row r="129" spans="1:4" ht="12" customHeight="1">
      <c r="A129" s="20" t="s">
        <v>100</v>
      </c>
      <c r="B129" s="71" t="s">
        <v>239</v>
      </c>
      <c r="C129" s="66"/>
      <c r="D129" s="66"/>
    </row>
    <row r="130" spans="1:4" ht="12" customHeight="1">
      <c r="A130" s="20" t="s">
        <v>102</v>
      </c>
      <c r="B130" s="71" t="s">
        <v>240</v>
      </c>
      <c r="C130" s="66"/>
      <c r="D130" s="66"/>
    </row>
    <row r="131" spans="1:4" ht="12" customHeight="1">
      <c r="A131" s="20" t="s">
        <v>104</v>
      </c>
      <c r="B131" s="71" t="s">
        <v>241</v>
      </c>
      <c r="C131" s="66"/>
      <c r="D131" s="66"/>
    </row>
    <row r="132" spans="1:4" ht="12" customHeight="1" thickBot="1">
      <c r="A132" s="59" t="s">
        <v>106</v>
      </c>
      <c r="B132" s="72" t="s">
        <v>242</v>
      </c>
      <c r="C132" s="66"/>
      <c r="D132" s="66"/>
    </row>
    <row r="133" spans="1:4" ht="12" customHeight="1" thickBot="1">
      <c r="A133" s="16" t="s">
        <v>243</v>
      </c>
      <c r="B133" s="17" t="s">
        <v>244</v>
      </c>
      <c r="C133" s="18">
        <f>+C134+C135+C136+C137</f>
        <v>0</v>
      </c>
      <c r="D133" s="18">
        <f>+D134+D135+D136+D137</f>
        <v>872</v>
      </c>
    </row>
    <row r="134" spans="1:4" ht="12" customHeight="1">
      <c r="A134" s="20" t="s">
        <v>112</v>
      </c>
      <c r="B134" s="71" t="s">
        <v>245</v>
      </c>
      <c r="C134" s="66"/>
      <c r="D134" s="66"/>
    </row>
    <row r="135" spans="1:4" ht="12" customHeight="1">
      <c r="A135" s="20" t="s">
        <v>114</v>
      </c>
      <c r="B135" s="71" t="s">
        <v>246</v>
      </c>
      <c r="C135" s="66"/>
      <c r="D135" s="66">
        <v>872</v>
      </c>
    </row>
    <row r="136" spans="1:4" ht="12" customHeight="1">
      <c r="A136" s="20" t="s">
        <v>116</v>
      </c>
      <c r="B136" s="71" t="s">
        <v>247</v>
      </c>
      <c r="C136" s="66"/>
      <c r="D136" s="66"/>
    </row>
    <row r="137" spans="1:4" ht="12" customHeight="1" thickBot="1">
      <c r="A137" s="59" t="s">
        <v>118</v>
      </c>
      <c r="B137" s="72" t="s">
        <v>248</v>
      </c>
      <c r="C137" s="66"/>
      <c r="D137" s="66"/>
    </row>
    <row r="138" spans="1:4" ht="12" customHeight="1" thickBot="1">
      <c r="A138" s="16" t="s">
        <v>120</v>
      </c>
      <c r="B138" s="17" t="s">
        <v>249</v>
      </c>
      <c r="C138" s="73">
        <f>+C139+C140+C141+C142</f>
        <v>0</v>
      </c>
      <c r="D138" s="73"/>
    </row>
    <row r="139" spans="1:4" ht="12" customHeight="1">
      <c r="A139" s="20" t="s">
        <v>122</v>
      </c>
      <c r="B139" s="71" t="s">
        <v>250</v>
      </c>
      <c r="C139" s="66"/>
      <c r="D139" s="66"/>
    </row>
    <row r="140" spans="1:4" ht="12" customHeight="1">
      <c r="A140" s="20" t="s">
        <v>124</v>
      </c>
      <c r="B140" s="71" t="s">
        <v>251</v>
      </c>
      <c r="C140" s="66"/>
      <c r="D140" s="66"/>
    </row>
    <row r="141" spans="1:4" ht="12" customHeight="1">
      <c r="A141" s="20" t="s">
        <v>126</v>
      </c>
      <c r="B141" s="71" t="s">
        <v>252</v>
      </c>
      <c r="C141" s="66"/>
      <c r="D141" s="66"/>
    </row>
    <row r="142" spans="1:4" ht="12" customHeight="1" thickBot="1">
      <c r="A142" s="20" t="s">
        <v>128</v>
      </c>
      <c r="B142" s="71" t="s">
        <v>253</v>
      </c>
      <c r="C142" s="66"/>
      <c r="D142" s="66"/>
    </row>
    <row r="143" spans="1:9" ht="15" customHeight="1" thickBot="1">
      <c r="A143" s="16" t="s">
        <v>130</v>
      </c>
      <c r="B143" s="17" t="s">
        <v>254</v>
      </c>
      <c r="C143" s="74">
        <f>+C124+C128+C133+C138</f>
        <v>7400</v>
      </c>
      <c r="D143" s="74">
        <f>+D124+D128+D133+D138</f>
        <v>6695</v>
      </c>
      <c r="F143" s="75"/>
      <c r="G143" s="76"/>
      <c r="H143" s="76"/>
      <c r="I143" s="76"/>
    </row>
    <row r="144" spans="1:4" s="19" customFormat="1" ht="12.75" customHeight="1" thickBot="1">
      <c r="A144" s="77" t="s">
        <v>255</v>
      </c>
      <c r="B144" s="78" t="s">
        <v>256</v>
      </c>
      <c r="C144" s="74">
        <f>+C123+C143</f>
        <v>101871</v>
      </c>
      <c r="D144" s="74">
        <f>+D123+D143</f>
        <v>277776</v>
      </c>
    </row>
    <row r="145" ht="7.5" customHeight="1">
      <c r="D145" s="6"/>
    </row>
    <row r="146" spans="1:4" ht="15.75">
      <c r="A146" s="306" t="s">
        <v>257</v>
      </c>
      <c r="B146" s="306"/>
      <c r="C146" s="306"/>
      <c r="D146" s="302"/>
    </row>
    <row r="147" spans="1:4" ht="15" customHeight="1" thickBot="1">
      <c r="A147" s="307" t="s">
        <v>258</v>
      </c>
      <c r="B147" s="307"/>
      <c r="C147" s="8" t="s">
        <v>16</v>
      </c>
      <c r="D147" s="8"/>
    </row>
    <row r="148" spans="1:4" ht="13.5" customHeight="1" thickBot="1">
      <c r="A148" s="16">
        <v>1</v>
      </c>
      <c r="B148" s="64" t="s">
        <v>259</v>
      </c>
      <c r="C148" s="18">
        <f>+C60-C123</f>
        <v>0</v>
      </c>
      <c r="D148" s="18"/>
    </row>
    <row r="149" spans="1:4" ht="27.75" customHeight="1" thickBot="1">
      <c r="A149" s="16" t="s">
        <v>34</v>
      </c>
      <c r="B149" s="64" t="s">
        <v>260</v>
      </c>
      <c r="C149" s="18">
        <f>+C83-C143</f>
        <v>0</v>
      </c>
      <c r="D149" s="18"/>
    </row>
  </sheetData>
  <sheetProtection selectLockedCells="1" selectUnlockedCell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5" right="0.7875" top="1.44375" bottom="0.8659722222222223" header="0.7875" footer="0.5118055555555555"/>
  <pageSetup horizontalDpi="300" verticalDpi="300" orientation="portrait" paperSize="9" scale="60"/>
  <headerFooter alignWithMargins="0">
    <oddHeader>&amp;C&amp;"Times New Roman CE,Félkövér"&amp;12Szabadhídvég Község Önkormányzat
2015. ÉVI KÖLTSÉGVETÉSÉNEK ÖSSZEVONT MÉRLEGE&amp;R&amp;"Times New Roman CE,Félkövér dőlt"&amp;11 1.1. melléklet a ..../2015. (......) önkormányzati rendelethez</oddHeader>
  </headerFooter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3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54.625" style="79" bestFit="1" customWidth="1"/>
    <col min="2" max="2" width="55.125" style="80" customWidth="1"/>
    <col min="3" max="3" width="16.375" style="79" customWidth="1"/>
    <col min="4" max="4" width="55.125" style="79" customWidth="1"/>
    <col min="5" max="5" width="16.375" style="79" customWidth="1"/>
    <col min="6" max="6" width="18.50390625" style="79" bestFit="1" customWidth="1"/>
    <col min="7" max="16384" width="9.375" style="79" customWidth="1"/>
  </cols>
  <sheetData>
    <row r="1" spans="1:7" ht="39.75" customHeight="1">
      <c r="A1" s="311" t="s">
        <v>261</v>
      </c>
      <c r="B1" s="311"/>
      <c r="C1" s="311"/>
      <c r="D1" s="311"/>
      <c r="E1" s="311"/>
      <c r="F1" s="303"/>
      <c r="G1" s="312" t="s">
        <v>447</v>
      </c>
    </row>
    <row r="2" spans="1:7" ht="14.25" thickBot="1">
      <c r="A2" s="80"/>
      <c r="B2" s="79"/>
      <c r="E2"/>
      <c r="F2" s="81" t="s">
        <v>262</v>
      </c>
      <c r="G2" s="312"/>
    </row>
    <row r="3" spans="1:7" ht="18" customHeight="1" thickBot="1">
      <c r="A3" s="314" t="s">
        <v>263</v>
      </c>
      <c r="B3" s="314"/>
      <c r="C3" s="314"/>
      <c r="D3" s="313" t="s">
        <v>264</v>
      </c>
      <c r="E3" s="313"/>
      <c r="F3" s="313"/>
      <c r="G3" s="312"/>
    </row>
    <row r="4" spans="1:7" s="85" customFormat="1" ht="35.25" customHeight="1" thickBot="1">
      <c r="A4" s="82" t="s">
        <v>265</v>
      </c>
      <c r="B4" s="83" t="s">
        <v>19</v>
      </c>
      <c r="C4" s="83" t="s">
        <v>446</v>
      </c>
      <c r="D4" s="82" t="s">
        <v>265</v>
      </c>
      <c r="E4" s="84" t="s">
        <v>19</v>
      </c>
      <c r="F4" s="83" t="s">
        <v>446</v>
      </c>
      <c r="G4" s="312"/>
    </row>
    <row r="5" spans="1:7" s="90" customFormat="1" ht="12" customHeight="1" thickBot="1">
      <c r="A5" s="87">
        <v>2</v>
      </c>
      <c r="B5" s="88" t="s">
        <v>48</v>
      </c>
      <c r="C5" s="88"/>
      <c r="D5" s="87" t="s">
        <v>232</v>
      </c>
      <c r="E5" s="89" t="s">
        <v>76</v>
      </c>
      <c r="F5" s="89"/>
      <c r="G5" s="312"/>
    </row>
    <row r="6" spans="1:7" ht="12.75" customHeight="1">
      <c r="A6" s="92" t="s">
        <v>266</v>
      </c>
      <c r="B6" s="93">
        <v>44380</v>
      </c>
      <c r="C6" s="93">
        <v>44380</v>
      </c>
      <c r="D6" s="92" t="s">
        <v>267</v>
      </c>
      <c r="E6" s="94">
        <v>55549</v>
      </c>
      <c r="F6" s="94">
        <v>147895</v>
      </c>
      <c r="G6" s="312"/>
    </row>
    <row r="7" spans="1:7" ht="12.75" customHeight="1">
      <c r="A7" s="96" t="s">
        <v>268</v>
      </c>
      <c r="B7" s="97">
        <v>31066</v>
      </c>
      <c r="C7" s="97">
        <v>168323</v>
      </c>
      <c r="D7" s="96" t="s">
        <v>186</v>
      </c>
      <c r="E7" s="98">
        <v>11072</v>
      </c>
      <c r="F7" s="98">
        <v>23354</v>
      </c>
      <c r="G7" s="312"/>
    </row>
    <row r="8" spans="1:7" ht="12.75" customHeight="1">
      <c r="A8" s="96" t="s">
        <v>269</v>
      </c>
      <c r="B8" s="97"/>
      <c r="C8" s="97"/>
      <c r="D8" s="96" t="s">
        <v>270</v>
      </c>
      <c r="E8" s="98">
        <v>16710</v>
      </c>
      <c r="F8" s="98">
        <v>63982</v>
      </c>
      <c r="G8" s="312"/>
    </row>
    <row r="9" spans="1:7" ht="12.75" customHeight="1">
      <c r="A9" s="96" t="s">
        <v>271</v>
      </c>
      <c r="B9" s="97">
        <v>10000</v>
      </c>
      <c r="C9" s="97">
        <v>10000</v>
      </c>
      <c r="D9" s="96" t="s">
        <v>188</v>
      </c>
      <c r="E9" s="98">
        <v>6465</v>
      </c>
      <c r="F9" s="98">
        <v>6475</v>
      </c>
      <c r="G9" s="312"/>
    </row>
    <row r="10" spans="1:7" ht="12.75" customHeight="1">
      <c r="A10" s="99" t="s">
        <v>272</v>
      </c>
      <c r="B10" s="97"/>
      <c r="C10" s="97"/>
      <c r="D10" s="96" t="s">
        <v>190</v>
      </c>
      <c r="E10" s="98">
        <v>4675</v>
      </c>
      <c r="F10" s="98">
        <v>5647</v>
      </c>
      <c r="G10" s="312"/>
    </row>
    <row r="11" spans="1:7" ht="12.75" customHeight="1">
      <c r="A11" s="96" t="s">
        <v>273</v>
      </c>
      <c r="B11" s="100"/>
      <c r="C11" s="100"/>
      <c r="D11" s="96" t="s">
        <v>274</v>
      </c>
      <c r="E11" s="98"/>
      <c r="F11" s="98"/>
      <c r="G11" s="312"/>
    </row>
    <row r="12" spans="1:7" ht="12.75" customHeight="1">
      <c r="A12" s="96" t="s">
        <v>97</v>
      </c>
      <c r="B12" s="97">
        <v>9025</v>
      </c>
      <c r="C12" s="97">
        <v>23073</v>
      </c>
      <c r="D12" s="101"/>
      <c r="E12" s="98"/>
      <c r="F12" s="98"/>
      <c r="G12" s="312"/>
    </row>
    <row r="13" spans="1:7" ht="12.75" customHeight="1">
      <c r="A13" s="101"/>
      <c r="B13" s="97"/>
      <c r="C13" s="97"/>
      <c r="D13" s="101"/>
      <c r="E13" s="98"/>
      <c r="F13" s="98"/>
      <c r="G13" s="312"/>
    </row>
    <row r="14" spans="1:7" ht="12.75" customHeight="1">
      <c r="A14" s="102"/>
      <c r="B14" s="100"/>
      <c r="C14" s="100"/>
      <c r="D14" s="101"/>
      <c r="E14" s="98"/>
      <c r="F14" s="98"/>
      <c r="G14" s="312"/>
    </row>
    <row r="15" spans="1:7" ht="12.75" customHeight="1">
      <c r="A15" s="101"/>
      <c r="B15" s="97"/>
      <c r="C15" s="97"/>
      <c r="D15" s="101"/>
      <c r="E15" s="98"/>
      <c r="F15" s="98"/>
      <c r="G15" s="312"/>
    </row>
    <row r="16" spans="1:7" ht="12.75" customHeight="1">
      <c r="A16" s="101"/>
      <c r="B16" s="97"/>
      <c r="C16" s="97"/>
      <c r="D16" s="101"/>
      <c r="E16" s="98"/>
      <c r="F16" s="98"/>
      <c r="G16" s="312"/>
    </row>
    <row r="17" spans="1:7" ht="12.75" customHeight="1" thickBot="1">
      <c r="A17" s="103"/>
      <c r="B17" s="104"/>
      <c r="C17" s="104"/>
      <c r="D17" s="101"/>
      <c r="E17" s="105"/>
      <c r="F17" s="105"/>
      <c r="G17" s="312"/>
    </row>
    <row r="18" spans="1:7" ht="15.75" customHeight="1" thickBot="1">
      <c r="A18" s="107" t="s">
        <v>278</v>
      </c>
      <c r="B18" s="108">
        <f>+B6+B7+B9+B10+B12+B13+B14+B15+B16+B17</f>
        <v>94471</v>
      </c>
      <c r="C18" s="108">
        <f>+C6+C7+C9+C10+C12+C13+C14+C15+C16+C17</f>
        <v>245776</v>
      </c>
      <c r="D18" s="107" t="s">
        <v>279</v>
      </c>
      <c r="E18" s="109">
        <f>SUM(E6:E17)</f>
        <v>94471</v>
      </c>
      <c r="F18" s="109">
        <f>SUM(F6:F17)</f>
        <v>247353</v>
      </c>
      <c r="G18" s="312"/>
    </row>
    <row r="19" spans="1:7" ht="12.75" customHeight="1">
      <c r="A19" s="111" t="s">
        <v>281</v>
      </c>
      <c r="B19" s="112">
        <f>+B20+B21+B22+B23</f>
        <v>7400</v>
      </c>
      <c r="C19" s="112">
        <f>+C20+C21+C22+C23</f>
        <v>7400</v>
      </c>
      <c r="D19" s="96" t="s">
        <v>282</v>
      </c>
      <c r="E19" s="113"/>
      <c r="F19" s="113"/>
      <c r="G19" s="312"/>
    </row>
    <row r="20" spans="1:7" ht="12.75" customHeight="1">
      <c r="A20" s="96" t="s">
        <v>284</v>
      </c>
      <c r="B20" s="97"/>
      <c r="C20" s="97"/>
      <c r="D20" s="96" t="s">
        <v>285</v>
      </c>
      <c r="E20" s="98">
        <v>7400</v>
      </c>
      <c r="F20" s="98">
        <v>5823</v>
      </c>
      <c r="G20" s="312"/>
    </row>
    <row r="21" spans="1:7" ht="12.75" customHeight="1">
      <c r="A21" s="96" t="s">
        <v>287</v>
      </c>
      <c r="B21" s="97"/>
      <c r="C21" s="97"/>
      <c r="D21" s="96" t="s">
        <v>288</v>
      </c>
      <c r="E21" s="98"/>
      <c r="F21" s="98"/>
      <c r="G21" s="312"/>
    </row>
    <row r="22" spans="1:7" ht="12.75" customHeight="1">
      <c r="A22" s="96" t="s">
        <v>290</v>
      </c>
      <c r="B22" s="97"/>
      <c r="C22" s="97"/>
      <c r="D22" s="96" t="s">
        <v>291</v>
      </c>
      <c r="E22" s="98"/>
      <c r="F22" s="98"/>
      <c r="G22" s="312"/>
    </row>
    <row r="23" spans="1:7" ht="12.75" customHeight="1">
      <c r="A23" s="96" t="s">
        <v>293</v>
      </c>
      <c r="B23" s="97">
        <v>7400</v>
      </c>
      <c r="C23" s="97">
        <v>7400</v>
      </c>
      <c r="D23" s="111" t="s">
        <v>294</v>
      </c>
      <c r="E23" s="98"/>
      <c r="F23" s="98"/>
      <c r="G23" s="312"/>
    </row>
    <row r="24" spans="1:7" ht="12.75" customHeight="1">
      <c r="A24" s="96" t="s">
        <v>296</v>
      </c>
      <c r="B24" s="114">
        <f>+B25+B26</f>
        <v>0</v>
      </c>
      <c r="C24" s="114"/>
      <c r="D24" s="96" t="s">
        <v>297</v>
      </c>
      <c r="E24" s="98"/>
      <c r="F24" s="98"/>
      <c r="G24" s="312"/>
    </row>
    <row r="25" spans="1:7" ht="12.75" customHeight="1">
      <c r="A25" s="111" t="s">
        <v>299</v>
      </c>
      <c r="B25" s="115"/>
      <c r="C25" s="115"/>
      <c r="D25" s="92" t="s">
        <v>300</v>
      </c>
      <c r="E25" s="113"/>
      <c r="F25" s="113"/>
      <c r="G25" s="312"/>
    </row>
    <row r="26" spans="1:7" ht="12.75" customHeight="1" thickBot="1">
      <c r="A26" s="96" t="s">
        <v>302</v>
      </c>
      <c r="B26" s="97"/>
      <c r="C26" s="97"/>
      <c r="D26" s="101"/>
      <c r="E26" s="98"/>
      <c r="F26" s="98"/>
      <c r="G26" s="312"/>
    </row>
    <row r="27" spans="1:7" ht="15.75" customHeight="1" thickBot="1">
      <c r="A27" s="107" t="s">
        <v>304</v>
      </c>
      <c r="B27" s="108">
        <f>+B19+B24</f>
        <v>7400</v>
      </c>
      <c r="C27" s="108">
        <f>+C19+C24</f>
        <v>7400</v>
      </c>
      <c r="D27" s="107" t="s">
        <v>305</v>
      </c>
      <c r="E27" s="109">
        <f>SUM(E19:E26)</f>
        <v>7400</v>
      </c>
      <c r="F27" s="109">
        <f>SUM(F19:F26)</f>
        <v>5823</v>
      </c>
      <c r="G27" s="312"/>
    </row>
    <row r="28" spans="1:7" ht="13.5" thickBot="1">
      <c r="A28" s="116" t="s">
        <v>307</v>
      </c>
      <c r="B28" s="117">
        <f>+B18+B27</f>
        <v>101871</v>
      </c>
      <c r="C28" s="117">
        <f>+C18+C27</f>
        <v>253176</v>
      </c>
      <c r="D28" s="116" t="s">
        <v>308</v>
      </c>
      <c r="E28" s="117">
        <f>+E18+E27</f>
        <v>101871</v>
      </c>
      <c r="F28" s="117">
        <f>+F18+F27</f>
        <v>253176</v>
      </c>
      <c r="G28" s="312"/>
    </row>
    <row r="29" spans="1:7" ht="13.5" thickBot="1">
      <c r="A29" s="116" t="s">
        <v>310</v>
      </c>
      <c r="B29" s="117" t="str">
        <f>IF(B18-E18&lt;0,E18-B18,"-")</f>
        <v>-</v>
      </c>
      <c r="C29" s="117"/>
      <c r="D29" s="116" t="s">
        <v>311</v>
      </c>
      <c r="E29" s="117" t="str">
        <f>IF(B18-E18&gt;0,B18-E18,"-")</f>
        <v>-</v>
      </c>
      <c r="F29" s="117"/>
      <c r="G29" s="312"/>
    </row>
    <row r="30" spans="1:7" ht="13.5" thickBot="1">
      <c r="A30" s="116" t="s">
        <v>313</v>
      </c>
      <c r="B30" s="117" t="str">
        <f>IF(B18+B19-E28&lt;0,E28-(B18+B19),"-")</f>
        <v>-</v>
      </c>
      <c r="C30" s="117"/>
      <c r="D30" s="116" t="s">
        <v>314</v>
      </c>
      <c r="E30" s="117" t="str">
        <f>IF(B18+B19-E28&gt;0,B18+B19-E28,"-")</f>
        <v>-</v>
      </c>
      <c r="F30" s="117"/>
      <c r="G30" s="312"/>
    </row>
    <row r="31" spans="1:4" ht="18.75">
      <c r="A31" s="310"/>
      <c r="B31" s="310"/>
      <c r="C31" s="310"/>
      <c r="D31" s="310"/>
    </row>
  </sheetData>
  <sheetProtection selectLockedCells="1" selectUnlockedCells="1"/>
  <mergeCells count="5">
    <mergeCell ref="G1:G30"/>
    <mergeCell ref="A3:C3"/>
    <mergeCell ref="D3:F3"/>
    <mergeCell ref="A31:D31"/>
    <mergeCell ref="A1:E1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SheetLayoutView="115" workbookViewId="0" topLeftCell="A1">
      <selection activeCell="C10" sqref="C10"/>
    </sheetView>
  </sheetViews>
  <sheetFormatPr defaultColWidth="9.00390625" defaultRowHeight="12.75"/>
  <cols>
    <col min="1" max="1" width="6.875" style="79" customWidth="1"/>
    <col min="2" max="2" width="55.125" style="80" customWidth="1"/>
    <col min="3" max="3" width="16.375" style="79" customWidth="1"/>
    <col min="4" max="4" width="55.125" style="79" customWidth="1"/>
    <col min="5" max="5" width="16.375" style="79" customWidth="1"/>
    <col min="6" max="6" width="8.125" style="79" customWidth="1"/>
    <col min="7" max="7" width="17.125" style="79" bestFit="1" customWidth="1"/>
    <col min="8" max="16384" width="9.375" style="79" customWidth="1"/>
  </cols>
  <sheetData>
    <row r="1" spans="2:8" ht="31.5" customHeight="1">
      <c r="B1" s="311" t="s">
        <v>315</v>
      </c>
      <c r="C1" s="311"/>
      <c r="D1" s="311"/>
      <c r="E1" s="311"/>
      <c r="F1" s="311"/>
      <c r="G1" s="303"/>
      <c r="H1" s="312" t="s">
        <v>448</v>
      </c>
    </row>
    <row r="2" spans="6:8" ht="14.25" thickBot="1">
      <c r="F2"/>
      <c r="G2" s="81" t="s">
        <v>262</v>
      </c>
      <c r="H2" s="312"/>
    </row>
    <row r="3" spans="1:8" ht="13.5" customHeight="1" thickBot="1">
      <c r="A3" s="313" t="s">
        <v>17</v>
      </c>
      <c r="B3" s="314" t="s">
        <v>263</v>
      </c>
      <c r="C3" s="314"/>
      <c r="D3" s="314"/>
      <c r="E3" s="313" t="s">
        <v>264</v>
      </c>
      <c r="F3" s="313"/>
      <c r="G3" s="313"/>
      <c r="H3" s="312"/>
    </row>
    <row r="4" spans="1:8" s="85" customFormat="1" ht="72.75" thickBot="1">
      <c r="A4" s="313"/>
      <c r="B4" s="82" t="s">
        <v>265</v>
      </c>
      <c r="C4" s="83" t="s">
        <v>19</v>
      </c>
      <c r="D4" s="83" t="s">
        <v>446</v>
      </c>
      <c r="E4" s="82" t="s">
        <v>265</v>
      </c>
      <c r="F4" s="83" t="s">
        <v>19</v>
      </c>
      <c r="G4" s="83" t="s">
        <v>446</v>
      </c>
      <c r="H4" s="312"/>
    </row>
    <row r="5" spans="1:8" s="85" customFormat="1" ht="13.5" thickBot="1">
      <c r="A5" s="86">
        <v>1</v>
      </c>
      <c r="B5" s="87">
        <v>2</v>
      </c>
      <c r="C5" s="88">
        <v>3</v>
      </c>
      <c r="D5" s="88"/>
      <c r="E5" s="87">
        <v>4</v>
      </c>
      <c r="F5" s="89">
        <v>5</v>
      </c>
      <c r="G5" s="89"/>
      <c r="H5" s="312"/>
    </row>
    <row r="6" spans="1:8" ht="12.75" customHeight="1">
      <c r="A6" s="91" t="s">
        <v>20</v>
      </c>
      <c r="B6" s="92" t="s">
        <v>316</v>
      </c>
      <c r="C6" s="93"/>
      <c r="D6" s="93">
        <v>24233</v>
      </c>
      <c r="E6" s="92" t="s">
        <v>211</v>
      </c>
      <c r="F6" s="94"/>
      <c r="G6" s="94">
        <v>24433</v>
      </c>
      <c r="H6" s="312"/>
    </row>
    <row r="7" spans="1:8" ht="45">
      <c r="A7" s="95" t="s">
        <v>34</v>
      </c>
      <c r="B7" s="96" t="s">
        <v>317</v>
      </c>
      <c r="C7" s="97"/>
      <c r="D7" s="97"/>
      <c r="E7" s="96" t="s">
        <v>318</v>
      </c>
      <c r="F7" s="98"/>
      <c r="G7" s="98"/>
      <c r="H7" s="312"/>
    </row>
    <row r="8" spans="1:8" ht="12.75">
      <c r="A8" s="95" t="s">
        <v>48</v>
      </c>
      <c r="B8" s="96" t="s">
        <v>319</v>
      </c>
      <c r="C8" s="97"/>
      <c r="D8" s="97">
        <v>200</v>
      </c>
      <c r="E8" s="96" t="s">
        <v>213</v>
      </c>
      <c r="F8" s="98"/>
      <c r="G8" s="98"/>
      <c r="H8" s="312"/>
    </row>
    <row r="9" spans="1:8" ht="45">
      <c r="A9" s="95" t="s">
        <v>232</v>
      </c>
      <c r="B9" s="96" t="s">
        <v>320</v>
      </c>
      <c r="C9" s="97"/>
      <c r="D9" s="97"/>
      <c r="E9" s="96" t="s">
        <v>321</v>
      </c>
      <c r="F9" s="98"/>
      <c r="G9" s="98"/>
      <c r="H9" s="312"/>
    </row>
    <row r="10" spans="1:8" ht="33.75">
      <c r="A10" s="95" t="s">
        <v>76</v>
      </c>
      <c r="B10" s="96" t="s">
        <v>322</v>
      </c>
      <c r="C10" s="97"/>
      <c r="D10" s="97"/>
      <c r="E10" s="96" t="s">
        <v>215</v>
      </c>
      <c r="F10" s="98"/>
      <c r="G10" s="98"/>
      <c r="H10" s="312"/>
    </row>
    <row r="11" spans="1:8" ht="12.75">
      <c r="A11" s="95" t="s">
        <v>98</v>
      </c>
      <c r="B11" s="96" t="s">
        <v>323</v>
      </c>
      <c r="C11" s="100"/>
      <c r="D11" s="100"/>
      <c r="E11" s="101"/>
      <c r="F11" s="98"/>
      <c r="G11" s="98"/>
      <c r="H11" s="312"/>
    </row>
    <row r="12" spans="1:8" ht="12.75" customHeight="1">
      <c r="A12" s="95" t="s">
        <v>243</v>
      </c>
      <c r="B12" s="101"/>
      <c r="C12" s="97"/>
      <c r="D12" s="97"/>
      <c r="E12" s="101"/>
      <c r="F12" s="98"/>
      <c r="G12" s="98"/>
      <c r="H12" s="312"/>
    </row>
    <row r="13" spans="1:8" ht="12.75" customHeight="1">
      <c r="A13" s="95" t="s">
        <v>120</v>
      </c>
      <c r="B13" s="101"/>
      <c r="C13" s="97"/>
      <c r="D13" s="97"/>
      <c r="E13" s="101"/>
      <c r="F13" s="98"/>
      <c r="G13" s="98"/>
      <c r="H13" s="312"/>
    </row>
    <row r="14" spans="1:8" ht="12.75" customHeight="1">
      <c r="A14" s="95" t="s">
        <v>130</v>
      </c>
      <c r="B14" s="101"/>
      <c r="C14" s="100"/>
      <c r="D14" s="100"/>
      <c r="E14" s="101"/>
      <c r="F14" s="98"/>
      <c r="G14" s="98"/>
      <c r="H14" s="312"/>
    </row>
    <row r="15" spans="1:8" ht="12.75">
      <c r="A15" s="95" t="s">
        <v>255</v>
      </c>
      <c r="B15" s="101"/>
      <c r="C15" s="100"/>
      <c r="D15" s="100"/>
      <c r="E15" s="101"/>
      <c r="F15" s="98"/>
      <c r="G15" s="98"/>
      <c r="H15" s="312"/>
    </row>
    <row r="16" spans="1:8" ht="12.75" customHeight="1" thickBot="1">
      <c r="A16" s="110" t="s">
        <v>275</v>
      </c>
      <c r="B16" s="118"/>
      <c r="C16" s="119"/>
      <c r="D16" s="119"/>
      <c r="E16" s="111" t="s">
        <v>274</v>
      </c>
      <c r="F16" s="113"/>
      <c r="G16" s="113"/>
      <c r="H16" s="312"/>
    </row>
    <row r="17" spans="1:8" ht="53.25" thickBot="1">
      <c r="A17" s="106" t="s">
        <v>276</v>
      </c>
      <c r="B17" s="107" t="s">
        <v>324</v>
      </c>
      <c r="C17" s="108">
        <f>+C6+C8+C9+C11+C12+C13+C14+C15+C16</f>
        <v>0</v>
      </c>
      <c r="D17" s="108">
        <f>+D6+D8+D9+D11+D12+D13+D14+D15+D16</f>
        <v>24433</v>
      </c>
      <c r="E17" s="107" t="s">
        <v>325</v>
      </c>
      <c r="F17" s="109">
        <f>+F6+F8+F10+F11+F12+F13+F14+F15+F16</f>
        <v>0</v>
      </c>
      <c r="G17" s="109">
        <f>+G6+G8+G10+G11+G12+G13+G14+G15+G16</f>
        <v>24433</v>
      </c>
      <c r="H17" s="312"/>
    </row>
    <row r="18" spans="1:8" ht="33.75">
      <c r="A18" s="91" t="s">
        <v>277</v>
      </c>
      <c r="B18" s="120" t="s">
        <v>326</v>
      </c>
      <c r="C18" s="121">
        <f>+C19+C20+C21+C22+C23</f>
        <v>0</v>
      </c>
      <c r="D18" s="121"/>
      <c r="E18" s="96" t="s">
        <v>282</v>
      </c>
      <c r="F18" s="94"/>
      <c r="G18" s="94"/>
      <c r="H18" s="312"/>
    </row>
    <row r="19" spans="1:8" ht="22.5">
      <c r="A19" s="95" t="s">
        <v>280</v>
      </c>
      <c r="B19" s="122" t="s">
        <v>327</v>
      </c>
      <c r="C19" s="97"/>
      <c r="D19" s="97"/>
      <c r="E19" s="96" t="s">
        <v>328</v>
      </c>
      <c r="F19" s="98"/>
      <c r="G19" s="98"/>
      <c r="H19" s="312"/>
    </row>
    <row r="20" spans="1:8" ht="33.75">
      <c r="A20" s="91" t="s">
        <v>283</v>
      </c>
      <c r="B20" s="122" t="s">
        <v>329</v>
      </c>
      <c r="C20" s="97"/>
      <c r="D20" s="97"/>
      <c r="E20" s="96" t="s">
        <v>288</v>
      </c>
      <c r="F20" s="98"/>
      <c r="G20" s="98"/>
      <c r="H20" s="312"/>
    </row>
    <row r="21" spans="1:8" ht="33.75">
      <c r="A21" s="95" t="s">
        <v>286</v>
      </c>
      <c r="B21" s="122" t="s">
        <v>330</v>
      </c>
      <c r="C21" s="97"/>
      <c r="D21" s="97"/>
      <c r="E21" s="96" t="s">
        <v>291</v>
      </c>
      <c r="F21" s="98"/>
      <c r="G21" s="98"/>
      <c r="H21" s="312"/>
    </row>
    <row r="22" spans="1:8" ht="22.5">
      <c r="A22" s="91" t="s">
        <v>289</v>
      </c>
      <c r="B22" s="122" t="s">
        <v>331</v>
      </c>
      <c r="C22" s="97"/>
      <c r="D22" s="97"/>
      <c r="E22" s="111" t="s">
        <v>294</v>
      </c>
      <c r="F22" s="98"/>
      <c r="G22" s="98"/>
      <c r="H22" s="312"/>
    </row>
    <row r="23" spans="1:8" ht="45">
      <c r="A23" s="95" t="s">
        <v>292</v>
      </c>
      <c r="B23" s="123" t="s">
        <v>332</v>
      </c>
      <c r="C23" s="97"/>
      <c r="D23" s="97"/>
      <c r="E23" s="96" t="s">
        <v>333</v>
      </c>
      <c r="F23" s="98"/>
      <c r="G23" s="98"/>
      <c r="H23" s="312"/>
    </row>
    <row r="24" spans="1:8" ht="12.75">
      <c r="A24" s="91" t="s">
        <v>295</v>
      </c>
      <c r="B24" s="124" t="s">
        <v>334</v>
      </c>
      <c r="C24" s="114">
        <f>+C25+C26+C27+C28+C29</f>
        <v>0</v>
      </c>
      <c r="D24" s="114"/>
      <c r="E24" s="92" t="s">
        <v>300</v>
      </c>
      <c r="F24" s="98"/>
      <c r="G24" s="98"/>
      <c r="H24" s="312"/>
    </row>
    <row r="25" spans="1:8" ht="22.5">
      <c r="A25" s="95" t="s">
        <v>298</v>
      </c>
      <c r="B25" s="123" t="s">
        <v>335</v>
      </c>
      <c r="C25" s="97"/>
      <c r="D25" s="97"/>
      <c r="E25" s="92" t="s">
        <v>336</v>
      </c>
      <c r="F25" s="98"/>
      <c r="G25" s="98"/>
      <c r="H25" s="312"/>
    </row>
    <row r="26" spans="1:8" ht="12.75">
      <c r="A26" s="91" t="s">
        <v>301</v>
      </c>
      <c r="B26" s="123" t="s">
        <v>337</v>
      </c>
      <c r="C26" s="97"/>
      <c r="D26" s="97"/>
      <c r="E26" s="125"/>
      <c r="F26" s="98"/>
      <c r="G26" s="98"/>
      <c r="H26" s="312"/>
    </row>
    <row r="27" spans="1:8" ht="12.75">
      <c r="A27" s="95" t="s">
        <v>303</v>
      </c>
      <c r="B27" s="122" t="s">
        <v>338</v>
      </c>
      <c r="C27" s="97"/>
      <c r="D27" s="97"/>
      <c r="E27" s="125"/>
      <c r="F27" s="98"/>
      <c r="G27" s="98"/>
      <c r="H27" s="312"/>
    </row>
    <row r="28" spans="1:8" ht="12.75">
      <c r="A28" s="91" t="s">
        <v>306</v>
      </c>
      <c r="B28" s="126" t="s">
        <v>339</v>
      </c>
      <c r="C28" s="97"/>
      <c r="D28" s="97"/>
      <c r="E28" s="101"/>
      <c r="F28" s="98"/>
      <c r="G28" s="98"/>
      <c r="H28" s="312"/>
    </row>
    <row r="29" spans="1:8" ht="13.5" thickBot="1">
      <c r="A29" s="95" t="s">
        <v>309</v>
      </c>
      <c r="B29" s="127" t="s">
        <v>340</v>
      </c>
      <c r="C29" s="97"/>
      <c r="D29" s="97"/>
      <c r="E29" s="125"/>
      <c r="F29" s="98"/>
      <c r="G29" s="98"/>
      <c r="H29" s="312"/>
    </row>
    <row r="30" spans="1:8" ht="63.75" thickBot="1">
      <c r="A30" s="106" t="s">
        <v>312</v>
      </c>
      <c r="B30" s="107" t="s">
        <v>341</v>
      </c>
      <c r="C30" s="108">
        <f>+C18+C24</f>
        <v>0</v>
      </c>
      <c r="D30" s="108"/>
      <c r="E30" s="107" t="s">
        <v>342</v>
      </c>
      <c r="F30" s="109">
        <f>SUM(F18:F29)</f>
        <v>0</v>
      </c>
      <c r="G30" s="109"/>
      <c r="H30" s="312"/>
    </row>
    <row r="31" spans="1:8" ht="39" thickBot="1">
      <c r="A31" s="106" t="s">
        <v>343</v>
      </c>
      <c r="B31" s="116" t="s">
        <v>344</v>
      </c>
      <c r="C31" s="117">
        <f>+C17+C30</f>
        <v>0</v>
      </c>
      <c r="D31" s="117">
        <f>+D17+D30</f>
        <v>24433</v>
      </c>
      <c r="E31" s="116" t="s">
        <v>345</v>
      </c>
      <c r="F31" s="117">
        <f>+F17+F30</f>
        <v>0</v>
      </c>
      <c r="G31" s="117">
        <f>+G17+G30</f>
        <v>24433</v>
      </c>
      <c r="H31" s="312"/>
    </row>
    <row r="32" spans="1:8" ht="26.25" thickBot="1">
      <c r="A32" s="106" t="s">
        <v>346</v>
      </c>
      <c r="B32" s="116" t="s">
        <v>310</v>
      </c>
      <c r="C32" s="117" t="str">
        <f>IF(C17-F17&lt;0,F17-C17,"-")</f>
        <v>-</v>
      </c>
      <c r="D32" s="117"/>
      <c r="E32" s="116" t="s">
        <v>311</v>
      </c>
      <c r="F32" s="117" t="str">
        <f>IF(C17-F17&gt;0,C17-F17,"-")</f>
        <v>-</v>
      </c>
      <c r="G32" s="117"/>
      <c r="H32" s="312"/>
    </row>
    <row r="33" spans="1:8" ht="26.25" thickBot="1">
      <c r="A33" s="106" t="s">
        <v>347</v>
      </c>
      <c r="B33" s="116" t="s">
        <v>313</v>
      </c>
      <c r="C33" s="117" t="str">
        <f>IF(C17+C18-F31&lt;0,F31-(C17+C18),"-")</f>
        <v>-</v>
      </c>
      <c r="D33" s="117"/>
      <c r="E33" s="116" t="s">
        <v>314</v>
      </c>
      <c r="F33" s="117" t="str">
        <f>IF(C17+C18-F31&gt;0,C17+C18-F31,"-")</f>
        <v>-</v>
      </c>
      <c r="G33" s="117"/>
      <c r="H33" s="312"/>
    </row>
  </sheetData>
  <sheetProtection selectLockedCells="1" selectUnlockedCells="1"/>
  <mergeCells count="5">
    <mergeCell ref="H1:H33"/>
    <mergeCell ref="B3:D3"/>
    <mergeCell ref="E3:G3"/>
    <mergeCell ref="A3:A4"/>
    <mergeCell ref="B1:F1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workbookViewId="0" topLeftCell="A1">
      <selection activeCell="D18" sqref="D1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8" t="s">
        <v>0</v>
      </c>
      <c r="E1" s="129" t="s">
        <v>348</v>
      </c>
    </row>
    <row r="3" spans="1:5" ht="12.75">
      <c r="A3" s="1"/>
      <c r="B3" s="130"/>
      <c r="C3" s="1"/>
      <c r="D3" s="131"/>
      <c r="E3" s="130"/>
    </row>
    <row r="4" spans="1:5" ht="15.75">
      <c r="A4" s="2" t="s">
        <v>1</v>
      </c>
      <c r="B4" s="132"/>
      <c r="C4" s="3"/>
      <c r="D4" s="131"/>
      <c r="E4" s="130"/>
    </row>
    <row r="5" spans="1:5" ht="12.75">
      <c r="A5" s="1"/>
      <c r="B5" s="130"/>
      <c r="C5" s="1"/>
      <c r="D5" s="131"/>
      <c r="E5" s="130"/>
    </row>
    <row r="6" spans="1:5" ht="12.75">
      <c r="A6" s="1" t="s">
        <v>2</v>
      </c>
      <c r="B6" s="130">
        <f>+'[1]1.sz.mell.'!C60</f>
        <v>94471</v>
      </c>
      <c r="C6" s="1" t="s">
        <v>3</v>
      </c>
      <c r="D6" s="131">
        <f>+'[1]2.sz.mell  '!C18+'[1]3. sz.mell  '!C17</f>
        <v>94471</v>
      </c>
      <c r="E6" s="130">
        <f>+B6-D6</f>
        <v>0</v>
      </c>
    </row>
    <row r="7" spans="1:5" ht="12.75">
      <c r="A7" s="1" t="s">
        <v>4</v>
      </c>
      <c r="B7" s="130">
        <f>+'[1]1.sz.mell.'!C83</f>
        <v>7400</v>
      </c>
      <c r="C7" s="1" t="s">
        <v>5</v>
      </c>
      <c r="D7" s="131">
        <f>+'[1]2.sz.mell  '!C27+'[1]3. sz.mell  '!C30</f>
        <v>7400</v>
      </c>
      <c r="E7" s="130">
        <f>+B7-D7</f>
        <v>0</v>
      </c>
    </row>
    <row r="8" spans="1:5" ht="12.75">
      <c r="A8" s="1" t="s">
        <v>6</v>
      </c>
      <c r="B8" s="130">
        <f>+'[1]1.sz.mell.'!C84</f>
        <v>101871</v>
      </c>
      <c r="C8" s="1" t="s">
        <v>7</v>
      </c>
      <c r="D8" s="131">
        <f>+'[1]2.sz.mell  '!C28+'[1]3. sz.mell  '!C31</f>
        <v>101871</v>
      </c>
      <c r="E8" s="130">
        <f>+B8-D8</f>
        <v>0</v>
      </c>
    </row>
    <row r="9" spans="1:5" ht="12.75">
      <c r="A9" s="1"/>
      <c r="B9" s="130"/>
      <c r="C9" s="1"/>
      <c r="D9" s="131"/>
      <c r="E9" s="130"/>
    </row>
    <row r="10" spans="1:5" ht="12.75">
      <c r="A10" s="1"/>
      <c r="B10" s="130"/>
      <c r="C10" s="1"/>
      <c r="D10" s="131"/>
      <c r="E10" s="130"/>
    </row>
    <row r="11" spans="1:5" ht="15.75">
      <c r="A11" s="2" t="s">
        <v>8</v>
      </c>
      <c r="B11" s="132"/>
      <c r="C11" s="3"/>
      <c r="D11" s="131"/>
      <c r="E11" s="130"/>
    </row>
    <row r="12" spans="1:5" ht="12.75">
      <c r="A12" s="1"/>
      <c r="B12" s="130"/>
      <c r="C12" s="1"/>
      <c r="D12" s="131"/>
      <c r="E12" s="130"/>
    </row>
    <row r="13" spans="1:5" ht="12.75">
      <c r="A13" s="1" t="s">
        <v>9</v>
      </c>
      <c r="B13" s="130">
        <f>+'[1]1.sz.mell.'!C123</f>
        <v>94471</v>
      </c>
      <c r="C13" s="1" t="s">
        <v>10</v>
      </c>
      <c r="D13" s="131">
        <f>+'[1]2.sz.mell  '!F18+'[1]3. sz.mell  '!F17</f>
        <v>94471</v>
      </c>
      <c r="E13" s="130">
        <f>+B13-D13</f>
        <v>0</v>
      </c>
    </row>
    <row r="14" spans="1:5" ht="12.75">
      <c r="A14" s="1" t="s">
        <v>11</v>
      </c>
      <c r="B14" s="130">
        <f>+'[1]1.sz.mell.'!C143</f>
        <v>7400</v>
      </c>
      <c r="C14" s="1" t="s">
        <v>12</v>
      </c>
      <c r="D14" s="131">
        <f>+'[1]2.sz.mell  '!F27+'[1]3. sz.mell  '!F30</f>
        <v>7400</v>
      </c>
      <c r="E14" s="130">
        <f>+B14-D14</f>
        <v>0</v>
      </c>
    </row>
    <row r="15" spans="1:5" ht="12.75">
      <c r="A15" s="1" t="s">
        <v>13</v>
      </c>
      <c r="B15" s="130">
        <f>+'[1]1.sz.mell.'!C144</f>
        <v>101871</v>
      </c>
      <c r="C15" s="1" t="s">
        <v>14</v>
      </c>
      <c r="D15" s="131">
        <f>+'[1]2.sz.mell  '!F28+'[1]3. sz.mell  '!F31</f>
        <v>101871</v>
      </c>
      <c r="E15" s="130">
        <f>+B15-D15</f>
        <v>0</v>
      </c>
    </row>
  </sheetData>
  <sheetProtection selectLockedCells="1" selectUnlockedCells="1"/>
  <conditionalFormatting sqref="E3:E15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zoomScale="120" zoomScaleNormal="120" workbookViewId="0" topLeftCell="A1">
      <selection activeCell="A1" sqref="A1:D12"/>
    </sheetView>
  </sheetViews>
  <sheetFormatPr defaultColWidth="9.00390625" defaultRowHeight="12.75"/>
  <cols>
    <col min="1" max="1" width="5.625" style="133" customWidth="1"/>
    <col min="2" max="2" width="65.375" style="133" bestFit="1" customWidth="1"/>
    <col min="3" max="3" width="19.375" style="133" bestFit="1" customWidth="1"/>
    <col min="4" max="4" width="18.50390625" style="133" bestFit="1" customWidth="1"/>
    <col min="5" max="16384" width="9.375" style="133" customWidth="1"/>
  </cols>
  <sheetData>
    <row r="1" spans="1:4" ht="33" customHeight="1">
      <c r="A1" s="315" t="s">
        <v>349</v>
      </c>
      <c r="B1" s="315"/>
      <c r="C1" s="315"/>
      <c r="D1" s="304"/>
    </row>
    <row r="2" spans="1:4" ht="15.75" customHeight="1" thickBot="1">
      <c r="A2" s="134"/>
      <c r="B2" s="134"/>
      <c r="C2"/>
      <c r="D2" s="135" t="s">
        <v>350</v>
      </c>
    </row>
    <row r="3" spans="1:4" ht="26.25" customHeight="1" thickBot="1">
      <c r="A3" s="136" t="s">
        <v>351</v>
      </c>
      <c r="B3" s="137" t="s">
        <v>352</v>
      </c>
      <c r="C3" s="138" t="s">
        <v>19</v>
      </c>
      <c r="D3" s="138" t="s">
        <v>446</v>
      </c>
    </row>
    <row r="4" spans="1:4" ht="15.75" thickBot="1">
      <c r="A4" s="139">
        <v>1</v>
      </c>
      <c r="B4" s="140">
        <v>2</v>
      </c>
      <c r="C4" s="141">
        <v>3</v>
      </c>
      <c r="D4" s="141">
        <v>4</v>
      </c>
    </row>
    <row r="5" spans="1:4" ht="15">
      <c r="A5" s="142" t="s">
        <v>20</v>
      </c>
      <c r="B5" s="143" t="s">
        <v>353</v>
      </c>
      <c r="C5" s="144">
        <v>9800</v>
      </c>
      <c r="D5" s="144">
        <v>9800</v>
      </c>
    </row>
    <row r="6" spans="1:4" ht="24.75">
      <c r="A6" s="145" t="s">
        <v>34</v>
      </c>
      <c r="B6" s="146" t="s">
        <v>354</v>
      </c>
      <c r="C6" s="147">
        <v>1566</v>
      </c>
      <c r="D6" s="147">
        <v>1566</v>
      </c>
    </row>
    <row r="7" spans="1:4" ht="15">
      <c r="A7" s="145" t="s">
        <v>48</v>
      </c>
      <c r="B7" s="148" t="s">
        <v>355</v>
      </c>
      <c r="C7" s="147">
        <v>0</v>
      </c>
      <c r="D7" s="147"/>
    </row>
    <row r="8" spans="1:4" ht="24.75">
      <c r="A8" s="145" t="s">
        <v>232</v>
      </c>
      <c r="B8" s="148" t="s">
        <v>356</v>
      </c>
      <c r="C8" s="147"/>
      <c r="D8" s="147"/>
    </row>
    <row r="9" spans="1:4" ht="15">
      <c r="A9" s="149" t="s">
        <v>76</v>
      </c>
      <c r="B9" s="148" t="s">
        <v>357</v>
      </c>
      <c r="C9" s="150">
        <v>200</v>
      </c>
      <c r="D9" s="150">
        <v>200</v>
      </c>
    </row>
    <row r="10" spans="1:4" ht="15.75" thickBot="1">
      <c r="A10" s="145" t="s">
        <v>98</v>
      </c>
      <c r="B10" s="151" t="s">
        <v>358</v>
      </c>
      <c r="C10" s="147"/>
      <c r="D10" s="147"/>
    </row>
    <row r="11" spans="1:4" ht="15.75" thickBot="1">
      <c r="A11" s="316" t="s">
        <v>359</v>
      </c>
      <c r="B11" s="316"/>
      <c r="C11" s="152">
        <f>SUM(C5:C10)</f>
        <v>11566</v>
      </c>
      <c r="D11" s="152">
        <f>SUM(D5:D10)</f>
        <v>11566</v>
      </c>
    </row>
    <row r="12" spans="1:4" ht="23.25" customHeight="1">
      <c r="A12" s="317" t="s">
        <v>360</v>
      </c>
      <c r="B12" s="317"/>
      <c r="C12" s="317"/>
      <c r="D12" s="305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0833333333332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4. melléklet a ...../2015. (......)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48"/>
  <sheetViews>
    <sheetView zoomScaleSheetLayoutView="85" workbookViewId="0" topLeftCell="A130">
      <selection activeCell="A1" sqref="A1"/>
    </sheetView>
  </sheetViews>
  <sheetFormatPr defaultColWidth="9.00390625" defaultRowHeight="12.75"/>
  <cols>
    <col min="1" max="1" width="40.875" style="153" bestFit="1" customWidth="1"/>
    <col min="2" max="2" width="67.125" style="154" bestFit="1" customWidth="1"/>
    <col min="3" max="3" width="50.00390625" style="155" bestFit="1" customWidth="1"/>
    <col min="4" max="4" width="16.625" style="156" bestFit="1" customWidth="1"/>
    <col min="5" max="16384" width="9.375" style="156" customWidth="1"/>
  </cols>
  <sheetData>
    <row r="1" spans="1:4" s="160" customFormat="1" ht="16.5" customHeight="1" thickBot="1">
      <c r="A1" s="157"/>
      <c r="B1" s="158"/>
      <c r="C1" s="159" t="s">
        <v>449</v>
      </c>
      <c r="D1" s="159"/>
    </row>
    <row r="2" spans="1:4" s="163" customFormat="1" ht="21" customHeight="1">
      <c r="A2" s="161" t="s">
        <v>265</v>
      </c>
      <c r="B2" s="322" t="s">
        <v>361</v>
      </c>
      <c r="C2" s="322"/>
      <c r="D2" s="322"/>
    </row>
    <row r="3" spans="1:4" s="163" customFormat="1" ht="16.5" thickBot="1">
      <c r="A3" s="164" t="s">
        <v>362</v>
      </c>
      <c r="B3" s="323" t="s">
        <v>363</v>
      </c>
      <c r="C3" s="323"/>
      <c r="D3" s="323"/>
    </row>
    <row r="4" spans="1:4" s="168" customFormat="1" ht="15.75" customHeight="1" thickBot="1">
      <c r="A4" s="166"/>
      <c r="B4" s="166"/>
      <c r="C4"/>
      <c r="D4" s="167" t="s">
        <v>350</v>
      </c>
    </row>
    <row r="5" spans="1:4" ht="48.75" thickBot="1">
      <c r="A5" s="169" t="s">
        <v>364</v>
      </c>
      <c r="B5" s="170" t="s">
        <v>365</v>
      </c>
      <c r="C5" s="171" t="s">
        <v>366</v>
      </c>
      <c r="D5" s="171" t="s">
        <v>450</v>
      </c>
    </row>
    <row r="6" spans="1:4" s="175" customFormat="1" ht="12.75" customHeight="1" thickBot="1">
      <c r="A6" s="172">
        <v>1</v>
      </c>
      <c r="B6" s="173">
        <v>2</v>
      </c>
      <c r="C6" s="174">
        <v>3</v>
      </c>
      <c r="D6" s="174">
        <v>4</v>
      </c>
    </row>
    <row r="7" spans="1:4" s="175" customFormat="1" ht="15.75" customHeight="1" thickBot="1">
      <c r="A7" s="176"/>
      <c r="B7" s="177" t="s">
        <v>263</v>
      </c>
      <c r="C7" s="178"/>
      <c r="D7" s="178"/>
    </row>
    <row r="8" spans="1:4" s="175" customFormat="1" ht="12" customHeight="1" thickBot="1">
      <c r="A8" s="45" t="s">
        <v>20</v>
      </c>
      <c r="B8" s="17" t="s">
        <v>21</v>
      </c>
      <c r="C8" s="18">
        <f>+C9+C10+C11+C12+C13+C14</f>
        <v>44380</v>
      </c>
      <c r="D8" s="18">
        <f>+D9+D10+D11+D12+D13+D14</f>
        <v>44380</v>
      </c>
    </row>
    <row r="9" spans="1:4" s="180" customFormat="1" ht="12" customHeight="1">
      <c r="A9" s="179" t="s">
        <v>22</v>
      </c>
      <c r="B9" s="21" t="s">
        <v>23</v>
      </c>
      <c r="C9" s="22">
        <f>'[1]5.1. sz. mell '!C9+'[1]5.2. sz. mell  '!C9</f>
        <v>12650</v>
      </c>
      <c r="D9" s="22">
        <f>'[1]5.1. sz. mell '!D9+'[1]5.2. sz. mell  '!D9</f>
        <v>12650</v>
      </c>
    </row>
    <row r="10" spans="1:4" s="182" customFormat="1" ht="12" customHeight="1">
      <c r="A10" s="181" t="s">
        <v>24</v>
      </c>
      <c r="B10" s="24" t="s">
        <v>25</v>
      </c>
      <c r="C10" s="22">
        <f>'[1]5.1. sz. mell '!C10+'[1]5.2. sz. mell  '!C10</f>
        <v>21008</v>
      </c>
      <c r="D10" s="22">
        <f>'[1]5.1. sz. mell '!D10+'[1]5.2. sz. mell  '!D10</f>
        <v>21008</v>
      </c>
    </row>
    <row r="11" spans="1:4" s="182" customFormat="1" ht="12" customHeight="1">
      <c r="A11" s="181" t="s">
        <v>26</v>
      </c>
      <c r="B11" s="24" t="s">
        <v>27</v>
      </c>
      <c r="C11" s="22">
        <f>'[1]5.1. sz. mell '!C11+'[1]5.2. sz. mell  '!C11</f>
        <v>6465</v>
      </c>
      <c r="D11" s="22">
        <f>'[1]5.1. sz. mell '!D11+'[1]5.2. sz. mell  '!D11</f>
        <v>9284</v>
      </c>
    </row>
    <row r="12" spans="1:4" s="182" customFormat="1" ht="12" customHeight="1">
      <c r="A12" s="181" t="s">
        <v>28</v>
      </c>
      <c r="B12" s="24" t="s">
        <v>29</v>
      </c>
      <c r="C12" s="22">
        <f>'[1]5.1. sz. mell '!C12+'[1]5.2. sz. mell  '!C12</f>
        <v>0</v>
      </c>
      <c r="D12" s="22">
        <f>'[1]5.1. sz. mell '!D12+'[1]5.2. sz. mell  '!D12</f>
        <v>1200</v>
      </c>
    </row>
    <row r="13" spans="1:4" s="182" customFormat="1" ht="12" customHeight="1">
      <c r="A13" s="181" t="s">
        <v>30</v>
      </c>
      <c r="B13" s="24" t="s">
        <v>31</v>
      </c>
      <c r="C13" s="22">
        <f>'[1]5.1. sz. mell '!C13+'[1]5.2. sz. mell  '!C13</f>
        <v>0</v>
      </c>
      <c r="D13" s="22"/>
    </row>
    <row r="14" spans="1:4" s="180" customFormat="1" ht="12" customHeight="1" thickBot="1">
      <c r="A14" s="183" t="s">
        <v>32</v>
      </c>
      <c r="B14" s="27" t="s">
        <v>33</v>
      </c>
      <c r="C14" s="22">
        <f>'[1]5.1. sz. mell '!C14+'[1]5.2. sz. mell  '!C14</f>
        <v>4257</v>
      </c>
      <c r="D14" s="22">
        <f>'[1]5.1. sz. mell '!D14+'[1]5.2. sz. mell  '!D14</f>
        <v>238</v>
      </c>
    </row>
    <row r="15" spans="1:4" s="180" customFormat="1" ht="12" customHeight="1" thickBot="1">
      <c r="A15" s="45" t="s">
        <v>34</v>
      </c>
      <c r="B15" s="28" t="s">
        <v>35</v>
      </c>
      <c r="C15" s="18">
        <f>+C16+C17+C18+C19+C20</f>
        <v>31066</v>
      </c>
      <c r="D15" s="18">
        <f>+D16+D17+D18+D19+D20</f>
        <v>193428</v>
      </c>
    </row>
    <row r="16" spans="1:4" s="180" customFormat="1" ht="12" customHeight="1">
      <c r="A16" s="179" t="s">
        <v>36</v>
      </c>
      <c r="B16" s="21" t="s">
        <v>37</v>
      </c>
      <c r="C16" s="22">
        <f>'[1]5.1. sz. mell '!C16+'[1]5.2. sz. mell  '!C16</f>
        <v>0</v>
      </c>
      <c r="D16" s="22"/>
    </row>
    <row r="17" spans="1:4" s="180" customFormat="1" ht="12" customHeight="1">
      <c r="A17" s="181" t="s">
        <v>38</v>
      </c>
      <c r="B17" s="24" t="s">
        <v>39</v>
      </c>
      <c r="C17" s="22">
        <f>'[1]5.1. sz. mell '!C17+'[1]5.2. sz. mell  '!C17</f>
        <v>0</v>
      </c>
      <c r="D17" s="22"/>
    </row>
    <row r="18" spans="1:4" s="180" customFormat="1" ht="12" customHeight="1">
      <c r="A18" s="181" t="s">
        <v>40</v>
      </c>
      <c r="B18" s="24" t="s">
        <v>41</v>
      </c>
      <c r="C18" s="22">
        <f>'[1]5.1. sz. mell '!C18+'[1]5.2. sz. mell  '!C18</f>
        <v>0</v>
      </c>
      <c r="D18" s="22"/>
    </row>
    <row r="19" spans="1:4" s="180" customFormat="1" ht="12" customHeight="1">
      <c r="A19" s="181" t="s">
        <v>42</v>
      </c>
      <c r="B19" s="24" t="s">
        <v>43</v>
      </c>
      <c r="C19" s="22">
        <f>'[1]5.1. sz. mell '!C19+'[1]5.2. sz. mell  '!C19</f>
        <v>31066</v>
      </c>
      <c r="D19" s="22">
        <f>'[1]5.1. sz. mell '!D19+'[1]5.2. sz. mell  '!D19</f>
        <v>193428</v>
      </c>
    </row>
    <row r="20" spans="1:4" s="180" customFormat="1" ht="12" customHeight="1">
      <c r="A20" s="181" t="s">
        <v>44</v>
      </c>
      <c r="B20" s="24" t="s">
        <v>45</v>
      </c>
      <c r="C20" s="22">
        <f>'[1]5.1. sz. mell '!C20+'[1]5.2. sz. mell  '!C20</f>
        <v>0</v>
      </c>
      <c r="D20" s="22"/>
    </row>
    <row r="21" spans="1:4" s="182" customFormat="1" ht="12" customHeight="1" thickBot="1">
      <c r="A21" s="183" t="s">
        <v>46</v>
      </c>
      <c r="B21" s="27" t="s">
        <v>47</v>
      </c>
      <c r="C21" s="22">
        <f>'[1]5.1. sz. mell '!C21+'[1]5.2. sz. mell  '!C21</f>
        <v>0</v>
      </c>
      <c r="D21" s="22"/>
    </row>
    <row r="22" spans="1:4" s="182" customFormat="1" ht="12" customHeight="1" thickBot="1">
      <c r="A22" s="45" t="s">
        <v>48</v>
      </c>
      <c r="B22" s="17" t="s">
        <v>49</v>
      </c>
      <c r="C22" s="18">
        <f>+C23+C24+C25+C26+C27</f>
        <v>0</v>
      </c>
      <c r="D22" s="18"/>
    </row>
    <row r="23" spans="1:4" s="182" customFormat="1" ht="12" customHeight="1">
      <c r="A23" s="179" t="s">
        <v>50</v>
      </c>
      <c r="B23" s="21" t="s">
        <v>51</v>
      </c>
      <c r="C23" s="22">
        <f>'[1]5.1. sz. mell '!C23+'[1]5.2. sz. mell  '!C23</f>
        <v>0</v>
      </c>
      <c r="D23" s="22"/>
    </row>
    <row r="24" spans="1:4" s="180" customFormat="1" ht="12" customHeight="1">
      <c r="A24" s="181" t="s">
        <v>52</v>
      </c>
      <c r="B24" s="24" t="s">
        <v>53</v>
      </c>
      <c r="C24" s="22">
        <f>'[1]5.1. sz. mell '!C24+'[1]5.2. sz. mell  '!C24</f>
        <v>0</v>
      </c>
      <c r="D24" s="22"/>
    </row>
    <row r="25" spans="1:4" s="182" customFormat="1" ht="12" customHeight="1">
      <c r="A25" s="181" t="s">
        <v>54</v>
      </c>
      <c r="B25" s="24" t="s">
        <v>55</v>
      </c>
      <c r="C25" s="22">
        <f>'[1]5.1. sz. mell '!C25+'[1]5.2. sz. mell  '!C25</f>
        <v>0</v>
      </c>
      <c r="D25" s="22"/>
    </row>
    <row r="26" spans="1:4" s="182" customFormat="1" ht="12" customHeight="1">
      <c r="A26" s="181" t="s">
        <v>56</v>
      </c>
      <c r="B26" s="24" t="s">
        <v>57</v>
      </c>
      <c r="C26" s="22">
        <f>'[1]5.1. sz. mell '!C26+'[1]5.2. sz. mell  '!C26</f>
        <v>0</v>
      </c>
      <c r="D26" s="22"/>
    </row>
    <row r="27" spans="1:4" s="182" customFormat="1" ht="12" customHeight="1">
      <c r="A27" s="181" t="s">
        <v>58</v>
      </c>
      <c r="B27" s="24" t="s">
        <v>59</v>
      </c>
      <c r="C27" s="22">
        <f>'[1]5.1. sz. mell '!C27+'[1]5.2. sz. mell  '!C27</f>
        <v>0</v>
      </c>
      <c r="D27" s="22"/>
    </row>
    <row r="28" spans="1:4" s="182" customFormat="1" ht="12" customHeight="1" thickBot="1">
      <c r="A28" s="183" t="s">
        <v>60</v>
      </c>
      <c r="B28" s="27" t="s">
        <v>61</v>
      </c>
      <c r="C28" s="22">
        <f>'[1]5.1. sz. mell '!C28+'[1]5.2. sz. mell  '!C28</f>
        <v>0</v>
      </c>
      <c r="D28" s="22"/>
    </row>
    <row r="29" spans="1:4" s="182" customFormat="1" ht="12" customHeight="1" thickBot="1">
      <c r="A29" s="45" t="s">
        <v>62</v>
      </c>
      <c r="B29" s="17" t="s">
        <v>63</v>
      </c>
      <c r="C29" s="18">
        <f>+C30+C33+C34+C35</f>
        <v>10000</v>
      </c>
      <c r="D29" s="18">
        <f>+D30+D33+D34+D35</f>
        <v>10000</v>
      </c>
    </row>
    <row r="30" spans="1:4" s="182" customFormat="1" ht="12" customHeight="1">
      <c r="A30" s="179" t="s">
        <v>64</v>
      </c>
      <c r="B30" s="21" t="s">
        <v>65</v>
      </c>
      <c r="C30" s="22">
        <f>'[1]5.1. sz. mell '!C30+'[1]5.2. sz. mell  '!C30</f>
        <v>8700</v>
      </c>
      <c r="D30" s="22">
        <f>'[1]5.1. sz. mell '!D30+'[1]5.2. sz. mell  '!D30</f>
        <v>8700</v>
      </c>
    </row>
    <row r="31" spans="1:4" s="182" customFormat="1" ht="12" customHeight="1">
      <c r="A31" s="181" t="s">
        <v>66</v>
      </c>
      <c r="B31" s="24" t="s">
        <v>67</v>
      </c>
      <c r="C31" s="22">
        <f>'[1]5.1. sz. mell '!C31+'[1]5.2. sz. mell  '!C31</f>
        <v>8700</v>
      </c>
      <c r="D31" s="22">
        <f>'[1]5.1. sz. mell '!D31+'[1]5.2. sz. mell  '!D31</f>
        <v>8700</v>
      </c>
    </row>
    <row r="32" spans="1:4" s="182" customFormat="1" ht="12" customHeight="1">
      <c r="A32" s="181" t="s">
        <v>68</v>
      </c>
      <c r="B32" s="24" t="s">
        <v>69</v>
      </c>
      <c r="C32" s="22">
        <f>'[1]5.1. sz. mell '!C32+'[1]5.2. sz. mell  '!C32</f>
        <v>0</v>
      </c>
      <c r="D32" s="22"/>
    </row>
    <row r="33" spans="1:4" s="182" customFormat="1" ht="12" customHeight="1">
      <c r="A33" s="181" t="s">
        <v>70</v>
      </c>
      <c r="B33" s="24" t="s">
        <v>71</v>
      </c>
      <c r="C33" s="22">
        <f>'[1]5.1. sz. mell '!C33+'[1]5.2. sz. mell  '!C33</f>
        <v>1100</v>
      </c>
      <c r="D33" s="22">
        <f>'[1]5.1. sz. mell '!D33+'[1]5.2. sz. mell  '!D33</f>
        <v>1100</v>
      </c>
    </row>
    <row r="34" spans="1:4" s="182" customFormat="1" ht="12" customHeight="1">
      <c r="A34" s="181" t="s">
        <v>72</v>
      </c>
      <c r="B34" s="24" t="s">
        <v>73</v>
      </c>
      <c r="C34" s="22">
        <f>'[1]5.1. sz. mell '!C34+'[1]5.2. sz. mell  '!C34</f>
        <v>0</v>
      </c>
      <c r="D34" s="22"/>
    </row>
    <row r="35" spans="1:4" s="182" customFormat="1" ht="12" customHeight="1" thickBot="1">
      <c r="A35" s="183" t="s">
        <v>74</v>
      </c>
      <c r="B35" s="27" t="s">
        <v>75</v>
      </c>
      <c r="C35" s="22">
        <f>'[1]5.1. sz. mell '!C35+'[1]5.2. sz. mell  '!C35</f>
        <v>200</v>
      </c>
      <c r="D35" s="22">
        <f>'[1]5.1. sz. mell '!D35+'[1]5.2. sz. mell  '!D35</f>
        <v>200</v>
      </c>
    </row>
    <row r="36" spans="1:4" s="182" customFormat="1" ht="12" customHeight="1" thickBot="1">
      <c r="A36" s="45" t="s">
        <v>76</v>
      </c>
      <c r="B36" s="17" t="s">
        <v>77</v>
      </c>
      <c r="C36" s="18">
        <f>SUM(C37:C46)</f>
        <v>9025</v>
      </c>
      <c r="D36" s="18">
        <f>SUM(D37:D46)</f>
        <v>18132</v>
      </c>
    </row>
    <row r="37" spans="1:4" s="182" customFormat="1" ht="12" customHeight="1">
      <c r="A37" s="179" t="s">
        <v>78</v>
      </c>
      <c r="B37" s="21" t="s">
        <v>79</v>
      </c>
      <c r="C37" s="22">
        <f>'[1]5.1. sz. mell '!C37+'[1]5.2. sz. mell  '!C37</f>
        <v>0</v>
      </c>
      <c r="D37" s="22">
        <f>'[1]5.1. sz. mell '!D37+'[1]5.2. sz. mell  '!D37</f>
        <v>7500</v>
      </c>
    </row>
    <row r="38" spans="1:4" s="182" customFormat="1" ht="12" customHeight="1">
      <c r="A38" s="181" t="s">
        <v>80</v>
      </c>
      <c r="B38" s="24" t="s">
        <v>81</v>
      </c>
      <c r="C38" s="22">
        <f>'[1]5.1. sz. mell '!C38+'[1]5.2. sz. mell  '!C38</f>
        <v>1566</v>
      </c>
      <c r="D38" s="22">
        <f>'[1]5.1. sz. mell '!D38+'[1]5.2. sz. mell  '!D38</f>
        <v>1566</v>
      </c>
    </row>
    <row r="39" spans="1:4" s="182" customFormat="1" ht="12" customHeight="1">
      <c r="A39" s="181" t="s">
        <v>82</v>
      </c>
      <c r="B39" s="24" t="s">
        <v>83</v>
      </c>
      <c r="C39" s="22">
        <f>'[1]5.1. sz. mell '!C39+'[1]5.2. sz. mell  '!C39</f>
        <v>0</v>
      </c>
      <c r="D39" s="22">
        <f>'[1]5.1. sz. mell '!D39+'[1]5.2. sz. mell  '!D39</f>
        <v>0</v>
      </c>
    </row>
    <row r="40" spans="1:4" s="182" customFormat="1" ht="12" customHeight="1">
      <c r="A40" s="181" t="s">
        <v>84</v>
      </c>
      <c r="B40" s="24" t="s">
        <v>85</v>
      </c>
      <c r="C40" s="22">
        <f>'[1]5.1. sz. mell '!C40+'[1]5.2. sz. mell  '!C40</f>
        <v>0</v>
      </c>
      <c r="D40" s="22">
        <f>'[1]5.1. sz. mell '!D40+'[1]5.2. sz. mell  '!D40</f>
        <v>1566</v>
      </c>
    </row>
    <row r="41" spans="1:4" s="182" customFormat="1" ht="12" customHeight="1">
      <c r="A41" s="181" t="s">
        <v>86</v>
      </c>
      <c r="B41" s="24" t="s">
        <v>87</v>
      </c>
      <c r="C41" s="22">
        <f>'[1]5.1. sz. mell '!C41+'[1]5.2. sz. mell  '!C41</f>
        <v>4500</v>
      </c>
      <c r="D41" s="22">
        <f>'[1]5.1. sz. mell '!D41+'[1]5.2. sz. mell  '!D41</f>
        <v>5243</v>
      </c>
    </row>
    <row r="42" spans="1:4" s="182" customFormat="1" ht="12" customHeight="1">
      <c r="A42" s="181" t="s">
        <v>88</v>
      </c>
      <c r="B42" s="24" t="s">
        <v>89</v>
      </c>
      <c r="C42" s="22">
        <f>'[1]5.1. sz. mell '!C42+'[1]5.2. sz. mell  '!C42</f>
        <v>0</v>
      </c>
      <c r="D42" s="22">
        <f>'[1]5.1. sz. mell '!D42+'[1]5.2. sz. mell  '!D42</f>
        <v>2257</v>
      </c>
    </row>
    <row r="43" spans="1:4" s="182" customFormat="1" ht="12" customHeight="1">
      <c r="A43" s="181" t="s">
        <v>90</v>
      </c>
      <c r="B43" s="24" t="s">
        <v>91</v>
      </c>
      <c r="C43" s="22">
        <f>'[1]5.1. sz. mell '!C43+'[1]5.2. sz. mell  '!C43</f>
        <v>0</v>
      </c>
      <c r="D43" s="22">
        <f>'[1]5.1. sz. mell '!D43+'[1]5.2. sz. mell  '!D43</f>
        <v>0</v>
      </c>
    </row>
    <row r="44" spans="1:4" s="182" customFormat="1" ht="12" customHeight="1">
      <c r="A44" s="181" t="s">
        <v>92</v>
      </c>
      <c r="B44" s="24" t="s">
        <v>93</v>
      </c>
      <c r="C44" s="22">
        <f>'[1]5.1. sz. mell '!C44+'[1]5.2. sz. mell  '!C44</f>
        <v>0</v>
      </c>
      <c r="D44" s="22">
        <f>'[1]5.1. sz. mell '!D44+'[1]5.2. sz. mell  '!D44</f>
        <v>0</v>
      </c>
    </row>
    <row r="45" spans="1:4" s="182" customFormat="1" ht="12" customHeight="1">
      <c r="A45" s="181" t="s">
        <v>94</v>
      </c>
      <c r="B45" s="24" t="s">
        <v>95</v>
      </c>
      <c r="C45" s="22">
        <f>'[1]5.1. sz. mell '!C45+'[1]5.2. sz. mell  '!C45</f>
        <v>0</v>
      </c>
      <c r="D45" s="22">
        <f>'[1]5.1. sz. mell '!D45+'[1]5.2. sz. mell  '!D45</f>
        <v>0</v>
      </c>
    </row>
    <row r="46" spans="1:4" s="182" customFormat="1" ht="12" customHeight="1" thickBot="1">
      <c r="A46" s="183" t="s">
        <v>96</v>
      </c>
      <c r="B46" s="27" t="s">
        <v>97</v>
      </c>
      <c r="C46" s="22">
        <f>'[1]5.1. sz. mell '!C46+'[1]5.2. sz. mell  '!C46</f>
        <v>2959</v>
      </c>
      <c r="D46" s="22">
        <f>'[1]5.1. sz. mell '!D46+'[1]5.2. sz. mell  '!D46</f>
        <v>0</v>
      </c>
    </row>
    <row r="47" spans="1:4" s="182" customFormat="1" ht="12" customHeight="1" thickBot="1">
      <c r="A47" s="45" t="s">
        <v>98</v>
      </c>
      <c r="B47" s="17" t="s">
        <v>99</v>
      </c>
      <c r="C47" s="18">
        <f>SUM(C48:C52)</f>
        <v>0</v>
      </c>
      <c r="D47" s="18">
        <f>SUM(D48:D52)</f>
        <v>200</v>
      </c>
    </row>
    <row r="48" spans="1:4" s="182" customFormat="1" ht="12" customHeight="1">
      <c r="A48" s="179" t="s">
        <v>100</v>
      </c>
      <c r="B48" s="21" t="s">
        <v>101</v>
      </c>
      <c r="C48" s="22">
        <f>'[1]5.1. sz. mell '!C48+'[1]5.2. sz. mell  '!C48</f>
        <v>0</v>
      </c>
      <c r="D48" s="22"/>
    </row>
    <row r="49" spans="1:4" s="182" customFormat="1" ht="12" customHeight="1">
      <c r="A49" s="181" t="s">
        <v>102</v>
      </c>
      <c r="B49" s="24" t="s">
        <v>103</v>
      </c>
      <c r="C49" s="22">
        <f>'[1]5.1. sz. mell '!C49+'[1]5.2. sz. mell  '!C49</f>
        <v>0</v>
      </c>
      <c r="D49" s="22"/>
    </row>
    <row r="50" spans="1:4" s="182" customFormat="1" ht="12" customHeight="1">
      <c r="A50" s="181" t="s">
        <v>104</v>
      </c>
      <c r="B50" s="24" t="s">
        <v>105</v>
      </c>
      <c r="C50" s="22">
        <f>'[1]5.1. sz. mell '!C50+'[1]5.2. sz. mell  '!C50</f>
        <v>0</v>
      </c>
      <c r="D50" s="22">
        <f>'[1]5.1. sz. mell '!D50+'[1]5.2. sz. mell  '!D50</f>
        <v>200</v>
      </c>
    </row>
    <row r="51" spans="1:4" s="182" customFormat="1" ht="12" customHeight="1">
      <c r="A51" s="181" t="s">
        <v>106</v>
      </c>
      <c r="B51" s="24" t="s">
        <v>107</v>
      </c>
      <c r="C51" s="22">
        <f>'[1]5.1. sz. mell '!C51+'[1]5.2. sz. mell  '!C51</f>
        <v>0</v>
      </c>
      <c r="D51" s="22"/>
    </row>
    <row r="52" spans="1:4" s="182" customFormat="1" ht="12" customHeight="1" thickBot="1">
      <c r="A52" s="183" t="s">
        <v>108</v>
      </c>
      <c r="B52" s="27" t="s">
        <v>109</v>
      </c>
      <c r="C52" s="22">
        <f>'[1]5.1. sz. mell '!C52+'[1]5.2. sz. mell  '!C52</f>
        <v>0</v>
      </c>
      <c r="D52" s="22"/>
    </row>
    <row r="53" spans="1:4" s="182" customFormat="1" ht="12" customHeight="1" thickBot="1">
      <c r="A53" s="45" t="s">
        <v>110</v>
      </c>
      <c r="B53" s="17" t="s">
        <v>111</v>
      </c>
      <c r="C53" s="18">
        <f>SUM(C54:C56)</f>
        <v>0</v>
      </c>
      <c r="D53" s="18">
        <f>SUM(D54:D56)</f>
        <v>4069</v>
      </c>
    </row>
    <row r="54" spans="1:4" s="182" customFormat="1" ht="12" customHeight="1">
      <c r="A54" s="179" t="s">
        <v>112</v>
      </c>
      <c r="B54" s="21" t="s">
        <v>113</v>
      </c>
      <c r="C54" s="22">
        <f>'[1]5.1. sz. mell '!C54+'[1]5.2. sz. mell  '!C54</f>
        <v>0</v>
      </c>
      <c r="D54" s="22"/>
    </row>
    <row r="55" spans="1:4" s="182" customFormat="1" ht="12" customHeight="1">
      <c r="A55" s="181" t="s">
        <v>114</v>
      </c>
      <c r="B55" s="24" t="s">
        <v>115</v>
      </c>
      <c r="C55" s="22">
        <f>'[1]5.1. sz. mell '!C55+'[1]5.2. sz. mell  '!C55</f>
        <v>0</v>
      </c>
      <c r="D55" s="22"/>
    </row>
    <row r="56" spans="1:4" s="182" customFormat="1" ht="12" customHeight="1">
      <c r="A56" s="181" t="s">
        <v>116</v>
      </c>
      <c r="B56" s="24" t="s">
        <v>117</v>
      </c>
      <c r="C56" s="22">
        <f>'[1]5.1. sz. mell '!C56+'[1]5.2. sz. mell  '!C56</f>
        <v>0</v>
      </c>
      <c r="D56" s="22">
        <f>'[1]5.1. sz. mell '!D56+'[1]5.2. sz. mell  '!D56</f>
        <v>4069</v>
      </c>
    </row>
    <row r="57" spans="1:4" s="182" customFormat="1" ht="12" customHeight="1" thickBot="1">
      <c r="A57" s="183" t="s">
        <v>118</v>
      </c>
      <c r="B57" s="27" t="s">
        <v>119</v>
      </c>
      <c r="C57" s="22">
        <f>'[1]5.1. sz. mell '!C57+'[1]5.2. sz. mell  '!C57</f>
        <v>0</v>
      </c>
      <c r="D57" s="22"/>
    </row>
    <row r="58" spans="1:4" s="182" customFormat="1" ht="12" customHeight="1" thickBot="1">
      <c r="A58" s="45" t="s">
        <v>120</v>
      </c>
      <c r="B58" s="28" t="s">
        <v>121</v>
      </c>
      <c r="C58" s="18">
        <f>SUM(C59:C61)</f>
        <v>0</v>
      </c>
      <c r="D58" s="18"/>
    </row>
    <row r="59" spans="1:4" s="182" customFormat="1" ht="12" customHeight="1">
      <c r="A59" s="179" t="s">
        <v>122</v>
      </c>
      <c r="B59" s="21" t="s">
        <v>123</v>
      </c>
      <c r="C59" s="22">
        <f>'[1]5.1. sz. mell '!C59+'[1]5.2. sz. mell  '!C59</f>
        <v>0</v>
      </c>
      <c r="D59" s="22"/>
    </row>
    <row r="60" spans="1:4" s="182" customFormat="1" ht="12" customHeight="1">
      <c r="A60" s="181" t="s">
        <v>124</v>
      </c>
      <c r="B60" s="24" t="s">
        <v>125</v>
      </c>
      <c r="C60" s="22">
        <f>'[1]5.1. sz. mell '!C60+'[1]5.2. sz. mell  '!C60</f>
        <v>0</v>
      </c>
      <c r="D60" s="22"/>
    </row>
    <row r="61" spans="1:4" s="182" customFormat="1" ht="12" customHeight="1">
      <c r="A61" s="181" t="s">
        <v>126</v>
      </c>
      <c r="B61" s="24" t="s">
        <v>127</v>
      </c>
      <c r="C61" s="22">
        <f>'[1]5.1. sz. mell '!C61+'[1]5.2. sz. mell  '!C61</f>
        <v>0</v>
      </c>
      <c r="D61" s="22"/>
    </row>
    <row r="62" spans="1:4" s="182" customFormat="1" ht="12" customHeight="1" thickBot="1">
      <c r="A62" s="183" t="s">
        <v>128</v>
      </c>
      <c r="B62" s="27" t="s">
        <v>129</v>
      </c>
      <c r="C62" s="22">
        <f>'[1]5.1. sz. mell '!C62+'[1]5.2. sz. mell  '!C62</f>
        <v>0</v>
      </c>
      <c r="D62" s="22"/>
    </row>
    <row r="63" spans="1:4" s="182" customFormat="1" ht="12" customHeight="1" thickBot="1">
      <c r="A63" s="45" t="s">
        <v>130</v>
      </c>
      <c r="B63" s="17" t="s">
        <v>131</v>
      </c>
      <c r="C63" s="18">
        <f>+C8+C15+C22+C29+C36+C47+C53+C58</f>
        <v>94471</v>
      </c>
      <c r="D63" s="18">
        <f>+D8+D15+D22+D29+D36+D47+D53+D58</f>
        <v>270209</v>
      </c>
    </row>
    <row r="64" spans="1:4" s="182" customFormat="1" ht="12" customHeight="1" thickBot="1">
      <c r="A64" s="184" t="s">
        <v>367</v>
      </c>
      <c r="B64" s="28" t="s">
        <v>133</v>
      </c>
      <c r="C64" s="18">
        <f>SUM(C65:C67)</f>
        <v>7400</v>
      </c>
      <c r="D64" s="18">
        <f>SUM(D65:D67)</f>
        <v>7400</v>
      </c>
    </row>
    <row r="65" spans="1:4" s="182" customFormat="1" ht="12" customHeight="1">
      <c r="A65" s="179" t="s">
        <v>134</v>
      </c>
      <c r="B65" s="21" t="s">
        <v>135</v>
      </c>
      <c r="C65" s="22"/>
      <c r="D65" s="22"/>
    </row>
    <row r="66" spans="1:4" s="182" customFormat="1" ht="12" customHeight="1">
      <c r="A66" s="181" t="s">
        <v>136</v>
      </c>
      <c r="B66" s="24" t="s">
        <v>137</v>
      </c>
      <c r="C66" s="22">
        <f>'[1]5.1. sz. mell '!C66+'[1]5.2. sz. mell  '!C66</f>
        <v>7400</v>
      </c>
      <c r="D66" s="22">
        <f>'[1]5.1. sz. mell '!D66+'[1]5.2. sz. mell  '!D66</f>
        <v>7400</v>
      </c>
    </row>
    <row r="67" spans="1:4" s="182" customFormat="1" ht="12" customHeight="1" thickBot="1">
      <c r="A67" s="183" t="s">
        <v>138</v>
      </c>
      <c r="B67" s="32" t="s">
        <v>139</v>
      </c>
      <c r="C67" s="22"/>
      <c r="D67" s="22"/>
    </row>
    <row r="68" spans="1:4" s="182" customFormat="1" ht="12" customHeight="1" thickBot="1">
      <c r="A68" s="184" t="s">
        <v>140</v>
      </c>
      <c r="B68" s="28" t="s">
        <v>141</v>
      </c>
      <c r="C68" s="18">
        <f>SUM(C69:C72)</f>
        <v>0</v>
      </c>
      <c r="D68" s="18"/>
    </row>
    <row r="69" spans="1:4" s="182" customFormat="1" ht="12" customHeight="1">
      <c r="A69" s="179" t="s">
        <v>142</v>
      </c>
      <c r="B69" s="21" t="s">
        <v>143</v>
      </c>
      <c r="C69" s="25"/>
      <c r="D69" s="25"/>
    </row>
    <row r="70" spans="1:4" s="182" customFormat="1" ht="12" customHeight="1">
      <c r="A70" s="181" t="s">
        <v>144</v>
      </c>
      <c r="B70" s="24" t="s">
        <v>145</v>
      </c>
      <c r="C70" s="25"/>
      <c r="D70" s="25"/>
    </row>
    <row r="71" spans="1:4" s="182" customFormat="1" ht="12" customHeight="1">
      <c r="A71" s="181" t="s">
        <v>146</v>
      </c>
      <c r="B71" s="24" t="s">
        <v>147</v>
      </c>
      <c r="C71" s="25"/>
      <c r="D71" s="25"/>
    </row>
    <row r="72" spans="1:4" s="182" customFormat="1" ht="12" customHeight="1" thickBot="1">
      <c r="A72" s="183" t="s">
        <v>148</v>
      </c>
      <c r="B72" s="27" t="s">
        <v>149</v>
      </c>
      <c r="C72" s="25"/>
      <c r="D72" s="25"/>
    </row>
    <row r="73" spans="1:4" s="182" customFormat="1" ht="12" customHeight="1" thickBot="1">
      <c r="A73" s="184" t="s">
        <v>150</v>
      </c>
      <c r="B73" s="28" t="s">
        <v>151</v>
      </c>
      <c r="C73" s="18">
        <f>SUM(C74:C75)</f>
        <v>0</v>
      </c>
      <c r="D73" s="18"/>
    </row>
    <row r="74" spans="1:4" s="182" customFormat="1" ht="12" customHeight="1">
      <c r="A74" s="179" t="s">
        <v>152</v>
      </c>
      <c r="B74" s="21" t="s">
        <v>153</v>
      </c>
      <c r="C74" s="25"/>
      <c r="D74" s="25"/>
    </row>
    <row r="75" spans="1:4" s="182" customFormat="1" ht="12" customHeight="1" thickBot="1">
      <c r="A75" s="183" t="s">
        <v>154</v>
      </c>
      <c r="B75" s="27" t="s">
        <v>155</v>
      </c>
      <c r="C75" s="25"/>
      <c r="D75" s="25"/>
    </row>
    <row r="76" spans="1:4" s="180" customFormat="1" ht="12" customHeight="1" thickBot="1">
      <c r="A76" s="184" t="s">
        <v>156</v>
      </c>
      <c r="B76" s="28" t="s">
        <v>157</v>
      </c>
      <c r="C76" s="18">
        <f>SUM(C77:C79)</f>
        <v>0</v>
      </c>
      <c r="D76" s="18">
        <f>SUM(D77:D79)</f>
        <v>0</v>
      </c>
    </row>
    <row r="77" spans="1:4" s="182" customFormat="1" ht="12" customHeight="1">
      <c r="A77" s="179" t="s">
        <v>158</v>
      </c>
      <c r="B77" s="21" t="s">
        <v>159</v>
      </c>
      <c r="C77" s="22">
        <f>'[1]5.1. sz. mell '!C77+'[1]5.2. sz. mell  '!C77</f>
        <v>0</v>
      </c>
      <c r="D77" s="22">
        <f>'[1]5.1. sz. mell '!D77+'[1]5.2. sz. mell  '!D77</f>
        <v>0</v>
      </c>
    </row>
    <row r="78" spans="1:4" s="182" customFormat="1" ht="12" customHeight="1">
      <c r="A78" s="181" t="s">
        <v>160</v>
      </c>
      <c r="B78" s="24" t="s">
        <v>161</v>
      </c>
      <c r="C78" s="25"/>
      <c r="D78" s="25"/>
    </row>
    <row r="79" spans="1:4" s="182" customFormat="1" ht="12" customHeight="1" thickBot="1">
      <c r="A79" s="183" t="s">
        <v>162</v>
      </c>
      <c r="B79" s="27" t="s">
        <v>163</v>
      </c>
      <c r="C79" s="25"/>
      <c r="D79" s="25"/>
    </row>
    <row r="80" spans="1:4" s="182" customFormat="1" ht="12" customHeight="1" thickBot="1">
      <c r="A80" s="184" t="s">
        <v>164</v>
      </c>
      <c r="B80" s="28" t="s">
        <v>165</v>
      </c>
      <c r="C80" s="18">
        <f>SUM(C81:C84)</f>
        <v>0</v>
      </c>
      <c r="D80" s="18"/>
    </row>
    <row r="81" spans="1:4" s="182" customFormat="1" ht="12" customHeight="1">
      <c r="A81" s="185" t="s">
        <v>166</v>
      </c>
      <c r="B81" s="21" t="s">
        <v>167</v>
      </c>
      <c r="C81" s="25"/>
      <c r="D81" s="25"/>
    </row>
    <row r="82" spans="1:4" s="182" customFormat="1" ht="12" customHeight="1">
      <c r="A82" s="186" t="s">
        <v>168</v>
      </c>
      <c r="B82" s="24" t="s">
        <v>169</v>
      </c>
      <c r="C82" s="25"/>
      <c r="D82" s="25"/>
    </row>
    <row r="83" spans="1:4" s="182" customFormat="1" ht="12" customHeight="1">
      <c r="A83" s="186" t="s">
        <v>170</v>
      </c>
      <c r="B83" s="24" t="s">
        <v>171</v>
      </c>
      <c r="C83" s="25"/>
      <c r="D83" s="25"/>
    </row>
    <row r="84" spans="1:4" s="180" customFormat="1" ht="12" customHeight="1" thickBot="1">
      <c r="A84" s="187" t="s">
        <v>172</v>
      </c>
      <c r="B84" s="27" t="s">
        <v>173</v>
      </c>
      <c r="C84" s="25"/>
      <c r="D84" s="25"/>
    </row>
    <row r="85" spans="1:4" s="180" customFormat="1" ht="12" customHeight="1" thickBot="1">
      <c r="A85" s="184" t="s">
        <v>174</v>
      </c>
      <c r="B85" s="28" t="s">
        <v>175</v>
      </c>
      <c r="C85" s="36"/>
      <c r="D85" s="36"/>
    </row>
    <row r="86" spans="1:4" s="180" customFormat="1" ht="12" customHeight="1" thickBot="1">
      <c r="A86" s="184" t="s">
        <v>176</v>
      </c>
      <c r="B86" s="37" t="s">
        <v>177</v>
      </c>
      <c r="C86" s="18">
        <f>+C64+C68+C73+C76+C80+C85</f>
        <v>7400</v>
      </c>
      <c r="D86" s="18">
        <f>+D64+D68+D73+D76+D80+D85</f>
        <v>7400</v>
      </c>
    </row>
    <row r="87" spans="1:4" s="180" customFormat="1" ht="12" customHeight="1" thickBot="1">
      <c r="A87" s="188" t="s">
        <v>178</v>
      </c>
      <c r="B87" s="39" t="s">
        <v>368</v>
      </c>
      <c r="C87" s="18">
        <f>+C63+C86</f>
        <v>101871</v>
      </c>
      <c r="D87" s="18">
        <f>+D63+D86</f>
        <v>277609</v>
      </c>
    </row>
    <row r="88" spans="1:4" s="182" customFormat="1" ht="15" customHeight="1">
      <c r="A88" s="189"/>
      <c r="B88" s="190"/>
      <c r="C88" s="191"/>
      <c r="D88" s="191"/>
    </row>
    <row r="89" spans="1:4" ht="13.5" thickBot="1">
      <c r="A89" s="192"/>
      <c r="B89" s="193"/>
      <c r="C89" s="194"/>
      <c r="D89" s="194"/>
    </row>
    <row r="90" spans="1:4" s="175" customFormat="1" ht="16.5" customHeight="1" thickBot="1">
      <c r="A90" s="195"/>
      <c r="B90" s="196" t="s">
        <v>264</v>
      </c>
      <c r="C90" s="197"/>
      <c r="D90" s="197"/>
    </row>
    <row r="91" spans="1:4" s="198" customFormat="1" ht="12" customHeight="1" thickBot="1">
      <c r="A91" s="12" t="s">
        <v>20</v>
      </c>
      <c r="B91" s="49" t="s">
        <v>184</v>
      </c>
      <c r="C91" s="18">
        <f>SUM(C92:C96)</f>
        <v>94471</v>
      </c>
      <c r="D91" s="18">
        <f>SUM(D92:D96)</f>
        <v>246481</v>
      </c>
    </row>
    <row r="92" spans="1:4" ht="12" customHeight="1">
      <c r="A92" s="199" t="s">
        <v>22</v>
      </c>
      <c r="B92" s="52" t="s">
        <v>185</v>
      </c>
      <c r="C92" s="22">
        <f>'[1]5.1. sz. mell '!C92+'[1]5.2. sz. mell  '!C92</f>
        <v>55549</v>
      </c>
      <c r="D92" s="22">
        <f>'[1]5.1. sz. mell '!D92+'[1]5.2. sz. mell  '!D92</f>
        <v>147895</v>
      </c>
    </row>
    <row r="93" spans="1:4" ht="12" customHeight="1">
      <c r="A93" s="181" t="s">
        <v>24</v>
      </c>
      <c r="B93" s="54" t="s">
        <v>186</v>
      </c>
      <c r="C93" s="22">
        <f>'[1]5.1. sz. mell '!C93+'[1]5.2. sz. mell  '!C93</f>
        <v>11072</v>
      </c>
      <c r="D93" s="22">
        <f>'[1]5.1. sz. mell '!D93+'[1]5.2. sz. mell  '!D93</f>
        <v>23354</v>
      </c>
    </row>
    <row r="94" spans="1:4" ht="12" customHeight="1">
      <c r="A94" s="181" t="s">
        <v>26</v>
      </c>
      <c r="B94" s="54" t="s">
        <v>187</v>
      </c>
      <c r="C94" s="22">
        <f>'[1]5.1. sz. mell '!C94+'[1]5.2. sz. mell  '!C94</f>
        <v>16710</v>
      </c>
      <c r="D94" s="22">
        <f>'[1]5.1. sz. mell '!D94+'[1]5.2. sz. mell  '!D94</f>
        <v>63982</v>
      </c>
    </row>
    <row r="95" spans="1:4" ht="12" customHeight="1">
      <c r="A95" s="181" t="s">
        <v>28</v>
      </c>
      <c r="B95" s="55" t="s">
        <v>188</v>
      </c>
      <c r="C95" s="22">
        <f>'[1]5.1. sz. mell '!C95+'[1]5.2. sz. mell  '!C95</f>
        <v>6465</v>
      </c>
      <c r="D95" s="22">
        <f>'[1]5.1. sz. mell '!D95+'[1]5.2. sz. mell  '!D95</f>
        <v>6475</v>
      </c>
    </row>
    <row r="96" spans="1:4" ht="12" customHeight="1">
      <c r="A96" s="181" t="s">
        <v>189</v>
      </c>
      <c r="B96" s="56" t="s">
        <v>190</v>
      </c>
      <c r="C96" s="22">
        <f>'[1]5.1. sz. mell '!C96+'[1]5.2. sz. mell  '!C96</f>
        <v>4675</v>
      </c>
      <c r="D96" s="22">
        <f>'[1]5.1. sz. mell '!D96+'[1]5.2. sz. mell  '!D96</f>
        <v>4775</v>
      </c>
    </row>
    <row r="97" spans="1:4" ht="12" customHeight="1">
      <c r="A97" s="181" t="s">
        <v>32</v>
      </c>
      <c r="B97" s="54" t="s">
        <v>191</v>
      </c>
      <c r="C97" s="22">
        <f>'[1]5.1. sz. mell '!C97+'[1]5.2. sz. mell  '!C97</f>
        <v>0</v>
      </c>
      <c r="D97" s="22"/>
    </row>
    <row r="98" spans="1:4" ht="12" customHeight="1">
      <c r="A98" s="181" t="s">
        <v>192</v>
      </c>
      <c r="B98" s="57" t="s">
        <v>193</v>
      </c>
      <c r="C98" s="22">
        <f>'[1]5.1. sz. mell '!C98+'[1]5.2. sz. mell  '!C98</f>
        <v>0</v>
      </c>
      <c r="D98" s="22"/>
    </row>
    <row r="99" spans="1:4" ht="12" customHeight="1">
      <c r="A99" s="181" t="s">
        <v>194</v>
      </c>
      <c r="B99" s="58" t="s">
        <v>195</v>
      </c>
      <c r="C99" s="22">
        <f>'[1]5.1. sz. mell '!C99+'[1]5.2. sz. mell  '!C99</f>
        <v>0</v>
      </c>
      <c r="D99" s="22"/>
    </row>
    <row r="100" spans="1:4" ht="12" customHeight="1">
      <c r="A100" s="181" t="s">
        <v>196</v>
      </c>
      <c r="B100" s="58" t="s">
        <v>197</v>
      </c>
      <c r="C100" s="22">
        <f>'[1]5.1. sz. mell '!C100+'[1]5.2. sz. mell  '!C100</f>
        <v>0</v>
      </c>
      <c r="D100" s="22"/>
    </row>
    <row r="101" spans="1:4" ht="12" customHeight="1">
      <c r="A101" s="181" t="s">
        <v>198</v>
      </c>
      <c r="B101" s="57" t="s">
        <v>199</v>
      </c>
      <c r="C101" s="22">
        <f>'[1]5.1. sz. mell '!C101+'[1]5.2. sz. mell  '!C101</f>
        <v>0</v>
      </c>
      <c r="D101" s="22"/>
    </row>
    <row r="102" spans="1:4" ht="12" customHeight="1">
      <c r="A102" s="181" t="s">
        <v>200</v>
      </c>
      <c r="B102" s="57" t="s">
        <v>201</v>
      </c>
      <c r="C102" s="22">
        <f>'[1]5.1. sz. mell '!C102+'[1]5.2. sz. mell  '!C102</f>
        <v>0</v>
      </c>
      <c r="D102" s="22"/>
    </row>
    <row r="103" spans="1:4" ht="12" customHeight="1">
      <c r="A103" s="181" t="s">
        <v>202</v>
      </c>
      <c r="B103" s="58" t="s">
        <v>203</v>
      </c>
      <c r="C103" s="22">
        <f>'[1]5.1. sz. mell '!C103+'[1]5.2. sz. mell  '!C103</f>
        <v>0</v>
      </c>
      <c r="D103" s="22"/>
    </row>
    <row r="104" spans="1:4" ht="12" customHeight="1">
      <c r="A104" s="200" t="s">
        <v>204</v>
      </c>
      <c r="B104" s="60" t="s">
        <v>205</v>
      </c>
      <c r="C104" s="22">
        <f>'[1]5.1. sz. mell '!C104+'[1]5.2. sz. mell  '!C104</f>
        <v>0</v>
      </c>
      <c r="D104" s="22"/>
    </row>
    <row r="105" spans="1:4" ht="12" customHeight="1">
      <c r="A105" s="181" t="s">
        <v>206</v>
      </c>
      <c r="B105" s="60" t="s">
        <v>207</v>
      </c>
      <c r="C105" s="22">
        <f>'[1]5.1. sz. mell '!C105+'[1]5.2. sz. mell  '!C105</f>
        <v>0</v>
      </c>
      <c r="D105" s="22"/>
    </row>
    <row r="106" spans="1:4" ht="12" customHeight="1" thickBot="1">
      <c r="A106" s="201" t="s">
        <v>208</v>
      </c>
      <c r="B106" s="62" t="s">
        <v>209</v>
      </c>
      <c r="C106" s="22">
        <f>'[1]5.1. sz. mell '!C106+'[1]5.2. sz. mell  '!C106</f>
        <v>4675</v>
      </c>
      <c r="D106" s="22">
        <f>'[1]5.1. sz. mell '!D106+'[1]5.2. sz. mell  '!D106</f>
        <v>4775</v>
      </c>
    </row>
    <row r="107" spans="1:4" ht="12" customHeight="1" thickBot="1">
      <c r="A107" s="45" t="s">
        <v>34</v>
      </c>
      <c r="B107" s="64" t="s">
        <v>210</v>
      </c>
      <c r="C107" s="18">
        <f>+C108+C110+C112</f>
        <v>0</v>
      </c>
      <c r="D107" s="18">
        <f>+D108+D110+D112</f>
        <v>24433</v>
      </c>
    </row>
    <row r="108" spans="1:4" ht="12" customHeight="1">
      <c r="A108" s="179" t="s">
        <v>36</v>
      </c>
      <c r="B108" s="54" t="s">
        <v>211</v>
      </c>
      <c r="C108" s="22">
        <f>'[1]5.1. sz. mell '!C108+'[1]5.2. sz. mell  '!C108</f>
        <v>0</v>
      </c>
      <c r="D108" s="22">
        <f>'[1]5.1. sz. mell '!D108+'[1]5.2. sz. mell  '!D108</f>
        <v>24433</v>
      </c>
    </row>
    <row r="109" spans="1:4" ht="12" customHeight="1">
      <c r="A109" s="179" t="s">
        <v>38</v>
      </c>
      <c r="B109" s="65" t="s">
        <v>212</v>
      </c>
      <c r="C109" s="22">
        <f>'[1]5.1. sz. mell '!C109+'[1]5.2. sz. mell  '!C109</f>
        <v>0</v>
      </c>
      <c r="D109" s="22"/>
    </row>
    <row r="110" spans="1:4" ht="12" customHeight="1">
      <c r="A110" s="179" t="s">
        <v>40</v>
      </c>
      <c r="B110" s="65" t="s">
        <v>213</v>
      </c>
      <c r="C110" s="22">
        <f>'[1]5.1. sz. mell '!C110+'[1]5.2. sz. mell  '!C110</f>
        <v>0</v>
      </c>
      <c r="D110" s="22"/>
    </row>
    <row r="111" spans="1:4" ht="12" customHeight="1">
      <c r="A111" s="179" t="s">
        <v>42</v>
      </c>
      <c r="B111" s="65" t="s">
        <v>214</v>
      </c>
      <c r="C111" s="22">
        <f>'[1]5.1. sz. mell '!C111+'[1]5.2. sz. mell  '!C111</f>
        <v>0</v>
      </c>
      <c r="D111" s="22"/>
    </row>
    <row r="112" spans="1:4" ht="12" customHeight="1">
      <c r="A112" s="179" t="s">
        <v>44</v>
      </c>
      <c r="B112" s="67" t="s">
        <v>215</v>
      </c>
      <c r="C112" s="22">
        <f>'[1]5.1. sz. mell '!C112+'[1]5.2. sz. mell  '!C112</f>
        <v>0</v>
      </c>
      <c r="D112" s="22"/>
    </row>
    <row r="113" spans="1:4" ht="12" customHeight="1">
      <c r="A113" s="179" t="s">
        <v>46</v>
      </c>
      <c r="B113" s="68" t="s">
        <v>216</v>
      </c>
      <c r="C113" s="22">
        <f>'[1]5.1. sz. mell '!C113+'[1]5.2. sz. mell  '!C113</f>
        <v>0</v>
      </c>
      <c r="D113" s="22"/>
    </row>
    <row r="114" spans="1:4" ht="12" customHeight="1">
      <c r="A114" s="179" t="s">
        <v>217</v>
      </c>
      <c r="B114" s="69" t="s">
        <v>218</v>
      </c>
      <c r="C114" s="22">
        <f>'[1]5.1. sz. mell '!C114+'[1]5.2. sz. mell  '!C114</f>
        <v>0</v>
      </c>
      <c r="D114" s="22"/>
    </row>
    <row r="115" spans="1:4" ht="12" customHeight="1">
      <c r="A115" s="179" t="s">
        <v>219</v>
      </c>
      <c r="B115" s="58" t="s">
        <v>197</v>
      </c>
      <c r="C115" s="22">
        <f>'[1]5.1. sz. mell '!C115+'[1]5.2. sz. mell  '!C115</f>
        <v>0</v>
      </c>
      <c r="D115" s="22"/>
    </row>
    <row r="116" spans="1:4" ht="12" customHeight="1">
      <c r="A116" s="179" t="s">
        <v>220</v>
      </c>
      <c r="B116" s="58" t="s">
        <v>221</v>
      </c>
      <c r="C116" s="22">
        <f>'[1]5.1. sz. mell '!C116+'[1]5.2. sz. mell  '!C116</f>
        <v>0</v>
      </c>
      <c r="D116" s="22"/>
    </row>
    <row r="117" spans="1:4" ht="12" customHeight="1">
      <c r="A117" s="179" t="s">
        <v>222</v>
      </c>
      <c r="B117" s="58" t="s">
        <v>223</v>
      </c>
      <c r="C117" s="22">
        <f>'[1]5.1. sz. mell '!C117+'[1]5.2. sz. mell  '!C117</f>
        <v>0</v>
      </c>
      <c r="D117" s="22"/>
    </row>
    <row r="118" spans="1:4" ht="12" customHeight="1">
      <c r="A118" s="179" t="s">
        <v>224</v>
      </c>
      <c r="B118" s="58" t="s">
        <v>203</v>
      </c>
      <c r="C118" s="22">
        <f>'[1]5.1. sz. mell '!C118+'[1]5.2. sz. mell  '!C118</f>
        <v>0</v>
      </c>
      <c r="D118" s="22"/>
    </row>
    <row r="119" spans="1:4" ht="12" customHeight="1">
      <c r="A119" s="179" t="s">
        <v>225</v>
      </c>
      <c r="B119" s="58" t="s">
        <v>226</v>
      </c>
      <c r="C119" s="22">
        <f>'[1]5.1. sz. mell '!C119+'[1]5.2. sz. mell  '!C119</f>
        <v>0</v>
      </c>
      <c r="D119" s="22"/>
    </row>
    <row r="120" spans="1:4" ht="12" customHeight="1" thickBot="1">
      <c r="A120" s="200" t="s">
        <v>227</v>
      </c>
      <c r="B120" s="58" t="s">
        <v>228</v>
      </c>
      <c r="C120" s="22">
        <f>'[1]5.1. sz. mell '!C120+'[1]5.2. sz. mell  '!C120</f>
        <v>0</v>
      </c>
      <c r="D120" s="22"/>
    </row>
    <row r="121" spans="1:4" ht="12" customHeight="1" thickBot="1">
      <c r="A121" s="45" t="s">
        <v>48</v>
      </c>
      <c r="B121" s="17" t="s">
        <v>229</v>
      </c>
      <c r="C121" s="18">
        <f>+C122+C123</f>
        <v>0</v>
      </c>
      <c r="D121" s="18"/>
    </row>
    <row r="122" spans="1:4" ht="12" customHeight="1">
      <c r="A122" s="179" t="s">
        <v>50</v>
      </c>
      <c r="B122" s="71" t="s">
        <v>230</v>
      </c>
      <c r="C122" s="22">
        <f>'[1]5.1. sz. mell '!C122+'[1]5.2. sz. mell  '!C122</f>
        <v>0</v>
      </c>
      <c r="D122" s="22"/>
    </row>
    <row r="123" spans="1:4" ht="12" customHeight="1" thickBot="1">
      <c r="A123" s="183" t="s">
        <v>52</v>
      </c>
      <c r="B123" s="65" t="s">
        <v>231</v>
      </c>
      <c r="C123" s="22">
        <f>'[1]5.1. sz. mell '!C123+'[1]5.2. sz. mell  '!C123</f>
        <v>0</v>
      </c>
      <c r="D123" s="22"/>
    </row>
    <row r="124" spans="1:4" ht="12" customHeight="1" thickBot="1">
      <c r="A124" s="45" t="s">
        <v>232</v>
      </c>
      <c r="B124" s="17" t="s">
        <v>233</v>
      </c>
      <c r="C124" s="18">
        <f>+C91+C107+C121</f>
        <v>94471</v>
      </c>
      <c r="D124" s="18">
        <f>+D91+D107+D121</f>
        <v>270914</v>
      </c>
    </row>
    <row r="125" spans="1:4" ht="12" customHeight="1" thickBot="1">
      <c r="A125" s="45" t="s">
        <v>76</v>
      </c>
      <c r="B125" s="17" t="s">
        <v>234</v>
      </c>
      <c r="C125" s="18">
        <f>+C126+C127+C128</f>
        <v>7400</v>
      </c>
      <c r="D125" s="18">
        <f>+D126+D127+D128</f>
        <v>5823</v>
      </c>
    </row>
    <row r="126" spans="1:4" s="198" customFormat="1" ht="12" customHeight="1">
      <c r="A126" s="179" t="s">
        <v>78</v>
      </c>
      <c r="B126" s="71" t="s">
        <v>235</v>
      </c>
      <c r="C126" s="22">
        <f>'[1]5.1. sz. mell '!C126+'[1]5.2. sz. mell  '!C126</f>
        <v>0</v>
      </c>
      <c r="D126" s="22"/>
    </row>
    <row r="127" spans="1:4" ht="12" customHeight="1">
      <c r="A127" s="179" t="s">
        <v>80</v>
      </c>
      <c r="B127" s="71" t="s">
        <v>236</v>
      </c>
      <c r="C127" s="22">
        <f>'[1]5.1. sz. mell '!C127+'[1]5.2. sz. mell  '!C127</f>
        <v>7400</v>
      </c>
      <c r="D127" s="22">
        <f>'[1]5.1. sz. mell '!D127+'[1]5.2. sz. mell  '!D127</f>
        <v>5823</v>
      </c>
    </row>
    <row r="128" spans="1:4" ht="12" customHeight="1" thickBot="1">
      <c r="A128" s="200" t="s">
        <v>82</v>
      </c>
      <c r="B128" s="72" t="s">
        <v>237</v>
      </c>
      <c r="C128" s="22">
        <f>'[1]5.1. sz. mell '!C128+'[1]5.2. sz. mell  '!C128</f>
        <v>0</v>
      </c>
      <c r="D128" s="22"/>
    </row>
    <row r="129" spans="1:4" ht="12" customHeight="1" thickBot="1">
      <c r="A129" s="45" t="s">
        <v>98</v>
      </c>
      <c r="B129" s="17" t="s">
        <v>238</v>
      </c>
      <c r="C129" s="18">
        <f>+C130+C131+C132+C133</f>
        <v>0</v>
      </c>
      <c r="D129" s="18"/>
    </row>
    <row r="130" spans="1:4" ht="12" customHeight="1">
      <c r="A130" s="179" t="s">
        <v>100</v>
      </c>
      <c r="B130" s="71" t="s">
        <v>239</v>
      </c>
      <c r="C130" s="66"/>
      <c r="D130" s="66"/>
    </row>
    <row r="131" spans="1:4" ht="12" customHeight="1">
      <c r="A131" s="179" t="s">
        <v>102</v>
      </c>
      <c r="B131" s="71" t="s">
        <v>240</v>
      </c>
      <c r="C131" s="66"/>
      <c r="D131" s="66"/>
    </row>
    <row r="132" spans="1:4" ht="12" customHeight="1">
      <c r="A132" s="179" t="s">
        <v>104</v>
      </c>
      <c r="B132" s="71" t="s">
        <v>241</v>
      </c>
      <c r="C132" s="66"/>
      <c r="D132" s="66"/>
    </row>
    <row r="133" spans="1:4" s="198" customFormat="1" ht="12" customHeight="1" thickBot="1">
      <c r="A133" s="200" t="s">
        <v>106</v>
      </c>
      <c r="B133" s="72" t="s">
        <v>242</v>
      </c>
      <c r="C133" s="66"/>
      <c r="D133" s="66"/>
    </row>
    <row r="134" spans="1:11" ht="12" customHeight="1" thickBot="1">
      <c r="A134" s="45" t="s">
        <v>243</v>
      </c>
      <c r="B134" s="17" t="s">
        <v>244</v>
      </c>
      <c r="C134" s="18">
        <f>+C135+C136+C137+C138</f>
        <v>0</v>
      </c>
      <c r="D134" s="18">
        <f>+D135+D136+D137+D138</f>
        <v>872</v>
      </c>
      <c r="K134" s="202"/>
    </row>
    <row r="135" spans="1:4" ht="12.75">
      <c r="A135" s="179" t="s">
        <v>112</v>
      </c>
      <c r="B135" s="71" t="s">
        <v>245</v>
      </c>
      <c r="C135" s="66"/>
      <c r="D135" s="66"/>
    </row>
    <row r="136" spans="1:4" ht="12" customHeight="1">
      <c r="A136" s="179" t="s">
        <v>114</v>
      </c>
      <c r="B136" s="71" t="s">
        <v>246</v>
      </c>
      <c r="C136" s="66"/>
      <c r="D136" s="22">
        <f>'[1]5.1. sz. mell '!D136+'[1]5.2. sz. mell  '!D136</f>
        <v>872</v>
      </c>
    </row>
    <row r="137" spans="1:4" s="198" customFormat="1" ht="12" customHeight="1">
      <c r="A137" s="179" t="s">
        <v>116</v>
      </c>
      <c r="B137" s="71" t="s">
        <v>247</v>
      </c>
      <c r="C137" s="66"/>
      <c r="D137" s="66"/>
    </row>
    <row r="138" spans="1:4" s="198" customFormat="1" ht="12" customHeight="1" thickBot="1">
      <c r="A138" s="200" t="s">
        <v>118</v>
      </c>
      <c r="B138" s="72" t="s">
        <v>248</v>
      </c>
      <c r="C138" s="66"/>
      <c r="D138" s="66"/>
    </row>
    <row r="139" spans="1:4" s="198" customFormat="1" ht="12" customHeight="1" thickBot="1">
      <c r="A139" s="45" t="s">
        <v>120</v>
      </c>
      <c r="B139" s="17" t="s">
        <v>249</v>
      </c>
      <c r="C139" s="73">
        <f>+C140+C141+C142+C143</f>
        <v>0</v>
      </c>
      <c r="D139" s="73"/>
    </row>
    <row r="140" spans="1:4" s="198" customFormat="1" ht="12" customHeight="1">
      <c r="A140" s="179" t="s">
        <v>122</v>
      </c>
      <c r="B140" s="71" t="s">
        <v>250</v>
      </c>
      <c r="C140" s="66"/>
      <c r="D140" s="66"/>
    </row>
    <row r="141" spans="1:4" s="198" customFormat="1" ht="12" customHeight="1">
      <c r="A141" s="179" t="s">
        <v>124</v>
      </c>
      <c r="B141" s="71" t="s">
        <v>251</v>
      </c>
      <c r="C141" s="66"/>
      <c r="D141" s="66"/>
    </row>
    <row r="142" spans="1:4" s="198" customFormat="1" ht="12" customHeight="1">
      <c r="A142" s="179" t="s">
        <v>126</v>
      </c>
      <c r="B142" s="71" t="s">
        <v>252</v>
      </c>
      <c r="C142" s="66"/>
      <c r="D142" s="66"/>
    </row>
    <row r="143" spans="1:4" ht="12.75" customHeight="1" thickBot="1">
      <c r="A143" s="179" t="s">
        <v>128</v>
      </c>
      <c r="B143" s="71" t="s">
        <v>253</v>
      </c>
      <c r="C143" s="66"/>
      <c r="D143" s="66"/>
    </row>
    <row r="144" spans="1:4" ht="12" customHeight="1" thickBot="1">
      <c r="A144" s="45" t="s">
        <v>130</v>
      </c>
      <c r="B144" s="17" t="s">
        <v>254</v>
      </c>
      <c r="C144" s="74">
        <f>+C125+C129+C134+C139</f>
        <v>7400</v>
      </c>
      <c r="D144" s="74">
        <f>+D125+D129+D134+D139</f>
        <v>6695</v>
      </c>
    </row>
    <row r="145" spans="1:4" ht="15" customHeight="1" thickBot="1">
      <c r="A145" s="203" t="s">
        <v>255</v>
      </c>
      <c r="B145" s="78" t="s">
        <v>256</v>
      </c>
      <c r="C145" s="74">
        <f>+C124+C144</f>
        <v>101871</v>
      </c>
      <c r="D145" s="74">
        <f>+D124+D144</f>
        <v>277609</v>
      </c>
    </row>
    <row r="146" ht="13.5" thickBot="1">
      <c r="D146" s="155"/>
    </row>
    <row r="147" spans="1:4" ht="15" customHeight="1" thickBot="1">
      <c r="A147" s="204" t="s">
        <v>369</v>
      </c>
      <c r="B147" s="205"/>
      <c r="C147" s="53">
        <v>10</v>
      </c>
      <c r="D147" s="53">
        <v>10</v>
      </c>
    </row>
    <row r="148" spans="1:4" ht="14.25" customHeight="1" thickBot="1">
      <c r="A148" s="204" t="s">
        <v>370</v>
      </c>
      <c r="B148" s="205"/>
      <c r="C148" s="53">
        <v>116</v>
      </c>
      <c r="D148" s="53">
        <v>116</v>
      </c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8"/>
  <sheetViews>
    <sheetView zoomScaleSheetLayoutView="85" workbookViewId="0" topLeftCell="A1">
      <selection activeCell="A1" sqref="A1:D148"/>
    </sheetView>
  </sheetViews>
  <sheetFormatPr defaultColWidth="9.00390625" defaultRowHeight="12.75"/>
  <cols>
    <col min="1" max="1" width="19.50390625" style="153" customWidth="1"/>
    <col min="2" max="2" width="72.00390625" style="154" customWidth="1"/>
    <col min="3" max="3" width="25.00390625" style="155" customWidth="1"/>
    <col min="4" max="16384" width="9.375" style="156" customWidth="1"/>
  </cols>
  <sheetData>
    <row r="1" spans="1:4" s="160" customFormat="1" ht="16.5" customHeight="1" thickBot="1">
      <c r="A1" s="157"/>
      <c r="B1" s="158"/>
      <c r="C1" s="159" t="s">
        <v>451</v>
      </c>
      <c r="D1" s="159"/>
    </row>
    <row r="2" spans="1:4" s="163" customFormat="1" ht="21" customHeight="1">
      <c r="A2" s="161" t="s">
        <v>265</v>
      </c>
      <c r="B2" s="322" t="s">
        <v>361</v>
      </c>
      <c r="C2" s="322"/>
      <c r="D2" s="322"/>
    </row>
    <row r="3" spans="1:4" s="163" customFormat="1" ht="16.5" thickBot="1">
      <c r="A3" s="164" t="s">
        <v>362</v>
      </c>
      <c r="B3" s="323" t="s">
        <v>371</v>
      </c>
      <c r="C3" s="323"/>
      <c r="D3" s="323"/>
    </row>
    <row r="4" spans="1:4" s="168" customFormat="1" ht="15.75" customHeight="1" thickBot="1">
      <c r="A4" s="166"/>
      <c r="B4" s="166"/>
      <c r="C4"/>
      <c r="D4" s="167" t="s">
        <v>350</v>
      </c>
    </row>
    <row r="5" spans="1:4" ht="48.75" thickBot="1">
      <c r="A5" s="169" t="s">
        <v>364</v>
      </c>
      <c r="B5" s="170" t="s">
        <v>365</v>
      </c>
      <c r="C5" s="171" t="s">
        <v>366</v>
      </c>
      <c r="D5" s="171" t="s">
        <v>450</v>
      </c>
    </row>
    <row r="6" spans="1:4" s="175" customFormat="1" ht="12.75" customHeight="1" thickBot="1">
      <c r="A6" s="172">
        <v>1</v>
      </c>
      <c r="B6" s="173">
        <v>2</v>
      </c>
      <c r="C6" s="174">
        <v>3</v>
      </c>
      <c r="D6" s="174">
        <v>4</v>
      </c>
    </row>
    <row r="7" spans="1:4" s="175" customFormat="1" ht="15.75" customHeight="1" thickBot="1">
      <c r="A7" s="176"/>
      <c r="B7" s="177" t="s">
        <v>263</v>
      </c>
      <c r="C7" s="178"/>
      <c r="D7" s="178"/>
    </row>
    <row r="8" spans="1:4" s="175" customFormat="1" ht="12" customHeight="1" thickBot="1">
      <c r="A8" s="45" t="s">
        <v>20</v>
      </c>
      <c r="B8" s="17" t="s">
        <v>21</v>
      </c>
      <c r="C8" s="18">
        <f>+C9+C10+C11+C12+C13+C14</f>
        <v>44380</v>
      </c>
      <c r="D8" s="18">
        <f>+D9+D10+D11+D12+D13+D14</f>
        <v>44380</v>
      </c>
    </row>
    <row r="9" spans="1:4" s="180" customFormat="1" ht="12" customHeight="1">
      <c r="A9" s="179" t="s">
        <v>22</v>
      </c>
      <c r="B9" s="21" t="s">
        <v>23</v>
      </c>
      <c r="C9" s="22">
        <v>12650</v>
      </c>
      <c r="D9" s="22">
        <v>12650</v>
      </c>
    </row>
    <row r="10" spans="1:4" s="182" customFormat="1" ht="12" customHeight="1">
      <c r="A10" s="181" t="s">
        <v>24</v>
      </c>
      <c r="B10" s="24" t="s">
        <v>25</v>
      </c>
      <c r="C10" s="25">
        <v>21008</v>
      </c>
      <c r="D10" s="25">
        <v>21008</v>
      </c>
    </row>
    <row r="11" spans="1:4" s="182" customFormat="1" ht="12" customHeight="1">
      <c r="A11" s="181" t="s">
        <v>26</v>
      </c>
      <c r="B11" s="24" t="s">
        <v>27</v>
      </c>
      <c r="C11" s="25">
        <v>6465</v>
      </c>
      <c r="D11" s="25">
        <v>9284</v>
      </c>
    </row>
    <row r="12" spans="1:4" s="182" customFormat="1" ht="12" customHeight="1">
      <c r="A12" s="181" t="s">
        <v>28</v>
      </c>
      <c r="B12" s="24" t="s">
        <v>29</v>
      </c>
      <c r="C12" s="25"/>
      <c r="D12" s="25">
        <v>1200</v>
      </c>
    </row>
    <row r="13" spans="1:4" s="182" customFormat="1" ht="12" customHeight="1">
      <c r="A13" s="181" t="s">
        <v>30</v>
      </c>
      <c r="B13" s="24" t="s">
        <v>31</v>
      </c>
      <c r="C13" s="25"/>
      <c r="D13" s="25"/>
    </row>
    <row r="14" spans="1:4" s="180" customFormat="1" ht="12" customHeight="1" thickBot="1">
      <c r="A14" s="183" t="s">
        <v>32</v>
      </c>
      <c r="B14" s="27" t="s">
        <v>33</v>
      </c>
      <c r="C14" s="25">
        <v>4257</v>
      </c>
      <c r="D14" s="25">
        <v>238</v>
      </c>
    </row>
    <row r="15" spans="1:4" s="180" customFormat="1" ht="12" customHeight="1" thickBot="1">
      <c r="A15" s="45" t="s">
        <v>34</v>
      </c>
      <c r="B15" s="28" t="s">
        <v>35</v>
      </c>
      <c r="C15" s="18">
        <f>+C16+C17+C18+C19+C20</f>
        <v>0</v>
      </c>
      <c r="D15" s="18"/>
    </row>
    <row r="16" spans="1:4" s="180" customFormat="1" ht="12" customHeight="1">
      <c r="A16" s="179" t="s">
        <v>36</v>
      </c>
      <c r="B16" s="21" t="s">
        <v>37</v>
      </c>
      <c r="C16" s="22"/>
      <c r="D16" s="22"/>
    </row>
    <row r="17" spans="1:4" s="180" customFormat="1" ht="12" customHeight="1">
      <c r="A17" s="181" t="s">
        <v>38</v>
      </c>
      <c r="B17" s="24" t="s">
        <v>39</v>
      </c>
      <c r="C17" s="25"/>
      <c r="D17" s="25"/>
    </row>
    <row r="18" spans="1:4" s="180" customFormat="1" ht="12" customHeight="1">
      <c r="A18" s="181" t="s">
        <v>40</v>
      </c>
      <c r="B18" s="24" t="s">
        <v>41</v>
      </c>
      <c r="C18" s="25"/>
      <c r="D18" s="25"/>
    </row>
    <row r="19" spans="1:4" s="180" customFormat="1" ht="12" customHeight="1">
      <c r="A19" s="181" t="s">
        <v>42</v>
      </c>
      <c r="B19" s="24" t="s">
        <v>43</v>
      </c>
      <c r="C19" s="25"/>
      <c r="D19" s="25"/>
    </row>
    <row r="20" spans="1:4" s="180" customFormat="1" ht="12" customHeight="1">
      <c r="A20" s="181" t="s">
        <v>44</v>
      </c>
      <c r="B20" s="24" t="s">
        <v>45</v>
      </c>
      <c r="C20" s="25"/>
      <c r="D20" s="25"/>
    </row>
    <row r="21" spans="1:4" s="182" customFormat="1" ht="12" customHeight="1" thickBot="1">
      <c r="A21" s="183" t="s">
        <v>46</v>
      </c>
      <c r="B21" s="27" t="s">
        <v>47</v>
      </c>
      <c r="C21" s="29"/>
      <c r="D21" s="29"/>
    </row>
    <row r="22" spans="1:4" s="182" customFormat="1" ht="12" customHeight="1" thickBot="1">
      <c r="A22" s="45" t="s">
        <v>48</v>
      </c>
      <c r="B22" s="17" t="s">
        <v>49</v>
      </c>
      <c r="C22" s="18">
        <f>+C23+C24+C25+C26+C27</f>
        <v>0</v>
      </c>
      <c r="D22" s="18"/>
    </row>
    <row r="23" spans="1:4" s="182" customFormat="1" ht="12" customHeight="1">
      <c r="A23" s="179" t="s">
        <v>50</v>
      </c>
      <c r="B23" s="21" t="s">
        <v>51</v>
      </c>
      <c r="C23" s="22"/>
      <c r="D23" s="22"/>
    </row>
    <row r="24" spans="1:4" s="180" customFormat="1" ht="12" customHeight="1">
      <c r="A24" s="181" t="s">
        <v>52</v>
      </c>
      <c r="B24" s="24" t="s">
        <v>53</v>
      </c>
      <c r="C24" s="25"/>
      <c r="D24" s="25"/>
    </row>
    <row r="25" spans="1:4" s="182" customFormat="1" ht="12" customHeight="1">
      <c r="A25" s="181" t="s">
        <v>54</v>
      </c>
      <c r="B25" s="24" t="s">
        <v>55</v>
      </c>
      <c r="C25" s="25"/>
      <c r="D25" s="25"/>
    </row>
    <row r="26" spans="1:4" s="182" customFormat="1" ht="12" customHeight="1">
      <c r="A26" s="181" t="s">
        <v>56</v>
      </c>
      <c r="B26" s="24" t="s">
        <v>57</v>
      </c>
      <c r="C26" s="25"/>
      <c r="D26" s="25"/>
    </row>
    <row r="27" spans="1:4" s="182" customFormat="1" ht="12" customHeight="1">
      <c r="A27" s="181" t="s">
        <v>58</v>
      </c>
      <c r="B27" s="24" t="s">
        <v>59</v>
      </c>
      <c r="C27" s="25"/>
      <c r="D27" s="25"/>
    </row>
    <row r="28" spans="1:4" s="182" customFormat="1" ht="12" customHeight="1" thickBot="1">
      <c r="A28" s="183" t="s">
        <v>60</v>
      </c>
      <c r="B28" s="27" t="s">
        <v>61</v>
      </c>
      <c r="C28" s="29"/>
      <c r="D28" s="29"/>
    </row>
    <row r="29" spans="1:4" s="182" customFormat="1" ht="12" customHeight="1" thickBot="1">
      <c r="A29" s="45" t="s">
        <v>62</v>
      </c>
      <c r="B29" s="17" t="s">
        <v>63</v>
      </c>
      <c r="C29" s="18">
        <f>+C30+C33+C34+C35</f>
        <v>10000</v>
      </c>
      <c r="D29" s="18">
        <f>+D30+D33+D34+D35</f>
        <v>10000</v>
      </c>
    </row>
    <row r="30" spans="1:4" s="182" customFormat="1" ht="12" customHeight="1">
      <c r="A30" s="179" t="s">
        <v>64</v>
      </c>
      <c r="B30" s="21" t="s">
        <v>65</v>
      </c>
      <c r="C30" s="30">
        <v>8700</v>
      </c>
      <c r="D30" s="30">
        <v>8700</v>
      </c>
    </row>
    <row r="31" spans="1:4" s="182" customFormat="1" ht="12" customHeight="1">
      <c r="A31" s="181" t="s">
        <v>66</v>
      </c>
      <c r="B31" s="24" t="s">
        <v>67</v>
      </c>
      <c r="C31" s="25">
        <v>8700</v>
      </c>
      <c r="D31" s="25">
        <v>8700</v>
      </c>
    </row>
    <row r="32" spans="1:4" s="182" customFormat="1" ht="12" customHeight="1">
      <c r="A32" s="181" t="s">
        <v>68</v>
      </c>
      <c r="B32" s="24" t="s">
        <v>69</v>
      </c>
      <c r="C32" s="25"/>
      <c r="D32" s="25"/>
    </row>
    <row r="33" spans="1:4" s="182" customFormat="1" ht="12" customHeight="1">
      <c r="A33" s="181" t="s">
        <v>70</v>
      </c>
      <c r="B33" s="24" t="s">
        <v>71</v>
      </c>
      <c r="C33" s="25">
        <v>1100</v>
      </c>
      <c r="D33" s="25">
        <v>1100</v>
      </c>
    </row>
    <row r="34" spans="1:4" s="182" customFormat="1" ht="12" customHeight="1">
      <c r="A34" s="181" t="s">
        <v>72</v>
      </c>
      <c r="B34" s="24" t="s">
        <v>73</v>
      </c>
      <c r="C34" s="25"/>
      <c r="D34" s="25"/>
    </row>
    <row r="35" spans="1:4" s="182" customFormat="1" ht="12" customHeight="1" thickBot="1">
      <c r="A35" s="183" t="s">
        <v>74</v>
      </c>
      <c r="B35" s="27" t="s">
        <v>75</v>
      </c>
      <c r="C35" s="29">
        <v>200</v>
      </c>
      <c r="D35" s="29">
        <v>200</v>
      </c>
    </row>
    <row r="36" spans="1:4" s="182" customFormat="1" ht="12" customHeight="1" thickBot="1">
      <c r="A36" s="45" t="s">
        <v>76</v>
      </c>
      <c r="B36" s="17" t="s">
        <v>77</v>
      </c>
      <c r="C36" s="18">
        <f>SUM(C37:C46)</f>
        <v>9025</v>
      </c>
      <c r="D36" s="18">
        <f>SUM(D37:D46)</f>
        <v>18132</v>
      </c>
    </row>
    <row r="37" spans="1:4" s="182" customFormat="1" ht="12" customHeight="1">
      <c r="A37" s="179" t="s">
        <v>78</v>
      </c>
      <c r="B37" s="21" t="s">
        <v>79</v>
      </c>
      <c r="C37" s="22"/>
      <c r="D37" s="22">
        <v>7500</v>
      </c>
    </row>
    <row r="38" spans="1:4" s="182" customFormat="1" ht="12" customHeight="1">
      <c r="A38" s="181" t="s">
        <v>80</v>
      </c>
      <c r="B38" s="24" t="s">
        <v>81</v>
      </c>
      <c r="C38" s="25">
        <v>1566</v>
      </c>
      <c r="D38" s="25">
        <v>1566</v>
      </c>
    </row>
    <row r="39" spans="1:4" s="182" customFormat="1" ht="12" customHeight="1">
      <c r="A39" s="181" t="s">
        <v>82</v>
      </c>
      <c r="B39" s="24" t="s">
        <v>83</v>
      </c>
      <c r="C39" s="25"/>
      <c r="D39" s="25"/>
    </row>
    <row r="40" spans="1:4" s="182" customFormat="1" ht="12" customHeight="1">
      <c r="A40" s="181" t="s">
        <v>84</v>
      </c>
      <c r="B40" s="24" t="s">
        <v>85</v>
      </c>
      <c r="C40" s="25"/>
      <c r="D40" s="25">
        <v>1566</v>
      </c>
    </row>
    <row r="41" spans="1:4" s="182" customFormat="1" ht="12" customHeight="1">
      <c r="A41" s="181" t="s">
        <v>86</v>
      </c>
      <c r="B41" s="24" t="s">
        <v>87</v>
      </c>
      <c r="C41" s="25">
        <v>4500</v>
      </c>
      <c r="D41" s="25">
        <v>5243</v>
      </c>
    </row>
    <row r="42" spans="1:4" s="182" customFormat="1" ht="12" customHeight="1">
      <c r="A42" s="181" t="s">
        <v>88</v>
      </c>
      <c r="B42" s="24" t="s">
        <v>89</v>
      </c>
      <c r="C42" s="25"/>
      <c r="D42" s="25">
        <v>2257</v>
      </c>
    </row>
    <row r="43" spans="1:4" s="182" customFormat="1" ht="12" customHeight="1">
      <c r="A43" s="181" t="s">
        <v>90</v>
      </c>
      <c r="B43" s="24" t="s">
        <v>91</v>
      </c>
      <c r="C43" s="25"/>
      <c r="D43" s="25"/>
    </row>
    <row r="44" spans="1:4" s="182" customFormat="1" ht="12" customHeight="1">
      <c r="A44" s="181" t="s">
        <v>92</v>
      </c>
      <c r="B44" s="24" t="s">
        <v>93</v>
      </c>
      <c r="C44" s="25"/>
      <c r="D44" s="25"/>
    </row>
    <row r="45" spans="1:4" s="182" customFormat="1" ht="12" customHeight="1">
      <c r="A45" s="181" t="s">
        <v>94</v>
      </c>
      <c r="B45" s="24" t="s">
        <v>95</v>
      </c>
      <c r="C45" s="25"/>
      <c r="D45" s="25"/>
    </row>
    <row r="46" spans="1:4" s="182" customFormat="1" ht="12" customHeight="1" thickBot="1">
      <c r="A46" s="183" t="s">
        <v>96</v>
      </c>
      <c r="B46" s="27" t="s">
        <v>97</v>
      </c>
      <c r="C46" s="29">
        <v>2959</v>
      </c>
      <c r="D46" s="29"/>
    </row>
    <row r="47" spans="1:4" s="182" customFormat="1" ht="12" customHeight="1" thickBot="1">
      <c r="A47" s="45" t="s">
        <v>98</v>
      </c>
      <c r="B47" s="17" t="s">
        <v>99</v>
      </c>
      <c r="C47" s="18">
        <f>SUM(C48:C52)</f>
        <v>0</v>
      </c>
      <c r="D47" s="18">
        <f>SUM(D48:D52)</f>
        <v>200</v>
      </c>
    </row>
    <row r="48" spans="1:4" s="182" customFormat="1" ht="12" customHeight="1">
      <c r="A48" s="179" t="s">
        <v>100</v>
      </c>
      <c r="B48" s="21" t="s">
        <v>101</v>
      </c>
      <c r="C48" s="22"/>
      <c r="D48" s="22"/>
    </row>
    <row r="49" spans="1:4" s="182" customFormat="1" ht="12" customHeight="1">
      <c r="A49" s="181" t="s">
        <v>102</v>
      </c>
      <c r="B49" s="24" t="s">
        <v>103</v>
      </c>
      <c r="C49" s="25"/>
      <c r="D49" s="25"/>
    </row>
    <row r="50" spans="1:4" s="182" customFormat="1" ht="12" customHeight="1">
      <c r="A50" s="181" t="s">
        <v>104</v>
      </c>
      <c r="B50" s="24" t="s">
        <v>105</v>
      </c>
      <c r="C50" s="25"/>
      <c r="D50" s="25">
        <v>200</v>
      </c>
    </row>
    <row r="51" spans="1:4" s="182" customFormat="1" ht="12" customHeight="1">
      <c r="A51" s="181" t="s">
        <v>106</v>
      </c>
      <c r="B51" s="24" t="s">
        <v>107</v>
      </c>
      <c r="C51" s="25"/>
      <c r="D51" s="25"/>
    </row>
    <row r="52" spans="1:4" s="182" customFormat="1" ht="12" customHeight="1" thickBot="1">
      <c r="A52" s="183" t="s">
        <v>108</v>
      </c>
      <c r="B52" s="27" t="s">
        <v>109</v>
      </c>
      <c r="C52" s="29"/>
      <c r="D52" s="29"/>
    </row>
    <row r="53" spans="1:4" s="182" customFormat="1" ht="12" customHeight="1" thickBot="1">
      <c r="A53" s="45" t="s">
        <v>110</v>
      </c>
      <c r="B53" s="17" t="s">
        <v>111</v>
      </c>
      <c r="C53" s="18">
        <f>SUM(C54:C56)</f>
        <v>0</v>
      </c>
      <c r="D53" s="18">
        <f>SUM(D54:D56)</f>
        <v>4069</v>
      </c>
    </row>
    <row r="54" spans="1:4" s="182" customFormat="1" ht="12" customHeight="1">
      <c r="A54" s="179" t="s">
        <v>112</v>
      </c>
      <c r="B54" s="21" t="s">
        <v>113</v>
      </c>
      <c r="C54" s="22"/>
      <c r="D54" s="22"/>
    </row>
    <row r="55" spans="1:4" s="182" customFormat="1" ht="12" customHeight="1">
      <c r="A55" s="181" t="s">
        <v>114</v>
      </c>
      <c r="B55" s="24" t="s">
        <v>115</v>
      </c>
      <c r="C55" s="25"/>
      <c r="D55" s="25"/>
    </row>
    <row r="56" spans="1:4" s="182" customFormat="1" ht="12" customHeight="1">
      <c r="A56" s="181" t="s">
        <v>116</v>
      </c>
      <c r="B56" s="24" t="s">
        <v>117</v>
      </c>
      <c r="C56" s="25"/>
      <c r="D56" s="25">
        <v>4069</v>
      </c>
    </row>
    <row r="57" spans="1:4" s="182" customFormat="1" ht="12" customHeight="1" thickBot="1">
      <c r="A57" s="183" t="s">
        <v>118</v>
      </c>
      <c r="B57" s="27" t="s">
        <v>119</v>
      </c>
      <c r="C57" s="29"/>
      <c r="D57" s="29"/>
    </row>
    <row r="58" spans="1:4" s="182" customFormat="1" ht="12" customHeight="1" thickBot="1">
      <c r="A58" s="45" t="s">
        <v>120</v>
      </c>
      <c r="B58" s="28" t="s">
        <v>121</v>
      </c>
      <c r="C58" s="18">
        <f>SUM(C59:C61)</f>
        <v>0</v>
      </c>
      <c r="D58" s="18"/>
    </row>
    <row r="59" spans="1:4" s="182" customFormat="1" ht="12" customHeight="1">
      <c r="A59" s="179" t="s">
        <v>122</v>
      </c>
      <c r="B59" s="21" t="s">
        <v>123</v>
      </c>
      <c r="C59" s="25"/>
      <c r="D59" s="25"/>
    </row>
    <row r="60" spans="1:4" s="182" customFormat="1" ht="12" customHeight="1">
      <c r="A60" s="181" t="s">
        <v>124</v>
      </c>
      <c r="B60" s="24" t="s">
        <v>125</v>
      </c>
      <c r="C60" s="25"/>
      <c r="D60" s="25"/>
    </row>
    <row r="61" spans="1:4" s="182" customFormat="1" ht="12" customHeight="1">
      <c r="A61" s="181" t="s">
        <v>126</v>
      </c>
      <c r="B61" s="24" t="s">
        <v>127</v>
      </c>
      <c r="C61" s="25"/>
      <c r="D61" s="25"/>
    </row>
    <row r="62" spans="1:4" s="182" customFormat="1" ht="12" customHeight="1" thickBot="1">
      <c r="A62" s="183" t="s">
        <v>128</v>
      </c>
      <c r="B62" s="27" t="s">
        <v>129</v>
      </c>
      <c r="C62" s="25"/>
      <c r="D62" s="25"/>
    </row>
    <row r="63" spans="1:4" s="182" customFormat="1" ht="12" customHeight="1" thickBot="1">
      <c r="A63" s="45" t="s">
        <v>130</v>
      </c>
      <c r="B63" s="17" t="s">
        <v>131</v>
      </c>
      <c r="C63" s="18">
        <f>+C8+C15+C22+C29+C36+C47+C53+C58</f>
        <v>63405</v>
      </c>
      <c r="D63" s="18">
        <f>+D8+D15+D22+D29+D36+D47+D53+D58</f>
        <v>76781</v>
      </c>
    </row>
    <row r="64" spans="1:4" s="182" customFormat="1" ht="12" customHeight="1" thickBot="1">
      <c r="A64" s="184" t="s">
        <v>367</v>
      </c>
      <c r="B64" s="28" t="s">
        <v>133</v>
      </c>
      <c r="C64" s="18">
        <f>SUM(C65:C67)</f>
        <v>7400</v>
      </c>
      <c r="D64" s="18">
        <f>SUM(D65:D67)</f>
        <v>7400</v>
      </c>
    </row>
    <row r="65" spans="1:4" s="182" customFormat="1" ht="12" customHeight="1">
      <c r="A65" s="179" t="s">
        <v>134</v>
      </c>
      <c r="B65" s="21" t="s">
        <v>135</v>
      </c>
      <c r="C65" s="25"/>
      <c r="D65" s="25"/>
    </row>
    <row r="66" spans="1:4" s="182" customFormat="1" ht="12" customHeight="1">
      <c r="A66" s="181" t="s">
        <v>136</v>
      </c>
      <c r="B66" s="24" t="s">
        <v>137</v>
      </c>
      <c r="C66" s="25">
        <v>7400</v>
      </c>
      <c r="D66" s="25">
        <v>7400</v>
      </c>
    </row>
    <row r="67" spans="1:4" s="182" customFormat="1" ht="12" customHeight="1" thickBot="1">
      <c r="A67" s="183" t="s">
        <v>138</v>
      </c>
      <c r="B67" s="32" t="s">
        <v>139</v>
      </c>
      <c r="C67" s="25"/>
      <c r="D67" s="25"/>
    </row>
    <row r="68" spans="1:4" s="182" customFormat="1" ht="12" customHeight="1" thickBot="1">
      <c r="A68" s="184" t="s">
        <v>140</v>
      </c>
      <c r="B68" s="28" t="s">
        <v>141</v>
      </c>
      <c r="C68" s="18">
        <f>SUM(C69:C72)</f>
        <v>0</v>
      </c>
      <c r="D68" s="18"/>
    </row>
    <row r="69" spans="1:4" s="182" customFormat="1" ht="12" customHeight="1">
      <c r="A69" s="179" t="s">
        <v>142</v>
      </c>
      <c r="B69" s="21" t="s">
        <v>143</v>
      </c>
      <c r="C69" s="25"/>
      <c r="D69" s="25"/>
    </row>
    <row r="70" spans="1:4" s="182" customFormat="1" ht="12" customHeight="1">
      <c r="A70" s="181" t="s">
        <v>144</v>
      </c>
      <c r="B70" s="24" t="s">
        <v>145</v>
      </c>
      <c r="C70" s="25"/>
      <c r="D70" s="25"/>
    </row>
    <row r="71" spans="1:4" s="182" customFormat="1" ht="12" customHeight="1">
      <c r="A71" s="181" t="s">
        <v>146</v>
      </c>
      <c r="B71" s="24" t="s">
        <v>147</v>
      </c>
      <c r="C71" s="25"/>
      <c r="D71" s="25"/>
    </row>
    <row r="72" spans="1:4" s="182" customFormat="1" ht="12" customHeight="1" thickBot="1">
      <c r="A72" s="183" t="s">
        <v>148</v>
      </c>
      <c r="B72" s="27" t="s">
        <v>149</v>
      </c>
      <c r="C72" s="25"/>
      <c r="D72" s="25"/>
    </row>
    <row r="73" spans="1:4" s="182" customFormat="1" ht="12" customHeight="1" thickBot="1">
      <c r="A73" s="184" t="s">
        <v>150</v>
      </c>
      <c r="B73" s="28" t="s">
        <v>151</v>
      </c>
      <c r="C73" s="18">
        <f>SUM(C74:C75)</f>
        <v>0</v>
      </c>
      <c r="D73" s="18"/>
    </row>
    <row r="74" spans="1:4" s="182" customFormat="1" ht="12" customHeight="1">
      <c r="A74" s="179" t="s">
        <v>152</v>
      </c>
      <c r="B74" s="21" t="s">
        <v>153</v>
      </c>
      <c r="C74" s="25"/>
      <c r="D74" s="25"/>
    </row>
    <row r="75" spans="1:4" s="182" customFormat="1" ht="12" customHeight="1" thickBot="1">
      <c r="A75" s="183" t="s">
        <v>154</v>
      </c>
      <c r="B75" s="27" t="s">
        <v>155</v>
      </c>
      <c r="C75" s="25"/>
      <c r="D75" s="25"/>
    </row>
    <row r="76" spans="1:4" s="180" customFormat="1" ht="12" customHeight="1" thickBot="1">
      <c r="A76" s="184" t="s">
        <v>156</v>
      </c>
      <c r="B76" s="28" t="s">
        <v>157</v>
      </c>
      <c r="C76" s="18">
        <f>SUM(C77:C79)</f>
        <v>0</v>
      </c>
      <c r="D76" s="18">
        <f>SUM(D77:D79)</f>
        <v>0</v>
      </c>
    </row>
    <row r="77" spans="1:4" s="182" customFormat="1" ht="12" customHeight="1">
      <c r="A77" s="179" t="s">
        <v>158</v>
      </c>
      <c r="B77" s="21" t="s">
        <v>159</v>
      </c>
      <c r="C77" s="25"/>
      <c r="D77" s="25"/>
    </row>
    <row r="78" spans="1:4" s="182" customFormat="1" ht="12" customHeight="1">
      <c r="A78" s="181" t="s">
        <v>160</v>
      </c>
      <c r="B78" s="24" t="s">
        <v>161</v>
      </c>
      <c r="C78" s="25"/>
      <c r="D78" s="25"/>
    </row>
    <row r="79" spans="1:4" s="182" customFormat="1" ht="12" customHeight="1" thickBot="1">
      <c r="A79" s="183" t="s">
        <v>162</v>
      </c>
      <c r="B79" s="27" t="s">
        <v>163</v>
      </c>
      <c r="C79" s="25"/>
      <c r="D79" s="25"/>
    </row>
    <row r="80" spans="1:4" s="182" customFormat="1" ht="12" customHeight="1" thickBot="1">
      <c r="A80" s="184" t="s">
        <v>164</v>
      </c>
      <c r="B80" s="28" t="s">
        <v>165</v>
      </c>
      <c r="C80" s="18">
        <f>SUM(C81:C84)</f>
        <v>0</v>
      </c>
      <c r="D80" s="18"/>
    </row>
    <row r="81" spans="1:4" s="182" customFormat="1" ht="12" customHeight="1">
      <c r="A81" s="185" t="s">
        <v>166</v>
      </c>
      <c r="B81" s="21" t="s">
        <v>167</v>
      </c>
      <c r="C81" s="25"/>
      <c r="D81" s="25"/>
    </row>
    <row r="82" spans="1:4" s="182" customFormat="1" ht="12" customHeight="1">
      <c r="A82" s="186" t="s">
        <v>168</v>
      </c>
      <c r="B82" s="24" t="s">
        <v>169</v>
      </c>
      <c r="C82" s="25"/>
      <c r="D82" s="25"/>
    </row>
    <row r="83" spans="1:4" s="182" customFormat="1" ht="12" customHeight="1">
      <c r="A83" s="186" t="s">
        <v>170</v>
      </c>
      <c r="B83" s="24" t="s">
        <v>171</v>
      </c>
      <c r="C83" s="25"/>
      <c r="D83" s="25"/>
    </row>
    <row r="84" spans="1:4" s="180" customFormat="1" ht="12" customHeight="1" thickBot="1">
      <c r="A84" s="187" t="s">
        <v>172</v>
      </c>
      <c r="B84" s="27" t="s">
        <v>173</v>
      </c>
      <c r="C84" s="25"/>
      <c r="D84" s="25"/>
    </row>
    <row r="85" spans="1:4" s="180" customFormat="1" ht="12" customHeight="1" thickBot="1">
      <c r="A85" s="184" t="s">
        <v>174</v>
      </c>
      <c r="B85" s="28" t="s">
        <v>175</v>
      </c>
      <c r="C85" s="36"/>
      <c r="D85" s="36"/>
    </row>
    <row r="86" spans="1:4" s="180" customFormat="1" ht="12" customHeight="1" thickBot="1">
      <c r="A86" s="184" t="s">
        <v>176</v>
      </c>
      <c r="B86" s="37" t="s">
        <v>177</v>
      </c>
      <c r="C86" s="18">
        <f>+C64+C68+C73+C76+C80+C85</f>
        <v>7400</v>
      </c>
      <c r="D86" s="18">
        <f>+D64+D68+D73+D76+D80+D85</f>
        <v>7400</v>
      </c>
    </row>
    <row r="87" spans="1:4" s="180" customFormat="1" ht="12" customHeight="1" thickBot="1">
      <c r="A87" s="188" t="s">
        <v>178</v>
      </c>
      <c r="B87" s="39" t="s">
        <v>368</v>
      </c>
      <c r="C87" s="18">
        <f>+C63+C86</f>
        <v>70805</v>
      </c>
      <c r="D87" s="18">
        <f>+D63+D86</f>
        <v>84181</v>
      </c>
    </row>
    <row r="88" spans="1:4" s="182" customFormat="1" ht="15" customHeight="1">
      <c r="A88" s="189"/>
      <c r="B88" s="190"/>
      <c r="C88" s="191"/>
      <c r="D88" s="191"/>
    </row>
    <row r="89" spans="1:4" ht="13.5" thickBot="1">
      <c r="A89" s="192"/>
      <c r="B89" s="193"/>
      <c r="C89" s="194"/>
      <c r="D89" s="194"/>
    </row>
    <row r="90" spans="1:4" s="175" customFormat="1" ht="16.5" customHeight="1" thickBot="1">
      <c r="A90" s="195"/>
      <c r="B90" s="196" t="s">
        <v>264</v>
      </c>
      <c r="C90" s="197"/>
      <c r="D90" s="197"/>
    </row>
    <row r="91" spans="1:4" s="198" customFormat="1" ht="12" customHeight="1" thickBot="1">
      <c r="A91" s="12" t="s">
        <v>20</v>
      </c>
      <c r="B91" s="49" t="s">
        <v>184</v>
      </c>
      <c r="C91" s="50">
        <f>SUM(C92:C96)</f>
        <v>63405</v>
      </c>
      <c r="D91" s="50">
        <f>SUM(D92:D96)</f>
        <v>77409</v>
      </c>
    </row>
    <row r="92" spans="1:4" ht="12" customHeight="1">
      <c r="A92" s="199" t="s">
        <v>22</v>
      </c>
      <c r="B92" s="52" t="s">
        <v>185</v>
      </c>
      <c r="C92" s="53">
        <v>28178</v>
      </c>
      <c r="D92" s="53">
        <v>28618</v>
      </c>
    </row>
    <row r="93" spans="1:4" ht="12" customHeight="1">
      <c r="A93" s="181" t="s">
        <v>24</v>
      </c>
      <c r="B93" s="54" t="s">
        <v>186</v>
      </c>
      <c r="C93" s="25">
        <v>7377</v>
      </c>
      <c r="D93" s="25">
        <v>7252</v>
      </c>
    </row>
    <row r="94" spans="1:4" ht="12" customHeight="1">
      <c r="A94" s="181" t="s">
        <v>26</v>
      </c>
      <c r="B94" s="54" t="s">
        <v>187</v>
      </c>
      <c r="C94" s="29">
        <v>16710</v>
      </c>
      <c r="D94" s="29">
        <v>30289</v>
      </c>
    </row>
    <row r="95" spans="1:4" ht="12" customHeight="1">
      <c r="A95" s="181" t="s">
        <v>28</v>
      </c>
      <c r="B95" s="55" t="s">
        <v>188</v>
      </c>
      <c r="C95" s="29">
        <v>6465</v>
      </c>
      <c r="D95" s="29">
        <v>6475</v>
      </c>
    </row>
    <row r="96" spans="1:4" ht="12" customHeight="1">
      <c r="A96" s="181" t="s">
        <v>189</v>
      </c>
      <c r="B96" s="56" t="s">
        <v>190</v>
      </c>
      <c r="C96" s="29">
        <v>4675</v>
      </c>
      <c r="D96" s="29">
        <v>4775</v>
      </c>
    </row>
    <row r="97" spans="1:4" ht="12" customHeight="1">
      <c r="A97" s="181" t="s">
        <v>32</v>
      </c>
      <c r="B97" s="54" t="s">
        <v>191</v>
      </c>
      <c r="C97" s="29"/>
      <c r="D97" s="29"/>
    </row>
    <row r="98" spans="1:4" ht="12" customHeight="1">
      <c r="A98" s="181" t="s">
        <v>192</v>
      </c>
      <c r="B98" s="57" t="s">
        <v>193</v>
      </c>
      <c r="C98" s="29"/>
      <c r="D98" s="29"/>
    </row>
    <row r="99" spans="1:4" ht="12" customHeight="1">
      <c r="A99" s="181" t="s">
        <v>194</v>
      </c>
      <c r="B99" s="58" t="s">
        <v>195</v>
      </c>
      <c r="C99" s="29"/>
      <c r="D99" s="29"/>
    </row>
    <row r="100" spans="1:4" ht="12" customHeight="1">
      <c r="A100" s="181" t="s">
        <v>196</v>
      </c>
      <c r="B100" s="58" t="s">
        <v>197</v>
      </c>
      <c r="C100" s="29"/>
      <c r="D100" s="29"/>
    </row>
    <row r="101" spans="1:4" ht="12" customHeight="1">
      <c r="A101" s="181" t="s">
        <v>198</v>
      </c>
      <c r="B101" s="57" t="s">
        <v>199</v>
      </c>
      <c r="C101" s="29"/>
      <c r="D101" s="29"/>
    </row>
    <row r="102" spans="1:4" ht="12" customHeight="1">
      <c r="A102" s="181" t="s">
        <v>200</v>
      </c>
      <c r="B102" s="57" t="s">
        <v>201</v>
      </c>
      <c r="C102" s="29"/>
      <c r="D102" s="29"/>
    </row>
    <row r="103" spans="1:4" ht="12" customHeight="1">
      <c r="A103" s="181" t="s">
        <v>202</v>
      </c>
      <c r="B103" s="58" t="s">
        <v>203</v>
      </c>
      <c r="C103" s="29"/>
      <c r="D103" s="29"/>
    </row>
    <row r="104" spans="1:4" ht="12" customHeight="1">
      <c r="A104" s="200" t="s">
        <v>204</v>
      </c>
      <c r="B104" s="60" t="s">
        <v>205</v>
      </c>
      <c r="C104" s="29"/>
      <c r="D104" s="29"/>
    </row>
    <row r="105" spans="1:4" ht="12" customHeight="1">
      <c r="A105" s="181" t="s">
        <v>206</v>
      </c>
      <c r="B105" s="60" t="s">
        <v>207</v>
      </c>
      <c r="C105" s="29"/>
      <c r="D105" s="29"/>
    </row>
    <row r="106" spans="1:4" ht="12" customHeight="1" thickBot="1">
      <c r="A106" s="201" t="s">
        <v>208</v>
      </c>
      <c r="B106" s="62" t="s">
        <v>209</v>
      </c>
      <c r="C106" s="63">
        <v>4675</v>
      </c>
      <c r="D106" s="63">
        <v>4775</v>
      </c>
    </row>
    <row r="107" spans="1:4" ht="12" customHeight="1" thickBot="1">
      <c r="A107" s="45" t="s">
        <v>34</v>
      </c>
      <c r="B107" s="64" t="s">
        <v>210</v>
      </c>
      <c r="C107" s="18">
        <f>+C108+C110+C112</f>
        <v>0</v>
      </c>
      <c r="D107" s="18">
        <f>+D108+D110+D112</f>
        <v>244</v>
      </c>
    </row>
    <row r="108" spans="1:4" ht="12" customHeight="1">
      <c r="A108" s="179" t="s">
        <v>36</v>
      </c>
      <c r="B108" s="54" t="s">
        <v>211</v>
      </c>
      <c r="C108" s="22"/>
      <c r="D108" s="22">
        <v>244</v>
      </c>
    </row>
    <row r="109" spans="1:4" ht="12" customHeight="1">
      <c r="A109" s="179" t="s">
        <v>38</v>
      </c>
      <c r="B109" s="65" t="s">
        <v>212</v>
      </c>
      <c r="C109" s="22"/>
      <c r="D109" s="22"/>
    </row>
    <row r="110" spans="1:4" ht="12" customHeight="1">
      <c r="A110" s="179" t="s">
        <v>40</v>
      </c>
      <c r="B110" s="65" t="s">
        <v>213</v>
      </c>
      <c r="C110" s="25"/>
      <c r="D110" s="25"/>
    </row>
    <row r="111" spans="1:4" ht="12" customHeight="1">
      <c r="A111" s="179" t="s">
        <v>42</v>
      </c>
      <c r="B111" s="65" t="s">
        <v>214</v>
      </c>
      <c r="C111" s="66"/>
      <c r="D111" s="66"/>
    </row>
    <row r="112" spans="1:4" ht="12" customHeight="1">
      <c r="A112" s="179" t="s">
        <v>44</v>
      </c>
      <c r="B112" s="67" t="s">
        <v>215</v>
      </c>
      <c r="C112" s="66"/>
      <c r="D112" s="66"/>
    </row>
    <row r="113" spans="1:4" ht="12" customHeight="1">
      <c r="A113" s="179" t="s">
        <v>46</v>
      </c>
      <c r="B113" s="68" t="s">
        <v>216</v>
      </c>
      <c r="C113" s="66"/>
      <c r="D113" s="66"/>
    </row>
    <row r="114" spans="1:4" ht="12" customHeight="1">
      <c r="A114" s="179" t="s">
        <v>217</v>
      </c>
      <c r="B114" s="69" t="s">
        <v>218</v>
      </c>
      <c r="C114" s="66"/>
      <c r="D114" s="66"/>
    </row>
    <row r="115" spans="1:4" ht="12" customHeight="1">
      <c r="A115" s="179" t="s">
        <v>219</v>
      </c>
      <c r="B115" s="58" t="s">
        <v>197</v>
      </c>
      <c r="C115" s="66"/>
      <c r="D115" s="66"/>
    </row>
    <row r="116" spans="1:4" ht="12" customHeight="1">
      <c r="A116" s="179" t="s">
        <v>220</v>
      </c>
      <c r="B116" s="58" t="s">
        <v>221</v>
      </c>
      <c r="C116" s="66"/>
      <c r="D116" s="66"/>
    </row>
    <row r="117" spans="1:4" ht="12" customHeight="1">
      <c r="A117" s="179" t="s">
        <v>222</v>
      </c>
      <c r="B117" s="58" t="s">
        <v>223</v>
      </c>
      <c r="C117" s="66"/>
      <c r="D117" s="66"/>
    </row>
    <row r="118" spans="1:4" ht="12" customHeight="1">
      <c r="A118" s="179" t="s">
        <v>224</v>
      </c>
      <c r="B118" s="58" t="s">
        <v>203</v>
      </c>
      <c r="C118" s="66"/>
      <c r="D118" s="66"/>
    </row>
    <row r="119" spans="1:4" ht="12" customHeight="1">
      <c r="A119" s="179" t="s">
        <v>225</v>
      </c>
      <c r="B119" s="58" t="s">
        <v>226</v>
      </c>
      <c r="C119" s="66"/>
      <c r="D119" s="66"/>
    </row>
    <row r="120" spans="1:4" ht="12" customHeight="1" thickBot="1">
      <c r="A120" s="200" t="s">
        <v>227</v>
      </c>
      <c r="B120" s="58" t="s">
        <v>228</v>
      </c>
      <c r="C120" s="70"/>
      <c r="D120" s="70"/>
    </row>
    <row r="121" spans="1:4" ht="12" customHeight="1" thickBot="1">
      <c r="A121" s="45" t="s">
        <v>48</v>
      </c>
      <c r="B121" s="17" t="s">
        <v>229</v>
      </c>
      <c r="C121" s="18">
        <f>+C122+C123</f>
        <v>0</v>
      </c>
      <c r="D121" s="18"/>
    </row>
    <row r="122" spans="1:4" ht="12" customHeight="1">
      <c r="A122" s="179" t="s">
        <v>50</v>
      </c>
      <c r="B122" s="71" t="s">
        <v>230</v>
      </c>
      <c r="C122" s="22"/>
      <c r="D122" s="22"/>
    </row>
    <row r="123" spans="1:4" ht="12" customHeight="1" thickBot="1">
      <c r="A123" s="183" t="s">
        <v>52</v>
      </c>
      <c r="B123" s="65" t="s">
        <v>231</v>
      </c>
      <c r="C123" s="29"/>
      <c r="D123" s="29"/>
    </row>
    <row r="124" spans="1:4" ht="12" customHeight="1" thickBot="1">
      <c r="A124" s="45" t="s">
        <v>232</v>
      </c>
      <c r="B124" s="17" t="s">
        <v>233</v>
      </c>
      <c r="C124" s="18">
        <f>+C91+C107+C121</f>
        <v>63405</v>
      </c>
      <c r="D124" s="18">
        <f>+D91+D107+D121</f>
        <v>77653</v>
      </c>
    </row>
    <row r="125" spans="1:4" ht="12" customHeight="1" thickBot="1">
      <c r="A125" s="45" t="s">
        <v>76</v>
      </c>
      <c r="B125" s="17" t="s">
        <v>234</v>
      </c>
      <c r="C125" s="18">
        <f>+C126+C127+C128</f>
        <v>7400</v>
      </c>
      <c r="D125" s="18">
        <f>+D126+D127+D128</f>
        <v>5823</v>
      </c>
    </row>
    <row r="126" spans="1:4" s="198" customFormat="1" ht="12" customHeight="1">
      <c r="A126" s="179" t="s">
        <v>78</v>
      </c>
      <c r="B126" s="71" t="s">
        <v>235</v>
      </c>
      <c r="C126" s="66"/>
      <c r="D126" s="66"/>
    </row>
    <row r="127" spans="1:4" ht="12" customHeight="1">
      <c r="A127" s="179" t="s">
        <v>80</v>
      </c>
      <c r="B127" s="71" t="s">
        <v>236</v>
      </c>
      <c r="C127" s="66">
        <v>7400</v>
      </c>
      <c r="D127" s="66">
        <v>5823</v>
      </c>
    </row>
    <row r="128" spans="1:4" ht="12" customHeight="1" thickBot="1">
      <c r="A128" s="200" t="s">
        <v>82</v>
      </c>
      <c r="B128" s="72" t="s">
        <v>237</v>
      </c>
      <c r="C128" s="66"/>
      <c r="D128" s="66"/>
    </row>
    <row r="129" spans="1:4" ht="12" customHeight="1" thickBot="1">
      <c r="A129" s="45" t="s">
        <v>98</v>
      </c>
      <c r="B129" s="17" t="s">
        <v>238</v>
      </c>
      <c r="C129" s="18">
        <f>+C130+C131+C132+C133</f>
        <v>0</v>
      </c>
      <c r="D129" s="18"/>
    </row>
    <row r="130" spans="1:4" ht="12" customHeight="1">
      <c r="A130" s="179" t="s">
        <v>100</v>
      </c>
      <c r="B130" s="71" t="s">
        <v>239</v>
      </c>
      <c r="C130" s="66"/>
      <c r="D130" s="66"/>
    </row>
    <row r="131" spans="1:4" ht="12" customHeight="1">
      <c r="A131" s="179" t="s">
        <v>102</v>
      </c>
      <c r="B131" s="71" t="s">
        <v>240</v>
      </c>
      <c r="C131" s="66"/>
      <c r="D131" s="66"/>
    </row>
    <row r="132" spans="1:4" ht="12" customHeight="1">
      <c r="A132" s="179" t="s">
        <v>104</v>
      </c>
      <c r="B132" s="71" t="s">
        <v>241</v>
      </c>
      <c r="C132" s="66"/>
      <c r="D132" s="66"/>
    </row>
    <row r="133" spans="1:4" s="198" customFormat="1" ht="12" customHeight="1" thickBot="1">
      <c r="A133" s="200" t="s">
        <v>106</v>
      </c>
      <c r="B133" s="72" t="s">
        <v>242</v>
      </c>
      <c r="C133" s="66"/>
      <c r="D133" s="66"/>
    </row>
    <row r="134" spans="1:11" ht="12" customHeight="1" thickBot="1">
      <c r="A134" s="45" t="s">
        <v>243</v>
      </c>
      <c r="B134" s="17" t="s">
        <v>244</v>
      </c>
      <c r="C134" s="18">
        <f>+C135+C136+C137+C138</f>
        <v>0</v>
      </c>
      <c r="D134" s="18">
        <f>+D135+D136+D137+D138</f>
        <v>872</v>
      </c>
      <c r="K134" s="202"/>
    </row>
    <row r="135" spans="1:4" ht="12.75">
      <c r="A135" s="179" t="s">
        <v>112</v>
      </c>
      <c r="B135" s="71" t="s">
        <v>245</v>
      </c>
      <c r="C135" s="66"/>
      <c r="D135" s="66"/>
    </row>
    <row r="136" spans="1:4" ht="12" customHeight="1">
      <c r="A136" s="179" t="s">
        <v>114</v>
      </c>
      <c r="B136" s="71" t="s">
        <v>246</v>
      </c>
      <c r="C136" s="66"/>
      <c r="D136" s="66">
        <v>872</v>
      </c>
    </row>
    <row r="137" spans="1:4" s="198" customFormat="1" ht="12" customHeight="1">
      <c r="A137" s="179" t="s">
        <v>116</v>
      </c>
      <c r="B137" s="71" t="s">
        <v>247</v>
      </c>
      <c r="C137" s="66"/>
      <c r="D137" s="66"/>
    </row>
    <row r="138" spans="1:4" s="198" customFormat="1" ht="12" customHeight="1" thickBot="1">
      <c r="A138" s="200" t="s">
        <v>118</v>
      </c>
      <c r="B138" s="72" t="s">
        <v>248</v>
      </c>
      <c r="C138" s="66"/>
      <c r="D138" s="66"/>
    </row>
    <row r="139" spans="1:4" s="198" customFormat="1" ht="12" customHeight="1" thickBot="1">
      <c r="A139" s="45" t="s">
        <v>120</v>
      </c>
      <c r="B139" s="17" t="s">
        <v>249</v>
      </c>
      <c r="C139" s="73">
        <f>+C140+C141+C142+C143</f>
        <v>0</v>
      </c>
      <c r="D139" s="73"/>
    </row>
    <row r="140" spans="1:4" s="198" customFormat="1" ht="12" customHeight="1">
      <c r="A140" s="179" t="s">
        <v>122</v>
      </c>
      <c r="B140" s="71" t="s">
        <v>250</v>
      </c>
      <c r="C140" s="66"/>
      <c r="D140" s="66"/>
    </row>
    <row r="141" spans="1:4" s="198" customFormat="1" ht="12" customHeight="1">
      <c r="A141" s="179" t="s">
        <v>124</v>
      </c>
      <c r="B141" s="71" t="s">
        <v>251</v>
      </c>
      <c r="C141" s="66"/>
      <c r="D141" s="66"/>
    </row>
    <row r="142" spans="1:4" s="198" customFormat="1" ht="12" customHeight="1">
      <c r="A142" s="179" t="s">
        <v>126</v>
      </c>
      <c r="B142" s="71" t="s">
        <v>252</v>
      </c>
      <c r="C142" s="66"/>
      <c r="D142" s="66"/>
    </row>
    <row r="143" spans="1:4" ht="12.75" customHeight="1" thickBot="1">
      <c r="A143" s="179" t="s">
        <v>128</v>
      </c>
      <c r="B143" s="71" t="s">
        <v>253</v>
      </c>
      <c r="C143" s="66"/>
      <c r="D143" s="66"/>
    </row>
    <row r="144" spans="1:4" ht="12" customHeight="1" thickBot="1">
      <c r="A144" s="45" t="s">
        <v>130</v>
      </c>
      <c r="B144" s="17" t="s">
        <v>254</v>
      </c>
      <c r="C144" s="74">
        <f>+C125+C129+C134+C139</f>
        <v>7400</v>
      </c>
      <c r="D144" s="74">
        <f>+D125+D129+D134+D139</f>
        <v>6695</v>
      </c>
    </row>
    <row r="145" spans="1:4" ht="15" customHeight="1" thickBot="1">
      <c r="A145" s="203" t="s">
        <v>255</v>
      </c>
      <c r="B145" s="78" t="s">
        <v>256</v>
      </c>
      <c r="C145" s="74">
        <f>+C124+C144</f>
        <v>70805</v>
      </c>
      <c r="D145" s="74">
        <f>+D124+D144</f>
        <v>84348</v>
      </c>
    </row>
    <row r="146" ht="13.5" thickBot="1">
      <c r="D146" s="155"/>
    </row>
    <row r="147" spans="1:4" ht="15" customHeight="1" thickBot="1">
      <c r="A147" s="204" t="s">
        <v>369</v>
      </c>
      <c r="B147" s="205"/>
      <c r="C147" s="206">
        <v>10</v>
      </c>
      <c r="D147" s="206">
        <v>10</v>
      </c>
    </row>
    <row r="148" spans="1:4" ht="14.25" customHeight="1" thickBot="1">
      <c r="A148" s="204" t="s">
        <v>370</v>
      </c>
      <c r="B148" s="205"/>
      <c r="C148" s="206"/>
      <c r="D148" s="206"/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48"/>
  <sheetViews>
    <sheetView zoomScaleSheetLayoutView="85" workbookViewId="0" topLeftCell="A1">
      <selection activeCell="A1" sqref="A1:D148"/>
    </sheetView>
  </sheetViews>
  <sheetFormatPr defaultColWidth="9.00390625" defaultRowHeight="12.75"/>
  <cols>
    <col min="1" max="1" width="19.50390625" style="153" customWidth="1"/>
    <col min="2" max="2" width="72.00390625" style="154" customWidth="1"/>
    <col min="3" max="3" width="25.00390625" style="155" customWidth="1"/>
    <col min="4" max="16384" width="9.375" style="156" customWidth="1"/>
  </cols>
  <sheetData>
    <row r="1" spans="1:4" s="160" customFormat="1" ht="16.5" customHeight="1" thickBot="1">
      <c r="A1" s="157"/>
      <c r="B1" s="158"/>
      <c r="C1" s="159" t="s">
        <v>452</v>
      </c>
      <c r="D1" s="159"/>
    </row>
    <row r="2" spans="1:4" s="163" customFormat="1" ht="21" customHeight="1">
      <c r="A2" s="161" t="s">
        <v>265</v>
      </c>
      <c r="B2" s="322" t="s">
        <v>361</v>
      </c>
      <c r="C2" s="322"/>
      <c r="D2" s="322"/>
    </row>
    <row r="3" spans="1:4" s="163" customFormat="1" ht="16.5" thickBot="1">
      <c r="A3" s="164" t="s">
        <v>362</v>
      </c>
      <c r="B3" s="323" t="s">
        <v>372</v>
      </c>
      <c r="C3" s="323"/>
      <c r="D3" s="323"/>
    </row>
    <row r="4" spans="1:4" s="168" customFormat="1" ht="15.75" customHeight="1" thickBot="1">
      <c r="A4" s="166"/>
      <c r="B4" s="166"/>
      <c r="C4"/>
      <c r="D4" s="167" t="s">
        <v>350</v>
      </c>
    </row>
    <row r="5" spans="1:4" ht="48.75" thickBot="1">
      <c r="A5" s="169" t="s">
        <v>364</v>
      </c>
      <c r="B5" s="170" t="s">
        <v>365</v>
      </c>
      <c r="C5" s="171" t="s">
        <v>366</v>
      </c>
      <c r="D5" s="171" t="s">
        <v>450</v>
      </c>
    </row>
    <row r="6" spans="1:4" s="175" customFormat="1" ht="12.75" customHeight="1" thickBot="1">
      <c r="A6" s="172">
        <v>1</v>
      </c>
      <c r="B6" s="173">
        <v>2</v>
      </c>
      <c r="C6" s="174">
        <v>3</v>
      </c>
      <c r="D6" s="174">
        <v>4</v>
      </c>
    </row>
    <row r="7" spans="1:4" s="175" customFormat="1" ht="15.75" customHeight="1" thickBot="1">
      <c r="A7" s="176"/>
      <c r="B7" s="177" t="s">
        <v>263</v>
      </c>
      <c r="C7" s="178"/>
      <c r="D7" s="178"/>
    </row>
    <row r="8" spans="1:4" s="175" customFormat="1" ht="12" customHeight="1" thickBot="1">
      <c r="A8" s="45" t="s">
        <v>20</v>
      </c>
      <c r="B8" s="17" t="s">
        <v>21</v>
      </c>
      <c r="C8" s="18">
        <f>+C9+C10+C11+C12+C13+C14</f>
        <v>0</v>
      </c>
      <c r="D8" s="18"/>
    </row>
    <row r="9" spans="1:4" s="180" customFormat="1" ht="12" customHeight="1">
      <c r="A9" s="179" t="s">
        <v>22</v>
      </c>
      <c r="B9" s="21" t="s">
        <v>23</v>
      </c>
      <c r="C9" s="22"/>
      <c r="D9" s="22"/>
    </row>
    <row r="10" spans="1:4" s="182" customFormat="1" ht="12" customHeight="1">
      <c r="A10" s="181" t="s">
        <v>24</v>
      </c>
      <c r="B10" s="24" t="s">
        <v>25</v>
      </c>
      <c r="C10" s="25"/>
      <c r="D10" s="25"/>
    </row>
    <row r="11" spans="1:4" s="182" customFormat="1" ht="12" customHeight="1">
      <c r="A11" s="181" t="s">
        <v>26</v>
      </c>
      <c r="B11" s="24" t="s">
        <v>27</v>
      </c>
      <c r="C11" s="25"/>
      <c r="D11" s="25"/>
    </row>
    <row r="12" spans="1:4" s="182" customFormat="1" ht="12" customHeight="1">
      <c r="A12" s="181" t="s">
        <v>28</v>
      </c>
      <c r="B12" s="24" t="s">
        <v>29</v>
      </c>
      <c r="C12" s="25"/>
      <c r="D12" s="25"/>
    </row>
    <row r="13" spans="1:4" s="182" customFormat="1" ht="12" customHeight="1">
      <c r="A13" s="181" t="s">
        <v>30</v>
      </c>
      <c r="B13" s="24" t="s">
        <v>31</v>
      </c>
      <c r="C13" s="207"/>
      <c r="D13" s="207"/>
    </row>
    <row r="14" spans="1:4" s="180" customFormat="1" ht="12" customHeight="1" thickBot="1">
      <c r="A14" s="183" t="s">
        <v>32</v>
      </c>
      <c r="B14" s="27" t="s">
        <v>33</v>
      </c>
      <c r="C14" s="208"/>
      <c r="D14" s="208"/>
    </row>
    <row r="15" spans="1:4" s="180" customFormat="1" ht="12" customHeight="1" thickBot="1">
      <c r="A15" s="45" t="s">
        <v>34</v>
      </c>
      <c r="B15" s="28" t="s">
        <v>35</v>
      </c>
      <c r="C15" s="18">
        <f>+C16+C17+C18+C19+C20</f>
        <v>31066</v>
      </c>
      <c r="D15" s="18">
        <f>+D16+D17+D18+D19+D20</f>
        <v>193428</v>
      </c>
    </row>
    <row r="16" spans="1:4" s="180" customFormat="1" ht="12" customHeight="1">
      <c r="A16" s="179" t="s">
        <v>36</v>
      </c>
      <c r="B16" s="21" t="s">
        <v>37</v>
      </c>
      <c r="C16" s="22"/>
      <c r="D16" s="22"/>
    </row>
    <row r="17" spans="1:4" s="180" customFormat="1" ht="12" customHeight="1">
      <c r="A17" s="181" t="s">
        <v>38</v>
      </c>
      <c r="B17" s="24" t="s">
        <v>39</v>
      </c>
      <c r="C17" s="25"/>
      <c r="D17" s="25"/>
    </row>
    <row r="18" spans="1:4" s="180" customFormat="1" ht="12" customHeight="1">
      <c r="A18" s="181" t="s">
        <v>40</v>
      </c>
      <c r="B18" s="24" t="s">
        <v>41</v>
      </c>
      <c r="C18" s="25"/>
      <c r="D18" s="25"/>
    </row>
    <row r="19" spans="1:4" s="180" customFormat="1" ht="12" customHeight="1">
      <c r="A19" s="181" t="s">
        <v>42</v>
      </c>
      <c r="B19" s="24" t="s">
        <v>43</v>
      </c>
      <c r="C19" s="25">
        <v>31066</v>
      </c>
      <c r="D19" s="25">
        <v>193428</v>
      </c>
    </row>
    <row r="20" spans="1:4" s="180" customFormat="1" ht="12" customHeight="1">
      <c r="A20" s="181" t="s">
        <v>44</v>
      </c>
      <c r="B20" s="24" t="s">
        <v>45</v>
      </c>
      <c r="C20" s="25"/>
      <c r="D20" s="25"/>
    </row>
    <row r="21" spans="1:4" s="182" customFormat="1" ht="12" customHeight="1" thickBot="1">
      <c r="A21" s="183" t="s">
        <v>46</v>
      </c>
      <c r="B21" s="27" t="s">
        <v>47</v>
      </c>
      <c r="C21" s="29"/>
      <c r="D21" s="29"/>
    </row>
    <row r="22" spans="1:4" s="182" customFormat="1" ht="12" customHeight="1" thickBot="1">
      <c r="A22" s="45" t="s">
        <v>48</v>
      </c>
      <c r="B22" s="17" t="s">
        <v>49</v>
      </c>
      <c r="C22" s="18">
        <f>+C23+C24+C25+C26+C27</f>
        <v>0</v>
      </c>
      <c r="D22" s="18"/>
    </row>
    <row r="23" spans="1:4" s="182" customFormat="1" ht="12" customHeight="1">
      <c r="A23" s="179" t="s">
        <v>50</v>
      </c>
      <c r="B23" s="21" t="s">
        <v>51</v>
      </c>
      <c r="C23" s="22"/>
      <c r="D23" s="22"/>
    </row>
    <row r="24" spans="1:4" s="180" customFormat="1" ht="12" customHeight="1">
      <c r="A24" s="181" t="s">
        <v>52</v>
      </c>
      <c r="B24" s="24" t="s">
        <v>53</v>
      </c>
      <c r="C24" s="25"/>
      <c r="D24" s="25"/>
    </row>
    <row r="25" spans="1:4" s="182" customFormat="1" ht="12" customHeight="1">
      <c r="A25" s="181" t="s">
        <v>54</v>
      </c>
      <c r="B25" s="24" t="s">
        <v>55</v>
      </c>
      <c r="C25" s="25"/>
      <c r="D25" s="25"/>
    </row>
    <row r="26" spans="1:4" s="182" customFormat="1" ht="12" customHeight="1">
      <c r="A26" s="181" t="s">
        <v>56</v>
      </c>
      <c r="B26" s="24" t="s">
        <v>57</v>
      </c>
      <c r="C26" s="25"/>
      <c r="D26" s="25"/>
    </row>
    <row r="27" spans="1:4" s="182" customFormat="1" ht="12" customHeight="1">
      <c r="A27" s="181" t="s">
        <v>58</v>
      </c>
      <c r="B27" s="24" t="s">
        <v>59</v>
      </c>
      <c r="C27" s="25"/>
      <c r="D27" s="25"/>
    </row>
    <row r="28" spans="1:4" s="182" customFormat="1" ht="12" customHeight="1" thickBot="1">
      <c r="A28" s="183" t="s">
        <v>60</v>
      </c>
      <c r="B28" s="27" t="s">
        <v>61</v>
      </c>
      <c r="C28" s="29"/>
      <c r="D28" s="29"/>
    </row>
    <row r="29" spans="1:4" s="182" customFormat="1" ht="12" customHeight="1" thickBot="1">
      <c r="A29" s="45" t="s">
        <v>62</v>
      </c>
      <c r="B29" s="17" t="s">
        <v>63</v>
      </c>
      <c r="C29" s="18">
        <f>+C30+C33+C34+C35</f>
        <v>0</v>
      </c>
      <c r="D29" s="18"/>
    </row>
    <row r="30" spans="1:4" s="182" customFormat="1" ht="12" customHeight="1">
      <c r="A30" s="179" t="s">
        <v>64</v>
      </c>
      <c r="B30" s="21" t="s">
        <v>65</v>
      </c>
      <c r="C30" s="30">
        <f>+C31+C32</f>
        <v>0</v>
      </c>
      <c r="D30" s="30"/>
    </row>
    <row r="31" spans="1:4" s="182" customFormat="1" ht="12" customHeight="1">
      <c r="A31" s="181" t="s">
        <v>66</v>
      </c>
      <c r="B31" s="24" t="s">
        <v>67</v>
      </c>
      <c r="C31" s="25"/>
      <c r="D31" s="25"/>
    </row>
    <row r="32" spans="1:4" s="182" customFormat="1" ht="12" customHeight="1">
      <c r="A32" s="181" t="s">
        <v>68</v>
      </c>
      <c r="B32" s="24" t="s">
        <v>69</v>
      </c>
      <c r="C32" s="25"/>
      <c r="D32" s="25"/>
    </row>
    <row r="33" spans="1:4" s="182" customFormat="1" ht="12" customHeight="1">
      <c r="A33" s="181" t="s">
        <v>70</v>
      </c>
      <c r="B33" s="24" t="s">
        <v>71</v>
      </c>
      <c r="C33" s="25"/>
      <c r="D33" s="25"/>
    </row>
    <row r="34" spans="1:4" s="182" customFormat="1" ht="12" customHeight="1">
      <c r="A34" s="181" t="s">
        <v>72</v>
      </c>
      <c r="B34" s="24" t="s">
        <v>73</v>
      </c>
      <c r="C34" s="25"/>
      <c r="D34" s="25"/>
    </row>
    <row r="35" spans="1:4" s="182" customFormat="1" ht="12" customHeight="1" thickBot="1">
      <c r="A35" s="183" t="s">
        <v>74</v>
      </c>
      <c r="B35" s="27" t="s">
        <v>75</v>
      </c>
      <c r="C35" s="29"/>
      <c r="D35" s="29"/>
    </row>
    <row r="36" spans="1:4" s="182" customFormat="1" ht="12" customHeight="1" thickBot="1">
      <c r="A36" s="45" t="s">
        <v>76</v>
      </c>
      <c r="B36" s="17" t="s">
        <v>77</v>
      </c>
      <c r="C36" s="18">
        <f>SUM(C37:C46)</f>
        <v>0</v>
      </c>
      <c r="D36" s="18"/>
    </row>
    <row r="37" spans="1:4" s="182" customFormat="1" ht="12" customHeight="1">
      <c r="A37" s="179" t="s">
        <v>78</v>
      </c>
      <c r="B37" s="21" t="s">
        <v>79</v>
      </c>
      <c r="C37" s="22"/>
      <c r="D37" s="22"/>
    </row>
    <row r="38" spans="1:4" s="182" customFormat="1" ht="12" customHeight="1">
      <c r="A38" s="181" t="s">
        <v>80</v>
      </c>
      <c r="B38" s="24" t="s">
        <v>81</v>
      </c>
      <c r="C38" s="25"/>
      <c r="D38" s="25"/>
    </row>
    <row r="39" spans="1:4" s="182" customFormat="1" ht="12" customHeight="1">
      <c r="A39" s="181" t="s">
        <v>82</v>
      </c>
      <c r="B39" s="24" t="s">
        <v>83</v>
      </c>
      <c r="C39" s="25"/>
      <c r="D39" s="25"/>
    </row>
    <row r="40" spans="1:4" s="182" customFormat="1" ht="12" customHeight="1">
      <c r="A40" s="181" t="s">
        <v>84</v>
      </c>
      <c r="B40" s="24" t="s">
        <v>85</v>
      </c>
      <c r="C40" s="25"/>
      <c r="D40" s="25"/>
    </row>
    <row r="41" spans="1:4" s="182" customFormat="1" ht="12" customHeight="1">
      <c r="A41" s="181" t="s">
        <v>86</v>
      </c>
      <c r="B41" s="24" t="s">
        <v>87</v>
      </c>
      <c r="C41" s="25"/>
      <c r="D41" s="25"/>
    </row>
    <row r="42" spans="1:4" s="182" customFormat="1" ht="12" customHeight="1">
      <c r="A42" s="181" t="s">
        <v>88</v>
      </c>
      <c r="B42" s="24" t="s">
        <v>89</v>
      </c>
      <c r="C42" s="25"/>
      <c r="D42" s="25"/>
    </row>
    <row r="43" spans="1:4" s="182" customFormat="1" ht="12" customHeight="1">
      <c r="A43" s="181" t="s">
        <v>90</v>
      </c>
      <c r="B43" s="24" t="s">
        <v>91</v>
      </c>
      <c r="C43" s="25"/>
      <c r="D43" s="25"/>
    </row>
    <row r="44" spans="1:4" s="182" customFormat="1" ht="12" customHeight="1">
      <c r="A44" s="181" t="s">
        <v>92</v>
      </c>
      <c r="B44" s="24" t="s">
        <v>93</v>
      </c>
      <c r="C44" s="25"/>
      <c r="D44" s="25"/>
    </row>
    <row r="45" spans="1:4" s="182" customFormat="1" ht="12" customHeight="1">
      <c r="A45" s="181" t="s">
        <v>94</v>
      </c>
      <c r="B45" s="24" t="s">
        <v>95</v>
      </c>
      <c r="C45" s="25"/>
      <c r="D45" s="25"/>
    </row>
    <row r="46" spans="1:4" s="182" customFormat="1" ht="12" customHeight="1" thickBot="1">
      <c r="A46" s="183" t="s">
        <v>96</v>
      </c>
      <c r="B46" s="27" t="s">
        <v>97</v>
      </c>
      <c r="C46" s="29"/>
      <c r="D46" s="29"/>
    </row>
    <row r="47" spans="1:4" s="182" customFormat="1" ht="12" customHeight="1" thickBot="1">
      <c r="A47" s="45" t="s">
        <v>98</v>
      </c>
      <c r="B47" s="17" t="s">
        <v>99</v>
      </c>
      <c r="C47" s="18">
        <f>SUM(C48:C52)</f>
        <v>0</v>
      </c>
      <c r="D47" s="18"/>
    </row>
    <row r="48" spans="1:4" s="182" customFormat="1" ht="12" customHeight="1">
      <c r="A48" s="179" t="s">
        <v>100</v>
      </c>
      <c r="B48" s="21" t="s">
        <v>101</v>
      </c>
      <c r="C48" s="22"/>
      <c r="D48" s="22"/>
    </row>
    <row r="49" spans="1:4" s="182" customFormat="1" ht="12" customHeight="1">
      <c r="A49" s="181" t="s">
        <v>102</v>
      </c>
      <c r="B49" s="24" t="s">
        <v>103</v>
      </c>
      <c r="C49" s="25"/>
      <c r="D49" s="25"/>
    </row>
    <row r="50" spans="1:4" s="182" customFormat="1" ht="12" customHeight="1">
      <c r="A50" s="181" t="s">
        <v>104</v>
      </c>
      <c r="B50" s="24" t="s">
        <v>105</v>
      </c>
      <c r="C50" s="25"/>
      <c r="D50" s="25"/>
    </row>
    <row r="51" spans="1:4" s="182" customFormat="1" ht="12" customHeight="1">
      <c r="A51" s="181" t="s">
        <v>106</v>
      </c>
      <c r="B51" s="24" t="s">
        <v>107</v>
      </c>
      <c r="C51" s="25"/>
      <c r="D51" s="25"/>
    </row>
    <row r="52" spans="1:4" s="182" customFormat="1" ht="12" customHeight="1" thickBot="1">
      <c r="A52" s="183" t="s">
        <v>108</v>
      </c>
      <c r="B52" s="27" t="s">
        <v>109</v>
      </c>
      <c r="C52" s="29"/>
      <c r="D52" s="29"/>
    </row>
    <row r="53" spans="1:4" s="182" customFormat="1" ht="12" customHeight="1" thickBot="1">
      <c r="A53" s="45" t="s">
        <v>110</v>
      </c>
      <c r="B53" s="17" t="s">
        <v>111</v>
      </c>
      <c r="C53" s="18">
        <f>SUM(C54:C56)</f>
        <v>0</v>
      </c>
      <c r="D53" s="18"/>
    </row>
    <row r="54" spans="1:4" s="182" customFormat="1" ht="12" customHeight="1">
      <c r="A54" s="179" t="s">
        <v>112</v>
      </c>
      <c r="B54" s="21" t="s">
        <v>113</v>
      </c>
      <c r="C54" s="22"/>
      <c r="D54" s="22"/>
    </row>
    <row r="55" spans="1:4" s="182" customFormat="1" ht="12" customHeight="1">
      <c r="A55" s="181" t="s">
        <v>114</v>
      </c>
      <c r="B55" s="24" t="s">
        <v>115</v>
      </c>
      <c r="C55" s="25"/>
      <c r="D55" s="25"/>
    </row>
    <row r="56" spans="1:4" s="182" customFormat="1" ht="12" customHeight="1">
      <c r="A56" s="181" t="s">
        <v>116</v>
      </c>
      <c r="B56" s="24" t="s">
        <v>117</v>
      </c>
      <c r="C56" s="25"/>
      <c r="D56" s="25"/>
    </row>
    <row r="57" spans="1:4" s="182" customFormat="1" ht="12" customHeight="1" thickBot="1">
      <c r="A57" s="183" t="s">
        <v>118</v>
      </c>
      <c r="B57" s="27" t="s">
        <v>119</v>
      </c>
      <c r="C57" s="29"/>
      <c r="D57" s="29"/>
    </row>
    <row r="58" spans="1:4" s="182" customFormat="1" ht="12" customHeight="1" thickBot="1">
      <c r="A58" s="45" t="s">
        <v>120</v>
      </c>
      <c r="B58" s="28" t="s">
        <v>121</v>
      </c>
      <c r="C58" s="18">
        <f>SUM(C59:C61)</f>
        <v>0</v>
      </c>
      <c r="D58" s="18"/>
    </row>
    <row r="59" spans="1:4" s="182" customFormat="1" ht="12" customHeight="1">
      <c r="A59" s="179" t="s">
        <v>122</v>
      </c>
      <c r="B59" s="21" t="s">
        <v>123</v>
      </c>
      <c r="C59" s="25"/>
      <c r="D59" s="25"/>
    </row>
    <row r="60" spans="1:4" s="182" customFormat="1" ht="12" customHeight="1">
      <c r="A60" s="181" t="s">
        <v>124</v>
      </c>
      <c r="B60" s="24" t="s">
        <v>125</v>
      </c>
      <c r="C60" s="25"/>
      <c r="D60" s="25"/>
    </row>
    <row r="61" spans="1:4" s="182" customFormat="1" ht="12" customHeight="1">
      <c r="A61" s="181" t="s">
        <v>126</v>
      </c>
      <c r="B61" s="24" t="s">
        <v>127</v>
      </c>
      <c r="C61" s="25"/>
      <c r="D61" s="25"/>
    </row>
    <row r="62" spans="1:4" s="182" customFormat="1" ht="12" customHeight="1" thickBot="1">
      <c r="A62" s="183" t="s">
        <v>128</v>
      </c>
      <c r="B62" s="27" t="s">
        <v>129</v>
      </c>
      <c r="C62" s="25"/>
      <c r="D62" s="25"/>
    </row>
    <row r="63" spans="1:4" s="182" customFormat="1" ht="12" customHeight="1" thickBot="1">
      <c r="A63" s="45" t="s">
        <v>130</v>
      </c>
      <c r="B63" s="17" t="s">
        <v>131</v>
      </c>
      <c r="C63" s="18">
        <f>+C8+C15+C22+C29+C36+C47+C53+C58</f>
        <v>31066</v>
      </c>
      <c r="D63" s="18">
        <f>+D8+D15+D22+D29+D36+D47+D53+D58</f>
        <v>193428</v>
      </c>
    </row>
    <row r="64" spans="1:4" s="182" customFormat="1" ht="12" customHeight="1" thickBot="1">
      <c r="A64" s="184" t="s">
        <v>367</v>
      </c>
      <c r="B64" s="28" t="s">
        <v>133</v>
      </c>
      <c r="C64" s="18">
        <f>SUM(C65:C67)</f>
        <v>0</v>
      </c>
      <c r="D64" s="18"/>
    </row>
    <row r="65" spans="1:4" s="182" customFormat="1" ht="12" customHeight="1">
      <c r="A65" s="179" t="s">
        <v>134</v>
      </c>
      <c r="B65" s="21" t="s">
        <v>135</v>
      </c>
      <c r="C65" s="25"/>
      <c r="D65" s="25"/>
    </row>
    <row r="66" spans="1:4" s="182" customFormat="1" ht="12" customHeight="1">
      <c r="A66" s="181" t="s">
        <v>136</v>
      </c>
      <c r="B66" s="24" t="s">
        <v>137</v>
      </c>
      <c r="C66" s="25"/>
      <c r="D66" s="25"/>
    </row>
    <row r="67" spans="1:4" s="182" customFormat="1" ht="12" customHeight="1" thickBot="1">
      <c r="A67" s="183" t="s">
        <v>138</v>
      </c>
      <c r="B67" s="32" t="s">
        <v>139</v>
      </c>
      <c r="C67" s="25"/>
      <c r="D67" s="25"/>
    </row>
    <row r="68" spans="1:4" s="182" customFormat="1" ht="12" customHeight="1" thickBot="1">
      <c r="A68" s="184" t="s">
        <v>140</v>
      </c>
      <c r="B68" s="28" t="s">
        <v>141</v>
      </c>
      <c r="C68" s="18">
        <f>SUM(C69:C72)</f>
        <v>0</v>
      </c>
      <c r="D68" s="18"/>
    </row>
    <row r="69" spans="1:4" s="182" customFormat="1" ht="12" customHeight="1">
      <c r="A69" s="179" t="s">
        <v>142</v>
      </c>
      <c r="B69" s="21" t="s">
        <v>143</v>
      </c>
      <c r="C69" s="25"/>
      <c r="D69" s="25"/>
    </row>
    <row r="70" spans="1:4" s="182" customFormat="1" ht="12" customHeight="1">
      <c r="A70" s="181" t="s">
        <v>144</v>
      </c>
      <c r="B70" s="24" t="s">
        <v>145</v>
      </c>
      <c r="C70" s="25"/>
      <c r="D70" s="25"/>
    </row>
    <row r="71" spans="1:4" s="182" customFormat="1" ht="12" customHeight="1">
      <c r="A71" s="181" t="s">
        <v>146</v>
      </c>
      <c r="B71" s="24" t="s">
        <v>147</v>
      </c>
      <c r="C71" s="25"/>
      <c r="D71" s="25"/>
    </row>
    <row r="72" spans="1:4" s="182" customFormat="1" ht="12" customHeight="1" thickBot="1">
      <c r="A72" s="183" t="s">
        <v>148</v>
      </c>
      <c r="B72" s="27" t="s">
        <v>149</v>
      </c>
      <c r="C72" s="25"/>
      <c r="D72" s="25"/>
    </row>
    <row r="73" spans="1:4" s="182" customFormat="1" ht="12" customHeight="1" thickBot="1">
      <c r="A73" s="184" t="s">
        <v>150</v>
      </c>
      <c r="B73" s="28" t="s">
        <v>151</v>
      </c>
      <c r="C73" s="18">
        <f>SUM(C74:C75)</f>
        <v>0</v>
      </c>
      <c r="D73" s="18"/>
    </row>
    <row r="74" spans="1:4" s="182" customFormat="1" ht="12" customHeight="1">
      <c r="A74" s="179" t="s">
        <v>152</v>
      </c>
      <c r="B74" s="21" t="s">
        <v>153</v>
      </c>
      <c r="C74" s="25"/>
      <c r="D74" s="25"/>
    </row>
    <row r="75" spans="1:4" s="182" customFormat="1" ht="12" customHeight="1" thickBot="1">
      <c r="A75" s="183" t="s">
        <v>154</v>
      </c>
      <c r="B75" s="27" t="s">
        <v>155</v>
      </c>
      <c r="C75" s="25"/>
      <c r="D75" s="25"/>
    </row>
    <row r="76" spans="1:4" s="180" customFormat="1" ht="12" customHeight="1" thickBot="1">
      <c r="A76" s="184" t="s">
        <v>156</v>
      </c>
      <c r="B76" s="28" t="s">
        <v>157</v>
      </c>
      <c r="C76" s="18">
        <f>SUM(C77:C79)</f>
        <v>0</v>
      </c>
      <c r="D76" s="18"/>
    </row>
    <row r="77" spans="1:4" s="182" customFormat="1" ht="12" customHeight="1">
      <c r="A77" s="179" t="s">
        <v>158</v>
      </c>
      <c r="B77" s="21" t="s">
        <v>159</v>
      </c>
      <c r="C77" s="25"/>
      <c r="D77" s="25"/>
    </row>
    <row r="78" spans="1:4" s="182" customFormat="1" ht="12" customHeight="1">
      <c r="A78" s="181" t="s">
        <v>160</v>
      </c>
      <c r="B78" s="24" t="s">
        <v>161</v>
      </c>
      <c r="C78" s="25"/>
      <c r="D78" s="25"/>
    </row>
    <row r="79" spans="1:4" s="182" customFormat="1" ht="12" customHeight="1" thickBot="1">
      <c r="A79" s="183" t="s">
        <v>162</v>
      </c>
      <c r="B79" s="27" t="s">
        <v>163</v>
      </c>
      <c r="C79" s="25"/>
      <c r="D79" s="25"/>
    </row>
    <row r="80" spans="1:4" s="182" customFormat="1" ht="12" customHeight="1" thickBot="1">
      <c r="A80" s="184" t="s">
        <v>164</v>
      </c>
      <c r="B80" s="28" t="s">
        <v>165</v>
      </c>
      <c r="C80" s="18">
        <f>SUM(C81:C84)</f>
        <v>0</v>
      </c>
      <c r="D80" s="18"/>
    </row>
    <row r="81" spans="1:4" s="182" customFormat="1" ht="12" customHeight="1">
      <c r="A81" s="185" t="s">
        <v>166</v>
      </c>
      <c r="B81" s="21" t="s">
        <v>167</v>
      </c>
      <c r="C81" s="25"/>
      <c r="D81" s="25"/>
    </row>
    <row r="82" spans="1:4" s="182" customFormat="1" ht="12" customHeight="1">
      <c r="A82" s="186" t="s">
        <v>168</v>
      </c>
      <c r="B82" s="24" t="s">
        <v>169</v>
      </c>
      <c r="C82" s="25"/>
      <c r="D82" s="25"/>
    </row>
    <row r="83" spans="1:4" s="182" customFormat="1" ht="12" customHeight="1">
      <c r="A83" s="186" t="s">
        <v>170</v>
      </c>
      <c r="B83" s="24" t="s">
        <v>171</v>
      </c>
      <c r="C83" s="25"/>
      <c r="D83" s="25"/>
    </row>
    <row r="84" spans="1:4" s="180" customFormat="1" ht="12" customHeight="1" thickBot="1">
      <c r="A84" s="187" t="s">
        <v>172</v>
      </c>
      <c r="B84" s="27" t="s">
        <v>173</v>
      </c>
      <c r="C84" s="25"/>
      <c r="D84" s="25"/>
    </row>
    <row r="85" spans="1:4" s="180" customFormat="1" ht="12" customHeight="1" thickBot="1">
      <c r="A85" s="184" t="s">
        <v>174</v>
      </c>
      <c r="B85" s="28" t="s">
        <v>175</v>
      </c>
      <c r="C85" s="36"/>
      <c r="D85" s="36"/>
    </row>
    <row r="86" spans="1:4" s="180" customFormat="1" ht="12" customHeight="1" thickBot="1">
      <c r="A86" s="184" t="s">
        <v>176</v>
      </c>
      <c r="B86" s="37" t="s">
        <v>177</v>
      </c>
      <c r="C86" s="18">
        <f>+C64+C68+C73+C76+C80+C85</f>
        <v>0</v>
      </c>
      <c r="D86" s="18"/>
    </row>
    <row r="87" spans="1:4" s="180" customFormat="1" ht="12" customHeight="1" thickBot="1">
      <c r="A87" s="188" t="s">
        <v>178</v>
      </c>
      <c r="B87" s="39" t="s">
        <v>368</v>
      </c>
      <c r="C87" s="18">
        <f>+C63+C86</f>
        <v>31066</v>
      </c>
      <c r="D87" s="18">
        <f>+D63+D86</f>
        <v>193428</v>
      </c>
    </row>
    <row r="88" spans="1:4" s="182" customFormat="1" ht="15" customHeight="1">
      <c r="A88" s="189"/>
      <c r="B88" s="190"/>
      <c r="C88" s="191"/>
      <c r="D88" s="191"/>
    </row>
    <row r="89" spans="1:4" ht="13.5" thickBot="1">
      <c r="A89" s="192"/>
      <c r="B89" s="193"/>
      <c r="C89" s="194"/>
      <c r="D89" s="194"/>
    </row>
    <row r="90" spans="1:4" s="175" customFormat="1" ht="16.5" customHeight="1" thickBot="1">
      <c r="A90" s="195"/>
      <c r="B90" s="196" t="s">
        <v>264</v>
      </c>
      <c r="C90" s="197"/>
      <c r="D90" s="197"/>
    </row>
    <row r="91" spans="1:4" s="198" customFormat="1" ht="12" customHeight="1" thickBot="1">
      <c r="A91" s="12" t="s">
        <v>20</v>
      </c>
      <c r="B91" s="49" t="s">
        <v>184</v>
      </c>
      <c r="C91" s="50">
        <f>SUM(C92:C96)</f>
        <v>31066</v>
      </c>
      <c r="D91" s="50">
        <f>SUM(D92:D96)</f>
        <v>169072</v>
      </c>
    </row>
    <row r="92" spans="1:4" ht="12" customHeight="1">
      <c r="A92" s="199" t="s">
        <v>22</v>
      </c>
      <c r="B92" s="52" t="s">
        <v>185</v>
      </c>
      <c r="C92" s="53">
        <v>27371</v>
      </c>
      <c r="D92" s="53">
        <v>119277</v>
      </c>
    </row>
    <row r="93" spans="1:4" ht="12" customHeight="1">
      <c r="A93" s="181" t="s">
        <v>24</v>
      </c>
      <c r="B93" s="54" t="s">
        <v>186</v>
      </c>
      <c r="C93" s="25">
        <v>3695</v>
      </c>
      <c r="D93" s="25">
        <v>16102</v>
      </c>
    </row>
    <row r="94" spans="1:4" ht="12" customHeight="1">
      <c r="A94" s="181" t="s">
        <v>26</v>
      </c>
      <c r="B94" s="54" t="s">
        <v>187</v>
      </c>
      <c r="C94" s="29"/>
      <c r="D94" s="29">
        <v>33693</v>
      </c>
    </row>
    <row r="95" spans="1:4" ht="12" customHeight="1">
      <c r="A95" s="181" t="s">
        <v>28</v>
      </c>
      <c r="B95" s="55" t="s">
        <v>188</v>
      </c>
      <c r="C95" s="29"/>
      <c r="D95" s="29"/>
    </row>
    <row r="96" spans="1:4" ht="12" customHeight="1">
      <c r="A96" s="181" t="s">
        <v>189</v>
      </c>
      <c r="B96" s="56" t="s">
        <v>190</v>
      </c>
      <c r="C96" s="29"/>
      <c r="D96" s="29"/>
    </row>
    <row r="97" spans="1:4" ht="12" customHeight="1">
      <c r="A97" s="181" t="s">
        <v>32</v>
      </c>
      <c r="B97" s="54" t="s">
        <v>191</v>
      </c>
      <c r="C97" s="29"/>
      <c r="D97" s="29"/>
    </row>
    <row r="98" spans="1:4" ht="12" customHeight="1">
      <c r="A98" s="181" t="s">
        <v>192</v>
      </c>
      <c r="B98" s="57" t="s">
        <v>193</v>
      </c>
      <c r="C98" s="29"/>
      <c r="D98" s="29"/>
    </row>
    <row r="99" spans="1:4" ht="12" customHeight="1">
      <c r="A99" s="181" t="s">
        <v>194</v>
      </c>
      <c r="B99" s="58" t="s">
        <v>195</v>
      </c>
      <c r="C99" s="29"/>
      <c r="D99" s="29"/>
    </row>
    <row r="100" spans="1:4" ht="12" customHeight="1">
      <c r="A100" s="181" t="s">
        <v>196</v>
      </c>
      <c r="B100" s="58" t="s">
        <v>197</v>
      </c>
      <c r="C100" s="29"/>
      <c r="D100" s="29"/>
    </row>
    <row r="101" spans="1:4" ht="12" customHeight="1">
      <c r="A101" s="181" t="s">
        <v>198</v>
      </c>
      <c r="B101" s="57" t="s">
        <v>199</v>
      </c>
      <c r="C101" s="29"/>
      <c r="D101" s="29"/>
    </row>
    <row r="102" spans="1:4" ht="12" customHeight="1">
      <c r="A102" s="181" t="s">
        <v>200</v>
      </c>
      <c r="B102" s="57" t="s">
        <v>201</v>
      </c>
      <c r="C102" s="29"/>
      <c r="D102" s="29"/>
    </row>
    <row r="103" spans="1:4" ht="12" customHeight="1">
      <c r="A103" s="181" t="s">
        <v>202</v>
      </c>
      <c r="B103" s="58" t="s">
        <v>203</v>
      </c>
      <c r="C103" s="29"/>
      <c r="D103" s="29"/>
    </row>
    <row r="104" spans="1:4" ht="12" customHeight="1">
      <c r="A104" s="200" t="s">
        <v>204</v>
      </c>
      <c r="B104" s="60" t="s">
        <v>205</v>
      </c>
      <c r="C104" s="29"/>
      <c r="D104" s="29"/>
    </row>
    <row r="105" spans="1:4" ht="12" customHeight="1">
      <c r="A105" s="181" t="s">
        <v>206</v>
      </c>
      <c r="B105" s="60" t="s">
        <v>207</v>
      </c>
      <c r="C105" s="29"/>
      <c r="D105" s="29"/>
    </row>
    <row r="106" spans="1:4" ht="12" customHeight="1" thickBot="1">
      <c r="A106" s="201" t="s">
        <v>208</v>
      </c>
      <c r="B106" s="62" t="s">
        <v>209</v>
      </c>
      <c r="C106" s="63"/>
      <c r="D106" s="63"/>
    </row>
    <row r="107" spans="1:4" ht="12" customHeight="1" thickBot="1">
      <c r="A107" s="45" t="s">
        <v>34</v>
      </c>
      <c r="B107" s="64" t="s">
        <v>210</v>
      </c>
      <c r="C107" s="18">
        <f>+C108+C110+C112</f>
        <v>0</v>
      </c>
      <c r="D107" s="18">
        <f>+D108+D110+D112</f>
        <v>24189</v>
      </c>
    </row>
    <row r="108" spans="1:4" ht="12" customHeight="1">
      <c r="A108" s="179" t="s">
        <v>36</v>
      </c>
      <c r="B108" s="54" t="s">
        <v>211</v>
      </c>
      <c r="C108" s="22"/>
      <c r="D108" s="22">
        <v>24189</v>
      </c>
    </row>
    <row r="109" spans="1:4" ht="12" customHeight="1">
      <c r="A109" s="179" t="s">
        <v>38</v>
      </c>
      <c r="B109" s="65" t="s">
        <v>212</v>
      </c>
      <c r="C109" s="22"/>
      <c r="D109" s="22"/>
    </row>
    <row r="110" spans="1:4" ht="12" customHeight="1">
      <c r="A110" s="179" t="s">
        <v>40</v>
      </c>
      <c r="B110" s="65" t="s">
        <v>213</v>
      </c>
      <c r="C110" s="25"/>
      <c r="D110" s="25"/>
    </row>
    <row r="111" spans="1:4" ht="12" customHeight="1">
      <c r="A111" s="179" t="s">
        <v>42</v>
      </c>
      <c r="B111" s="65" t="s">
        <v>214</v>
      </c>
      <c r="C111" s="66"/>
      <c r="D111" s="66"/>
    </row>
    <row r="112" spans="1:4" ht="12" customHeight="1">
      <c r="A112" s="179" t="s">
        <v>44</v>
      </c>
      <c r="B112" s="67" t="s">
        <v>215</v>
      </c>
      <c r="C112" s="66"/>
      <c r="D112" s="66"/>
    </row>
    <row r="113" spans="1:4" ht="12" customHeight="1">
      <c r="A113" s="179" t="s">
        <v>46</v>
      </c>
      <c r="B113" s="68" t="s">
        <v>216</v>
      </c>
      <c r="C113" s="66"/>
      <c r="D113" s="66"/>
    </row>
    <row r="114" spans="1:4" ht="12" customHeight="1">
      <c r="A114" s="179" t="s">
        <v>217</v>
      </c>
      <c r="B114" s="69" t="s">
        <v>218</v>
      </c>
      <c r="C114" s="66"/>
      <c r="D114" s="66"/>
    </row>
    <row r="115" spans="1:4" ht="12" customHeight="1">
      <c r="A115" s="179" t="s">
        <v>219</v>
      </c>
      <c r="B115" s="58" t="s">
        <v>197</v>
      </c>
      <c r="C115" s="66"/>
      <c r="D115" s="66"/>
    </row>
    <row r="116" spans="1:4" ht="12" customHeight="1">
      <c r="A116" s="179" t="s">
        <v>220</v>
      </c>
      <c r="B116" s="58" t="s">
        <v>221</v>
      </c>
      <c r="C116" s="66"/>
      <c r="D116" s="66"/>
    </row>
    <row r="117" spans="1:4" ht="12" customHeight="1">
      <c r="A117" s="179" t="s">
        <v>222</v>
      </c>
      <c r="B117" s="58" t="s">
        <v>223</v>
      </c>
      <c r="C117" s="66"/>
      <c r="D117" s="66"/>
    </row>
    <row r="118" spans="1:4" ht="12" customHeight="1">
      <c r="A118" s="179" t="s">
        <v>224</v>
      </c>
      <c r="B118" s="58" t="s">
        <v>203</v>
      </c>
      <c r="C118" s="66"/>
      <c r="D118" s="66"/>
    </row>
    <row r="119" spans="1:4" ht="12" customHeight="1">
      <c r="A119" s="179" t="s">
        <v>225</v>
      </c>
      <c r="B119" s="58" t="s">
        <v>226</v>
      </c>
      <c r="C119" s="66"/>
      <c r="D119" s="66"/>
    </row>
    <row r="120" spans="1:4" ht="12" customHeight="1" thickBot="1">
      <c r="A120" s="200" t="s">
        <v>227</v>
      </c>
      <c r="B120" s="58" t="s">
        <v>228</v>
      </c>
      <c r="C120" s="70"/>
      <c r="D120" s="70"/>
    </row>
    <row r="121" spans="1:4" ht="12" customHeight="1" thickBot="1">
      <c r="A121" s="45" t="s">
        <v>48</v>
      </c>
      <c r="B121" s="17" t="s">
        <v>229</v>
      </c>
      <c r="C121" s="18">
        <f>+C122+C123</f>
        <v>0</v>
      </c>
      <c r="D121" s="18"/>
    </row>
    <row r="122" spans="1:4" ht="12" customHeight="1">
      <c r="A122" s="179" t="s">
        <v>50</v>
      </c>
      <c r="B122" s="71" t="s">
        <v>230</v>
      </c>
      <c r="C122" s="22"/>
      <c r="D122" s="22"/>
    </row>
    <row r="123" spans="1:4" ht="12" customHeight="1" thickBot="1">
      <c r="A123" s="183" t="s">
        <v>52</v>
      </c>
      <c r="B123" s="65" t="s">
        <v>231</v>
      </c>
      <c r="C123" s="29"/>
      <c r="D123" s="29"/>
    </row>
    <row r="124" spans="1:4" ht="12" customHeight="1" thickBot="1">
      <c r="A124" s="45" t="s">
        <v>232</v>
      </c>
      <c r="B124" s="17" t="s">
        <v>233</v>
      </c>
      <c r="C124" s="18">
        <f>+C91+C107+C121</f>
        <v>31066</v>
      </c>
      <c r="D124" s="18">
        <f>+D91+D107+D121</f>
        <v>193261</v>
      </c>
    </row>
    <row r="125" spans="1:4" ht="12" customHeight="1" thickBot="1">
      <c r="A125" s="45" t="s">
        <v>76</v>
      </c>
      <c r="B125" s="17" t="s">
        <v>234</v>
      </c>
      <c r="C125" s="18">
        <f>+C126+C127+C128</f>
        <v>0</v>
      </c>
      <c r="D125" s="18"/>
    </row>
    <row r="126" spans="1:4" s="198" customFormat="1" ht="12" customHeight="1">
      <c r="A126" s="179" t="s">
        <v>78</v>
      </c>
      <c r="B126" s="71" t="s">
        <v>235</v>
      </c>
      <c r="C126" s="66"/>
      <c r="D126" s="66"/>
    </row>
    <row r="127" spans="1:4" ht="12" customHeight="1">
      <c r="A127" s="179" t="s">
        <v>80</v>
      </c>
      <c r="B127" s="71" t="s">
        <v>236</v>
      </c>
      <c r="C127" s="66"/>
      <c r="D127" s="66"/>
    </row>
    <row r="128" spans="1:4" ht="12" customHeight="1" thickBot="1">
      <c r="A128" s="200" t="s">
        <v>82</v>
      </c>
      <c r="B128" s="72" t="s">
        <v>237</v>
      </c>
      <c r="C128" s="66"/>
      <c r="D128" s="66"/>
    </row>
    <row r="129" spans="1:4" ht="12" customHeight="1" thickBot="1">
      <c r="A129" s="45" t="s">
        <v>98</v>
      </c>
      <c r="B129" s="17" t="s">
        <v>238</v>
      </c>
      <c r="C129" s="18">
        <f>+C130+C131+C132+C133</f>
        <v>0</v>
      </c>
      <c r="D129" s="18"/>
    </row>
    <row r="130" spans="1:4" ht="12" customHeight="1">
      <c r="A130" s="179" t="s">
        <v>100</v>
      </c>
      <c r="B130" s="71" t="s">
        <v>239</v>
      </c>
      <c r="C130" s="66"/>
      <c r="D130" s="66"/>
    </row>
    <row r="131" spans="1:4" ht="12" customHeight="1">
      <c r="A131" s="179" t="s">
        <v>102</v>
      </c>
      <c r="B131" s="71" t="s">
        <v>240</v>
      </c>
      <c r="C131" s="66"/>
      <c r="D131" s="66"/>
    </row>
    <row r="132" spans="1:4" ht="12" customHeight="1">
      <c r="A132" s="179" t="s">
        <v>104</v>
      </c>
      <c r="B132" s="71" t="s">
        <v>241</v>
      </c>
      <c r="C132" s="66"/>
      <c r="D132" s="66"/>
    </row>
    <row r="133" spans="1:4" s="198" customFormat="1" ht="12" customHeight="1" thickBot="1">
      <c r="A133" s="200" t="s">
        <v>106</v>
      </c>
      <c r="B133" s="72" t="s">
        <v>242</v>
      </c>
      <c r="C133" s="66"/>
      <c r="D133" s="66"/>
    </row>
    <row r="134" spans="1:11" ht="12" customHeight="1" thickBot="1">
      <c r="A134" s="45" t="s">
        <v>243</v>
      </c>
      <c r="B134" s="17" t="s">
        <v>244</v>
      </c>
      <c r="C134" s="18">
        <f>+C135+C136+C137+C138</f>
        <v>0</v>
      </c>
      <c r="D134" s="18"/>
      <c r="K134" s="202"/>
    </row>
    <row r="135" spans="1:4" ht="12.75">
      <c r="A135" s="179" t="s">
        <v>112</v>
      </c>
      <c r="B135" s="71" t="s">
        <v>245</v>
      </c>
      <c r="C135" s="66"/>
      <c r="D135" s="66"/>
    </row>
    <row r="136" spans="1:4" ht="12" customHeight="1">
      <c r="A136" s="179" t="s">
        <v>114</v>
      </c>
      <c r="B136" s="71" t="s">
        <v>246</v>
      </c>
      <c r="C136" s="66"/>
      <c r="D136" s="66"/>
    </row>
    <row r="137" spans="1:4" s="198" customFormat="1" ht="12" customHeight="1">
      <c r="A137" s="179" t="s">
        <v>116</v>
      </c>
      <c r="B137" s="71" t="s">
        <v>247</v>
      </c>
      <c r="C137" s="66"/>
      <c r="D137" s="66"/>
    </row>
    <row r="138" spans="1:4" s="198" customFormat="1" ht="12" customHeight="1" thickBot="1">
      <c r="A138" s="200" t="s">
        <v>118</v>
      </c>
      <c r="B138" s="72" t="s">
        <v>248</v>
      </c>
      <c r="C138" s="66"/>
      <c r="D138" s="66"/>
    </row>
    <row r="139" spans="1:4" s="198" customFormat="1" ht="12" customHeight="1" thickBot="1">
      <c r="A139" s="45" t="s">
        <v>120</v>
      </c>
      <c r="B139" s="17" t="s">
        <v>249</v>
      </c>
      <c r="C139" s="73">
        <f>+C140+C141+C142+C143</f>
        <v>0</v>
      </c>
      <c r="D139" s="73"/>
    </row>
    <row r="140" spans="1:4" s="198" customFormat="1" ht="12" customHeight="1">
      <c r="A140" s="179" t="s">
        <v>122</v>
      </c>
      <c r="B140" s="71" t="s">
        <v>250</v>
      </c>
      <c r="C140" s="66"/>
      <c r="D140" s="66"/>
    </row>
    <row r="141" spans="1:4" s="198" customFormat="1" ht="12" customHeight="1">
      <c r="A141" s="179" t="s">
        <v>124</v>
      </c>
      <c r="B141" s="71" t="s">
        <v>251</v>
      </c>
      <c r="C141" s="66"/>
      <c r="D141" s="66"/>
    </row>
    <row r="142" spans="1:4" s="198" customFormat="1" ht="12" customHeight="1">
      <c r="A142" s="179" t="s">
        <v>126</v>
      </c>
      <c r="B142" s="71" t="s">
        <v>252</v>
      </c>
      <c r="C142" s="66"/>
      <c r="D142" s="66"/>
    </row>
    <row r="143" spans="1:4" ht="12.75" customHeight="1" thickBot="1">
      <c r="A143" s="179" t="s">
        <v>128</v>
      </c>
      <c r="B143" s="71" t="s">
        <v>253</v>
      </c>
      <c r="C143" s="66"/>
      <c r="D143" s="66"/>
    </row>
    <row r="144" spans="1:4" ht="12" customHeight="1" thickBot="1">
      <c r="A144" s="45" t="s">
        <v>130</v>
      </c>
      <c r="B144" s="17" t="s">
        <v>254</v>
      </c>
      <c r="C144" s="74">
        <f>+C125+C129+C134+C139</f>
        <v>0</v>
      </c>
      <c r="D144" s="74"/>
    </row>
    <row r="145" spans="1:4" ht="15" customHeight="1" thickBot="1">
      <c r="A145" s="203" t="s">
        <v>255</v>
      </c>
      <c r="B145" s="78" t="s">
        <v>256</v>
      </c>
      <c r="C145" s="74">
        <f>+C124+C144</f>
        <v>31066</v>
      </c>
      <c r="D145" s="74">
        <f>+D124+D144</f>
        <v>193261</v>
      </c>
    </row>
    <row r="146" ht="13.5" thickBot="1">
      <c r="D146" s="155"/>
    </row>
    <row r="147" spans="1:4" ht="15" customHeight="1" thickBot="1">
      <c r="A147" s="204" t="s">
        <v>369</v>
      </c>
      <c r="B147" s="205"/>
      <c r="C147" s="206"/>
      <c r="D147" s="206"/>
    </row>
    <row r="148" spans="1:4" ht="14.25" customHeight="1" thickBot="1">
      <c r="A148" s="204" t="s">
        <v>370</v>
      </c>
      <c r="B148" s="205"/>
      <c r="C148" s="206">
        <v>116</v>
      </c>
      <c r="D148" s="206">
        <v>116</v>
      </c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created xsi:type="dcterms:W3CDTF">2015-03-03T14:04:08Z</dcterms:created>
  <dcterms:modified xsi:type="dcterms:W3CDTF">2015-09-23T13:23:52Z</dcterms:modified>
  <cp:category/>
  <cp:version/>
  <cp:contentType/>
  <cp:contentStatus/>
</cp:coreProperties>
</file>